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670" activeTab="4"/>
  </bookViews>
  <sheets>
    <sheet name="0. Info" sheetId="1" r:id="rId1"/>
    <sheet name="1. Electricity mixes" sheetId="2" r:id="rId2"/>
    <sheet name="2. Industrial processes" sheetId="3" r:id="rId3"/>
    <sheet name="3. LHV" sheetId="4" r:id="rId4"/>
    <sheet name="4. Regional aggregation" sheetId="6" r:id="rId5"/>
    <sheet name="5. IEA region classification" sheetId="7" r:id="rId6"/>
    <sheet name="6. Electricity sectors" sheetId="8" r:id="rId7"/>
    <sheet name="7. Market shares" sheetId="9" r:id="rId8"/>
    <sheet name="8. Lifetimes" sheetId="10" r:id="rId9"/>
    <sheet name="9. Levelized cost of elec." sheetId="12" r:id="rId10"/>
  </sheets>
  <calcPr calcId="162913"/>
  <pivotCaches>
    <pivotCache cacheId="4" r:id="rId11"/>
  </pivotCaches>
</workbook>
</file>

<file path=xl/calcChain.xml><?xml version="1.0" encoding="utf-8"?>
<calcChain xmlns="http://schemas.openxmlformats.org/spreadsheetml/2006/main">
  <c r="AN91" i="2" l="1"/>
  <c r="AM91" i="2"/>
  <c r="AL91" i="2"/>
  <c r="AJ91" i="2"/>
  <c r="AI91" i="2"/>
  <c r="AH91" i="2"/>
  <c r="AF91" i="2"/>
  <c r="AE91" i="2"/>
  <c r="AD91" i="2"/>
  <c r="AB91" i="2"/>
  <c r="AA91" i="2"/>
  <c r="Z91" i="2"/>
  <c r="X91" i="2"/>
  <c r="W91" i="2"/>
  <c r="V91" i="2"/>
  <c r="T91" i="2"/>
  <c r="S91" i="2"/>
  <c r="R91" i="2"/>
  <c r="P91" i="2"/>
  <c r="O91" i="2"/>
  <c r="N91" i="2"/>
  <c r="L91" i="2"/>
  <c r="K91" i="2"/>
  <c r="J91" i="2"/>
  <c r="H91" i="2"/>
  <c r="G91" i="2"/>
  <c r="F91" i="2"/>
  <c r="D91" i="2"/>
  <c r="C91" i="2"/>
  <c r="B91" i="2"/>
  <c r="AN70" i="2"/>
  <c r="AM70" i="2"/>
  <c r="AL70" i="2"/>
  <c r="AJ70" i="2"/>
  <c r="AI70" i="2"/>
  <c r="AH70" i="2"/>
  <c r="AF70" i="2"/>
  <c r="AE70" i="2"/>
  <c r="AD70" i="2"/>
  <c r="AB70" i="2"/>
  <c r="AA70" i="2"/>
  <c r="Z70" i="2"/>
  <c r="X70" i="2"/>
  <c r="W70" i="2"/>
  <c r="V70" i="2"/>
  <c r="T70" i="2"/>
  <c r="S70" i="2"/>
  <c r="R70" i="2"/>
  <c r="P70" i="2"/>
  <c r="O70" i="2"/>
  <c r="N70" i="2"/>
  <c r="L70" i="2"/>
  <c r="K70" i="2"/>
  <c r="J70" i="2"/>
  <c r="H70" i="2"/>
  <c r="G70" i="2"/>
  <c r="F70" i="2"/>
  <c r="D70" i="2"/>
  <c r="C70" i="2"/>
  <c r="B70" i="2"/>
  <c r="AN45" i="2"/>
  <c r="AM45" i="2"/>
  <c r="AL45" i="2"/>
  <c r="AJ45" i="2"/>
  <c r="AI45" i="2"/>
  <c r="AH45" i="2"/>
  <c r="AF45" i="2"/>
  <c r="AE45" i="2"/>
  <c r="AD45" i="2"/>
  <c r="AB45" i="2"/>
  <c r="AA45" i="2"/>
  <c r="Z45" i="2"/>
  <c r="X45" i="2"/>
  <c r="W45" i="2"/>
  <c r="V45" i="2"/>
  <c r="T45" i="2"/>
  <c r="S45" i="2"/>
  <c r="R45" i="2"/>
  <c r="P45" i="2"/>
  <c r="O45" i="2"/>
  <c r="N45" i="2"/>
  <c r="L45" i="2"/>
  <c r="K45" i="2"/>
  <c r="J45" i="2"/>
  <c r="H45" i="2"/>
  <c r="G45" i="2"/>
  <c r="F45" i="2"/>
  <c r="D45" i="2"/>
  <c r="C45" i="2"/>
  <c r="B45" i="2"/>
  <c r="AN24" i="2"/>
  <c r="AM24" i="2"/>
  <c r="AL24" i="2"/>
  <c r="AJ24" i="2"/>
  <c r="AI24" i="2"/>
  <c r="AH24" i="2"/>
  <c r="AF24" i="2"/>
  <c r="AE24" i="2"/>
  <c r="AD24" i="2"/>
  <c r="AB24" i="2"/>
  <c r="AA24" i="2"/>
  <c r="Z24" i="2"/>
  <c r="X24" i="2"/>
  <c r="W24" i="2"/>
  <c r="V24" i="2"/>
  <c r="T24" i="2"/>
  <c r="S24" i="2"/>
  <c r="R24" i="2"/>
  <c r="P24" i="2"/>
  <c r="O24" i="2"/>
  <c r="N24" i="2"/>
  <c r="L24" i="2"/>
  <c r="K24" i="2"/>
  <c r="J24" i="2"/>
  <c r="H24" i="2"/>
  <c r="G24" i="2"/>
  <c r="F24" i="2"/>
  <c r="D24" i="2"/>
  <c r="C24" i="2"/>
  <c r="B24" i="2"/>
  <c r="H20" i="3" l="1"/>
  <c r="I20" i="3" s="1"/>
  <c r="H21" i="3"/>
  <c r="H22" i="3"/>
  <c r="H23" i="3"/>
  <c r="I23" i="3" s="1"/>
  <c r="J23" i="3" s="1" a="1"/>
  <c r="I226" i="3"/>
  <c r="I223" i="3"/>
  <c r="I222" i="3"/>
  <c r="I219" i="3"/>
  <c r="I218" i="3"/>
  <c r="I216" i="3"/>
  <c r="I215" i="3"/>
  <c r="I211" i="3"/>
  <c r="I210" i="3"/>
  <c r="I207" i="3"/>
  <c r="I206" i="3"/>
  <c r="I203" i="3"/>
  <c r="I202" i="3"/>
  <c r="I197" i="3"/>
  <c r="I192" i="3"/>
  <c r="I188" i="3"/>
  <c r="I185" i="3"/>
  <c r="I184" i="3"/>
  <c r="I180" i="3"/>
  <c r="I179" i="3"/>
  <c r="I176" i="3"/>
  <c r="I175" i="3"/>
  <c r="I172" i="3"/>
  <c r="I171" i="3"/>
  <c r="I168" i="3"/>
  <c r="I167" i="3"/>
  <c r="I164" i="3"/>
  <c r="J164" i="3" s="1" a="1"/>
  <c r="I161" i="3"/>
  <c r="I154" i="3"/>
  <c r="I146" i="3"/>
  <c r="I142" i="3"/>
  <c r="I137" i="3"/>
  <c r="I133" i="3"/>
  <c r="I129" i="3"/>
  <c r="I125" i="3"/>
  <c r="I121" i="3"/>
  <c r="I119" i="3"/>
  <c r="I118" i="3"/>
  <c r="I114" i="3"/>
  <c r="I113" i="3"/>
  <c r="I110" i="3"/>
  <c r="I109" i="3"/>
  <c r="I106" i="3"/>
  <c r="I105" i="3"/>
  <c r="I97" i="3"/>
  <c r="I95" i="3"/>
  <c r="I92" i="3"/>
  <c r="I91" i="3"/>
  <c r="I88" i="3"/>
  <c r="I87" i="3"/>
  <c r="I84" i="3"/>
  <c r="I83" i="3"/>
  <c r="I80" i="3"/>
  <c r="I79" i="3"/>
  <c r="I75" i="3"/>
  <c r="I73" i="3"/>
  <c r="I72" i="3"/>
  <c r="I68" i="3"/>
  <c r="I67" i="3"/>
  <c r="I64" i="3"/>
  <c r="I63" i="3"/>
  <c r="I60" i="3"/>
  <c r="I59" i="3"/>
  <c r="I56" i="3"/>
  <c r="I55" i="3"/>
  <c r="I51" i="3"/>
  <c r="I50" i="3"/>
  <c r="I47" i="3"/>
  <c r="I46" i="3"/>
  <c r="I43" i="3"/>
  <c r="I41" i="3"/>
  <c r="I38" i="3"/>
  <c r="I37" i="3"/>
  <c r="I34" i="3"/>
  <c r="I33" i="3"/>
  <c r="I30" i="3"/>
  <c r="I29" i="3"/>
  <c r="I26" i="3"/>
  <c r="I25" i="3"/>
  <c r="I22" i="3"/>
  <c r="J22" i="3" s="1" a="1"/>
  <c r="I21" i="3"/>
  <c r="I18" i="3"/>
  <c r="I14" i="3"/>
  <c r="I10" i="3"/>
  <c r="I5" i="3"/>
  <c r="H226" i="3"/>
  <c r="H225" i="3"/>
  <c r="I225" i="3" s="1"/>
  <c r="H224" i="3"/>
  <c r="I224" i="3" s="1"/>
  <c r="H223" i="3"/>
  <c r="H222" i="3"/>
  <c r="H221" i="3"/>
  <c r="I221" i="3" s="1"/>
  <c r="H220" i="3"/>
  <c r="I220" i="3" s="1"/>
  <c r="H219" i="3"/>
  <c r="H218" i="3"/>
  <c r="J217" i="3" a="1"/>
  <c r="J217" i="3" s="1"/>
  <c r="H217" i="3"/>
  <c r="I217" i="3" s="1"/>
  <c r="H216" i="3"/>
  <c r="H215" i="3"/>
  <c r="H214" i="3"/>
  <c r="I214" i="3" s="1"/>
  <c r="H213" i="3"/>
  <c r="I213" i="3" s="1"/>
  <c r="H211" i="3"/>
  <c r="H210" i="3"/>
  <c r="H209" i="3"/>
  <c r="I209" i="3" s="1"/>
  <c r="H208" i="3"/>
  <c r="I208" i="3" s="1"/>
  <c r="H207" i="3"/>
  <c r="H206" i="3"/>
  <c r="H205" i="3"/>
  <c r="I205" i="3" s="1"/>
  <c r="H204" i="3"/>
  <c r="I204" i="3" s="1"/>
  <c r="H203" i="3"/>
  <c r="H202" i="3"/>
  <c r="H201" i="3"/>
  <c r="I201" i="3" s="1"/>
  <c r="J201" i="3" s="1" a="1"/>
  <c r="H200" i="3"/>
  <c r="H199" i="3"/>
  <c r="I199" i="3" s="1"/>
  <c r="J199" i="3" s="1" a="1"/>
  <c r="H198" i="3"/>
  <c r="H197" i="3"/>
  <c r="H196" i="3"/>
  <c r="I196" i="3" s="1"/>
  <c r="H194" i="3"/>
  <c r="I194" i="3" s="1"/>
  <c r="H193" i="3"/>
  <c r="I193" i="3" s="1"/>
  <c r="H192" i="3"/>
  <c r="H191" i="3"/>
  <c r="I191" i="3" s="1"/>
  <c r="H190" i="3"/>
  <c r="I190" i="3" s="1"/>
  <c r="H189" i="3"/>
  <c r="I189" i="3" s="1"/>
  <c r="H188" i="3"/>
  <c r="H187" i="3"/>
  <c r="H186" i="3"/>
  <c r="J185" i="3" a="1"/>
  <c r="H185" i="3"/>
  <c r="H184" i="3"/>
  <c r="H183" i="3"/>
  <c r="I183" i="3" s="1"/>
  <c r="H181" i="3"/>
  <c r="I181" i="3" s="1"/>
  <c r="H180" i="3"/>
  <c r="H179" i="3"/>
  <c r="H178" i="3"/>
  <c r="I178" i="3" s="1"/>
  <c r="H177" i="3"/>
  <c r="I177" i="3" s="1"/>
  <c r="H176" i="3"/>
  <c r="H175" i="3"/>
  <c r="H174" i="3"/>
  <c r="I174" i="3" s="1"/>
  <c r="H173" i="3"/>
  <c r="I173" i="3" s="1"/>
  <c r="H172" i="3"/>
  <c r="H171" i="3"/>
  <c r="H170" i="3"/>
  <c r="I170" i="3" s="1"/>
  <c r="H169" i="3"/>
  <c r="I169" i="3" s="1"/>
  <c r="H168" i="3"/>
  <c r="H167" i="3"/>
  <c r="H166" i="3"/>
  <c r="I166" i="3" s="1"/>
  <c r="H165" i="3"/>
  <c r="I165" i="3" s="1"/>
  <c r="H164" i="3"/>
  <c r="H163" i="3"/>
  <c r="H162" i="3"/>
  <c r="I162" i="3" s="1"/>
  <c r="J162" i="3" s="1" a="1"/>
  <c r="L162" i="3" s="1"/>
  <c r="H161" i="3"/>
  <c r="H160" i="3"/>
  <c r="I160" i="3" s="1"/>
  <c r="J160" i="3" s="1" a="1"/>
  <c r="H159" i="3"/>
  <c r="I159" i="3" s="1"/>
  <c r="H158" i="3"/>
  <c r="I158" i="3" s="1"/>
  <c r="H156" i="3"/>
  <c r="I156" i="3" s="1"/>
  <c r="H155" i="3"/>
  <c r="I155" i="3" s="1"/>
  <c r="H154" i="3"/>
  <c r="H153" i="3"/>
  <c r="I153" i="3" s="1"/>
  <c r="H152" i="3"/>
  <c r="I152" i="3" s="1"/>
  <c r="H151" i="3"/>
  <c r="I151" i="3" s="1"/>
  <c r="H150" i="3"/>
  <c r="I150" i="3" s="1"/>
  <c r="H149" i="3"/>
  <c r="I149" i="3" s="1"/>
  <c r="H148" i="3"/>
  <c r="I148" i="3" s="1"/>
  <c r="H147" i="3"/>
  <c r="I147" i="3" s="1"/>
  <c r="H146" i="3"/>
  <c r="H145" i="3"/>
  <c r="I145" i="3" s="1"/>
  <c r="J145" i="3" s="1" a="1"/>
  <c r="H144" i="3"/>
  <c r="H143" i="3"/>
  <c r="I143" i="3" s="1"/>
  <c r="H142" i="3"/>
  <c r="H140" i="3"/>
  <c r="I140" i="3" s="1"/>
  <c r="H139" i="3"/>
  <c r="I139" i="3" s="1"/>
  <c r="H138" i="3"/>
  <c r="I138" i="3" s="1"/>
  <c r="H137" i="3"/>
  <c r="H136" i="3"/>
  <c r="I136" i="3" s="1"/>
  <c r="H135" i="3"/>
  <c r="I135" i="3" s="1"/>
  <c r="H134" i="3"/>
  <c r="I134" i="3" s="1"/>
  <c r="H133" i="3"/>
  <c r="H132" i="3"/>
  <c r="I132" i="3" s="1"/>
  <c r="H131" i="3"/>
  <c r="I131" i="3" s="1"/>
  <c r="H130" i="3"/>
  <c r="I130" i="3" s="1"/>
  <c r="H129" i="3"/>
  <c r="H128" i="3"/>
  <c r="I128" i="3" s="1"/>
  <c r="H127" i="3"/>
  <c r="I127" i="3" s="1"/>
  <c r="H126" i="3"/>
  <c r="I126" i="3" s="1"/>
  <c r="H125" i="3"/>
  <c r="H124" i="3"/>
  <c r="I124" i="3" s="1"/>
  <c r="H123" i="3"/>
  <c r="I123" i="3" s="1"/>
  <c r="H122" i="3"/>
  <c r="I122" i="3" s="1"/>
  <c r="H121" i="3"/>
  <c r="H120" i="3"/>
  <c r="J119" i="3" a="1"/>
  <c r="H119" i="3"/>
  <c r="H118" i="3"/>
  <c r="H117" i="3"/>
  <c r="I117" i="3" s="1"/>
  <c r="H115" i="3"/>
  <c r="I115" i="3" s="1"/>
  <c r="H114" i="3"/>
  <c r="H113" i="3"/>
  <c r="H112" i="3"/>
  <c r="I112" i="3" s="1"/>
  <c r="H111" i="3"/>
  <c r="I111" i="3" s="1"/>
  <c r="H110" i="3"/>
  <c r="H109" i="3"/>
  <c r="H108" i="3"/>
  <c r="I108" i="3" s="1"/>
  <c r="H107" i="3"/>
  <c r="I107" i="3" s="1"/>
  <c r="H106" i="3"/>
  <c r="H105" i="3"/>
  <c r="H104" i="3"/>
  <c r="I104" i="3" s="1"/>
  <c r="H103" i="3"/>
  <c r="I103" i="3" s="1"/>
  <c r="J103" i="3" s="1" a="1"/>
  <c r="H102" i="3"/>
  <c r="I102" i="3" s="1"/>
  <c r="J102" i="3" s="1" a="1"/>
  <c r="J102" i="3" s="1"/>
  <c r="H101" i="3"/>
  <c r="I101" i="3" s="1"/>
  <c r="H100" i="3"/>
  <c r="H99" i="3"/>
  <c r="I99" i="3" s="1"/>
  <c r="J99" i="3" s="1" a="1"/>
  <c r="J99" i="3" s="1"/>
  <c r="H98" i="3"/>
  <c r="I98" i="3" s="1"/>
  <c r="H97" i="3"/>
  <c r="H95" i="3"/>
  <c r="H94" i="3"/>
  <c r="I94" i="3" s="1"/>
  <c r="H93" i="3"/>
  <c r="I93" i="3" s="1"/>
  <c r="H92" i="3"/>
  <c r="H91" i="3"/>
  <c r="H90" i="3"/>
  <c r="I90" i="3" s="1"/>
  <c r="H89" i="3"/>
  <c r="I89" i="3" s="1"/>
  <c r="H88" i="3"/>
  <c r="H87" i="3"/>
  <c r="H86" i="3"/>
  <c r="I86" i="3" s="1"/>
  <c r="H85" i="3"/>
  <c r="I85" i="3" s="1"/>
  <c r="H84" i="3"/>
  <c r="H83" i="3"/>
  <c r="H82" i="3"/>
  <c r="I82" i="3" s="1"/>
  <c r="H81" i="3"/>
  <c r="I81" i="3" s="1"/>
  <c r="H80" i="3"/>
  <c r="H79" i="3"/>
  <c r="H78" i="3"/>
  <c r="I78" i="3" s="1"/>
  <c r="J78" i="3" s="1" a="1"/>
  <c r="H77" i="3"/>
  <c r="I77" i="3" s="1"/>
  <c r="J77" i="3" s="1" a="1"/>
  <c r="H76" i="3"/>
  <c r="H75" i="3"/>
  <c r="H74" i="3"/>
  <c r="I74" i="3" s="1"/>
  <c r="J74" i="3" s="1" a="1"/>
  <c r="J73" i="3" a="1"/>
  <c r="H73" i="3"/>
  <c r="H72" i="3"/>
  <c r="H71" i="3"/>
  <c r="I71" i="3" s="1"/>
  <c r="H69" i="3"/>
  <c r="I69" i="3" s="1"/>
  <c r="H68" i="3"/>
  <c r="H67" i="3"/>
  <c r="H66" i="3"/>
  <c r="I66" i="3" s="1"/>
  <c r="H65" i="3"/>
  <c r="I65" i="3" s="1"/>
  <c r="H64" i="3"/>
  <c r="H63" i="3"/>
  <c r="H62" i="3"/>
  <c r="I62" i="3" s="1"/>
  <c r="H61" i="3"/>
  <c r="I61" i="3" s="1"/>
  <c r="H60" i="3"/>
  <c r="H59" i="3"/>
  <c r="H58" i="3"/>
  <c r="I58" i="3" s="1"/>
  <c r="H57" i="3"/>
  <c r="I57" i="3" s="1"/>
  <c r="H56" i="3"/>
  <c r="H55" i="3"/>
  <c r="H54" i="3"/>
  <c r="I54" i="3" s="1"/>
  <c r="J54" i="3" s="1" a="1"/>
  <c r="H53" i="3"/>
  <c r="H52" i="3"/>
  <c r="H51" i="3"/>
  <c r="H50" i="3"/>
  <c r="H49" i="3"/>
  <c r="H48" i="3"/>
  <c r="H47" i="3"/>
  <c r="H46" i="3"/>
  <c r="H45" i="3"/>
  <c r="H44" i="3"/>
  <c r="H43" i="3"/>
  <c r="H41" i="3"/>
  <c r="H40" i="3"/>
  <c r="I40" i="3" s="1"/>
  <c r="H39" i="3"/>
  <c r="I39" i="3" s="1"/>
  <c r="H38" i="3"/>
  <c r="H37" i="3"/>
  <c r="H36" i="3"/>
  <c r="I36" i="3" s="1"/>
  <c r="H35" i="3"/>
  <c r="I35" i="3" s="1"/>
  <c r="H34" i="3"/>
  <c r="H33" i="3"/>
  <c r="H32" i="3"/>
  <c r="I32" i="3" s="1"/>
  <c r="H31" i="3"/>
  <c r="I31" i="3" s="1"/>
  <c r="H30" i="3"/>
  <c r="H29" i="3"/>
  <c r="H28" i="3"/>
  <c r="I28" i="3" s="1"/>
  <c r="H27" i="3"/>
  <c r="I27" i="3" s="1"/>
  <c r="H26" i="3"/>
  <c r="H25" i="3"/>
  <c r="H24" i="3"/>
  <c r="I24" i="3" s="1"/>
  <c r="J23" i="3"/>
  <c r="J21" i="3" a="1"/>
  <c r="J20" i="3" a="1"/>
  <c r="H18" i="3"/>
  <c r="H17" i="3"/>
  <c r="I17" i="3" s="1"/>
  <c r="H16" i="3"/>
  <c r="I16" i="3" s="1"/>
  <c r="H15" i="3"/>
  <c r="I15" i="3" s="1"/>
  <c r="H14" i="3"/>
  <c r="H13" i="3"/>
  <c r="I13" i="3" s="1"/>
  <c r="H12" i="3"/>
  <c r="I12" i="3" s="1"/>
  <c r="H11" i="3"/>
  <c r="I11" i="3" s="1"/>
  <c r="H10" i="3"/>
  <c r="H9" i="3"/>
  <c r="H8" i="3"/>
  <c r="I8" i="3" s="1"/>
  <c r="J8" i="3" s="1" a="1"/>
  <c r="H7" i="3"/>
  <c r="H6" i="3"/>
  <c r="I6" i="3" s="1"/>
  <c r="J6" i="3" s="1" a="1"/>
  <c r="H5" i="3"/>
  <c r="H4" i="3"/>
  <c r="I4" i="3" s="1"/>
  <c r="J4" i="3" s="1" a="1"/>
  <c r="L104" i="3" l="1"/>
  <c r="J104" i="3" a="1"/>
  <c r="I52" i="3"/>
  <c r="J52" i="3" s="1" a="1"/>
  <c r="I49" i="3"/>
  <c r="J49" i="3" s="1" a="1"/>
  <c r="K102" i="3"/>
  <c r="J120" i="3" a="1"/>
  <c r="I120" i="3"/>
  <c r="J185" i="3"/>
  <c r="J48" i="3" a="1"/>
  <c r="K48" i="3" s="1"/>
  <c r="I48" i="3"/>
  <c r="J45" i="3" a="1"/>
  <c r="L45" i="3" s="1"/>
  <c r="I45" i="3"/>
  <c r="J5" i="3" a="1"/>
  <c r="K5" i="3" s="1"/>
  <c r="L102" i="3"/>
  <c r="I163" i="3"/>
  <c r="J163" i="3" s="1" a="1"/>
  <c r="L77" i="3"/>
  <c r="K77" i="3"/>
  <c r="J198" i="3" a="1"/>
  <c r="I100" i="3"/>
  <c r="J100" i="3" s="1" a="1"/>
  <c r="I198" i="3"/>
  <c r="J44" i="3" a="1"/>
  <c r="L44" i="3" s="1"/>
  <c r="I44" i="3"/>
  <c r="J144" i="3" a="1"/>
  <c r="K144" i="3" s="1"/>
  <c r="K143" i="3" s="1"/>
  <c r="E237" i="3" s="1"/>
  <c r="I144" i="3"/>
  <c r="J186" i="3" a="1"/>
  <c r="K186" i="3" s="1"/>
  <c r="I186" i="3"/>
  <c r="I9" i="3"/>
  <c r="J21" i="3"/>
  <c r="I76" i="3"/>
  <c r="J76" i="3" s="1" a="1"/>
  <c r="J46" i="3" a="1"/>
  <c r="J53" i="3" a="1"/>
  <c r="J53" i="3" s="1"/>
  <c r="J202" i="3" a="1"/>
  <c r="J202" i="3" s="1"/>
  <c r="J215" i="3" a="1"/>
  <c r="K215" i="3" s="1"/>
  <c r="J50" i="3" a="1"/>
  <c r="J55" i="3" a="1"/>
  <c r="K55" i="3" s="1"/>
  <c r="J43" i="3" a="1"/>
  <c r="J47" i="3" a="1"/>
  <c r="J47" i="3" s="1"/>
  <c r="J75" i="3" a="1"/>
  <c r="J161" i="3" a="1"/>
  <c r="J188" i="3" a="1"/>
  <c r="J200" i="3" a="1"/>
  <c r="L200" i="3" s="1"/>
  <c r="J216" i="3" a="1"/>
  <c r="I7" i="3"/>
  <c r="I53" i="3"/>
  <c r="I187" i="3"/>
  <c r="J187" i="3" s="1" a="1"/>
  <c r="I200" i="3"/>
  <c r="J104" i="3"/>
  <c r="K104" i="3"/>
  <c r="L202" i="3"/>
  <c r="L198" i="3"/>
  <c r="K45" i="3"/>
  <c r="L43" i="3"/>
  <c r="K43" i="3"/>
  <c r="J43" i="3"/>
  <c r="K20" i="3"/>
  <c r="J20" i="3"/>
  <c r="J74" i="3"/>
  <c r="L74" i="3"/>
  <c r="K74" i="3"/>
  <c r="J78" i="3"/>
  <c r="L78" i="3"/>
  <c r="J145" i="3"/>
  <c r="L145" i="3"/>
  <c r="K145" i="3"/>
  <c r="K164" i="3"/>
  <c r="J164" i="3"/>
  <c r="L164" i="3"/>
  <c r="J186" i="3"/>
  <c r="L186" i="3"/>
  <c r="L20" i="3"/>
  <c r="L23" i="3"/>
  <c r="K23" i="3"/>
  <c r="L75" i="3"/>
  <c r="K75" i="3"/>
  <c r="J75" i="3"/>
  <c r="K78" i="3"/>
  <c r="L103" i="3"/>
  <c r="K103" i="3"/>
  <c r="J103" i="3"/>
  <c r="K119" i="3"/>
  <c r="J119" i="3"/>
  <c r="L119" i="3"/>
  <c r="L4" i="3"/>
  <c r="K4" i="3"/>
  <c r="J4" i="3"/>
  <c r="L6" i="3"/>
  <c r="K6" i="3"/>
  <c r="J6" i="3"/>
  <c r="L8" i="3"/>
  <c r="K8" i="3"/>
  <c r="J8" i="3"/>
  <c r="K22" i="3"/>
  <c r="J22" i="3"/>
  <c r="J44" i="3"/>
  <c r="J46" i="3"/>
  <c r="L46" i="3"/>
  <c r="J48" i="3"/>
  <c r="J50" i="3"/>
  <c r="L50" i="3"/>
  <c r="K54" i="3"/>
  <c r="L54" i="3"/>
  <c r="J54" i="3"/>
  <c r="L73" i="3"/>
  <c r="K73" i="3"/>
  <c r="J73" i="3"/>
  <c r="L144" i="3"/>
  <c r="J144" i="3"/>
  <c r="J143" i="3" s="1"/>
  <c r="J188" i="3"/>
  <c r="L188" i="3"/>
  <c r="K188" i="3"/>
  <c r="K201" i="3"/>
  <c r="J201" i="3"/>
  <c r="L201" i="3"/>
  <c r="L215" i="3"/>
  <c r="J5" i="3"/>
  <c r="L21" i="3"/>
  <c r="K21" i="3"/>
  <c r="L22" i="3"/>
  <c r="K46" i="3"/>
  <c r="K50" i="3"/>
  <c r="J55" i="3"/>
  <c r="K199" i="3"/>
  <c r="J199" i="3"/>
  <c r="L199" i="3"/>
  <c r="L216" i="3"/>
  <c r="K216" i="3"/>
  <c r="J216" i="3"/>
  <c r="K160" i="3"/>
  <c r="J160" i="3"/>
  <c r="L160" i="3"/>
  <c r="K202" i="3"/>
  <c r="K217" i="3"/>
  <c r="L99" i="3"/>
  <c r="K99" i="3"/>
  <c r="J198" i="3"/>
  <c r="K200" i="3"/>
  <c r="L217" i="3"/>
  <c r="J77" i="3"/>
  <c r="K162" i="3"/>
  <c r="J162" i="3"/>
  <c r="L185" i="3"/>
  <c r="K185" i="3"/>
  <c r="K198" i="3"/>
  <c r="J100" i="3" l="1"/>
  <c r="K100" i="3"/>
  <c r="L100" i="3"/>
  <c r="L98" i="3" s="1"/>
  <c r="F235" i="3" s="1"/>
  <c r="K163" i="3"/>
  <c r="K159" i="3" s="1"/>
  <c r="E238" i="3" s="1"/>
  <c r="L163" i="3"/>
  <c r="J163" i="3"/>
  <c r="K52" i="3"/>
  <c r="L52" i="3"/>
  <c r="J52" i="3"/>
  <c r="K49" i="3"/>
  <c r="J49" i="3"/>
  <c r="L49" i="3"/>
  <c r="K187" i="3"/>
  <c r="L187" i="3"/>
  <c r="J187" i="3"/>
  <c r="K76" i="3"/>
  <c r="K72" i="3" s="1"/>
  <c r="E234" i="3" s="1"/>
  <c r="L76" i="3"/>
  <c r="J76" i="3"/>
  <c r="J118" i="3"/>
  <c r="K197" i="3"/>
  <c r="E240" i="3" s="1"/>
  <c r="K53" i="3"/>
  <c r="K47" i="3"/>
  <c r="L161" i="3"/>
  <c r="K161" i="3"/>
  <c r="J161" i="3"/>
  <c r="J159" i="3" s="1"/>
  <c r="J7" i="3" a="1"/>
  <c r="L55" i="3"/>
  <c r="L120" i="3"/>
  <c r="K120" i="3"/>
  <c r="L53" i="3"/>
  <c r="K44" i="3"/>
  <c r="L5" i="3"/>
  <c r="J215" i="3"/>
  <c r="J214" i="3" s="1"/>
  <c r="L48" i="3"/>
  <c r="L42" i="3" s="1"/>
  <c r="F233" i="3" s="1"/>
  <c r="L118" i="3"/>
  <c r="F236" i="3" s="1"/>
  <c r="L47" i="3"/>
  <c r="J45" i="3"/>
  <c r="K9" i="3"/>
  <c r="J9" i="3" a="1"/>
  <c r="J200" i="3"/>
  <c r="J184" i="3"/>
  <c r="K118" i="3"/>
  <c r="E236" i="3" s="1"/>
  <c r="J120" i="3"/>
  <c r="L184" i="3"/>
  <c r="F239" i="3" s="1"/>
  <c r="L19" i="3"/>
  <c r="F232" i="3" s="1"/>
  <c r="L159" i="3"/>
  <c r="F238" i="3" s="1"/>
  <c r="K184" i="3"/>
  <c r="E239" i="3" s="1"/>
  <c r="J19" i="3"/>
  <c r="L197" i="3"/>
  <c r="F240" i="3" s="1"/>
  <c r="K19" i="3"/>
  <c r="E232" i="3" s="1"/>
  <c r="K98" i="3"/>
  <c r="E235" i="3" s="1"/>
  <c r="K214" i="3"/>
  <c r="E241" i="3" s="1"/>
  <c r="J98" i="3"/>
  <c r="L72" i="3"/>
  <c r="F234" i="3" s="1"/>
  <c r="K42" i="3"/>
  <c r="E233" i="3" s="1"/>
  <c r="J197" i="3"/>
  <c r="L214" i="3"/>
  <c r="F241" i="3" s="1"/>
  <c r="J72" i="3"/>
  <c r="L143" i="3"/>
  <c r="F237" i="3" s="1"/>
  <c r="J42" i="3"/>
  <c r="L7" i="3" l="1"/>
  <c r="L3" i="3" s="1"/>
  <c r="F231" i="3" s="1"/>
  <c r="J7" i="3"/>
  <c r="K7" i="3"/>
  <c r="K3" i="3" s="1"/>
  <c r="E231" i="3" s="1"/>
  <c r="L9" i="3"/>
  <c r="J9" i="3"/>
  <c r="J3" i="3" l="1"/>
</calcChain>
</file>

<file path=xl/sharedStrings.xml><?xml version="1.0" encoding="utf-8"?>
<sst xmlns="http://schemas.openxmlformats.org/spreadsheetml/2006/main" count="1171" uniqueCount="783">
  <si>
    <t>Photovoltaics</t>
  </si>
  <si>
    <t>Poly-Si ground</t>
  </si>
  <si>
    <t>Poly-Si roof</t>
  </si>
  <si>
    <t>CIGS ground</t>
  </si>
  <si>
    <t>CIGS roof</t>
  </si>
  <si>
    <t>CdTe ground</t>
  </si>
  <si>
    <t>CdTe roof</t>
  </si>
  <si>
    <t>CSP</t>
  </si>
  <si>
    <t>Trough</t>
  </si>
  <si>
    <t>Tower</t>
  </si>
  <si>
    <t>Coal without CCS</t>
  </si>
  <si>
    <t>Subcritical wo CCS</t>
  </si>
  <si>
    <t>IGCC wo CCS</t>
  </si>
  <si>
    <t>SCPC wo CCS</t>
  </si>
  <si>
    <t>Coal with CCS</t>
  </si>
  <si>
    <t>Subcritical w CCS</t>
  </si>
  <si>
    <t>IGCC w CCS</t>
  </si>
  <si>
    <t>SCPC w CCS</t>
  </si>
  <si>
    <t>Gas without CCS</t>
  </si>
  <si>
    <t>NGCC wo CCS</t>
  </si>
  <si>
    <t>Gas with CCS</t>
  </si>
  <si>
    <t>NGCC w CCS</t>
  </si>
  <si>
    <t>Hydropower</t>
  </si>
  <si>
    <t>Dam w storage</t>
  </si>
  <si>
    <t>Run-of-river</t>
  </si>
  <si>
    <t>Wind onshore</t>
  </si>
  <si>
    <t>Conventional</t>
  </si>
  <si>
    <t>Wind offshore</t>
  </si>
  <si>
    <t>Conventional GB</t>
  </si>
  <si>
    <t>Conventional steel</t>
  </si>
  <si>
    <t>Geothermal</t>
  </si>
  <si>
    <t>Binary</t>
  </si>
  <si>
    <t>Flash</t>
  </si>
  <si>
    <t>Nuclear</t>
  </si>
  <si>
    <t>Boiling Water Reactor</t>
  </si>
  <si>
    <t>Pressurized Water Reactor</t>
  </si>
  <si>
    <t>This document contains the following sheets</t>
  </si>
  <si>
    <t>Aluminium</t>
  </si>
  <si>
    <t>Output</t>
  </si>
  <si>
    <t>aluminium, primary, liquid, at plant/RER/kg</t>
  </si>
  <si>
    <t>Inputs</t>
  </si>
  <si>
    <t>electricity, medium voltage, aluminium industry, at grid/GLO/kWh</t>
  </si>
  <si>
    <t>heat, natural gas, at industrial furnace &gt;100kW/RER/MJ</t>
  </si>
  <si>
    <t>heat, light fuel oil, at industrial furnace 1MW/CH/MJ</t>
  </si>
  <si>
    <t>aluminium oxide, at plant/RER/kg</t>
  </si>
  <si>
    <t>aluminium fluoride, at plant/RER/kg</t>
  </si>
  <si>
    <t>anode, aluminium electrolysis/RER/kg</t>
  </si>
  <si>
    <t>Emissions</t>
  </si>
  <si>
    <t>Hydrogen fluoride/air/unspecified</t>
  </si>
  <si>
    <t>Particulates, &gt; 2.5 um, and &lt; 10um/air/unspecified</t>
  </si>
  <si>
    <t>Benzo(a)pyrene/air/unspecified</t>
  </si>
  <si>
    <t>Carbon dioxide, fossil/air/unspecified</t>
  </si>
  <si>
    <t>Ethane, hexafluoro-, HFC-116/air/unspecified</t>
  </si>
  <si>
    <t>Methane, tetrafluoro-, R-14/air/unspecified</t>
  </si>
  <si>
    <t>Particulates, &lt; 2.5 um/air/unspecified</t>
  </si>
  <si>
    <t>Sulfur dioxide/air/unspecified</t>
  </si>
  <si>
    <t>Copper</t>
  </si>
  <si>
    <t>copper, primary, at refinery/RER/kg</t>
  </si>
  <si>
    <t>electricity, hydropower, at run-of-river power plant/RER/kWh</t>
  </si>
  <si>
    <t>electricity, high voltage, production UCTE, at grid/UCTE/kWh</t>
  </si>
  <si>
    <t>natural gas, burned in industrial furnace &gt;100kW/RER/MJ</t>
  </si>
  <si>
    <t>heavy fuel oil, burned in industrial furnace 1MW, non-modulating/RER/MJ</t>
  </si>
  <si>
    <t>Antimony/air/low population density</t>
  </si>
  <si>
    <t>Arsenic/air/low population density</t>
  </si>
  <si>
    <t>Cadmium/air/low population density</t>
  </si>
  <si>
    <t>Chromium/air/low population density</t>
  </si>
  <si>
    <t>Copper/air/low population density</t>
  </si>
  <si>
    <t>Lead/air/low population density</t>
  </si>
  <si>
    <t>Manganese/air/low population density</t>
  </si>
  <si>
    <t>Mercury/air/low population density</t>
  </si>
  <si>
    <t>Nickel/air/low population density</t>
  </si>
  <si>
    <t>Particulates, &lt; 2.5 um/air/low population density</t>
  </si>
  <si>
    <t>Particulates, &gt; 10 um/air/low population density</t>
  </si>
  <si>
    <t>Particulates, &gt; 2.5 um, and &lt; 10um/air/low population density</t>
  </si>
  <si>
    <t>Selenium/air/low population density</t>
  </si>
  <si>
    <t>Vanadium/air/low population density</t>
  </si>
  <si>
    <t>Tin/air/low population density</t>
  </si>
  <si>
    <t>Sulfur dioxide/air/low population density</t>
  </si>
  <si>
    <t>Dioxins, measured as 2,3,7,8-tetrachlorodibenzo-p-dioxin/air/low population density</t>
  </si>
  <si>
    <t>copper, primary, at refinery/RLA/kg</t>
  </si>
  <si>
    <t>oxygen, liquid, at plant/RER/kg</t>
  </si>
  <si>
    <t>silica sand, at plant/DE/kg</t>
  </si>
  <si>
    <t>limestone, milled, packed, at plant/CH/kg</t>
  </si>
  <si>
    <t>copper concentrate, at beneficiation/RLA/kg</t>
  </si>
  <si>
    <t>copper, SX-EW, at refinery/GLO/kg</t>
  </si>
  <si>
    <t>non-ferrous metal smelter/GLO/unit</t>
  </si>
  <si>
    <t>disposal, nickel smelter slag, 0% water, to residual material landfill/CH/kg</t>
  </si>
  <si>
    <t>treatment, sewage, unpolluted, to wastewater treatment, class 3/CH/m³</t>
  </si>
  <si>
    <t>Zinc/air/low population density</t>
  </si>
  <si>
    <t>Resource</t>
  </si>
  <si>
    <t>Water, river/resource/in water</t>
  </si>
  <si>
    <t>Ferronickel</t>
  </si>
  <si>
    <t>ferronickel, 25% Ni, at plant/GLO/kg</t>
  </si>
  <si>
    <t>hard coal, burned in industrial furnace 1-10MW/RER/MJ</t>
  </si>
  <si>
    <t>wood chips, from industry, mixed, burned in furnace 1000kW/CH/MJ</t>
  </si>
  <si>
    <t>heavy fuel oil, burned in industrial furnace 1MW, non-modulating/CH/MJ</t>
  </si>
  <si>
    <t>antimony/air/low population density</t>
  </si>
  <si>
    <t>arsenic/air/low population density</t>
  </si>
  <si>
    <t>beryllium/air/low population density</t>
  </si>
  <si>
    <t>boron/air/low population density</t>
  </si>
  <si>
    <t>cadmium/air/low population density</t>
  </si>
  <si>
    <t>zinc/air/low population density</t>
  </si>
  <si>
    <t>tin/air/low population density</t>
  </si>
  <si>
    <t>mercury/air/low population density</t>
  </si>
  <si>
    <t>manganese/air/low population density</t>
  </si>
  <si>
    <t>lead/air/low population density</t>
  </si>
  <si>
    <t>copper/air/low population density</t>
  </si>
  <si>
    <t>cobalt/air/low population density</t>
  </si>
  <si>
    <t>chromium/air/low population density</t>
  </si>
  <si>
    <t>Nickel</t>
  </si>
  <si>
    <t>nickel, 99.5%, at plant/GLO/kg</t>
  </si>
  <si>
    <t>Silver/air/low population density</t>
  </si>
  <si>
    <t>aluminium/air/low population density</t>
  </si>
  <si>
    <t>nickel/air/low population density</t>
  </si>
  <si>
    <t>Iron</t>
  </si>
  <si>
    <t>sinter, iron, at plant/GLO/kg</t>
  </si>
  <si>
    <t>hard coal coke, at plant/RER/MJ</t>
  </si>
  <si>
    <t>natural gas, high pressure, at consumer/RER/MJ</t>
  </si>
  <si>
    <t>Cadmium/air/unspecified</t>
  </si>
  <si>
    <t>Carbon monoxide, fossil/air/unspecified</t>
  </si>
  <si>
    <t>Chromium/air/unspecified</t>
  </si>
  <si>
    <t>Copper/air/unspecified</t>
  </si>
  <si>
    <t>Dioxins, measured as 2,3,7,8-tetrachlorodibenzo-p-dioxin/air/unspecified</t>
  </si>
  <si>
    <t>Hydrocarbons, aliphatic, alkanes, unspecified/air/unspecified</t>
  </si>
  <si>
    <t>Hydrogen chloride/air/unspecified</t>
  </si>
  <si>
    <t>Lead/air/unspecified</t>
  </si>
  <si>
    <t>Manganese/air/unspecified</t>
  </si>
  <si>
    <t>Mercury/air/unspecified</t>
  </si>
  <si>
    <t>Nickel/air/unspecified</t>
  </si>
  <si>
    <t>Nitrogen oxides/air/unspecified</t>
  </si>
  <si>
    <t>PAH, polycyclic aromatic hydrocarbons/air/unspecified</t>
  </si>
  <si>
    <t>Polychlorinated biphenyls/air/unspecified</t>
  </si>
  <si>
    <t>Titanium/air/unspecified</t>
  </si>
  <si>
    <t>Vanadium/air/unspecified</t>
  </si>
  <si>
    <t>Zinc/air/unspecified</t>
  </si>
  <si>
    <t>pig iron, at plant/GLO/kg</t>
  </si>
  <si>
    <t>hard coal mix, at regional storage/UCTE/kg</t>
  </si>
  <si>
    <t>Hydrogen sulfide/air/unspecified</t>
  </si>
  <si>
    <t>Particulates, &gt; 10 um/air/unspecified</t>
  </si>
  <si>
    <t>Silicon</t>
  </si>
  <si>
    <t>Outputs</t>
  </si>
  <si>
    <t>MG-silicon, at plant/NO/kg</t>
  </si>
  <si>
    <t>electricity, medium voltage, at grid/NO/kWh</t>
  </si>
  <si>
    <t>transport, transoceanic freight ship/OCE/tkm</t>
  </si>
  <si>
    <t>charcoal, at plant/GLO/kg</t>
  </si>
  <si>
    <t>wood chips, mixed, u=120%, at forest/RER/m³</t>
  </si>
  <si>
    <t>Aluminium/air/low population density</t>
  </si>
  <si>
    <t>Boron/air/low population density</t>
  </si>
  <si>
    <t>Calcium/air/low population density</t>
  </si>
  <si>
    <t>Carbon dioxide, biogenic/air/low population density</t>
  </si>
  <si>
    <t>Carbon dioxide, fossil/air/low population density</t>
  </si>
  <si>
    <t>Chlorine/air/low population density</t>
  </si>
  <si>
    <t>Cyanide/air/low population density</t>
  </si>
  <si>
    <t>Fluorine/air/low population density</t>
  </si>
  <si>
    <t>Iron/air/low population density</t>
  </si>
  <si>
    <t>Silicon/air/low population density</t>
  </si>
  <si>
    <t>Sodium/air/low population density</t>
  </si>
  <si>
    <t>Zinc</t>
  </si>
  <si>
    <t>zinc, primary, at regional storage/RER/kg</t>
  </si>
  <si>
    <t>electricity, medium voltage, production UCTE, at grid/UCTE/kWh</t>
  </si>
  <si>
    <t>Clinker</t>
  </si>
  <si>
    <t>clinker, at plant/CH/kg</t>
  </si>
  <si>
    <t>heavy fuel oil, at regional storage/CH/kg</t>
  </si>
  <si>
    <t>light fuel oil, at regional storage/CH/kg</t>
  </si>
  <si>
    <t>hard coal, at regional storage/WEU/kg</t>
  </si>
  <si>
    <t>natural gas, high pressure, at consumer/CH/MJ</t>
  </si>
  <si>
    <t>petroleum coke, at refinery/RER/kg</t>
  </si>
  <si>
    <t>Flat glass</t>
  </si>
  <si>
    <t>flat glass, uncoated, at plant/RER/kg</t>
  </si>
  <si>
    <t>heavy fuel oil, at regional storage/RER/kg</t>
  </si>
  <si>
    <t>Process</t>
  </si>
  <si>
    <t>Energy inputs  2010–2050, in MJ/kg</t>
  </si>
  <si>
    <t>Copper, Europe</t>
  </si>
  <si>
    <t>Copper, Latin America</t>
  </si>
  <si>
    <t>Sinter</t>
  </si>
  <si>
    <t>Pig iron</t>
  </si>
  <si>
    <t>Metallurgical grade silicon</t>
  </si>
  <si>
    <t>Energy carrier</t>
  </si>
  <si>
    <t>LHV [MJ/unit]</t>
  </si>
  <si>
    <t>Source</t>
  </si>
  <si>
    <t>ecoinvent 2.2 report, 6 part VI, table 11.9, page 235/346</t>
  </si>
  <si>
    <t>https://bioenergy.ornl.gov/papers/misc/energy_conv.html</t>
  </si>
  <si>
    <t>ecoinvent 2.2 report, 9, page 44/176</t>
  </si>
  <si>
    <t>ecoinvent 2.2 report, 6 part IV, table 14.10, page 271/327</t>
  </si>
  <si>
    <t>ecoinvent 2.2 report, 6 part VI, table 11.8, page 235/346</t>
  </si>
  <si>
    <t>http://cta.ornl.gov/bedb/appendix_a/Lower_and_Higher_Heating_Values_of_Gas_Liquid_and_Solid_Fuels.xls</t>
  </si>
  <si>
    <t>Unit</t>
  </si>
  <si>
    <t>MJ</t>
  </si>
  <si>
    <t>Summary of assumed energy efficiency improvements</t>
  </si>
  <si>
    <t>BASELINE SCENARIO</t>
  </si>
  <si>
    <t>Power generation</t>
  </si>
  <si>
    <t>(TWh)</t>
  </si>
  <si>
    <t>China</t>
  </si>
  <si>
    <t>India</t>
  </si>
  <si>
    <t>OECD Europe</t>
  </si>
  <si>
    <t>OECD North America</t>
  </si>
  <si>
    <t>OECD Pacific</t>
  </si>
  <si>
    <t>Economies in transition</t>
  </si>
  <si>
    <t>Latin America</t>
  </si>
  <si>
    <t>Other developing Asia</t>
  </si>
  <si>
    <t>Africa and Middle East</t>
  </si>
  <si>
    <t>World</t>
  </si>
  <si>
    <t>Coal</t>
  </si>
  <si>
    <t>Coal w CCS</t>
  </si>
  <si>
    <t>Gas</t>
  </si>
  <si>
    <t>Gas w CCS</t>
  </si>
  <si>
    <t>Biomass&amp;Waste</t>
  </si>
  <si>
    <t>Biomass w CCS</t>
  </si>
  <si>
    <t>Oil</t>
  </si>
  <si>
    <t>Hydro</t>
  </si>
  <si>
    <t>Ocean</t>
  </si>
  <si>
    <t>Solar PV</t>
  </si>
  <si>
    <t>Solar CSP</t>
  </si>
  <si>
    <t>Total</t>
  </si>
  <si>
    <t>Capacity</t>
  </si>
  <si>
    <t>(GW)</t>
  </si>
  <si>
    <t>BLUE MAP SCENARIO</t>
  </si>
  <si>
    <t>Africa and Middle-East</t>
  </si>
  <si>
    <t>Austria</t>
  </si>
  <si>
    <t>Belgium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</si>
  <si>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</si>
  <si>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</si>
  <si>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</si>
  <si>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</si>
  <si>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</si>
  <si>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</si>
  <si>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</si>
  <si>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</si>
  <si>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</si>
  <si>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</si>
  <si>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</si>
  <si>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</si>
  <si>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</si>
  <si>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</si>
  <si>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</si>
  <si>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</si>
  <si>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</si>
  <si>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</si>
  <si>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</si>
  <si>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</si>
  <si>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</si>
  <si>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</si>
  <si>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</si>
  <si>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</si>
  <si>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</si>
  <si>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</si>
  <si>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United States</t>
  </si>
  <si>
    <t>Canada</t>
  </si>
  <si>
    <t>Mexico</t>
  </si>
  <si>
    <t>Australia</t>
  </si>
  <si>
    <t>Japan</t>
  </si>
  <si>
    <t>South Korea</t>
  </si>
  <si>
    <t>Russia</t>
  </si>
  <si>
    <t>Switzerland</t>
  </si>
  <si>
    <t>EITs and non-OECD Europe</t>
  </si>
  <si>
    <t>Albania</t>
  </si>
  <si>
    <t>Argentina</t>
  </si>
  <si>
    <t>Bangladesh</t>
  </si>
  <si>
    <t>Algeria</t>
  </si>
  <si>
    <t>Hong Kong</t>
  </si>
  <si>
    <t>Bolivia</t>
  </si>
  <si>
    <t>Brunei Darussalam</t>
  </si>
  <si>
    <t>Angola</t>
  </si>
  <si>
    <t>Korea</t>
  </si>
  <si>
    <t>Brazil</t>
  </si>
  <si>
    <t>Cambodia (from 1995)</t>
  </si>
  <si>
    <t>Benin</t>
  </si>
  <si>
    <t>New Zealand</t>
  </si>
  <si>
    <t>Gibraltar</t>
  </si>
  <si>
    <t>Chile</t>
  </si>
  <si>
    <t>Botswana (from 1981)</t>
  </si>
  <si>
    <t>Colombia</t>
  </si>
  <si>
    <t>Indonesia</t>
  </si>
  <si>
    <t>Cameroon</t>
  </si>
  <si>
    <t>Costa Rica</t>
  </si>
  <si>
    <t>Democratic People’s Republic of Korea</t>
  </si>
  <si>
    <t>Congo</t>
  </si>
  <si>
    <t>Bosnia and Herzegovina</t>
  </si>
  <si>
    <t>Cuba</t>
  </si>
  <si>
    <t>Malaysia</t>
  </si>
  <si>
    <t>Democratic Republic of Congo</t>
  </si>
  <si>
    <t>Croatia</t>
  </si>
  <si>
    <t>Dominican Republic</t>
  </si>
  <si>
    <t>Mongolia (from 1985)</t>
  </si>
  <si>
    <t>Cote D’Ivoire</t>
  </si>
  <si>
    <t>Former Yugoslav Republic of Macedonia</t>
  </si>
  <si>
    <t>Ecuador</t>
  </si>
  <si>
    <t>Myanmar</t>
  </si>
  <si>
    <t>Egypt</t>
  </si>
  <si>
    <t>Iceland</t>
  </si>
  <si>
    <t>Montenegro</t>
  </si>
  <si>
    <t>El Salvador</t>
  </si>
  <si>
    <t>Nepal</t>
  </si>
  <si>
    <t>Eritrea</t>
  </si>
  <si>
    <t>Slovenia and Serbia</t>
  </si>
  <si>
    <t>Guatemala</t>
  </si>
  <si>
    <t>Pakistan</t>
  </si>
  <si>
    <t>Ethiopia</t>
  </si>
  <si>
    <t>"Former USSR"</t>
  </si>
  <si>
    <t>Haiti</t>
  </si>
  <si>
    <t>Philippines</t>
  </si>
  <si>
    <t>Gabon</t>
  </si>
  <si>
    <t>Armenia</t>
  </si>
  <si>
    <t>Honduras</t>
  </si>
  <si>
    <t>Singapore</t>
  </si>
  <si>
    <t>Ghana</t>
  </si>
  <si>
    <t>Azerbaijan</t>
  </si>
  <si>
    <t>Jamaica</t>
  </si>
  <si>
    <t>Sri Lanka</t>
  </si>
  <si>
    <t>Kenya</t>
  </si>
  <si>
    <t>Belarus</t>
  </si>
  <si>
    <t>Netherlands Antilles</t>
  </si>
  <si>
    <t>Chinese Taipei</t>
  </si>
  <si>
    <t>Libyan Arab Jamahiriya</t>
  </si>
  <si>
    <t>Nicaragua</t>
  </si>
  <si>
    <t>Thailand and Vietnam and other Asia (not available separately</t>
  </si>
  <si>
    <t>Morocco</t>
  </si>
  <si>
    <t>Georgia</t>
  </si>
  <si>
    <t>Panama</t>
  </si>
  <si>
    <t>which includes Afghanistan</t>
  </si>
  <si>
    <t>Mozambique</t>
  </si>
  <si>
    <t>the Slovak Republic</t>
  </si>
  <si>
    <t>Kazakhstan</t>
  </si>
  <si>
    <t>Paraguay</t>
  </si>
  <si>
    <t>Bhutan</t>
  </si>
  <si>
    <t>Namibia (from 1991)</t>
  </si>
  <si>
    <t>Kyrgyzstan</t>
  </si>
  <si>
    <t>Peru</t>
  </si>
  <si>
    <t>Cambodia (until 1994)</t>
  </si>
  <si>
    <t>Nigeria</t>
  </si>
  <si>
    <t>Trinidad</t>
  </si>
  <si>
    <t>Cook Islands</t>
  </si>
  <si>
    <t>Senegal</t>
  </si>
  <si>
    <t>Uruguay</t>
  </si>
  <si>
    <t>East Timor</t>
  </si>
  <si>
    <t>South Africa</t>
  </si>
  <si>
    <t>Turkey</t>
  </si>
  <si>
    <t>Republic of Moldova</t>
  </si>
  <si>
    <t>Venezuela and other Latin America (not available separately</t>
  </si>
  <si>
    <t>Fiji</t>
  </si>
  <si>
    <t>Sudan</t>
  </si>
  <si>
    <t>Russian Federation</t>
  </si>
  <si>
    <t>which includes Antigua and Barbuda</t>
  </si>
  <si>
    <t>French Polynesia</t>
  </si>
  <si>
    <t>United Republic of Tanzania</t>
  </si>
  <si>
    <t>Tajikistan</t>
  </si>
  <si>
    <t>Aruba</t>
  </si>
  <si>
    <t>Kiribati</t>
  </si>
  <si>
    <t>Togo</t>
  </si>
  <si>
    <t>Turkmenistan</t>
  </si>
  <si>
    <t>Bahamas</t>
  </si>
  <si>
    <t>Laos</t>
  </si>
  <si>
    <t>Tunisia</t>
  </si>
  <si>
    <t>Ukraine and Uzbekistan</t>
  </si>
  <si>
    <t>Barbados</t>
  </si>
  <si>
    <t>Macau</t>
  </si>
  <si>
    <t xml:space="preserve">Zambia </t>
  </si>
  <si>
    <t>Belize</t>
  </si>
  <si>
    <t>Maldives</t>
  </si>
  <si>
    <t>Zimbabwe</t>
  </si>
  <si>
    <t>Bermuda</t>
  </si>
  <si>
    <t>Mongolia (until 1984)</t>
  </si>
  <si>
    <t>and other Africa not available separately which includes</t>
  </si>
  <si>
    <t>British Virgin Islands</t>
  </si>
  <si>
    <t>New Caledonia</t>
  </si>
  <si>
    <t>Botswana (until 1980)</t>
  </si>
  <si>
    <t>Cayman Islands</t>
  </si>
  <si>
    <t>Palau (from 1994)</t>
  </si>
  <si>
    <t>Burkina Faso</t>
  </si>
  <si>
    <t>Dominica</t>
  </si>
  <si>
    <t>Papua New Guinea</t>
  </si>
  <si>
    <t>Burundi</t>
  </si>
  <si>
    <t>Falkland Islands</t>
  </si>
  <si>
    <t>Samoa</t>
  </si>
  <si>
    <t>Cape Verde</t>
  </si>
  <si>
    <t>French Guyana</t>
  </si>
  <si>
    <t>Solomon Islands</t>
  </si>
  <si>
    <t>Central African Republic</t>
  </si>
  <si>
    <t>Grenada</t>
  </si>
  <si>
    <t>Tonga and Vanuatu.</t>
  </si>
  <si>
    <t>Chad</t>
  </si>
  <si>
    <t>Guadeloupe</t>
  </si>
  <si>
    <t>Comoros</t>
  </si>
  <si>
    <t>Guyana</t>
  </si>
  <si>
    <t>Djibouti</t>
  </si>
  <si>
    <t>Martinique</t>
  </si>
  <si>
    <t>Equatorial Guinea</t>
  </si>
  <si>
    <t>Montserrat</t>
  </si>
  <si>
    <t>Gambia</t>
  </si>
  <si>
    <t>Puerto Rico (for natural gas and electricity; oil statistics as well as coal trade statistics for Puerto Rico are included under the United States)</t>
  </si>
  <si>
    <t>Guinea</t>
  </si>
  <si>
    <t>St Kitts and Nevis</t>
  </si>
  <si>
    <t>Guinea-Bissau</t>
  </si>
  <si>
    <t>Saint Lucia</t>
  </si>
  <si>
    <t>Lesotho</t>
  </si>
  <si>
    <t>Saint Pierre et Miquelon</t>
  </si>
  <si>
    <t>Liberia</t>
  </si>
  <si>
    <t>St. Vincent and the Grenadines</t>
  </si>
  <si>
    <t>Madagascar</t>
  </si>
  <si>
    <t>Suriname and Turks and Caicos Islands).</t>
  </si>
  <si>
    <t>Malawi</t>
  </si>
  <si>
    <t>Mali</t>
  </si>
  <si>
    <t>Mauritania</t>
  </si>
  <si>
    <t>Mauritius</t>
  </si>
  <si>
    <t>Namibia (until 1990)</t>
  </si>
  <si>
    <t>Niger</t>
  </si>
  <si>
    <t>Reunion</t>
  </si>
  <si>
    <t>Rwanda</t>
  </si>
  <si>
    <t>Sao Tome and Principe</t>
  </si>
  <si>
    <t>Seychelles</t>
  </si>
  <si>
    <t>Sierra Leone</t>
  </si>
  <si>
    <t>Somalia</t>
  </si>
  <si>
    <t>Swaziland</t>
  </si>
  <si>
    <t>Uganda</t>
  </si>
  <si>
    <t>Western Sahara (from 1990)</t>
  </si>
  <si>
    <t>Bahrain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</si>
  <si>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</si>
  <si>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</si>
  <si>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</si>
  <si>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</si>
  <si>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</si>
  <si>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</si>
  <si>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</si>
  <si>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</si>
  <si>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</si>
  <si>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</si>
  <si>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 and Yemen</t>
  </si>
  <si>
    <t>Taiwan</t>
  </si>
  <si>
    <t>Rest of the world</t>
  </si>
  <si>
    <t>Split according to the following table</t>
  </si>
  <si>
    <t>IEA/THEMIS</t>
  </si>
  <si>
    <t>Electricity from coal</t>
  </si>
  <si>
    <t>Electricity from coal w CCS</t>
  </si>
  <si>
    <t>Electricity from gas</t>
  </si>
  <si>
    <t>Electricity from gas w CCS</t>
  </si>
  <si>
    <t>Electricity from biomass&amp;Waste and nec</t>
  </si>
  <si>
    <t>Electricity from biomass w CCS</t>
  </si>
  <si>
    <t>Electricity from oil</t>
  </si>
  <si>
    <t>Electricity from nuclear</t>
  </si>
  <si>
    <t>Electricity from hydro</t>
  </si>
  <si>
    <t>Electricity from ocean</t>
  </si>
  <si>
    <t>Electricity from geothermal</t>
  </si>
  <si>
    <t>Electricity from solar PV</t>
  </si>
  <si>
    <t>Electricity from solar CSP</t>
  </si>
  <si>
    <t>Electricity from wind onshore</t>
  </si>
  <si>
    <t>Electricity from wind offshore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</si>
  <si>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</si>
  <si>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</si>
  <si>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</si>
  <si>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</si>
  <si>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</si>
  <si>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</si>
  <si>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</si>
  <si>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</si>
  <si>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</si>
  <si>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</si>
  <si>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</si>
  <si>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</si>
  <si>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</si>
  <si>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</si>
  <si>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</si>
  <si>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Products of forestry, logging and related services</t>
  </si>
  <si>
    <t>Fish and other fishing products; services incidental of fishing</t>
  </si>
  <si>
    <t>Coal and lignite; peat</t>
  </si>
  <si>
    <t>Crude petroleum and services related to crude oil extraction, excluding surveying</t>
  </si>
  <si>
    <t>Natural gas and services related to natural gas extraction, excluding surveying</t>
  </si>
  <si>
    <t>Other petroleum and gaseous materials</t>
  </si>
  <si>
    <t>Uranium and thorium ores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</si>
  <si>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</si>
  <si>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</si>
  <si>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</si>
  <si>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</si>
  <si>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</si>
  <si>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</si>
  <si>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</si>
  <si>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</si>
  <si>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</si>
  <si>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</si>
  <si>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</si>
  <si>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</si>
  <si>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</si>
  <si>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</si>
  <si>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</si>
  <si>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</si>
  <si>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</si>
  <si>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</si>
  <si>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</si>
  <si>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</si>
  <si>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</si>
  <si>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</t>
  </si>
  <si>
    <t>Textiles</t>
  </si>
  <si>
    <t>Wearing apparel; furs</t>
  </si>
  <si>
    <t>Leather and leather products</t>
  </si>
  <si>
    <t>Wood and products of wood and cork (except furniture); articles of straw and plaiting materials</t>
  </si>
  <si>
    <t>Pulp, paper and paper products</t>
  </si>
  <si>
    <t>Printed matter and recorded media</t>
  </si>
  <si>
    <t>Coke oven products</t>
  </si>
  <si>
    <t>Motor spirit (gasoline)</t>
  </si>
  <si>
    <t>Kerosene, including kerosene type jet fuel</t>
  </si>
  <si>
    <t>Gas oils</t>
  </si>
  <si>
    <t>Fuel oils n.e.c.</t>
  </si>
  <si>
    <t>Petroleum gases and other gaseous hydrocarbons, except natural gas</t>
  </si>
  <si>
    <t>Other petroleum products</t>
  </si>
  <si>
    <t>Nuclear fuel</t>
  </si>
  <si>
    <t>Chemicals, chemical products and man-made fibres</t>
  </si>
  <si>
    <t>Rubber and plastic products</t>
  </si>
  <si>
    <t>Glass and glass products</t>
  </si>
  <si>
    <t>Ceramic goods</t>
  </si>
  <si>
    <t>Bricks, tiles and construction products, in baked clay</t>
  </si>
  <si>
    <t>Cement, lime and plaster</t>
  </si>
  <si>
    <t>Other non-metallic mineral products</t>
  </si>
  <si>
    <t>Basic iron and steel and of ferro-alloys and first products thereof</t>
  </si>
  <si>
    <t>Precious metals</t>
  </si>
  <si>
    <t>Aluminium and aluminium products</t>
  </si>
  <si>
    <t>Lead, zinc and tin and products thereof</t>
  </si>
  <si>
    <t>Copper products</t>
  </si>
  <si>
    <t>Other non-ferrous metal products</t>
  </si>
  <si>
    <t>Foundry work services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</si>
  <si>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</si>
  <si>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</si>
  <si>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</si>
  <si>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</si>
  <si>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</si>
  <si>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</si>
  <si>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</si>
  <si>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</si>
  <si>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</si>
  <si>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Metal secondary raw materials</t>
  </si>
  <si>
    <t>Non-metal secondary raw materials</t>
  </si>
  <si>
    <t>Electricity from biomass&amp;Waste</t>
  </si>
  <si>
    <t>Transmission services of electricity</t>
  </si>
  <si>
    <t>Distribution and trade services of electricity</t>
  </si>
  <si>
    <t>Manufactured gas and distribution services of gaseous fuels through mains</t>
  </si>
  <si>
    <t>Steam and hot water supply services</t>
  </si>
  <si>
    <t>Collected and purified water, distribution services of water</t>
  </si>
  <si>
    <t>Construction work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</si>
  <si>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</si>
  <si>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</si>
  <si>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</si>
  <si>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</si>
  <si>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Hotel and restaurant services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</si>
  <si>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</si>
  <si>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</si>
  <si>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</si>
  <si>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</si>
  <si>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</si>
  <si>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</si>
  <si>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Supporting and auxiliary transport services; travel agency services</t>
  </si>
  <si>
    <t>Post and telecommunication services</t>
  </si>
  <si>
    <t>Financial intermediation services, except insurance and pension funding services</t>
  </si>
  <si>
    <t>Insurance and pension funding services, except compulsory social security services</t>
  </si>
  <si>
    <t>Services auxiliary to financial intermediation</t>
  </si>
  <si>
    <t>Real estate services</t>
  </si>
  <si>
    <t>Renting services of machinery and equipment without operator and of personal and household goods</t>
  </si>
  <si>
    <t>Computer and related services</t>
  </si>
  <si>
    <t>Research and development services</t>
  </si>
  <si>
    <t>Other business services</t>
  </si>
  <si>
    <t>Public administration and defence services; compulsory social security services</t>
  </si>
  <si>
    <t>Education services</t>
  </si>
  <si>
    <t>Health and social work services</t>
  </si>
  <si>
    <t>Collection and treatment services of sewage</t>
  </si>
  <si>
    <t>Collection of waste</t>
  </si>
  <si>
    <t>Incineration of waste</t>
  </si>
  <si>
    <t>Landfill of waste</t>
  </si>
  <si>
    <t>Sanitation, remediation and similar services</t>
  </si>
  <si>
    <t>Membership organisation services n.e.c.</t>
  </si>
  <si>
    <t>Recreational, cultural and sporting services</t>
  </si>
  <si>
    <t>Other services</t>
  </si>
  <si>
    <t>Private households with employed persons</t>
  </si>
  <si>
    <t>Extra-territorial organizations and bodies</t>
  </si>
  <si>
    <t>THEMIS #</t>
  </si>
  <si>
    <t>Sector (commodity)</t>
  </si>
  <si>
    <t>new</t>
  </si>
  <si>
    <t>Economies in Transition</t>
  </si>
  <si>
    <t>Asia</t>
  </si>
  <si>
    <t>Coal wo CCS</t>
  </si>
  <si>
    <t>Gas wo CCS</t>
  </si>
  <si>
    <t>REPM</t>
  </si>
  <si>
    <t>REPM GB</t>
  </si>
  <si>
    <t>REPM steel</t>
  </si>
  <si>
    <t>Technology</t>
  </si>
  <si>
    <t>System</t>
  </si>
  <si>
    <t>Thomas Gibon, Richard Wood, Anders Arvesen, Joseph Bergesen, Sangwon Suh, Edgar G. Hertwich</t>
  </si>
  <si>
    <t>Corresponding energy inputs, assumed energy efficiency improvement (in MJ unless specified otherwise)</t>
  </si>
  <si>
    <t>Lifetime (years)</t>
  </si>
  <si>
    <t>Capacity (MW)</t>
  </si>
  <si>
    <t>unused</t>
  </si>
  <si>
    <t>Fuel</t>
  </si>
  <si>
    <t>Average of Investment costs</t>
  </si>
  <si>
    <t>Average of Operation and maintenance</t>
  </si>
  <si>
    <t>Average of Fuel and carbon</t>
  </si>
  <si>
    <t>Average of LCOE</t>
  </si>
  <si>
    <t>CHP</t>
  </si>
  <si>
    <t>CHP Biogas</t>
  </si>
  <si>
    <t>CHP Biomass</t>
  </si>
  <si>
    <t>CHP Bk PCC</t>
  </si>
  <si>
    <t>CHP Black Coal</t>
  </si>
  <si>
    <t>CHP Br Coal Turbine</t>
  </si>
  <si>
    <t>CHP Gas</t>
  </si>
  <si>
    <t>CHP Gas and BioM CCGT</t>
  </si>
  <si>
    <t>CHP Gas CCGT</t>
  </si>
  <si>
    <t>CHP Gas CCGT Large</t>
  </si>
  <si>
    <t>CHP Gas CCGT Small</t>
  </si>
  <si>
    <t>CHP Gas Turbine Large</t>
  </si>
  <si>
    <t>CHP Gas Turbine Small</t>
  </si>
  <si>
    <t>CHP Municipal Waste Incin.</t>
  </si>
  <si>
    <t>CHP Simple Gas Turbine</t>
  </si>
  <si>
    <t>CHP Total</t>
  </si>
  <si>
    <t>Bk</t>
  </si>
  <si>
    <t>Bk IGCC</t>
  </si>
  <si>
    <t>Bk IGCC w/CC(S)</t>
  </si>
  <si>
    <t>Bk PCC</t>
  </si>
  <si>
    <t>Bk PCC w/CC(S)</t>
  </si>
  <si>
    <t>Bk SC</t>
  </si>
  <si>
    <t>Bk SC  PCC</t>
  </si>
  <si>
    <t>Bk SC AC</t>
  </si>
  <si>
    <t xml:space="preserve">Bk SC PCC </t>
  </si>
  <si>
    <t>Bk SC WC</t>
  </si>
  <si>
    <t>Bk USC  WC w/CC(S)</t>
  </si>
  <si>
    <t>Bk USC AC</t>
  </si>
  <si>
    <t>Bk USC AC w/CC(S)</t>
  </si>
  <si>
    <t>Bk USC PCC</t>
  </si>
  <si>
    <t xml:space="preserve">Bk USC PCC </t>
  </si>
  <si>
    <t>Bk USC PCC and BioM</t>
  </si>
  <si>
    <t>Bk USC PCC w/CC(S)</t>
  </si>
  <si>
    <t>Bk USC w/CC(S)</t>
  </si>
  <si>
    <t>Bk USC WC</t>
  </si>
  <si>
    <t>Bk USC WC w/CC(S)</t>
  </si>
  <si>
    <t>Br</t>
  </si>
  <si>
    <t>Br FBC</t>
  </si>
  <si>
    <t>Br FBC w/BioM</t>
  </si>
  <si>
    <t>Br FBC w/BioM and CC(S)</t>
  </si>
  <si>
    <t>Br FBC w/CC(S)</t>
  </si>
  <si>
    <t>Br IGCC</t>
  </si>
  <si>
    <t>Br IGCC w/CC(S)</t>
  </si>
  <si>
    <t>Br PCC</t>
  </si>
  <si>
    <t>Br PCC w/CC(S)</t>
  </si>
  <si>
    <t>Br SC AC</t>
  </si>
  <si>
    <t>Br SC FBC</t>
  </si>
  <si>
    <t>Br SC WC</t>
  </si>
  <si>
    <t>Br SUBC PCC</t>
  </si>
  <si>
    <t>Br USC AC</t>
  </si>
  <si>
    <t>Br USC AC w/CC(S)</t>
  </si>
  <si>
    <t>Br USC WC</t>
  </si>
  <si>
    <t>Br USC WC w/CC(S)</t>
  </si>
  <si>
    <t>Coal Total</t>
  </si>
  <si>
    <t>AGT</t>
  </si>
  <si>
    <t>CCGT</t>
  </si>
  <si>
    <t>CCGT AC</t>
  </si>
  <si>
    <t>CCGT w/CC(S)</t>
  </si>
  <si>
    <t>CCGT WC</t>
  </si>
  <si>
    <t>Gas Turbine</t>
  </si>
  <si>
    <t>LNG CCGT</t>
  </si>
  <si>
    <t>OCGT AC</t>
  </si>
  <si>
    <t>PWR</t>
  </si>
  <si>
    <t>Single Shaft CCGT</t>
  </si>
  <si>
    <t>Gas Total</t>
  </si>
  <si>
    <t>CHP CCGT</t>
  </si>
  <si>
    <t>Large-10MWe</t>
  </si>
  <si>
    <t>Large-15MWe</t>
  </si>
  <si>
    <t>Large-18134MWe</t>
  </si>
  <si>
    <t>Large-19</t>
  </si>
  <si>
    <t>Large-19MWe</t>
  </si>
  <si>
    <t>Large-300MWe</t>
  </si>
  <si>
    <t>Large-4783MWe</t>
  </si>
  <si>
    <t>Large-6277MWe</t>
  </si>
  <si>
    <t>Large-70MWe</t>
  </si>
  <si>
    <t>Large-800MWe</t>
  </si>
  <si>
    <t>Pump-1000MWe</t>
  </si>
  <si>
    <t>River-1000MWe</t>
  </si>
  <si>
    <t>Small-0.3MWe</t>
  </si>
  <si>
    <t>Small-2MWe</t>
  </si>
  <si>
    <t>Small-5MWe</t>
  </si>
  <si>
    <t>Hydro Total</t>
  </si>
  <si>
    <t>"PWR Siemens/Areva"</t>
  </si>
  <si>
    <t>ABWR</t>
  </si>
  <si>
    <t>Adv Gen III+</t>
  </si>
  <si>
    <t>AP-1000</t>
  </si>
  <si>
    <t>APR-1400</t>
  </si>
  <si>
    <t>APWR. ABWR</t>
  </si>
  <si>
    <t>APWR.ABWR</t>
  </si>
  <si>
    <t>CPR-1000</t>
  </si>
  <si>
    <t>EPR</t>
  </si>
  <si>
    <t>EPR-1600</t>
  </si>
  <si>
    <t>OPR-1000</t>
  </si>
  <si>
    <t>VVER 440/ V213</t>
  </si>
  <si>
    <t>VVER-1150</t>
  </si>
  <si>
    <t>Nuclear Total</t>
  </si>
  <si>
    <t>Onshore wind</t>
  </si>
  <si>
    <t>100MWe (Park)</t>
  </si>
  <si>
    <t>100x1.5MWe</t>
  </si>
  <si>
    <t>100x1MWe</t>
  </si>
  <si>
    <t>15x3MWe</t>
  </si>
  <si>
    <t>1x2MWe</t>
  </si>
  <si>
    <t>1x3MWe</t>
  </si>
  <si>
    <t>200MWe (Park)</t>
  </si>
  <si>
    <t>25x2MWe</t>
  </si>
  <si>
    <t>30MWe (Park)</t>
  </si>
  <si>
    <t>33x1.5MWe</t>
  </si>
  <si>
    <t>33x3MWe</t>
  </si>
  <si>
    <t>3MWe</t>
  </si>
  <si>
    <t>3x2MWe</t>
  </si>
  <si>
    <t>41x0.85MWe</t>
  </si>
  <si>
    <t>50x2MWe</t>
  </si>
  <si>
    <t>50x3MWe</t>
  </si>
  <si>
    <t>5x3MWe</t>
  </si>
  <si>
    <t>Onshore wind Total</t>
  </si>
  <si>
    <t>Other technologies</t>
  </si>
  <si>
    <t>Biogas</t>
  </si>
  <si>
    <t>BioM and BioG</t>
  </si>
  <si>
    <t>Biomass</t>
  </si>
  <si>
    <t>Diesel OCGT</t>
  </si>
  <si>
    <t>Fuel Cell</t>
  </si>
  <si>
    <t>Geothermal Total</t>
  </si>
  <si>
    <t>Offshore wind</t>
  </si>
  <si>
    <t>Offshore wind Total</t>
  </si>
  <si>
    <t>Offshore wind (Close)</t>
  </si>
  <si>
    <t>Offshore wind (Far)</t>
  </si>
  <si>
    <t>Oil Engine</t>
  </si>
  <si>
    <t>Tidal</t>
  </si>
  <si>
    <t>Wave</t>
  </si>
  <si>
    <t>Other technologies Total</t>
  </si>
  <si>
    <t>Solar</t>
  </si>
  <si>
    <t>PV (Open Space)-0.5MWe</t>
  </si>
  <si>
    <t>PV (Roof)-0.002MWe</t>
  </si>
  <si>
    <t>PV Com-0.1MWe</t>
  </si>
  <si>
    <t>PV Indus-1MWe</t>
  </si>
  <si>
    <t>PV Park-10MWe</t>
  </si>
  <si>
    <t>PV Res-0.005MWe</t>
  </si>
  <si>
    <t>PV-0.0035MWe (Res)</t>
  </si>
  <si>
    <t>PV-0.03MWe (Indus)</t>
  </si>
  <si>
    <t>PV-10MWe</t>
  </si>
  <si>
    <t>PV-1MWe</t>
  </si>
  <si>
    <t>PV-20MWe</t>
  </si>
  <si>
    <t>PV-5MWe</t>
  </si>
  <si>
    <t>PV-6MWe</t>
  </si>
  <si>
    <t>Thermal-100MWe</t>
  </si>
  <si>
    <t>Thermal-1MWe</t>
  </si>
  <si>
    <t>Thermal-80MWe</t>
  </si>
  <si>
    <t>Solar Total</t>
  </si>
  <si>
    <t>Grand Total</t>
  </si>
  <si>
    <t>Bio</t>
  </si>
  <si>
    <t>Bio Total</t>
  </si>
  <si>
    <t>Oil Total</t>
  </si>
  <si>
    <t>Wave and tidal</t>
  </si>
  <si>
    <t>Wave and tidal Total</t>
  </si>
  <si>
    <t>$/MWh</t>
  </si>
  <si>
    <t>€/MWh</t>
  </si>
  <si>
    <r>
      <rPr>
        <b/>
        <sz val="10"/>
        <color theme="1"/>
        <rFont val="Times New Roman"/>
        <family val="1"/>
      </rPr>
      <t>Electricity mixes</t>
    </r>
    <r>
      <rPr>
        <sz val="10"/>
        <color theme="1"/>
        <rFont val="Times New Roman"/>
        <family val="1"/>
      </rPr>
      <t>: future regional electricity mixes, 2007, 2030, and 2050.</t>
    </r>
  </si>
  <si>
    <r>
      <rPr>
        <b/>
        <sz val="10"/>
        <color theme="1"/>
        <rFont val="Times New Roman"/>
        <family val="1"/>
      </rPr>
      <t>Industrial processes</t>
    </r>
    <r>
      <rPr>
        <sz val="10"/>
        <color theme="1"/>
        <rFont val="Times New Roman"/>
        <family val="1"/>
      </rPr>
      <t>: NEEDS datasets used to model future technology life cycle inventories.</t>
    </r>
  </si>
  <si>
    <r>
      <rPr>
        <b/>
        <sz val="10"/>
        <color theme="1"/>
        <rFont val="Times New Roman"/>
        <family val="1"/>
      </rPr>
      <t>LHV</t>
    </r>
    <r>
      <rPr>
        <sz val="10"/>
        <color theme="1"/>
        <rFont val="Times New Roman"/>
        <family val="1"/>
      </rPr>
      <t>: assumed lower heating values used to calculate energy efficiency improvements of NEEDS</t>
    </r>
  </si>
  <si>
    <r>
      <rPr>
        <b/>
        <sz val="10"/>
        <color theme="1"/>
        <rFont val="Times New Roman"/>
        <family val="1"/>
      </rPr>
      <t>Regional aggregation</t>
    </r>
    <r>
      <rPr>
        <sz val="10"/>
        <color theme="1"/>
        <rFont val="Times New Roman"/>
        <family val="1"/>
      </rPr>
      <t>: assumptions regarding the matching of GTAP, EXIOBASE and IEA data regarding world regions.</t>
    </r>
  </si>
  <si>
    <r>
      <rPr>
        <b/>
        <sz val="10"/>
        <color theme="1"/>
        <rFont val="Times New Roman"/>
        <family val="1"/>
      </rPr>
      <t>IEA region classification</t>
    </r>
    <r>
      <rPr>
        <sz val="10"/>
        <color theme="1"/>
        <rFont val="Times New Roman"/>
        <family val="1"/>
      </rPr>
      <t>: correspondence between countries and original IEA world regions</t>
    </r>
  </si>
  <si>
    <r>
      <t>Electricity sectors</t>
    </r>
    <r>
      <rPr>
        <sz val="10"/>
        <color theme="1"/>
        <rFont val="Times New Roman"/>
        <family val="1"/>
      </rPr>
      <t>: allocation of electricity sectors inputs in the electricity sector block of EXIOBASE.</t>
    </r>
  </si>
  <si>
    <r>
      <rPr>
        <b/>
        <sz val="10"/>
        <color theme="1"/>
        <rFont val="Times New Roman"/>
        <family val="1"/>
      </rPr>
      <t>Market shares</t>
    </r>
    <r>
      <rPr>
        <sz val="10"/>
        <color theme="1"/>
        <rFont val="Times New Roman"/>
        <family val="1"/>
      </rPr>
      <t>: assumed market shares of every system within each technology cluster, for each region, and 2010, 2030, and 2050.</t>
    </r>
  </si>
  <si>
    <r>
      <rPr>
        <b/>
        <sz val="10"/>
        <color theme="1"/>
        <rFont val="Times New Roman"/>
        <family val="1"/>
      </rPr>
      <t>Levelized cost of electricity</t>
    </r>
    <r>
      <rPr>
        <sz val="10"/>
        <color theme="1"/>
        <rFont val="Times New Roman"/>
        <family val="1"/>
      </rPr>
      <t>: data used to link physical inventories to the monetary background</t>
    </r>
  </si>
  <si>
    <t>1. Electricity mixes, as power generation and installed capacity, for the two IEA scenarios, source: IEA Energy Technology Perspectives 2010</t>
  </si>
  <si>
    <t>3. Lower heating values of main energy carriers</t>
  </si>
  <si>
    <t>5. World region classification according to iea.org</t>
  </si>
  <si>
    <t>6. Redistribution of inputs after electricity sector disaggregation</t>
  </si>
  <si>
    <t>7. Assumed penetration rate of each technology type in each region and year</t>
  </si>
  <si>
    <t>9. Levelized cost of electricity, derived from the IEA’s “Projected costs of generating electricity 2010"</t>
  </si>
  <si>
    <t>2. Ecoinvent key process inputs for 2010, 2030, and 2050. Source: ESU, IFEU (2008) New Energy Externalities Developments for Sustainability (NEEDS) – LCA of background processes.</t>
  </si>
  <si>
    <t>EXIOBASEv1 #</t>
  </si>
  <si>
    <t>EXIOBASEv1 classification</t>
  </si>
  <si>
    <t>4. EXIOBASEv1’s 44 regions and IEA’s 9 regions</t>
  </si>
  <si>
    <t>EXIOBASEv1’s Rest of the world</t>
  </si>
  <si>
    <t>Share of economic output used as a proxy to breakdown EXIOBASEv1’s rest of the world block into four regions specific to the present model, based on GTAP individual countries' total economic output in 2010</t>
  </si>
  <si>
    <r>
      <rPr>
        <b/>
        <sz val="10"/>
        <color theme="1"/>
        <rFont val="Times New Roman"/>
        <family val="1"/>
      </rPr>
      <t>Inventories</t>
    </r>
    <r>
      <rPr>
        <sz val="10"/>
        <color theme="1"/>
        <rFont val="Times New Roman"/>
        <family val="1"/>
      </rPr>
      <t>: inventory source of the various electricity systems and assumptions.</t>
    </r>
  </si>
  <si>
    <t>8. Parameters at the technology level: inventory sources, assumed lifetimes and capacities</t>
  </si>
  <si>
    <t>Daishun, G., Production of industrial silicon from coal instead of charcoal (In Chinese). Ferroalloy 2002, 2, 25-27.
Diao Zhouwei, S. L., Life Cycle Assessment of Photovoltaic Panels in China (in Chinese). Research of Environmental Sciences 2011, 24, (5), 571-579.</t>
  </si>
  <si>
    <t>Sources</t>
  </si>
  <si>
    <t>Burkhardt, J. J.; Heath, G. A.; Turchi, C. S., Life Cycle Assessment of a Parabolic Trough Concentrating Solar Power Plant and the Impacts of Key Design Alternatives. Environmental Science &amp; Technology 2011, 45, (6), 2457-2464.</t>
  </si>
  <si>
    <t>Whitaker, M. B.; Heath, G. A.; Burkhardt, J. J.; Turchi, C. S., Life Cycle Assessment of a Power Tower Concentrating Solar Plant and the Impacts of Key Design Alternatives. Environmental Science &amp; Technology 2013, 47, (11), 5896-5903.</t>
  </si>
  <si>
    <t>Centrales Hidroeléctricas de Aysen S.A. Environmental impact study "Aysen Hydroelectric Project"; 2008.</t>
  </si>
  <si>
    <t>Bouman, E. A.; Ramirez, A.; Hertwich, E. G., Multiregional environmental comparison of fossil fuel power generation—Assessment of the contribution of fugitive emissions from conventional and unconventional fossil resources. International Journal of Greenhouse Gas Control 2015, 33, (0), 1-9.
National Energy Technology Laboratory (NETL) Life Cycle Analysis: Existing Pulverized Coal (EXPC) Power Plant; DOE/NETL-403-110809; Pittsburgh PA, 2010.</t>
  </si>
  <si>
    <t>Bouman, E. A.; Ramirez, A.; Hertwich, E. G., Multiregional environmental comparison of fossil fuel power generation—Assessment of the contribution of fugitive emissions from conventional and unconventional fossil resources. International Journal of Greenhouse Gas Control 2015, 33, (0), 1-9.
National Energy Technology Laboratory (NETL) Life Cycle Analysis: Supercritical Pulverzied Coal (SCPC) Power Plant; DOE/NETL-403-110609; Pittsburgh PA, 2010.</t>
  </si>
  <si>
    <t>Bouman, E. A.; Ramirez, A.; Hertwich, E. G., Multiregional environmental comparison of fossil fuel power generation—Assessment of the contribution of fugitive emissions from conventional and unconventional fossil resources. International Journal of Greenhouse Gas Control 2015, 33, (0), 1-9.
National Energy Technology Laboratory (NETL) Life Cycle Analysis: Integrated Gasification Combined Cycle (IGCC) Power Plant; DOE/NETL-403-110209; Pittsburgh PA, 2010.</t>
  </si>
  <si>
    <t>Bouman, E. A.; Ramirez, A.; Hertwich, E. G., Multiregional environmental comparison of fossil fuel power generation—Assessment of the contribution of fugitive emissions from conventional and unconventional fossil resources. International Journal of Greenhouse Gas Control 2015, 33, (0), 1-9.
National Energy Technology Laboratory (NETL) Life Cycle Analysis: Natural Gas Combined Cycle (NGCC) Power Plant; DOE/NETL-403-110509; Pittsburgh PA, 2010.</t>
  </si>
  <si>
    <t>Arvesen, A.; Hertwich, E. G., Environmental implications of large-scale adoption of wind power: a scenario-based life cycle assessment. Environmental Research Letters 2011, 6, (4), 045102.
Arvesen, A.; Birkeland, C.; Hertwich, E. G., The importance of ships and spare parts in LCAs of offshore power. Environmental Science &amp; Technology 2013, 47, (6), 2948-2956.
Birkeland, C. Assessing the Life Cycle Environmental Impacts of Offshore Wind Power Generation and Power Transmission in the North Sea. Norwegian University of Science and Technology, Trondheim, 2011.
Jorge, R.; Hawkins, T.; Hertwich, E., Life cycle assessment of electricity transmission and distribution—part 1: power lines and cables. Int J Life Cycle Assess 2012, 17, (1), 9-15.
Vestas Life cycle assessment of electricity produced from onshore sited wind power plants based on Vestas V82-1.65 MW turbines; Vestas Wind Systems A/S: Randers, DK, 2006.</t>
  </si>
  <si>
    <t>Bergesen, J. D.; Heath, G. A.; Gibon, T.; Suh, S., Thin-Film Photovoltaic Power Generation Offers Decreasing Greenhouse Gas Emissions and Increasing Environmental Co-benefits in the Long Term. Environmental Science &amp; Technology 2014, 48, (16), 9834-9843.
Woodhouse, M.; Goodrich, A.; Margolis, R.; James, T.; Dhere, R.; Gessert, T.; Barnes, T.; Eggert, R.; Albin, D.Perspectives on the pathways for cadmium telluride photovoltaic module manufacturers to address expected increases in the price for tellurium Sol. Energy Mater. Sol. Cells 2013, 115, 199– 212</t>
  </si>
  <si>
    <t>Bergesen, J. D.; Heath, G. A.; Gibon, T.; Suh, S., Thin-Film Photovoltaic Power Generation Offers Decreasing Greenhouse Gas Emissions and Increasing Environmental Co-benefits in the Long Term. Environmental Science &amp; Technology 2014, 48, (16), 9834-9843.
Whitney, E.; Woodhouse, M.; Fu, R.; Goodrich, A. CIGS road map, NREL Technical Report (in preparation); National Renewable Energy Laboratory: Golden, CO, 2014.</t>
  </si>
  <si>
    <t>Supporting Information to "A methodology for integrated, multiregional life cycle assessment scenarios under large-scale technological change"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</si>
</sst>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 style="thin">
        <color auto="1"/>
      </left>
      <right/>
      <top style="thin">
        <color rgb="FFABABAB"/>
      </top>
      <bottom/>
      <diagonal/>
    </border>
    <border>
      <left/>
      <right style="thin">
        <color auto="1"/>
      </right>
      <top style="thin">
        <color rgb="FFABABAB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5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5"/>
      </left>
      <right/>
      <top style="thin">
        <color auto="1"/>
      </top>
      <bottom/>
      <diagonal/>
    </border>
    <border>
      <left style="thin">
        <color indexed="65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99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1" fontId="2" fillId="0" borderId="2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1" fontId="2" fillId="0" borderId="0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1" fontId="2" fillId="0" borderId="3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1" fontId="2" fillId="0" borderId="5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1" fontId="2" fillId="0" borderId="2" xfId="0" applyNumberFormat="1" applyFont="1" applyFill="1" applyBorder="1" applyAlignment="1">
      <alignment vertical="center"/>
    </xf>
    <xf numFmtId="11" fontId="2" fillId="0" borderId="0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11" fontId="2" fillId="0" borderId="3" xfId="0" applyNumberFormat="1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1" fontId="2" fillId="0" borderId="5" xfId="0" applyNumberFormat="1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" fontId="2" fillId="0" borderId="0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8" fillId="0" borderId="0" xfId="2" applyFont="1" applyBorder="1" applyAlignment="1">
      <alignment horizontal="left" vertical="center"/>
    </xf>
    <xf numFmtId="0" fontId="0" fillId="0" borderId="0" xfId="0" applyBorder="1"/>
    <xf numFmtId="0" fontId="9" fillId="0" borderId="0" xfId="0" applyFont="1"/>
    <xf numFmtId="0" fontId="10" fillId="0" borderId="0" xfId="0" applyFont="1" applyAlignment="1">
      <alignment vertical="center"/>
    </xf>
    <xf numFmtId="0" fontId="2" fillId="0" borderId="0" xfId="0" applyFont="1" applyBorder="1"/>
    <xf numFmtId="0" fontId="2" fillId="0" borderId="3" xfId="0" applyFont="1" applyBorder="1"/>
    <xf numFmtId="0" fontId="2" fillId="0" borderId="1" xfId="0" applyFont="1" applyBorder="1"/>
    <xf numFmtId="11" fontId="2" fillId="0" borderId="1" xfId="0" applyNumberFormat="1" applyFont="1" applyBorder="1" applyAlignment="1">
      <alignment vertical="center"/>
    </xf>
    <xf numFmtId="11" fontId="4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3" xfId="2" applyFont="1" applyFill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0" fillId="0" borderId="0" xfId="0" applyFont="1"/>
    <xf numFmtId="0" fontId="6" fillId="0" borderId="0" xfId="0" applyFont="1"/>
    <xf numFmtId="0" fontId="4" fillId="0" borderId="1" xfId="0" applyFont="1" applyBorder="1"/>
    <xf numFmtId="0" fontId="2" fillId="0" borderId="0" xfId="0" applyFont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2" borderId="0" xfId="0" applyFont="1" applyFill="1" applyBorder="1" applyAlignment="1">
      <alignment horizontal="justify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5" xfId="0" applyFont="1" applyBorder="1"/>
    <xf numFmtId="0" fontId="2" fillId="0" borderId="1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13" fillId="0" borderId="0" xfId="0" applyFont="1" applyAlignment="1"/>
    <xf numFmtId="0" fontId="2" fillId="0" borderId="4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justify" vertical="center"/>
    </xf>
    <xf numFmtId="0" fontId="2" fillId="0" borderId="8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textRotation="90"/>
    </xf>
    <xf numFmtId="164" fontId="2" fillId="0" borderId="0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2" fillId="0" borderId="13" xfId="0" applyFont="1" applyBorder="1"/>
    <xf numFmtId="0" fontId="10" fillId="0" borderId="0" xfId="0" applyFont="1" applyBorder="1"/>
    <xf numFmtId="0" fontId="2" fillId="0" borderId="3" xfId="0" applyFont="1" applyBorder="1" applyAlignment="1">
      <alignment horizontal="center" vertical="center" textRotation="90"/>
    </xf>
    <xf numFmtId="164" fontId="4" fillId="0" borderId="1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14" fillId="0" borderId="6" xfId="2" applyFont="1" applyBorder="1"/>
    <xf numFmtId="0" fontId="14" fillId="0" borderId="7" xfId="2" applyFont="1" applyBorder="1"/>
    <xf numFmtId="0" fontId="6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1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1" fontId="4" fillId="0" borderId="5" xfId="0" applyNumberFormat="1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1" fontId="2" fillId="0" borderId="0" xfId="0" applyNumberFormat="1" applyFont="1" applyFill="1" applyAlignment="1">
      <alignment vertical="center"/>
    </xf>
    <xf numFmtId="9" fontId="2" fillId="0" borderId="0" xfId="1" applyFont="1" applyFill="1" applyAlignment="1">
      <alignment vertical="center"/>
    </xf>
    <xf numFmtId="0" fontId="15" fillId="0" borderId="20" xfId="0" applyFont="1" applyBorder="1"/>
    <xf numFmtId="0" fontId="15" fillId="0" borderId="19" xfId="0" applyFont="1" applyBorder="1"/>
    <xf numFmtId="0" fontId="15" fillId="0" borderId="18" xfId="0" pivotButton="1" applyFont="1" applyBorder="1"/>
    <xf numFmtId="0" fontId="15" fillId="0" borderId="20" xfId="0" pivotButton="1" applyFont="1" applyBorder="1" applyAlignment="1">
      <alignment textRotation="90"/>
    </xf>
    <xf numFmtId="0" fontId="15" fillId="0" borderId="21" xfId="0" applyFont="1" applyBorder="1"/>
    <xf numFmtId="0" fontId="15" fillId="0" borderId="0" xfId="0" applyFont="1" applyBorder="1"/>
    <xf numFmtId="0" fontId="16" fillId="0" borderId="15" xfId="0" applyFont="1" applyBorder="1"/>
    <xf numFmtId="0" fontId="16" fillId="0" borderId="26" xfId="0" applyFont="1" applyBorder="1"/>
    <xf numFmtId="0" fontId="16" fillId="0" borderId="2" xfId="0" applyFont="1" applyBorder="1"/>
    <xf numFmtId="0" fontId="16" fillId="0" borderId="28" xfId="0" applyFont="1" applyBorder="1"/>
    <xf numFmtId="0" fontId="16" fillId="0" borderId="4" xfId="0" applyFont="1" applyBorder="1"/>
    <xf numFmtId="0" fontId="16" fillId="0" borderId="29" xfId="0" applyFont="1" applyBorder="1"/>
    <xf numFmtId="164" fontId="15" fillId="0" borderId="22" xfId="0" applyNumberFormat="1" applyFont="1" applyBorder="1" applyAlignment="1">
      <alignment horizontal="center" vertical="center"/>
    </xf>
    <xf numFmtId="164" fontId="15" fillId="0" borderId="20" xfId="0" applyNumberFormat="1" applyFont="1" applyBorder="1" applyAlignment="1">
      <alignment horizontal="center" vertical="center"/>
    </xf>
    <xf numFmtId="164" fontId="15" fillId="0" borderId="23" xfId="0" applyNumberFormat="1" applyFont="1" applyBorder="1" applyAlignment="1">
      <alignment horizontal="center" vertical="center"/>
    </xf>
    <xf numFmtId="164" fontId="15" fillId="0" borderId="14" xfId="0" applyNumberFormat="1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center" vertical="center"/>
    </xf>
    <xf numFmtId="164" fontId="15" fillId="0" borderId="7" xfId="0" applyNumberFormat="1" applyFont="1" applyBorder="1" applyAlignment="1">
      <alignment horizontal="center" vertical="center"/>
    </xf>
    <xf numFmtId="164" fontId="16" fillId="0" borderId="11" xfId="0" applyNumberFormat="1" applyFont="1" applyBorder="1" applyAlignment="1">
      <alignment horizontal="center" vertical="center"/>
    </xf>
    <xf numFmtId="164" fontId="16" fillId="0" borderId="4" xfId="0" applyNumberFormat="1" applyFont="1" applyBorder="1" applyAlignment="1">
      <alignment horizontal="center" vertical="center"/>
    </xf>
    <xf numFmtId="164" fontId="16" fillId="0" borderId="12" xfId="0" applyNumberFormat="1" applyFont="1" applyBorder="1" applyAlignment="1">
      <alignment horizontal="center" vertical="center"/>
    </xf>
    <xf numFmtId="164" fontId="16" fillId="0" borderId="27" xfId="0" applyNumberFormat="1" applyFont="1" applyBorder="1" applyAlignment="1">
      <alignment horizontal="center" vertical="center"/>
    </xf>
    <xf numFmtId="164" fontId="16" fillId="0" borderId="2" xfId="0" applyNumberFormat="1" applyFont="1" applyBorder="1" applyAlignment="1">
      <alignment horizontal="center" vertical="center"/>
    </xf>
    <xf numFmtId="164" fontId="16" fillId="0" borderId="6" xfId="0" applyNumberFormat="1" applyFont="1" applyBorder="1" applyAlignment="1">
      <alignment horizontal="center" vertical="center"/>
    </xf>
    <xf numFmtId="164" fontId="16" fillId="0" borderId="16" xfId="0" applyNumberFormat="1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164" fontId="16" fillId="0" borderId="17" xfId="0" applyNumberFormat="1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 textRotation="90"/>
    </xf>
    <xf numFmtId="0" fontId="15" fillId="0" borderId="1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horizontal="center" vertical="center" textRotation="90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3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10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3">
    <cellStyle name="Hyperlink" xfId="2" builtinId="8"/>
    <cellStyle name="Normal" xfId="0" builtinId="0"/>
    <cellStyle name="Percent" xfId="1" builtinId="5"/>
  </cellStyles>
  <dxfs count="128"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top style="thin">
          <color auto="1"/>
        </top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thin">
          <color auto="1"/>
        </top>
        <bottom style="medium">
          <color auto="1"/>
        </bottom>
      </border>
    </dxf>
    <dxf>
      <border>
        <top style="thin">
          <color auto="1"/>
        </top>
        <bottom style="medium">
          <color auto="1"/>
        </bottom>
      </border>
    </dxf>
    <dxf>
      <border>
        <left style="thin">
          <color auto="1"/>
        </left>
        <right style="thin">
          <color auto="1"/>
        </right>
      </border>
    </dxf>
    <dxf>
      <border>
        <left style="thin">
          <color auto="1"/>
        </left>
        <right style="thin">
          <color auto="1"/>
        </right>
      </border>
    </dxf>
    <dxf>
      <border>
        <top style="medium">
          <color auto="1"/>
        </top>
        <bottom style="thin">
          <color auto="1"/>
        </bottom>
      </border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border>
        <left/>
        <right/>
      </border>
    </dxf>
    <dxf>
      <alignment textRotation="90" readingOrder="0"/>
    </dxf>
    <dxf>
      <alignment textRotation="90" readingOrder="0"/>
    </dxf>
    <dxf>
      <alignment textRotation="90" readingOrder="0"/>
    </dxf>
    <dxf>
      <alignment textRotation="90" readingOrder="0"/>
    </dxf>
    <dxf>
      <alignment textRotation="90" readingOrder="0"/>
    </dxf>
    <dxf>
      <alignment textRotation="90" readingOrder="0"/>
    </dxf>
    <dxf>
      <alignment textRotation="90" readingOrder="0"/>
    </dxf>
    <dxf>
      <numFmt numFmtId="164" formatCode="0.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K:\Projects\EXIOPOL%20Scenarios\Working%20folder\IEA\Projected_costs_of_generating_electricity_2010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039.598978819442" createdVersion="5" refreshedVersion="5" minRefreshableVersion="3" recordCount="383">
  <cacheSource type="worksheet">
    <worksheetSource ref="A1:I384" sheet="Final" r:id="rId2"/>
  </cacheSource>
  <cacheFields count="9">
    <cacheField name="Table ID" numFmtId="0">
      <sharedItems containsSemiMixedTypes="0" containsString="0" containsNumber="1" containsInteger="1" minValue="1" maxValue="383"/>
    </cacheField>
    <cacheField name="Fuel" numFmtId="0">
      <sharedItems count="13">
        <s v="Nuclear"/>
        <s v="Gas"/>
        <s v="Hydro"/>
        <s v="CHP"/>
        <s v="Coal"/>
        <s v="Onshore wind"/>
        <s v="Solar"/>
        <s v="Offshore wind"/>
        <s v="Geothermal"/>
        <s v="Bio"/>
        <s v="Oil"/>
        <s v="Wave and tidal"/>
        <s v="Other technologies"/>
      </sharedItems>
    </cacheField>
    <cacheField name="Region/Industry" numFmtId="0">
      <sharedItems/>
    </cacheField>
    <cacheField name="Technology" numFmtId="0">
      <sharedItems count="135">
        <s v="EPR-1600"/>
        <s v="PWR"/>
        <s v="EPR"/>
        <s v="ABWR"/>
        <s v="OPR-1000"/>
        <s v="APR-1400"/>
        <s v="VVER 440/ V213"/>
        <s v="Adv Gen III+"/>
        <s v="&quot;PWR Siemens/Areva&quot;"/>
        <s v="CPR-1000"/>
        <s v="AP-1000"/>
        <s v="VVER-1150"/>
        <s v="APWR. ABWR"/>
        <s v="Single Shaft CCGT"/>
        <s v="CCGT"/>
        <s v="CCGT w/CC(S)"/>
        <s v="Gas Turbine"/>
        <s v="LNG CCGT"/>
        <s v="AGT"/>
        <s v="CCGT AC"/>
        <s v="CCGT WC"/>
        <s v="OCGT AC"/>
        <s v="APWR.ABWR"/>
        <s v="Small-2MWe"/>
        <s v="Large-10MWe"/>
        <s v="Small-5MWe"/>
        <s v="Large-19MWe"/>
        <s v="Large-70MWe"/>
        <s v="Small-0.3MWe"/>
        <s v="Large-800MWe"/>
        <s v="Large-300MWe"/>
        <s v="Large-15MWe"/>
        <s v="Large-18134MWe"/>
        <s v="Large-6277MWe"/>
        <s v="Large-4783MWe"/>
        <s v="River-1000MWe"/>
        <s v="Pump-1000MWe"/>
        <s v="CHP Gas CCGT"/>
        <s v="CHP Br Coal Turbine"/>
        <s v="CHP Municipal Waste Incin."/>
        <s v="CHP Black Coal"/>
        <s v="CHP Gas"/>
        <s v="CHP Gas and BioM CCGT"/>
        <s v="CHP Biogas"/>
        <s v="CHP Simple Gas Turbine"/>
        <s v="CHP Bk PCC"/>
        <s v="CHP Gas CCGT Large"/>
        <s v="CHP Gas CCGT Small"/>
        <s v="CHP Gas Turbine Large"/>
        <s v="CHP Gas Turbine Small"/>
        <s v="CHP Biomass"/>
        <s v="Large-19"/>
        <s v="CHP CCGT"/>
        <s v="Bk SC"/>
        <s v="Br PCC"/>
        <s v="Br FBC"/>
        <s v="Br IGCC"/>
        <s v="Br FBC w/BioM"/>
        <s v="Br PCC w/CC(S)"/>
        <s v="Br FBC w/CC(S)"/>
        <s v="Br IGCC w/CC(S)"/>
        <s v="Br FBC w/BioM and CC(S)"/>
        <s v="Bk PCC"/>
        <s v="Bk PCC w/CC(S)"/>
        <s v="Bk"/>
        <s v="Bk USC PCC"/>
        <s v="Br SC FBC"/>
        <s v="Bk IGCC"/>
        <s v="Bk IGCC w/CC(S)"/>
        <s v="Br SUBC PCC"/>
        <s v="Bk USC PCC "/>
        <s v="Bk USC PCC w/CC(S)"/>
        <s v="Bk SC PCC "/>
        <s v="Bk SC  PCC"/>
        <s v="Bk SC AC"/>
        <s v="Bk SC WC"/>
        <s v="Bk USC AC"/>
        <s v="Bk USC WC"/>
        <s v="Bk USC AC w/CC(S)"/>
        <s v="Bk USC WC w/CC(S)"/>
        <s v="Br SC AC"/>
        <s v="Br SC WC"/>
        <s v="Br USC AC"/>
        <s v="Br USC WC"/>
        <s v="Br USC AC w/CC(S)"/>
        <s v="Br USC WC w/CC(S)"/>
        <s v="Br"/>
        <s v="Bk USC w/CC(S)"/>
        <s v="3x2MWe"/>
        <s v="1x2MWe"/>
        <s v="33x3MWe"/>
        <s v="5x3MWe"/>
        <s v="15x3MWe"/>
        <s v="1x3MWe"/>
        <s v="25x2MWe"/>
        <s v="3MWe"/>
        <s v="100x1.5MWe"/>
        <s v="200MWe (Park)"/>
        <s v="33x1.5MWe"/>
        <s v="41x0.85MWe"/>
        <s v="30MWe (Park)"/>
        <s v="100x1MWe"/>
        <s v="50x2MWe"/>
        <s v="50x3MWe"/>
        <s v="100MWe (Park)"/>
        <s v="Bk USC PCC and BioM"/>
        <s v="Bk USC  WC w/CC(S)"/>
        <s v="PV Park-10MWe"/>
        <s v="PV Indus-1MWe"/>
        <s v="PV Com-0.1MWe"/>
        <s v="PV Res-0.005MWe"/>
        <s v="PV-1MWe"/>
        <s v="PV-10MWe"/>
        <s v="PV (Open Space)-0.5MWe"/>
        <s v="PV (Roof)-0.002MWe"/>
        <s v="PV-6MWe"/>
        <s v="PV-0.03MWe (Indus)"/>
        <s v="PV-0.0035MWe (Res)"/>
        <s v="PV-5MWe"/>
        <s v="Thermal-100MWe"/>
        <s v="PV-20MWe"/>
        <s v="Thermal-80MWe"/>
        <s v="Thermal-1MWe"/>
        <s v="Offshore wind"/>
        <s v="Geothermal"/>
        <s v="Biogas"/>
        <s v="Oil Engine"/>
        <s v="BioM and BioG"/>
        <s v="Biomass"/>
        <s v="Wave"/>
        <s v="Fuel Cell"/>
        <s v="Diesel OCGT"/>
        <s v="Tidal"/>
        <s v="Offshore wind (Close)"/>
        <s v="Offshore wind (Far)"/>
      </sharedItems>
    </cacheField>
    <cacheField name="Investment costs" numFmtId="0">
      <sharedItems containsSemiMixedTypes="0" containsString="0" containsNumber="1" minValue="4.38" maxValue="877.5"/>
    </cacheField>
    <cacheField name="Operation and maintenance" numFmtId="0">
      <sharedItems containsSemiMixedTypes="0" containsString="0" containsNumber="1" minValue="0.92" maxValue="187.5"/>
    </cacheField>
    <cacheField name="Fuel and carbon" numFmtId="0">
      <sharedItems containsString="0" containsBlank="1" containsNumber="1" minValue="2.65" maxValue="364.59"/>
    </cacheField>
    <cacheField name="LCOE" numFmtId="0">
      <sharedItems containsSemiMixedTypes="0" containsString="0" containsNumber="1" minValue="11.49" maxValue="934.63"/>
    </cacheField>
    <cacheField name="Remar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3">
  <r>
    <n v="1"/>
    <x v="0"/>
    <s v="BELGIUM"/>
    <x v="0"/>
    <n v="44.53"/>
    <n v="7.2"/>
    <n v="9.33"/>
    <n v="61.06"/>
    <s v="(at 5% discount rate)"/>
  </r>
  <r>
    <n v="2"/>
    <x v="0"/>
    <s v="CZECH REPUBLIC"/>
    <x v="1"/>
    <n v="45.67"/>
    <n v="14.74"/>
    <n v="9.33"/>
    <n v="69.739999999999995"/>
    <s v="(at 5% discount rate)"/>
  </r>
  <r>
    <n v="3"/>
    <x v="0"/>
    <s v="FRANCE"/>
    <x v="2"/>
    <n v="31.1"/>
    <n v="16"/>
    <n v="9.33"/>
    <n v="56.42"/>
    <s v="(at 5% discount rate)"/>
  </r>
  <r>
    <n v="4"/>
    <x v="0"/>
    <s v="GERMANY"/>
    <x v="1"/>
    <n v="31.84"/>
    <n v="8.8000000000000007"/>
    <n v="9.33"/>
    <n v="49.97"/>
    <s v="(at 5% discount rate)"/>
  </r>
  <r>
    <n v="5"/>
    <x v="0"/>
    <s v="HUNGARY"/>
    <x v="1"/>
    <n v="43.09"/>
    <n v="29.79"/>
    <n v="8.77"/>
    <n v="81.650000000000006"/>
    <s v="(at 5% discount rate)"/>
  </r>
  <r>
    <n v="6"/>
    <x v="0"/>
    <s v="ITALY"/>
    <x v="3"/>
    <n v="23.88"/>
    <n v="16.5"/>
    <n v="9.33"/>
    <n v="49.71"/>
    <s v="(at 5% discount rate)"/>
  </r>
  <r>
    <n v="7"/>
    <x v="0"/>
    <s v="KOREA"/>
    <x v="4"/>
    <n v="14.61"/>
    <n v="10.42"/>
    <n v="7.9"/>
    <n v="32.93"/>
    <s v="(at 5% discount rate)"/>
  </r>
  <r>
    <n v="8"/>
    <x v="0"/>
    <s v="KOREA"/>
    <x v="5"/>
    <n v="12.2"/>
    <n v="8.9499999999999993"/>
    <n v="7.9"/>
    <n v="29.05"/>
    <s v="(at 5% discount rate)"/>
  </r>
  <r>
    <n v="9"/>
    <x v="0"/>
    <s v="NETHERLANDS"/>
    <x v="1"/>
    <n v="39.72"/>
    <n v="13.71"/>
    <n v="9.33"/>
    <n v="62.76"/>
    <s v="(at 5% discount rate)"/>
  </r>
  <r>
    <n v="10"/>
    <x v="0"/>
    <s v="SLOVAK REPUBLIC"/>
    <x v="6"/>
    <n v="33.909999999999997"/>
    <n v="19.350000000000001"/>
    <n v="9.33"/>
    <n v="62.59"/>
    <s v="(at 5% discount rate)"/>
  </r>
  <r>
    <n v="11"/>
    <x v="0"/>
    <s v="SWITZERLAND"/>
    <x v="1"/>
    <n v="49.07"/>
    <n v="19.84"/>
    <n v="9.33"/>
    <n v="78.239999999999995"/>
    <s v="(at 5% discount rate)"/>
  </r>
  <r>
    <n v="12"/>
    <x v="0"/>
    <s v="SWITZERLAND"/>
    <x v="1"/>
    <n v="33.11"/>
    <n v="15.4"/>
    <n v="9.33"/>
    <n v="57.83"/>
    <s v="(at 5% discount rate)"/>
  </r>
  <r>
    <n v="13"/>
    <x v="0"/>
    <s v="UNITED STATES"/>
    <x v="7"/>
    <n v="26.53"/>
    <n v="12.87"/>
    <n v="9.33"/>
    <n v="48.73"/>
    <s v="(at 5% discount rate)"/>
  </r>
  <r>
    <n v="14"/>
    <x v="0"/>
    <s v="BRAZIL"/>
    <x v="8"/>
    <n v="38.11"/>
    <n v="15.54"/>
    <n v="11.64"/>
    <n v="65.290000000000006"/>
    <s v="(at 5% discount rate)"/>
  </r>
  <r>
    <n v="15"/>
    <x v="0"/>
    <s v="CHINA"/>
    <x v="9"/>
    <n v="13.55"/>
    <n v="7.1"/>
    <n v="9.33"/>
    <n v="29.99"/>
    <s v="(at 5% discount rate)"/>
  </r>
  <r>
    <n v="16"/>
    <x v="0"/>
    <s v="CHINA"/>
    <x v="9"/>
    <n v="13.44"/>
    <n v="7.04"/>
    <n v="9.33"/>
    <n v="29.82"/>
    <s v="(at 5% discount rate)"/>
  </r>
  <r>
    <n v="17"/>
    <x v="0"/>
    <s v="CHINA"/>
    <x v="10"/>
    <n v="17.7"/>
    <n v="9.2799999999999994"/>
    <n v="9.33"/>
    <n v="36.31"/>
    <s v="(at 5% discount rate)"/>
  </r>
  <r>
    <n v="18"/>
    <x v="0"/>
    <s v="RUSSIA"/>
    <x v="11"/>
    <n v="22.76"/>
    <n v="16.73"/>
    <n v="4"/>
    <n v="43.49"/>
    <s v="(at 5% discount rate)"/>
  </r>
  <r>
    <n v="19"/>
    <x v="0"/>
    <s v="EPRI"/>
    <x v="12"/>
    <n v="23.1"/>
    <n v="15.8"/>
    <n v="9.33"/>
    <n v="48.23"/>
    <s v="(at 5% discount rate)"/>
  </r>
  <r>
    <n v="20"/>
    <x v="0"/>
    <s v="EURELECTRIC/VGB"/>
    <x v="0"/>
    <n v="38.799999999999997"/>
    <n v="11.8"/>
    <n v="9.33"/>
    <n v="59.93"/>
    <s v="(at 5% discount rate)"/>
  </r>
  <r>
    <n v="21"/>
    <x v="1"/>
    <s v="BELGIUM"/>
    <x v="13"/>
    <n v="11.73"/>
    <n v="6.33"/>
    <n v="71.650000000000006"/>
    <n v="89.71"/>
    <s v="(at 5% discount rate)"/>
  </r>
  <r>
    <n v="22"/>
    <x v="1"/>
    <s v="BELGIUM"/>
    <x v="14"/>
    <n v="10.39"/>
    <n v="6.56"/>
    <n v="74.91"/>
    <n v="91.86"/>
    <s v="(at 5% discount rate)"/>
  </r>
  <r>
    <n v="23"/>
    <x v="1"/>
    <s v="BELGIUM"/>
    <x v="14"/>
    <n v="9.7100000000000009"/>
    <n v="4.0599999999999996"/>
    <n v="72.28"/>
    <n v="86.05"/>
    <s v="(at 5% discount rate)"/>
  </r>
  <r>
    <n v="24"/>
    <x v="1"/>
    <s v="BELGIUM"/>
    <x v="14"/>
    <n v="11.32"/>
    <n v="5.71"/>
    <n v="72.28"/>
    <n v="89.31"/>
    <s v="(at 5% discount rate)"/>
  </r>
  <r>
    <n v="25"/>
    <x v="1"/>
    <s v="CZECH REPUBLIC"/>
    <x v="14"/>
    <n v="16.309999999999999"/>
    <n v="3.73"/>
    <n v="71.88"/>
    <n v="91.92"/>
    <s v="(at 5% discount rate)"/>
  </r>
  <r>
    <n v="26"/>
    <x v="1"/>
    <s v="CZECH REPUBLIC"/>
    <x v="15"/>
    <n v="26.37"/>
    <n v="6.22"/>
    <n v="65.62"/>
    <n v="98.21"/>
    <s v="(at 5% discount rate)"/>
  </r>
  <r>
    <n v="27"/>
    <x v="1"/>
    <s v="GERMANY"/>
    <x v="14"/>
    <n v="9.86"/>
    <n v="6.73"/>
    <n v="68.650000000000006"/>
    <n v="85.23"/>
    <s v="(at 5% discount rate)"/>
  </r>
  <r>
    <n v="28"/>
    <x v="1"/>
    <s v="GERMANY"/>
    <x v="16"/>
    <n v="5"/>
    <n v="5.38"/>
    <n v="108.39"/>
    <n v="118.77"/>
    <s v="(at 5% discount rate)"/>
  </r>
  <r>
    <n v="29"/>
    <x v="1"/>
    <s v="HUNGARY"/>
    <x v="1"/>
    <n v="43.09"/>
    <n v="29.79"/>
    <n v="8.77"/>
    <n v="81.650000000000006"/>
    <s v="(at 5% discount rate)"/>
  </r>
  <r>
    <n v="30"/>
    <x v="1"/>
    <s v="ITALY"/>
    <x v="14"/>
    <n v="7.03"/>
    <n v="4.67"/>
    <n v="75.14"/>
    <n v="86.85"/>
    <s v="(at 5% discount rate)"/>
  </r>
  <r>
    <n v="31"/>
    <x v="1"/>
    <s v="JAPAN"/>
    <x v="14"/>
    <n v="16"/>
    <n v="5.55"/>
    <n v="83.59"/>
    <n v="105.14"/>
    <s v="(at 5% discount rate)"/>
  </r>
  <r>
    <n v="32"/>
    <x v="1"/>
    <s v="KOREA"/>
    <x v="17"/>
    <n v="5.83"/>
    <n v="4.79"/>
    <n v="80.2"/>
    <n v="90.82"/>
    <s v="(at 5% discount rate)"/>
  </r>
  <r>
    <n v="33"/>
    <x v="1"/>
    <s v="KOREA"/>
    <x v="17"/>
    <n v="5.75"/>
    <n v="4.12"/>
    <n v="79.930000000000007"/>
    <n v="89.8"/>
    <s v="(at 5% discount rate)"/>
  </r>
  <r>
    <n v="34"/>
    <x v="1"/>
    <s v="MEXICO"/>
    <x v="14"/>
    <n v="9.49"/>
    <n v="4.53"/>
    <n v="70.239999999999995"/>
    <n v="84.26"/>
    <s v="(at 5% discount rate)"/>
  </r>
  <r>
    <n v="35"/>
    <x v="1"/>
    <s v="NETHERLANDS"/>
    <x v="14"/>
    <n v="9.25"/>
    <n v="1.32"/>
    <n v="69.83"/>
    <n v="77.94"/>
    <s v="(at 5% discount rate)"/>
  </r>
  <r>
    <n v="36"/>
    <x v="1"/>
    <s v="SWITZERLAND"/>
    <x v="14"/>
    <n v="15.27"/>
    <n v="7.83"/>
    <n v="70.94"/>
    <n v="94.04"/>
    <s v="(at 5% discount rate)"/>
  </r>
  <r>
    <n v="37"/>
    <x v="1"/>
    <s v="UNITED STATES"/>
    <x v="14"/>
    <n v="8.93"/>
    <n v="3.61"/>
    <n v="64.010000000000005"/>
    <n v="76.56"/>
    <s v="(at 5% discount rate)"/>
  </r>
  <r>
    <n v="38"/>
    <x v="1"/>
    <s v="UNITED STATES"/>
    <x v="18"/>
    <n v="5.75"/>
    <n v="4.4800000000000004"/>
    <n v="81.25"/>
    <n v="91.48"/>
    <s v="(at 5% discount rate)"/>
  </r>
  <r>
    <n v="39"/>
    <x v="1"/>
    <s v="UNITED STATES"/>
    <x v="15"/>
    <n v="17.739999999999998"/>
    <n v="5.69"/>
    <n v="68.48"/>
    <n v="91.9"/>
    <s v="(at 5% discount rate)"/>
  </r>
  <r>
    <n v="40"/>
    <x v="1"/>
    <s v="BRAZIL"/>
    <x v="14"/>
    <n v="20.66"/>
    <n v="5.4"/>
    <n v="57.79"/>
    <n v="83.85"/>
    <s v="(at 5% discount rate)"/>
  </r>
  <r>
    <n v="41"/>
    <x v="1"/>
    <s v="CHINA"/>
    <x v="14"/>
    <n v="4.8600000000000003"/>
    <n v="2.81"/>
    <n v="28.14"/>
    <n v="35.81"/>
    <s v="(at 5% discount rate)"/>
  </r>
  <r>
    <n v="42"/>
    <x v="1"/>
    <s v="CHINA"/>
    <x v="14"/>
    <n v="5.26"/>
    <n v="3.04"/>
    <n v="28.14"/>
    <n v="36.44"/>
    <s v="(at 5% discount rate)"/>
  </r>
  <r>
    <n v="43"/>
    <x v="1"/>
    <s v="RUSSIA"/>
    <x v="14"/>
    <n v="11.05"/>
    <n v="7.55"/>
    <n v="39.14"/>
    <n v="57.75"/>
    <s v="(at 5% discount rate)"/>
  </r>
  <r>
    <n v="44"/>
    <x v="1"/>
    <s v="EPRI"/>
    <x v="14"/>
    <n v="6.82"/>
    <n v="3.39"/>
    <n v="68.510000000000005"/>
    <n v="78.72"/>
    <s v="(at 5% discount rate)"/>
  </r>
  <r>
    <n v="45"/>
    <x v="1"/>
    <s v="ESAA"/>
    <x v="19"/>
    <n v="15.02"/>
    <n v="3.64"/>
    <n v="51.23"/>
    <n v="69.89"/>
    <s v="(at 5% discount rate)"/>
  </r>
  <r>
    <n v="46"/>
    <x v="1"/>
    <s v="ESAA"/>
    <x v="20"/>
    <n v="14.17"/>
    <n v="3.58"/>
    <n v="49.28"/>
    <n v="67.03"/>
    <s v="(at 5% discount rate)"/>
  </r>
  <r>
    <n v="47"/>
    <x v="1"/>
    <s v="ESAA"/>
    <x v="21"/>
    <n v="6.49"/>
    <n v="7.67"/>
    <n v="65.67"/>
    <n v="79.819999999999993"/>
    <s v="(at 5% discount rate)"/>
  </r>
  <r>
    <n v="48"/>
    <x v="1"/>
    <s v="EURELECTRIC/VGB"/>
    <x v="14"/>
    <n v="11.11"/>
    <n v="3.93"/>
    <n v="71.040000000000006"/>
    <n v="86.08"/>
    <s v="(at 5% discount rate)"/>
  </r>
  <r>
    <n v="49"/>
    <x v="0"/>
    <s v="BELGIUM"/>
    <x v="0"/>
    <n v="92.61"/>
    <n v="7.2"/>
    <n v="9.33"/>
    <n v="109.14"/>
    <s v="(at 10% discount rate)"/>
  </r>
  <r>
    <n v="50"/>
    <x v="0"/>
    <s v="CZECH REPUBLIC"/>
    <x v="1"/>
    <n v="90.99"/>
    <n v="14.74"/>
    <n v="9.33"/>
    <n v="115.06"/>
    <s v="(at 10% discount rate)"/>
  </r>
  <r>
    <n v="51"/>
    <x v="0"/>
    <s v="FRANCE"/>
    <x v="2"/>
    <n v="67.06"/>
    <n v="16"/>
    <n v="9.33"/>
    <n v="92.38"/>
    <s v="(at 10% discount rate)"/>
  </r>
  <r>
    <n v="52"/>
    <x v="0"/>
    <s v="GERMANY"/>
    <x v="1"/>
    <n v="64.510000000000005"/>
    <n v="8.8000000000000007"/>
    <n v="9.33"/>
    <n v="82.64"/>
    <s v="(at 10% discount rate)"/>
  </r>
  <r>
    <n v="53"/>
    <x v="0"/>
    <s v="HUNGARY"/>
    <x v="1"/>
    <n v="82.61"/>
    <n v="29.84"/>
    <n v="9.18"/>
    <n v="121.62"/>
    <s v="(at 10% discount rate)"/>
  </r>
  <r>
    <n v="54"/>
    <x v="0"/>
    <s v="JAPAN"/>
    <x v="3"/>
    <n v="50.63"/>
    <n v="16.5"/>
    <n v="9.33"/>
    <n v="76.459999999999994"/>
    <s v="(at 10% discount rate)"/>
  </r>
  <r>
    <n v="55"/>
    <x v="0"/>
    <s v="KOREA"/>
    <x v="4"/>
    <n v="30.07"/>
    <n v="10.42"/>
    <n v="7.9"/>
    <n v="48.38"/>
    <s v="(at 10% discount rate)"/>
  </r>
  <r>
    <n v="56"/>
    <x v="0"/>
    <s v="KOREA"/>
    <x v="5"/>
    <n v="25.24"/>
    <n v="8.9499999999999993"/>
    <n v="7.9"/>
    <n v="42.09"/>
    <s v="(at 10% discount rate)"/>
  </r>
  <r>
    <n v="57"/>
    <x v="0"/>
    <s v="NETHERLANDS"/>
    <x v="1"/>
    <n v="82.02"/>
    <n v="13.71"/>
    <n v="9.33"/>
    <n v="105.06"/>
    <s v="(at 10% discount rate)"/>
  </r>
  <r>
    <n v="58"/>
    <x v="0"/>
    <s v="SLOVAK REPUBLIC"/>
    <x v="6"/>
    <n v="71.7"/>
    <n v="16.89"/>
    <n v="9.33"/>
    <n v="97.92"/>
    <s v="(at 10% discount rate)"/>
  </r>
  <r>
    <n v="59"/>
    <x v="0"/>
    <s v="SWITZERLAND"/>
    <x v="1"/>
    <n v="107.33"/>
    <n v="19.84"/>
    <n v="9.33"/>
    <n v="136.5"/>
    <s v="(at 10% discount rate)"/>
  </r>
  <r>
    <n v="60"/>
    <x v="0"/>
    <s v="SWITZERLAND"/>
    <x v="1"/>
    <n v="72.12"/>
    <n v="15.4"/>
    <n v="9.33"/>
    <n v="96.84"/>
    <s v="(at 10% discount rate)"/>
  </r>
  <r>
    <n v="61"/>
    <x v="0"/>
    <s v="UNITED STATES"/>
    <x v="7"/>
    <n v="55.2"/>
    <n v="12.87"/>
    <n v="9.33"/>
    <n v="77.39"/>
    <s v="(at 10% discount rate)"/>
  </r>
  <r>
    <n v="62"/>
    <x v="0"/>
    <s v="BRAZIL"/>
    <x v="8"/>
    <n v="78.11"/>
    <n v="15.54"/>
    <n v="11.64"/>
    <n v="105.29"/>
    <s v="(at 10% discount rate)"/>
  </r>
  <r>
    <n v="63"/>
    <x v="0"/>
    <s v="CHINA"/>
    <x v="9"/>
    <n v="27.57"/>
    <n v="7.1"/>
    <n v="9.33"/>
    <n v="44"/>
    <s v="(at 10% discount rate)"/>
  </r>
  <r>
    <n v="64"/>
    <x v="0"/>
    <s v="CHINA"/>
    <x v="9"/>
    <n v="27.34"/>
    <n v="7.04"/>
    <n v="9.33"/>
    <n v="43.72"/>
    <s v="(at 10% discount rate)"/>
  </r>
  <r>
    <n v="65"/>
    <x v="0"/>
    <s v="CHINA"/>
    <x v="10"/>
    <n v="36.01"/>
    <n v="9.2799999999999994"/>
    <n v="9.33"/>
    <n v="54.61"/>
    <s v="(at 10% discount rate)"/>
  </r>
  <r>
    <n v="66"/>
    <x v="0"/>
    <s v="RUSSIA"/>
    <x v="11"/>
    <n v="47.21"/>
    <n v="16.940000000000001"/>
    <n v="4"/>
    <n v="68.150000000000006"/>
    <s v="(at 10% discount rate)"/>
  </r>
  <r>
    <n v="67"/>
    <x v="0"/>
    <s v="EPRI"/>
    <x v="22"/>
    <n v="47.73"/>
    <n v="15.8"/>
    <n v="9.33"/>
    <n v="72.87"/>
    <s v="(at 10% discount rate)"/>
  </r>
  <r>
    <n v="68"/>
    <x v="0"/>
    <s v="EURELECTRIC/VGB"/>
    <x v="0"/>
    <n v="84.71"/>
    <n v="11.8"/>
    <n v="9.33"/>
    <n v="105.84"/>
    <s v="(at 10% discount rate)"/>
  </r>
  <r>
    <n v="69"/>
    <x v="1"/>
    <s v="BELGIUM"/>
    <x v="13"/>
    <n v="20.309999999999999"/>
    <n v="6.33"/>
    <n v="71.650000000000006"/>
    <n v="98.29"/>
    <s v="(at 10% discount rate)"/>
  </r>
  <r>
    <n v="70"/>
    <x v="1"/>
    <s v="BELGIUM"/>
    <x v="14"/>
    <n v="18.07"/>
    <n v="6.56"/>
    <n v="74.91"/>
    <n v="99.54"/>
    <s v="(at 10% discount rate)"/>
  </r>
  <r>
    <n v="71"/>
    <x v="1"/>
    <s v="BELGIUM"/>
    <x v="14"/>
    <n v="16.23"/>
    <n v="4.0599999999999996"/>
    <n v="72.28"/>
    <n v="92.57"/>
    <s v="(at 10% discount rate)"/>
  </r>
  <r>
    <n v="72"/>
    <x v="1"/>
    <s v="BELGIUM"/>
    <x v="14"/>
    <n v="18.91"/>
    <n v="5.71"/>
    <n v="72.28"/>
    <n v="96.9"/>
    <s v="(at 10% discount rate)"/>
  </r>
  <r>
    <n v="73"/>
    <x v="1"/>
    <s v="CZECH REPUBLIC"/>
    <x v="14"/>
    <n v="28.87"/>
    <n v="3.73"/>
    <n v="71.88"/>
    <n v="104.48"/>
    <s v="(at 10% discount rate)"/>
  </r>
  <r>
    <n v="74"/>
    <x v="1"/>
    <s v="CZECH REPUBLIC"/>
    <x v="15"/>
    <n v="46.06"/>
    <n v="6.22"/>
    <n v="65.62"/>
    <n v="117.9"/>
    <s v="(at 10% discount rate)"/>
  </r>
  <r>
    <n v="75"/>
    <x v="1"/>
    <s v="GERMANY"/>
    <x v="14"/>
    <n v="17.440000000000001"/>
    <n v="6.73"/>
    <n v="68.650000000000006"/>
    <n v="92.81"/>
    <s v="(at 10% discount rate)"/>
  </r>
  <r>
    <n v="76"/>
    <x v="1"/>
    <s v="GERMANY"/>
    <x v="16"/>
    <n v="8.84"/>
    <n v="5.38"/>
    <n v="108.39"/>
    <n v="122.61"/>
    <s v="(at 10% discount rate)"/>
  </r>
  <r>
    <n v="77"/>
    <x v="1"/>
    <s v="ITALY"/>
    <x v="14"/>
    <n v="11.86"/>
    <n v="4.67"/>
    <n v="74.91"/>
    <n v="91.44"/>
    <s v="(at 10% discount rate)"/>
  </r>
  <r>
    <n v="78"/>
    <x v="1"/>
    <s v="JAPAN"/>
    <x v="14"/>
    <n v="30.39"/>
    <n v="5.55"/>
    <n v="83.59"/>
    <n v="119.53"/>
    <s v="(at 10% discount rate)"/>
  </r>
  <r>
    <n v="79"/>
    <x v="1"/>
    <s v="KOREA"/>
    <x v="17"/>
    <n v="9.6999999999999993"/>
    <n v="4.79"/>
    <n v="80.2"/>
    <n v="94.7"/>
    <s v="(at 10% discount rate)"/>
  </r>
  <r>
    <n v="80"/>
    <x v="1"/>
    <s v="KOREA"/>
    <x v="17"/>
    <n v="9.57"/>
    <n v="4.12"/>
    <n v="79.930000000000007"/>
    <n v="93.63"/>
    <s v="(at 10% discount rate)"/>
  </r>
  <r>
    <n v="81"/>
    <x v="1"/>
    <s v="MEXICO"/>
    <x v="14"/>
    <n v="16.87"/>
    <n v="4.74"/>
    <n v="70.239999999999995"/>
    <n v="91.85"/>
    <s v="(at 10% discount rate)"/>
  </r>
  <r>
    <n v="82"/>
    <x v="1"/>
    <s v="NETHERLANDS"/>
    <x v="14"/>
    <n v="15.33"/>
    <n v="1.32"/>
    <n v="69.83"/>
    <n v="82.4"/>
    <s v="(at 10% discount rate)"/>
  </r>
  <r>
    <n v="83"/>
    <x v="1"/>
    <s v="SWITZERLAND"/>
    <x v="14"/>
    <n v="26.42"/>
    <n v="7.83"/>
    <n v="70.94"/>
    <n v="105.19"/>
    <s v="(at 10% discount rate)"/>
  </r>
  <r>
    <n v="84"/>
    <x v="1"/>
    <s v="UNITED STATES"/>
    <x v="14"/>
    <n v="15.14"/>
    <n v="3.61"/>
    <n v="64.010000000000005"/>
    <n v="82.76"/>
    <s v="(at 10% discount rate)"/>
  </r>
  <r>
    <n v="85"/>
    <x v="1"/>
    <s v="UNITED STATES"/>
    <x v="18"/>
    <n v="9.35"/>
    <n v="4.4800000000000004"/>
    <n v="81.25"/>
    <n v="95.08"/>
    <s v="(at 10% discount rate)"/>
  </r>
  <r>
    <n v="86"/>
    <x v="1"/>
    <s v="UNITED STATES"/>
    <x v="15"/>
    <n v="30.02"/>
    <n v="5.69"/>
    <n v="68.48"/>
    <n v="104.19"/>
    <s v="(at 10% discount rate)"/>
  </r>
  <r>
    <n v="87"/>
    <x v="1"/>
    <s v="BRAZIL"/>
    <x v="14"/>
    <n v="31.66"/>
    <n v="5.4"/>
    <n v="57.79"/>
    <n v="94.84"/>
    <s v="(at 10% discount rate)"/>
  </r>
  <r>
    <n v="88"/>
    <x v="1"/>
    <s v="CHINA"/>
    <x v="14"/>
    <n v="8.07"/>
    <n v="2.81"/>
    <n v="28.14"/>
    <n v="39.01"/>
    <s v="(at 10% discount rate)"/>
  </r>
  <r>
    <n v="89"/>
    <x v="1"/>
    <s v="CHINA"/>
    <x v="14"/>
    <n v="8.73"/>
    <n v="3.04"/>
    <n v="28.14"/>
    <n v="39.909999999999997"/>
    <s v="(at 10% discount rate)"/>
  </r>
  <r>
    <n v="90"/>
    <x v="1"/>
    <s v="RUSSIA"/>
    <x v="14"/>
    <n v="18.440000000000001"/>
    <n v="7.55"/>
    <n v="39.14"/>
    <n v="65.13"/>
    <s v="(at 10% discount rate)"/>
  </r>
  <r>
    <n v="91"/>
    <x v="1"/>
    <s v="EPRI"/>
    <x v="14"/>
    <n v="11.35"/>
    <n v="3.39"/>
    <n v="68.510000000000005"/>
    <n v="83.25"/>
    <s v="(at 10% discount rate)"/>
  </r>
  <r>
    <n v="92"/>
    <x v="1"/>
    <s v="ESAA"/>
    <x v="19"/>
    <n v="24.77"/>
    <n v="3.64"/>
    <n v="51.23"/>
    <n v="79.64"/>
    <s v="(at 10% discount rate)"/>
  </r>
  <r>
    <n v="93"/>
    <x v="1"/>
    <s v="ESAA"/>
    <x v="20"/>
    <n v="23.49"/>
    <n v="3.58"/>
    <n v="49.28"/>
    <n v="76.36"/>
    <s v="(at 10% discount rate)"/>
  </r>
  <r>
    <n v="94"/>
    <x v="1"/>
    <s v="ESAA"/>
    <x v="21"/>
    <n v="10.58"/>
    <n v="7.67"/>
    <n v="65.67"/>
    <n v="83.91"/>
    <s v="(at 10% discount rate)"/>
  </r>
  <r>
    <n v="95"/>
    <x v="1"/>
    <s v="EURELECTRIC/VGB"/>
    <x v="14"/>
    <n v="18.87"/>
    <n v="3.93"/>
    <n v="71.040000000000006"/>
    <n v="93.84"/>
    <s v="(at 10% discount rate)"/>
  </r>
  <r>
    <n v="96"/>
    <x v="2"/>
    <s v="AUSTRIA "/>
    <x v="23"/>
    <n v="44.37"/>
    <n v="4.25"/>
    <m/>
    <n v="48.62"/>
    <s v="(at 5% discount rate)"/>
  </r>
  <r>
    <n v="97"/>
    <x v="2"/>
    <s v="CZECH REPUBLIC"/>
    <x v="24"/>
    <n v="225.24"/>
    <n v="6.39"/>
    <m/>
    <n v="231.63"/>
    <s v="(at 5% discount rate)"/>
  </r>
  <r>
    <n v="98"/>
    <x v="2"/>
    <s v="CZECH REPUBLIC"/>
    <x v="25"/>
    <n v="149.08000000000001"/>
    <n v="6.97"/>
    <m/>
    <n v="156.05000000000001"/>
    <s v="(at 5% discount rate)"/>
  </r>
  <r>
    <n v="99"/>
    <x v="2"/>
    <s v="JAPAN"/>
    <x v="26"/>
    <n v="116.77"/>
    <n v="36.11"/>
    <m/>
    <n v="152.88"/>
    <s v="(at 5% discount rate)"/>
  </r>
  <r>
    <n v="100"/>
    <x v="2"/>
    <s v="SWEDEN"/>
    <x v="27"/>
    <n v="54.73"/>
    <n v="15.17"/>
    <m/>
    <n v="74.09"/>
    <s v="(at 5% discount rate)"/>
  </r>
  <r>
    <n v="101"/>
    <x v="2"/>
    <s v="SWITZERLAND"/>
    <x v="28"/>
    <n v="51.81"/>
    <n v="59.73"/>
    <m/>
    <n v="111.53"/>
    <s v="(at 5% discount rate)"/>
  </r>
  <r>
    <n v="102"/>
    <x v="2"/>
    <s v="BRAZIL"/>
    <x v="29"/>
    <n v="16.39"/>
    <n v="2.31"/>
    <m/>
    <n v="18.7"/>
    <s v="(at 5% discount rate)"/>
  </r>
  <r>
    <n v="103"/>
    <x v="2"/>
    <s v="BRAZIL"/>
    <x v="30"/>
    <n v="15.1"/>
    <n v="2.31"/>
    <m/>
    <n v="17.41"/>
    <s v="(at 5% discount rate)"/>
  </r>
  <r>
    <n v="104"/>
    <x v="2"/>
    <s v="BRAZIL"/>
    <x v="31"/>
    <n v="33.32"/>
    <n v="5.2"/>
    <m/>
    <n v="38.53"/>
    <s v="(at 5% discount rate)"/>
  </r>
  <r>
    <n v="105"/>
    <x v="2"/>
    <s v="CHINA"/>
    <x v="32"/>
    <n v="19.239999999999998"/>
    <n v="9.85"/>
    <m/>
    <n v="29.09"/>
    <s v="(at 5% discount rate)"/>
  </r>
  <r>
    <n v="106"/>
    <x v="2"/>
    <s v="CHINA"/>
    <x v="33"/>
    <n v="14.33"/>
    <n v="2.54"/>
    <m/>
    <n v="16.87"/>
    <s v="(at 5% discount rate)"/>
  </r>
  <r>
    <n v="107"/>
    <x v="2"/>
    <s v="CHINA"/>
    <x v="34"/>
    <n v="10.119999999999999"/>
    <n v="1.37"/>
    <m/>
    <n v="11.49"/>
    <s v="(at 5% discount rate)"/>
  </r>
  <r>
    <n v="108"/>
    <x v="2"/>
    <s v="EURELECTRIC/VGB"/>
    <x v="35"/>
    <n v="29.71"/>
    <n v="5.0199999999999996"/>
    <m/>
    <n v="34.74"/>
    <s v="(at 5% discount rate)"/>
  </r>
  <r>
    <n v="109"/>
    <x v="2"/>
    <s v="EURELECTRIC/VGB"/>
    <x v="36"/>
    <n v="62.4"/>
    <n v="10.55"/>
    <m/>
    <n v="72.95"/>
    <s v="(at 5% discount rate)"/>
  </r>
  <r>
    <n v="110"/>
    <x v="3"/>
    <s v="AUSTRIA "/>
    <x v="37"/>
    <n v="7.44"/>
    <n v="3.91"/>
    <n v="76.489999999999995"/>
    <n v="50.79"/>
    <s v="(at 5% discount rate)"/>
  </r>
  <r>
    <n v="111"/>
    <x v="3"/>
    <s v="CZECH REPUBLIC"/>
    <x v="38"/>
    <n v="38.03"/>
    <n v="9.6"/>
    <n v="26.72"/>
    <n v="42.12"/>
    <s v="(at 5% discount rate)"/>
  </r>
  <r>
    <n v="112"/>
    <x v="3"/>
    <s v="CZECH REPUBLIC"/>
    <x v="37"/>
    <n v="19.11"/>
    <n v="4.53"/>
    <n v="63.06"/>
    <n v="74.62"/>
    <s v="(at 5% discount rate)"/>
  </r>
  <r>
    <n v="113"/>
    <x v="3"/>
    <s v="CZECH REPUBLIC"/>
    <x v="39"/>
    <n v="213.42"/>
    <n v="49.36"/>
    <n v="28.8"/>
    <n v="247.27"/>
    <s v="(at 5% discount rate)"/>
  </r>
  <r>
    <n v="114"/>
    <x v="3"/>
    <s v="GERMANY"/>
    <x v="40"/>
    <n v="25.47"/>
    <n v="16.190000000000001"/>
    <n v="64.2"/>
    <n v="38.369999999999997"/>
    <s v="(at 5% discount rate)"/>
  </r>
  <r>
    <n v="115"/>
    <x v="3"/>
    <s v="GERMANY"/>
    <x v="41"/>
    <n v="12.67"/>
    <n v="8.73"/>
    <n v="89.53"/>
    <n v="67.97"/>
    <s v="(at 5% discount rate)"/>
  </r>
  <r>
    <n v="116"/>
    <x v="3"/>
    <s v="ITALY"/>
    <x v="41"/>
    <n v="13.34"/>
    <n v="15.5"/>
    <n v="74.91"/>
    <n v="75.59"/>
    <s v="(at 5% discount rate)"/>
  </r>
  <r>
    <n v="117"/>
    <x v="3"/>
    <s v="NETHERLANDS"/>
    <x v="37"/>
    <n v="12.06"/>
    <n v="8.7899999999999991"/>
    <n v="95.99"/>
    <n v="94.45"/>
    <s v="(at 5% discount rate)"/>
  </r>
  <r>
    <n v="118"/>
    <x v="3"/>
    <s v="NETHERLANDS"/>
    <x v="37"/>
    <n v="16.600000000000001"/>
    <n v="15.38"/>
    <n v="100.67"/>
    <n v="103.34"/>
    <s v="(at 5% discount rate)"/>
  </r>
  <r>
    <n v="119"/>
    <x v="3"/>
    <s v="SLOVAK REPUBLIC"/>
    <x v="42"/>
    <n v="10.42"/>
    <n v="6.25"/>
    <n v="73.77"/>
    <n v="65.06"/>
    <s v="(at 5% discount rate)"/>
  </r>
  <r>
    <n v="120"/>
    <x v="3"/>
    <s v="SWITZERLAND"/>
    <x v="37"/>
    <n v="9.6"/>
    <n v="6.96"/>
    <n v="68.56"/>
    <n v="82.85"/>
    <s v="(at 5% discount rate)"/>
  </r>
  <r>
    <n v="121"/>
    <x v="3"/>
    <s v="SWITZERLAND"/>
    <x v="43"/>
    <n v="102.5"/>
    <n v="167.19"/>
    <m/>
    <n v="251.56"/>
    <s v="(at 5% discount rate)"/>
  </r>
  <r>
    <n v="122"/>
    <x v="3"/>
    <s v="UNITED STATES"/>
    <x v="44"/>
    <n v="7.18"/>
    <n v="1.07"/>
    <n v="82.95"/>
    <n v="40.58"/>
    <s v="(at 5% discount rate)"/>
  </r>
  <r>
    <n v="123"/>
    <x v="3"/>
    <s v="CHINA"/>
    <x v="40"/>
    <n v="6.44"/>
    <n v="0.92"/>
    <n v="49.22"/>
    <n v="48.73"/>
    <s v="(at 5% discount rate)"/>
  </r>
  <r>
    <n v="124"/>
    <x v="3"/>
    <s v="RUSSIA"/>
    <x v="45"/>
    <n v="23.65"/>
    <n v="12.95"/>
    <n v="31.24"/>
    <n v="24.12"/>
    <s v="(at 5% discount rate)"/>
  </r>
  <r>
    <n v="125"/>
    <x v="3"/>
    <s v="RUSSIA"/>
    <x v="46"/>
    <n v="13.35"/>
    <n v="8.8000000000000007"/>
    <n v="46.95"/>
    <n v="47.28"/>
    <s v="(at 5% discount rate)"/>
  </r>
  <r>
    <n v="126"/>
    <x v="3"/>
    <s v="RUSSIA"/>
    <x v="47"/>
    <n v="18.05"/>
    <n v="11.9"/>
    <n v="49"/>
    <n v="59.58"/>
    <s v="(at 5% discount rate)"/>
  </r>
  <r>
    <n v="127"/>
    <x v="3"/>
    <s v="RUSSIA"/>
    <x v="48"/>
    <n v="11.49"/>
    <n v="7.85"/>
    <n v="62.02"/>
    <n v="43.49"/>
    <s v="(at 5% discount rate)"/>
  </r>
  <r>
    <n v="128"/>
    <x v="3"/>
    <s v="RUSSIA"/>
    <x v="49"/>
    <n v="14.43"/>
    <n v="9.86"/>
    <n v="65.87"/>
    <n v="53.64"/>
    <s v="(at 5% discount rate)"/>
  </r>
  <r>
    <n v="129"/>
    <x v="3"/>
    <s v="EPRI"/>
    <x v="50"/>
    <n v="27.9"/>
    <n v="12.09"/>
    <n v="19.09"/>
    <n v="36.57"/>
    <s v="(at 5% discount rate)"/>
  </r>
  <r>
    <n v="130"/>
    <x v="2"/>
    <s v="AUSTRIA "/>
    <x v="23"/>
    <n v="88.33"/>
    <n v="4.25"/>
    <m/>
    <n v="92.58"/>
    <s v="(at 10% discount rate)"/>
  </r>
  <r>
    <n v="131"/>
    <x v="2"/>
    <s v="CZECH REPUBLIC"/>
    <x v="24"/>
    <n v="452.94"/>
    <n v="6.39"/>
    <m/>
    <n v="459.32"/>
    <s v="(at 10% discount rate)"/>
  </r>
  <r>
    <n v="132"/>
    <x v="2"/>
    <s v="CZECH REPUBLIC"/>
    <x v="25"/>
    <n v="292.14"/>
    <n v="6.97"/>
    <m/>
    <n v="299.11"/>
    <s v="(at 10% discount rate)"/>
  </r>
  <r>
    <n v="133"/>
    <x v="2"/>
    <s v="JAPAN"/>
    <x v="51"/>
    <n v="245.41"/>
    <n v="36.11"/>
    <m/>
    <n v="281.51"/>
    <s v="(at 10% discount rate)"/>
  </r>
  <r>
    <n v="134"/>
    <x v="2"/>
    <s v="SWEDEN"/>
    <x v="27"/>
    <n v="117.99"/>
    <n v="15.17"/>
    <m/>
    <n v="139.69"/>
    <s v="(at 10% discount rate)"/>
  </r>
  <r>
    <n v="135"/>
    <x v="2"/>
    <s v="SWITZERLAND"/>
    <x v="28"/>
    <n v="110.06"/>
    <n v="59.73"/>
    <m/>
    <n v="169.79"/>
    <s v="(at 10% discount rate)"/>
  </r>
  <r>
    <n v="136"/>
    <x v="2"/>
    <s v="BRAZIL"/>
    <x v="29"/>
    <n v="31.88"/>
    <n v="2.42"/>
    <m/>
    <n v="34.299999999999997"/>
    <s v="(at 10% discount rate)"/>
  </r>
  <r>
    <n v="137"/>
    <x v="2"/>
    <s v="BRAZIL"/>
    <x v="30"/>
    <n v="30.71"/>
    <n v="2.42"/>
    <m/>
    <n v="33.130000000000003"/>
    <s v="(at 10% discount rate)"/>
  </r>
  <r>
    <n v="138"/>
    <x v="2"/>
    <s v="BRAZIL"/>
    <x v="31"/>
    <n v="55.66"/>
    <n v="5.8"/>
    <m/>
    <n v="61.46"/>
    <s v="(at 10% discount rate)"/>
  </r>
  <r>
    <n v="139"/>
    <x v="2"/>
    <s v="CHINA"/>
    <x v="32"/>
    <n v="41.65"/>
    <n v="9.85"/>
    <m/>
    <n v="51.5"/>
    <s v="(at 10% discount rate)"/>
  </r>
  <r>
    <n v="140"/>
    <x v="2"/>
    <s v="CHINA"/>
    <x v="33"/>
    <n v="31.03"/>
    <n v="2.54"/>
    <m/>
    <n v="33.57"/>
    <s v="(at 10% discount rate)"/>
  </r>
  <r>
    <n v="141"/>
    <x v="2"/>
    <s v="CHINA"/>
    <x v="34"/>
    <n v="21.92"/>
    <n v="1.37"/>
    <m/>
    <n v="23.28"/>
    <s v="(at 10% discount rate)"/>
  </r>
  <r>
    <n v="142"/>
    <x v="2"/>
    <s v="EURELECTRIC/VGB"/>
    <x v="35"/>
    <n v="65.87"/>
    <n v="5.0199999999999996"/>
    <m/>
    <n v="70.89"/>
    <s v="(at 10% discount rate)"/>
  </r>
  <r>
    <n v="143"/>
    <x v="2"/>
    <s v="EURELECTRIC/VGB"/>
    <x v="36"/>
    <n v="138.33000000000001"/>
    <n v="10.55"/>
    <m/>
    <n v="148.88"/>
    <s v="(at 10% discount rate)"/>
  </r>
  <r>
    <n v="144"/>
    <x v="3"/>
    <s v="AUSTRIA "/>
    <x v="52"/>
    <n v="12.72"/>
    <n v="3.91"/>
    <n v="76.489999999999995"/>
    <n v="56.07"/>
    <s v="(at 10% discount rate)"/>
  </r>
  <r>
    <n v="145"/>
    <x v="3"/>
    <s v="CZECH REPUBLIC"/>
    <x v="38"/>
    <n v="65.760000000000005"/>
    <n v="9.6"/>
    <n v="65.62"/>
    <n v="108.75"/>
    <s v="(at 10% discount rate)"/>
  </r>
  <r>
    <n v="146"/>
    <x v="3"/>
    <s v="CZECH REPUBLIC"/>
    <x v="37"/>
    <n v="33.44"/>
    <n v="4.53"/>
    <n v="63.06"/>
    <n v="88.95"/>
    <s v="(at 10% discount rate)"/>
  </r>
  <r>
    <n v="147"/>
    <x v="3"/>
    <s v="CZECH REPUBLIC"/>
    <x v="39"/>
    <n v="366.09"/>
    <n v="49.36"/>
    <n v="28.8"/>
    <n v="399.94"/>
    <s v="(at 10% discount rate)"/>
  </r>
  <r>
    <n v="148"/>
    <x v="3"/>
    <s v="GERMANY"/>
    <x v="40"/>
    <n v="48.59"/>
    <n v="16.190000000000001"/>
    <n v="64.2"/>
    <n v="61.48"/>
    <s v="(at 10% discount rate)"/>
  </r>
  <r>
    <n v="149"/>
    <x v="3"/>
    <s v="GERMANY"/>
    <x v="41"/>
    <n v="22.42"/>
    <n v="8.73"/>
    <n v="89.53"/>
    <n v="77.81"/>
    <s v="(at 10% discount rate)"/>
  </r>
  <r>
    <n v="150"/>
    <x v="3"/>
    <s v="ITALY"/>
    <x v="41"/>
    <n v="23.27"/>
    <n v="15.08"/>
    <n v="74.91"/>
    <n v="85.11"/>
    <s v="(at 10% discount rate)"/>
  </r>
  <r>
    <n v="151"/>
    <x v="3"/>
    <s v="NETHERLANDS"/>
    <x v="37"/>
    <n v="23.54"/>
    <n v="8.7899999999999991"/>
    <n v="95.99"/>
    <n v="105.94"/>
    <s v="(at 10% discount rate)"/>
  </r>
  <r>
    <n v="152"/>
    <x v="3"/>
    <s v="NETHERLANDS"/>
    <x v="37"/>
    <n v="32.42"/>
    <n v="15.38"/>
    <n v="100.67"/>
    <n v="119.16"/>
    <s v="(at 10% discount rate)"/>
  </r>
  <r>
    <n v="153"/>
    <x v="3"/>
    <s v="SLOVAK REPUBLIC"/>
    <x v="42"/>
    <n v="17.95"/>
    <n v="6.25"/>
    <n v="73.77"/>
    <n v="72.260000000000005"/>
    <s v="(at 10% discount rate)"/>
  </r>
  <r>
    <n v="154"/>
    <x v="3"/>
    <s v="SWITZERLAND"/>
    <x v="37"/>
    <n v="16.87"/>
    <n v="6.96"/>
    <n v="68.56"/>
    <n v="90.12"/>
    <s v="(at 10% discount rate)"/>
  </r>
  <r>
    <n v="155"/>
    <x v="3"/>
    <s v="SWITZERLAND"/>
    <x v="43"/>
    <n v="177.62"/>
    <n v="167.19"/>
    <m/>
    <n v="326.68"/>
    <s v="(at 10% discount rate)"/>
  </r>
  <r>
    <n v="156"/>
    <x v="3"/>
    <s v="UNITED STATES"/>
    <x v="44"/>
    <n v="11.66"/>
    <n v="1.07"/>
    <n v="82.95"/>
    <n v="45.07"/>
    <s v="(at 10% discount rate)"/>
  </r>
  <r>
    <n v="157"/>
    <x v="3"/>
    <s v="CHINA"/>
    <x v="40"/>
    <n v="10.41"/>
    <n v="0.92"/>
    <n v="49.22"/>
    <n v="52.7"/>
    <s v="(at 10% discount rate)"/>
  </r>
  <r>
    <n v="158"/>
    <x v="3"/>
    <s v="RUSSIA"/>
    <x v="45"/>
    <n v="44.94"/>
    <n v="12.95"/>
    <n v="31.24"/>
    <n v="45.4"/>
    <s v="(at 10% discount rate)"/>
  </r>
  <r>
    <n v="159"/>
    <x v="3"/>
    <s v="RUSSIA"/>
    <x v="46"/>
    <n v="23.08"/>
    <n v="8.8000000000000007"/>
    <n v="46.95"/>
    <n v="57"/>
    <s v="(at 10% discount rate)"/>
  </r>
  <r>
    <n v="160"/>
    <x v="3"/>
    <s v="RUSSIA"/>
    <x v="47"/>
    <n v="31.2"/>
    <n v="11.9"/>
    <n v="49"/>
    <n v="72.73"/>
    <s v="(at 10% discount rate)"/>
  </r>
  <r>
    <n v="161"/>
    <x v="3"/>
    <s v="RUSSIA"/>
    <x v="48"/>
    <n v="19.16"/>
    <n v="7.85"/>
    <n v="62.02"/>
    <n v="51.16"/>
    <s v="(at 10% discount rate)"/>
  </r>
  <r>
    <n v="162"/>
    <x v="3"/>
    <s v="RUSSIA"/>
    <x v="49"/>
    <n v="24.07"/>
    <n v="9.86"/>
    <n v="65.87"/>
    <n v="63.28"/>
    <s v="(at 10% discount rate)"/>
  </r>
  <r>
    <n v="163"/>
    <x v="3"/>
    <s v="EPRI"/>
    <x v="50"/>
    <n v="46.96"/>
    <n v="12.09"/>
    <n v="19.09"/>
    <n v="55.64"/>
    <s v="(at 10% discount rate)"/>
  </r>
  <r>
    <n v="164"/>
    <x v="4"/>
    <s v="BELGIUM"/>
    <x v="53"/>
    <n v="21.2"/>
    <n v="8.73"/>
    <n v="52.39"/>
    <n v="82.32"/>
    <s v="(at 5% discount rate)"/>
  </r>
  <r>
    <n v="165"/>
    <x v="4"/>
    <s v="BELGIUM"/>
    <x v="53"/>
    <n v="21.16"/>
    <n v="8.39"/>
    <n v="52.39"/>
    <n v="81.94"/>
    <s v="(at 5% discount rate)"/>
  </r>
  <r>
    <n v="166"/>
    <x v="4"/>
    <s v="CZECH REPUBLIC"/>
    <x v="54"/>
    <n v="32.51"/>
    <n v="8.5299999999999994"/>
    <n v="43.5"/>
    <n v="84.54"/>
    <s v="(at 5% discount rate)"/>
  </r>
  <r>
    <n v="167"/>
    <x v="4"/>
    <s v="CZECH REPUBLIC"/>
    <x v="55"/>
    <n v="32.549999999999997"/>
    <n v="8.86"/>
    <n v="44.54"/>
    <n v="85.94"/>
    <s v="(at 5% discount rate)"/>
  </r>
  <r>
    <n v="168"/>
    <x v="4"/>
    <s v="CZECH REPUBLIC"/>
    <x v="56"/>
    <n v="42.21"/>
    <n v="10.35"/>
    <n v="40.97"/>
    <n v="93.53"/>
    <s v="(at 5% discount rate)"/>
  </r>
  <r>
    <n v="169"/>
    <x v="4"/>
    <s v="CZECH REPUBLIC"/>
    <x v="57"/>
    <n v="34.32"/>
    <n v="9.15"/>
    <n v="50.24"/>
    <n v="93.71"/>
    <s v="(at 5% discount rate)"/>
  </r>
  <r>
    <n v="170"/>
    <x v="4"/>
    <s v="CZECH REPUBLIC"/>
    <x v="58"/>
    <n v="53.04"/>
    <n v="13.43"/>
    <n v="22.22"/>
    <n v="88.69"/>
    <s v="(at 5% discount rate)"/>
  </r>
  <r>
    <n v="171"/>
    <x v="4"/>
    <s v="CZECH REPUBLIC"/>
    <x v="59"/>
    <n v="55.39"/>
    <n v="14.69"/>
    <n v="22.81"/>
    <n v="92.89"/>
    <s v="(at 5% discount rate)"/>
  </r>
  <r>
    <n v="172"/>
    <x v="4"/>
    <s v="CZECH REPUBLIC"/>
    <x v="60"/>
    <n v="56.34"/>
    <n v="12.26"/>
    <n v="19.690000000000001"/>
    <n v="88.29"/>
    <s v="(at 5% discount rate)"/>
  </r>
  <r>
    <n v="173"/>
    <x v="4"/>
    <s v="CZECH REPUBLIC"/>
    <x v="61"/>
    <n v="55.39"/>
    <n v="14.98"/>
    <n v="32.22"/>
    <n v="102.59"/>
    <s v="(at 5% discount rate)"/>
  </r>
  <r>
    <n v="174"/>
    <x v="4"/>
    <s v="GERMANY"/>
    <x v="62"/>
    <n v="16.350000000000001"/>
    <n v="12.67"/>
    <n v="50.24"/>
    <n v="79.260000000000005"/>
    <s v="(at 5% discount rate)"/>
  </r>
  <r>
    <n v="175"/>
    <x v="4"/>
    <s v="GERMANY"/>
    <x v="63"/>
    <n v="27.36"/>
    <n v="20.11"/>
    <n v="37.81"/>
    <n v="85.28"/>
    <s v="(at 5% discount rate)"/>
  </r>
  <r>
    <n v="176"/>
    <x v="4"/>
    <s v="GERMANY"/>
    <x v="54"/>
    <n v="18.87"/>
    <n v="14.04"/>
    <n v="37.380000000000003"/>
    <n v="70.290000000000006"/>
    <s v="(at 5% discount rate)"/>
  </r>
  <r>
    <n v="177"/>
    <x v="4"/>
    <s v="GERMANY"/>
    <x v="58"/>
    <n v="29.84"/>
    <n v="20.7"/>
    <n v="17.510000000000002"/>
    <n v="68.06"/>
    <s v="(at 5% discount rate)"/>
  </r>
  <r>
    <n v="178"/>
    <x v="4"/>
    <s v="ITALY"/>
    <x v="64"/>
    <n v="22.53"/>
    <n v="10.06"/>
    <n v="55.49"/>
    <n v="88.08"/>
    <s v="(at 5% discount rate)"/>
  </r>
  <r>
    <n v="179"/>
    <x v="4"/>
    <s v="KOREA"/>
    <x v="62"/>
    <n v="8.59"/>
    <n v="4.25"/>
    <n v="55.57"/>
    <n v="68.41"/>
    <s v="(at 5% discount rate)"/>
  </r>
  <r>
    <n v="180"/>
    <x v="4"/>
    <s v="KOREA"/>
    <x v="62"/>
    <n v="7.74"/>
    <n v="3.84"/>
    <n v="54.28"/>
    <n v="65.86"/>
    <s v="(at 5% discount rate)"/>
  </r>
  <r>
    <n v="181"/>
    <x v="4"/>
    <s v="MEXICO"/>
    <x v="62"/>
    <n v="17.77"/>
    <n v="6.51"/>
    <n v="50.11"/>
    <n v="74.39"/>
    <s v="(at 5% discount rate)"/>
  </r>
  <r>
    <n v="182"/>
    <x v="4"/>
    <s v="NETHERLANDS"/>
    <x v="65"/>
    <n v="18.329999999999998"/>
    <n v="3.97"/>
    <n v="50.98"/>
    <n v="82.04"/>
    <s v="(at 5% discount rate)"/>
  </r>
  <r>
    <n v="183"/>
    <x v="4"/>
    <s v="SLOVAK REPUBLIC"/>
    <x v="66"/>
    <n v="23.73"/>
    <n v="8.86"/>
    <n v="87.43"/>
    <n v="120.01"/>
    <s v="(at 5% discount rate)"/>
  </r>
  <r>
    <n v="184"/>
    <x v="4"/>
    <s v="UNITED STATES"/>
    <x v="62"/>
    <n v="17.73"/>
    <n v="8.76"/>
    <n v="46"/>
    <n v="72.489999999999995"/>
    <s v="(at 5% discount rate)"/>
  </r>
  <r>
    <n v="185"/>
    <x v="4"/>
    <s v="UNITED STATES"/>
    <x v="67"/>
    <n v="20.46"/>
    <n v="8.3699999999999992"/>
    <n v="46.03"/>
    <n v="74.87"/>
    <s v="(at 5% discount rate)"/>
  </r>
  <r>
    <n v="186"/>
    <x v="4"/>
    <s v="UNITED STATES"/>
    <x v="68"/>
    <n v="29.96"/>
    <n v="11.31"/>
    <n v="26.76"/>
    <n v="68.040000000000006"/>
    <s v="(at 5% discount rate)"/>
  </r>
  <r>
    <n v="187"/>
    <x v="4"/>
    <s v="BRAZIL"/>
    <x v="69"/>
    <n v="10.69"/>
    <n v="37.89"/>
    <n v="15.39"/>
    <n v="63.98"/>
    <s v="(at 5% discount rate)"/>
  </r>
  <r>
    <n v="188"/>
    <x v="4"/>
    <s v="CHINA"/>
    <x v="70"/>
    <n v="5.29"/>
    <n v="1.64"/>
    <n v="23.06"/>
    <n v="29.99"/>
    <s v="(at 5% discount rate)"/>
  </r>
  <r>
    <n v="189"/>
    <x v="4"/>
    <s v="CHINA"/>
    <x v="53"/>
    <n v="4.8600000000000003"/>
    <n v="1.51"/>
    <n v="23.06"/>
    <n v="29.42"/>
    <s v="(at 5% discount rate)"/>
  </r>
  <r>
    <n v="190"/>
    <x v="4"/>
    <s v="CHINA"/>
    <x v="53"/>
    <n v="5.42"/>
    <n v="1.68"/>
    <n v="23.06"/>
    <n v="30.16"/>
    <s v="(at 5% discount rate)"/>
  </r>
  <r>
    <n v="191"/>
    <x v="4"/>
    <s v="RUSSIA"/>
    <x v="65"/>
    <n v="19.07"/>
    <n v="10.96"/>
    <n v="20.41"/>
    <n v="50.44"/>
    <s v="(at 5% discount rate)"/>
  </r>
  <r>
    <n v="192"/>
    <x v="4"/>
    <s v="RUSSIA"/>
    <x v="71"/>
    <n v="39.130000000000003"/>
    <n v="21.58"/>
    <n v="26.1"/>
    <n v="86.82"/>
    <s v="(at 5% discount rate)"/>
  </r>
  <r>
    <n v="193"/>
    <x v="4"/>
    <s v="RUSSIA"/>
    <x v="72"/>
    <n v="17.739999999999998"/>
    <n v="10.199999999999999"/>
    <n v="22.83"/>
    <n v="50.77"/>
    <s v="(at 5% discount rate)"/>
  </r>
  <r>
    <n v="194"/>
    <x v="4"/>
    <s v="SOUTH AFRICA"/>
    <x v="72"/>
    <n v="19.73"/>
    <n v="4.87"/>
    <n v="7.59"/>
    <n v="32.19"/>
    <s v="(at 5% discount rate)"/>
  </r>
  <r>
    <n v="195"/>
    <x v="4"/>
    <s v="EPRI"/>
    <x v="73"/>
    <n v="17.89"/>
    <n v="9.6999999999999993"/>
    <n v="43.93"/>
    <n v="71.52"/>
    <s v="(at 5% discount rate)"/>
  </r>
  <r>
    <n v="196"/>
    <x v="4"/>
    <s v="ESAA"/>
    <x v="74"/>
    <n v="16.489999999999998"/>
    <n v="4.78"/>
    <n v="34.93"/>
    <n v="56.2"/>
    <s v="(at 5% discount rate)"/>
  </r>
  <r>
    <n v="197"/>
    <x v="4"/>
    <s v="ESAA"/>
    <x v="75"/>
    <n v="16.100000000000001"/>
    <n v="4.74"/>
    <n v="33.130000000000003"/>
    <n v="53.97"/>
    <s v="(at 5% discount rate)"/>
  </r>
  <r>
    <n v="198"/>
    <x v="4"/>
    <s v="ESAA"/>
    <x v="76"/>
    <n v="17.87"/>
    <n v="5.69"/>
    <n v="33.130000000000003"/>
    <n v="56.69"/>
    <s v="(at 5% discount rate)"/>
  </r>
  <r>
    <n v="199"/>
    <x v="4"/>
    <s v="ESAA"/>
    <x v="77"/>
    <n v="17.38"/>
    <n v="5.64"/>
    <n v="31.51"/>
    <n v="54.53"/>
    <s v="(at 5% discount rate)"/>
  </r>
  <r>
    <n v="200"/>
    <x v="4"/>
    <s v="ESAA"/>
    <x v="78"/>
    <n v="32.21"/>
    <n v="11.1"/>
    <n v="15.57"/>
    <n v="58.87"/>
    <s v="(at 5% discount rate)"/>
  </r>
  <r>
    <n v="201"/>
    <x v="4"/>
    <s v="ESAA"/>
    <x v="79"/>
    <n v="31.02"/>
    <n v="10.98"/>
    <n v="14.61"/>
    <n v="56.62"/>
    <s v="(at 5% discount rate)"/>
  </r>
  <r>
    <n v="202"/>
    <x v="4"/>
    <s v="ESAA"/>
    <x v="68"/>
    <n v="34.51"/>
    <n v="11.94"/>
    <n v="14.31"/>
    <n v="60.76"/>
    <s v="(at 5% discount rate)"/>
  </r>
  <r>
    <n v="203"/>
    <x v="4"/>
    <s v="ESAA"/>
    <x v="80"/>
    <n v="18.149999999999999"/>
    <n v="5.36"/>
    <n v="40.65"/>
    <n v="64.150000000000006"/>
    <s v="(at 5% discount rate)"/>
  </r>
  <r>
    <n v="204"/>
    <x v="4"/>
    <s v="ESAA"/>
    <x v="81"/>
    <n v="17.71"/>
    <n v="5.31"/>
    <n v="38.79"/>
    <n v="61.81"/>
    <s v="(at 5% discount rate)"/>
  </r>
  <r>
    <n v="205"/>
    <x v="4"/>
    <s v="ESAA"/>
    <x v="82"/>
    <n v="19.53"/>
    <n v="6.41"/>
    <n v="38.21"/>
    <n v="64.150000000000006"/>
    <s v="(at 5% discount rate)"/>
  </r>
  <r>
    <n v="206"/>
    <x v="4"/>
    <s v="ESAA"/>
    <x v="83"/>
    <n v="19.47"/>
    <n v="6.35"/>
    <n v="35.94"/>
    <n v="61.76"/>
    <s v="(at 5% discount rate)"/>
  </r>
  <r>
    <n v="207"/>
    <x v="4"/>
    <s v="ESAA"/>
    <x v="84"/>
    <n v="33.6"/>
    <n v="13.93"/>
    <n v="14.66"/>
    <n v="62.19"/>
    <s v="(at 5% discount rate)"/>
  </r>
  <r>
    <n v="208"/>
    <x v="4"/>
    <s v="ESAA"/>
    <x v="85"/>
    <n v="32.07"/>
    <n v="13.79"/>
    <n v="13.52"/>
    <n v="59.39"/>
    <s v="(at 5% discount rate)"/>
  </r>
  <r>
    <n v="209"/>
    <x v="4"/>
    <s v="EURELECTRIC/VGB"/>
    <x v="64"/>
    <n v="16.93"/>
    <n v="5.1100000000000003"/>
    <n v="52.39"/>
    <n v="74.430000000000007"/>
    <s v="(at 5% discount rate)"/>
  </r>
  <r>
    <n v="210"/>
    <x v="4"/>
    <s v="EURELECTRIC/VGB"/>
    <x v="86"/>
    <n v="18.23"/>
    <n v="5.51"/>
    <n v="38.99"/>
    <n v="62.73"/>
    <s v="(at 5% discount rate)"/>
  </r>
  <r>
    <n v="211"/>
    <x v="4"/>
    <s v="EURELECTRIC/VGB"/>
    <x v="87"/>
    <n v="29.9"/>
    <n v="8.66"/>
    <n v="35.950000000000003"/>
    <n v="74.510000000000005"/>
    <s v="(at 5% discount rate)"/>
  </r>
  <r>
    <n v="212"/>
    <x v="5"/>
    <s v="BELGIUM"/>
    <x v="88"/>
    <n v="75.12"/>
    <n v="20.54"/>
    <m/>
    <n v="95.65"/>
    <s v="(at 5% discount rate)"/>
  </r>
  <r>
    <n v="213"/>
    <x v="5"/>
    <s v="BELGIUM"/>
    <x v="89"/>
    <n v="78.400000000000006"/>
    <n v="26.03"/>
    <m/>
    <n v="104.43"/>
    <s v="(at 5% discount rate)"/>
  </r>
  <r>
    <n v="214"/>
    <x v="5"/>
    <s v="CANADA"/>
    <x v="90"/>
    <n v="74.89"/>
    <n v="24.53"/>
    <m/>
    <n v="99.42"/>
    <s v="(at 5% discount rate)"/>
  </r>
  <r>
    <n v="215"/>
    <x v="5"/>
    <s v="CZECH REPUBLIC"/>
    <x v="91"/>
    <n v="123.94"/>
    <n v="21.92"/>
    <m/>
    <n v="145.85"/>
    <s v="(at 5% discount rate)"/>
  </r>
  <r>
    <n v="216"/>
    <x v="5"/>
    <s v="FRANCE"/>
    <x v="92"/>
    <n v="56.87"/>
    <n v="20.59"/>
    <m/>
    <n v="90.2"/>
    <s v="(at 5% discount rate)"/>
  </r>
  <r>
    <n v="217"/>
    <x v="5"/>
    <s v="GERMANY"/>
    <x v="93"/>
    <n v="69.19"/>
    <n v="36.619999999999997"/>
    <m/>
    <n v="105.81"/>
    <s v="(at 5% discount rate)"/>
  </r>
  <r>
    <n v="218"/>
    <x v="5"/>
    <s v="ITALY"/>
    <x v="94"/>
    <n v="102.72"/>
    <n v="42.78"/>
    <m/>
    <n v="145.5"/>
    <s v="(at 5% discount rate)"/>
  </r>
  <r>
    <n v="219"/>
    <x v="5"/>
    <s v="NETHERLANDS"/>
    <x v="95"/>
    <n v="67.69"/>
    <n v="17.829999999999998"/>
    <m/>
    <n v="85.52"/>
    <s v="(at 5% discount rate)"/>
  </r>
  <r>
    <n v="220"/>
    <x v="5"/>
    <s v="SWITZERLAND"/>
    <x v="88"/>
    <n v="132.35"/>
    <n v="30.55"/>
    <m/>
    <n v="162.9"/>
    <s v="(at 5% discount rate)"/>
  </r>
  <r>
    <n v="221"/>
    <x v="5"/>
    <s v="UNITED STATES"/>
    <x v="96"/>
    <n v="39.76"/>
    <n v="8.6300000000000008"/>
    <m/>
    <n v="48.39"/>
    <s v="(at 5% discount rate)"/>
  </r>
  <r>
    <n v="222"/>
    <x v="5"/>
    <s v="CHINA"/>
    <x v="97"/>
    <n v="35.44"/>
    <n v="15.51"/>
    <m/>
    <n v="50.95"/>
    <s v="(at 5% discount rate)"/>
  </r>
  <r>
    <n v="223"/>
    <x v="5"/>
    <s v="CHINA"/>
    <x v="98"/>
    <n v="44.64"/>
    <n v="19.54"/>
    <m/>
    <n v="64.180000000000007"/>
    <s v="(at 5% discount rate)"/>
  </r>
  <r>
    <n v="224"/>
    <x v="5"/>
    <s v="CHINA"/>
    <x v="99"/>
    <n v="57.86"/>
    <n v="25.33"/>
    <m/>
    <n v="83.19"/>
    <s v="(at 5% discount rate)"/>
  </r>
  <r>
    <n v="225"/>
    <x v="5"/>
    <s v="CHINA"/>
    <x v="100"/>
    <n v="61.91"/>
    <n v="27.11"/>
    <m/>
    <n v="89.02"/>
    <s v="(at 5% discount rate)"/>
  </r>
  <r>
    <n v="226"/>
    <x v="5"/>
    <s v="RUSSIA"/>
    <x v="101"/>
    <n v="47.96"/>
    <n v="15.43"/>
    <m/>
    <n v="63.39"/>
    <s v="(at 5% discount rate)"/>
  </r>
  <r>
    <n v="227"/>
    <x v="5"/>
    <s v="SOUTH AFRICA"/>
    <x v="72"/>
    <n v="19.73"/>
    <n v="4.87"/>
    <m/>
    <n v="32.19"/>
    <s v="(at 5% discount rate)"/>
  </r>
  <r>
    <n v="228"/>
    <x v="5"/>
    <s v="EPRI"/>
    <x v="102"/>
    <n v="48.53"/>
    <n v="13.35"/>
    <m/>
    <n v="61.87"/>
    <s v="(at 5% discount rate)"/>
  </r>
  <r>
    <n v="229"/>
    <x v="5"/>
    <s v="ESAA"/>
    <x v="103"/>
    <n v="65.48"/>
    <n v="11.41"/>
    <m/>
    <n v="76.89"/>
    <s v="(at 5% discount rate)"/>
  </r>
  <r>
    <n v="230"/>
    <x v="5"/>
    <s v="EURELECTRIC/VGB"/>
    <x v="104"/>
    <n v="77.8"/>
    <n v="34.909999999999997"/>
    <m/>
    <n v="112.71"/>
    <s v="(at 5% discount rate)"/>
  </r>
  <r>
    <n v="231"/>
    <x v="4"/>
    <s v="BELGIUM"/>
    <x v="53"/>
    <n v="39.299999999999997"/>
    <n v="8.73"/>
    <n v="52.39"/>
    <n v="100.43"/>
    <s v="(at 10% discount rate)"/>
  </r>
  <r>
    <n v="232"/>
    <x v="4"/>
    <s v="BELGIUM"/>
    <x v="53"/>
    <n v="39.229999999999997"/>
    <n v="8.39"/>
    <n v="52.39"/>
    <n v="100.01"/>
    <s v="(at 10% discount rate)"/>
  </r>
  <r>
    <n v="233"/>
    <x v="4"/>
    <s v="CZECH REPUBLIC"/>
    <x v="54"/>
    <n v="62.1"/>
    <n v="8.5299999999999994"/>
    <n v="43.5"/>
    <n v="114.12"/>
    <s v="(at 10% discount rate)"/>
  </r>
  <r>
    <n v="234"/>
    <x v="4"/>
    <s v="CZECH REPUBLIC"/>
    <x v="55"/>
    <n v="62.24"/>
    <n v="8.86"/>
    <n v="44.54"/>
    <n v="115.64"/>
    <s v="(at 10% discount rate)"/>
  </r>
  <r>
    <n v="235"/>
    <x v="4"/>
    <s v="CZECH REPUBLIC"/>
    <x v="56"/>
    <n v="81.92"/>
    <n v="10.35"/>
    <n v="40.97"/>
    <n v="133.24"/>
    <s v="(at 10% discount rate)"/>
  </r>
  <r>
    <n v="236"/>
    <x v="4"/>
    <s v="CZECH REPUBLIC"/>
    <x v="57"/>
    <n v="65.62"/>
    <n v="9.15"/>
    <n v="50.24"/>
    <n v="125.01"/>
    <s v="(at 10% discount rate)"/>
  </r>
  <r>
    <n v="237"/>
    <x v="4"/>
    <s v="CZECH REPUBLIC"/>
    <x v="58"/>
    <n v="100.47"/>
    <n v="13.43"/>
    <n v="22.22"/>
    <n v="136.12"/>
    <s v="(at 10% discount rate)"/>
  </r>
  <r>
    <n v="238"/>
    <x v="4"/>
    <s v="CZECH REPUBLIC"/>
    <x v="59"/>
    <n v="105.07"/>
    <n v="14.69"/>
    <n v="22.81"/>
    <n v="142.57"/>
    <s v="(at 10% discount rate)"/>
  </r>
  <r>
    <n v="239"/>
    <x v="4"/>
    <s v="CZECH REPUBLIC"/>
    <x v="60"/>
    <n v="108.69"/>
    <n v="12.26"/>
    <n v="19.690000000000001"/>
    <n v="140.63999999999999"/>
    <s v="(at 10% discount rate)"/>
  </r>
  <r>
    <n v="240"/>
    <x v="4"/>
    <s v="CZECH REPUBLIC"/>
    <x v="61"/>
    <n v="105.07"/>
    <n v="14.98"/>
    <n v="32.22"/>
    <n v="152.27000000000001"/>
    <s v="(at 10% discount rate)"/>
  </r>
  <r>
    <n v="241"/>
    <x v="4"/>
    <s v="GERMANY"/>
    <x v="62"/>
    <n v="31.19"/>
    <n v="12.67"/>
    <n v="50.24"/>
    <n v="94.1"/>
    <s v="(at 10% discount rate)"/>
  </r>
  <r>
    <n v="242"/>
    <x v="4"/>
    <s v="GERMANY"/>
    <x v="63"/>
    <n v="51.69"/>
    <n v="20.11"/>
    <n v="37.81"/>
    <n v="109.61"/>
    <s v="(at 10% discount rate)"/>
  </r>
  <r>
    <n v="243"/>
    <x v="4"/>
    <s v="GERMANY"/>
    <x v="54"/>
    <n v="35.99"/>
    <n v="14.04"/>
    <n v="37.380000000000003"/>
    <n v="87.41"/>
    <s v="(at 10% discount rate)"/>
  </r>
  <r>
    <n v="244"/>
    <x v="4"/>
    <s v="GERMANY"/>
    <x v="58"/>
    <n v="56.39"/>
    <n v="20.7"/>
    <n v="17.510000000000002"/>
    <n v="94.6"/>
    <s v="(at 10% discount rate)"/>
  </r>
  <r>
    <n v="245"/>
    <x v="4"/>
    <s v="JAPAN"/>
    <x v="64"/>
    <n v="41.49"/>
    <n v="10.06"/>
    <n v="55.49"/>
    <n v="107.03"/>
    <s v="(at 10% discount rate)"/>
  </r>
  <r>
    <n v="246"/>
    <x v="4"/>
    <s v="KOREA"/>
    <x v="62"/>
    <n v="14.42"/>
    <n v="4.25"/>
    <n v="55.57"/>
    <n v="74.25"/>
    <s v="(at 10% discount rate)"/>
  </r>
  <r>
    <n v="247"/>
    <x v="4"/>
    <s v="KOREA"/>
    <x v="62"/>
    <n v="13"/>
    <n v="3.84"/>
    <n v="54.28"/>
    <n v="71.12"/>
    <s v="(at 10% discount rate)"/>
  </r>
  <r>
    <n v="248"/>
    <x v="4"/>
    <s v="MEXICO"/>
    <x v="62"/>
    <n v="35.659999999999997"/>
    <n v="6.51"/>
    <n v="50.11"/>
    <n v="92.27"/>
    <s v="(at 10% discount rate)"/>
  </r>
  <r>
    <n v="249"/>
    <x v="4"/>
    <s v="NETHERLANDS"/>
    <x v="105"/>
    <n v="36.11"/>
    <n v="3.97"/>
    <n v="50.98"/>
    <n v="99.82"/>
    <s v="(at 10% discount rate)"/>
  </r>
  <r>
    <n v="250"/>
    <x v="4"/>
    <s v="SLOVAK REPUBLIC"/>
    <x v="66"/>
    <n v="45.35"/>
    <n v="8.86"/>
    <n v="87.43"/>
    <n v="141.63999999999999"/>
    <s v="(at 10% discount rate)"/>
  </r>
  <r>
    <n v="251"/>
    <x v="4"/>
    <s v="UNITED STATES"/>
    <x v="62"/>
    <n v="33.090000000000003"/>
    <n v="8.76"/>
    <n v="46"/>
    <n v="87.85"/>
    <s v="(at 10% discount rate)"/>
  </r>
  <r>
    <n v="252"/>
    <x v="4"/>
    <s v="UNITED STATES"/>
    <x v="67"/>
    <n v="38.200000000000003"/>
    <n v="8.3699999999999992"/>
    <n v="46.03"/>
    <n v="92.61"/>
    <s v="(at 10% discount rate)"/>
  </r>
  <r>
    <n v="253"/>
    <x v="4"/>
    <s v="UNITED STATES"/>
    <x v="68"/>
    <n v="55.85"/>
    <n v="11.31"/>
    <n v="26.76"/>
    <n v="93.92"/>
    <s v="(at 10% discount rate)"/>
  </r>
  <r>
    <n v="254"/>
    <x v="4"/>
    <s v="BRAZIL"/>
    <x v="69"/>
    <n v="19.7"/>
    <n v="43.93"/>
    <n v="15.39"/>
    <n v="79.02"/>
    <s v="(at 10% discount rate)"/>
  </r>
  <r>
    <n v="255"/>
    <x v="4"/>
    <s v="CHINA"/>
    <x v="70"/>
    <n v="9.4700000000000006"/>
    <n v="1.64"/>
    <n v="23.06"/>
    <n v="34.17"/>
    <s v="(at 10% discount rate)"/>
  </r>
  <r>
    <n v="256"/>
    <x v="4"/>
    <s v="CHINA"/>
    <x v="53"/>
    <n v="8.69"/>
    <n v="1.51"/>
    <n v="23.06"/>
    <n v="33.26"/>
    <s v="(at 10% discount rate)"/>
  </r>
  <r>
    <n v="257"/>
    <x v="4"/>
    <s v="CHINA"/>
    <x v="53"/>
    <n v="9.69"/>
    <n v="1.68"/>
    <n v="23.06"/>
    <n v="34.43"/>
    <s v="(at 10% discount rate)"/>
  </r>
  <r>
    <n v="258"/>
    <x v="4"/>
    <s v="RUSSIA"/>
    <x v="65"/>
    <n v="34.53"/>
    <n v="10.96"/>
    <n v="20.41"/>
    <n v="65.91"/>
    <s v="(at 10% discount rate)"/>
  </r>
  <r>
    <n v="259"/>
    <x v="4"/>
    <s v="RUSSIA"/>
    <x v="71"/>
    <n v="70.650000000000006"/>
    <n v="21.58"/>
    <n v="26.1"/>
    <n v="118.34"/>
    <s v="(at 10% discount rate)"/>
  </r>
  <r>
    <n v="260"/>
    <x v="4"/>
    <s v="RUSSIA"/>
    <x v="72"/>
    <n v="32.130000000000003"/>
    <n v="10.199999999999999"/>
    <n v="22.83"/>
    <n v="65.150000000000006"/>
    <s v="(at 10% discount rate)"/>
  </r>
  <r>
    <n v="261"/>
    <x v="4"/>
    <s v="SOUTH AFRICA"/>
    <x v="72"/>
    <n v="41.53"/>
    <n v="4.87"/>
    <n v="7.59"/>
    <n v="53.99"/>
    <s v="(at 10% discount rate)"/>
  </r>
  <r>
    <n v="262"/>
    <x v="4"/>
    <s v="EPRI"/>
    <x v="73"/>
    <n v="34.049999999999997"/>
    <n v="9.6999999999999993"/>
    <n v="43.93"/>
    <n v="87.68"/>
    <s v="(at 10% discount rate)"/>
  </r>
  <r>
    <n v="263"/>
    <x v="4"/>
    <s v="ESAA"/>
    <x v="74"/>
    <n v="30.19"/>
    <n v="4.78"/>
    <n v="34.93"/>
    <n v="69.900000000000006"/>
    <s v="(at 10% discount rate)"/>
  </r>
  <r>
    <n v="264"/>
    <x v="4"/>
    <s v="ESAA"/>
    <x v="75"/>
    <n v="29.47"/>
    <n v="4.74"/>
    <n v="33.130000000000003"/>
    <n v="67.34"/>
    <s v="(at 10% discount rate)"/>
  </r>
  <r>
    <n v="265"/>
    <x v="4"/>
    <s v="ESAA"/>
    <x v="76"/>
    <n v="32.72"/>
    <n v="5.69"/>
    <n v="33.130000000000003"/>
    <n v="71.540000000000006"/>
    <s v="(at 10% discount rate)"/>
  </r>
  <r>
    <n v="266"/>
    <x v="4"/>
    <s v="ESAA"/>
    <x v="77"/>
    <n v="31.82"/>
    <n v="5.64"/>
    <n v="31.51"/>
    <n v="68.97"/>
    <s v="(at 10% discount rate)"/>
  </r>
  <r>
    <n v="267"/>
    <x v="4"/>
    <s v="ESAA"/>
    <x v="78"/>
    <n v="58.99"/>
    <n v="11.09"/>
    <n v="15.57"/>
    <n v="85.66"/>
    <s v="(at 10% discount rate)"/>
  </r>
  <r>
    <n v="268"/>
    <x v="4"/>
    <s v="ESAA"/>
    <x v="106"/>
    <n v="56.82"/>
    <n v="10.98"/>
    <n v="14.61"/>
    <n v="82.42"/>
    <s v="(at 10% discount rate)"/>
  </r>
  <r>
    <n v="269"/>
    <x v="4"/>
    <s v="ESAA"/>
    <x v="68"/>
    <n v="63.38"/>
    <n v="11.94"/>
    <n v="14.31"/>
    <n v="89.62"/>
    <s v="(at 10% discount rate)"/>
  </r>
  <r>
    <n v="270"/>
    <x v="4"/>
    <s v="ESAA"/>
    <x v="80"/>
    <n v="33.21"/>
    <n v="5.36"/>
    <n v="40.65"/>
    <n v="79.22"/>
    <s v="(at 10% discount rate)"/>
  </r>
  <r>
    <n v="271"/>
    <x v="4"/>
    <s v="ESAA"/>
    <x v="81"/>
    <n v="32.42"/>
    <n v="5.31"/>
    <n v="38.79"/>
    <n v="76.52"/>
    <s v="(at 10% discount rate)"/>
  </r>
  <r>
    <n v="272"/>
    <x v="4"/>
    <s v="ESAA"/>
    <x v="82"/>
    <n v="35.74"/>
    <n v="6.41"/>
    <n v="38.21"/>
    <n v="80.36"/>
    <s v="(at 10% discount rate)"/>
  </r>
  <r>
    <n v="273"/>
    <x v="4"/>
    <s v="ESAA"/>
    <x v="83"/>
    <n v="36.33"/>
    <n v="6.35"/>
    <n v="35.94"/>
    <n v="78.63"/>
    <s v="(at 10% discount rate)"/>
  </r>
  <r>
    <n v="274"/>
    <x v="4"/>
    <s v="ESAA"/>
    <x v="84"/>
    <n v="61.52"/>
    <n v="13.93"/>
    <n v="14.66"/>
    <n v="90.11"/>
    <s v="(at 10% discount rate)"/>
  </r>
  <r>
    <n v="275"/>
    <x v="4"/>
    <s v="ESAA"/>
    <x v="85"/>
    <n v="58.72"/>
    <n v="13.79"/>
    <n v="13.52"/>
    <n v="86.03"/>
    <s v="(at 10% discount rate)"/>
  </r>
  <r>
    <n v="276"/>
    <x v="4"/>
    <s v="EURELECTRIC/VGB"/>
    <x v="64"/>
    <n v="32.6"/>
    <n v="5.1100000000000003"/>
    <n v="52.39"/>
    <n v="90.11"/>
    <s v="(at 10% discount rate)"/>
  </r>
  <r>
    <n v="277"/>
    <x v="4"/>
    <s v="EURELECTRIC/VGB"/>
    <x v="86"/>
    <n v="35.11"/>
    <n v="5.51"/>
    <n v="38.99"/>
    <n v="79.61"/>
    <s v="(at 10% discount rate)"/>
  </r>
  <r>
    <n v="278"/>
    <x v="4"/>
    <s v="EURELECTRIC/VGB"/>
    <x v="87"/>
    <n v="57.39"/>
    <n v="8.66"/>
    <n v="35.950000000000003"/>
    <n v="102"/>
    <s v="(at 10% discount rate)"/>
  </r>
  <r>
    <n v="279"/>
    <x v="5"/>
    <s v="BELGIUM"/>
    <x v="88"/>
    <n v="115.69"/>
    <n v="20.54"/>
    <m/>
    <n v="136.22999999999999"/>
    <s v="(at 10% discount rate)"/>
  </r>
  <r>
    <n v="280"/>
    <x v="5"/>
    <s v="BELGIUM"/>
    <x v="89"/>
    <n v="120.75"/>
    <n v="26.03"/>
    <m/>
    <n v="146.78"/>
    <s v="(at 10% discount rate)"/>
  </r>
  <r>
    <n v="281"/>
    <x v="5"/>
    <s v="CANADA"/>
    <x v="90"/>
    <n v="115.38"/>
    <n v="23.85"/>
    <m/>
    <n v="139.22999999999999"/>
    <s v="(at 10% discount rate)"/>
  </r>
  <r>
    <n v="282"/>
    <x v="5"/>
    <s v="CZECH REPUBLIC"/>
    <x v="91"/>
    <n v="197.27"/>
    <n v="21.92"/>
    <m/>
    <n v="219.18"/>
    <s v="(at 10% discount rate)"/>
  </r>
  <r>
    <n v="283"/>
    <x v="5"/>
    <s v="FRANCE"/>
    <x v="92"/>
    <n v="88.84"/>
    <n v="20.59"/>
    <m/>
    <n v="121.57"/>
    <s v="(at 10% discount rate)"/>
  </r>
  <r>
    <n v="284"/>
    <x v="5"/>
    <s v="GERMANY"/>
    <x v="93"/>
    <n v="106.34"/>
    <n v="36.619999999999997"/>
    <m/>
    <n v="142.96"/>
    <s v="(at 10% discount rate)"/>
  </r>
  <r>
    <n v="285"/>
    <x v="5"/>
    <s v="ITALY"/>
    <x v="94"/>
    <n v="187.2"/>
    <n v="42.78"/>
    <m/>
    <n v="229.97"/>
    <s v="(at 10% discount rate)"/>
  </r>
  <r>
    <n v="286"/>
    <x v="5"/>
    <s v="NETHERLANDS"/>
    <x v="95"/>
    <n v="104.26"/>
    <n v="17.78"/>
    <m/>
    <n v="122.04"/>
    <s v="(at 10% discount rate)"/>
  </r>
  <r>
    <n v="287"/>
    <x v="5"/>
    <s v="SWITZERLAND"/>
    <x v="88"/>
    <n v="203.77"/>
    <n v="30.55"/>
    <m/>
    <n v="234.32"/>
    <s v="(at 10% discount rate)"/>
  </r>
  <r>
    <n v="288"/>
    <x v="5"/>
    <s v="UNITED STATES"/>
    <x v="96"/>
    <n v="61.84"/>
    <n v="8.6300000000000008"/>
    <m/>
    <n v="70.47"/>
    <s v="(at 10% discount rate)"/>
  </r>
  <r>
    <n v="289"/>
    <x v="5"/>
    <s v="CHINA"/>
    <x v="97"/>
    <n v="56.49"/>
    <n v="15.51"/>
    <m/>
    <n v="72.010000000000005"/>
    <s v="(at 10% discount rate)"/>
  </r>
  <r>
    <n v="290"/>
    <x v="5"/>
    <s v="CHINA"/>
    <x v="98"/>
    <n v="71.16"/>
    <n v="19.54"/>
    <m/>
    <n v="90.7"/>
    <s v="(at 10% discount rate)"/>
  </r>
  <r>
    <n v="291"/>
    <x v="5"/>
    <s v="CHINA"/>
    <x v="99"/>
    <n v="92.22"/>
    <n v="25.33"/>
    <m/>
    <n v="117.55"/>
    <s v="(at 10% discount rate)"/>
  </r>
  <r>
    <n v="292"/>
    <x v="5"/>
    <s v="CHINA"/>
    <x v="100"/>
    <n v="98.69"/>
    <n v="27.11"/>
    <m/>
    <n v="125.8"/>
    <s v="(at 10% discount rate)"/>
  </r>
  <r>
    <n v="293"/>
    <x v="5"/>
    <s v="RUSSIA"/>
    <x v="101"/>
    <n v="74.17"/>
    <n v="15.43"/>
    <m/>
    <n v="89.6"/>
    <s v="(at 10% discount rate)"/>
  </r>
  <r>
    <n v="294"/>
    <x v="5"/>
    <s v="SOUTH AFRICA"/>
    <x v="72"/>
    <n v="19.73"/>
    <n v="4.87"/>
    <m/>
    <n v="32.19"/>
    <s v="(at 10% discount rate)"/>
  </r>
  <r>
    <n v="295"/>
    <x v="5"/>
    <s v="EPRI"/>
    <x v="102"/>
    <n v="77.959999999999994"/>
    <n v="13.35"/>
    <m/>
    <n v="91.31"/>
    <s v="(at 10% discount rate)"/>
  </r>
  <r>
    <n v="296"/>
    <x v="5"/>
    <s v="ESAA"/>
    <x v="103"/>
    <n v="102.54"/>
    <n v="11.41"/>
    <m/>
    <n v="113.95"/>
    <s v="(at 10% discount rate)"/>
  </r>
  <r>
    <n v="297"/>
    <x v="5"/>
    <s v="EURELECTRIC/VGB"/>
    <x v="104"/>
    <n v="119.79"/>
    <n v="34.909999999999997"/>
    <m/>
    <n v="154.71"/>
    <s v="(at 10% discount rate)"/>
  </r>
  <r>
    <n v="298"/>
    <x v="6"/>
    <s v="CANADA"/>
    <x v="107"/>
    <n v="212.38"/>
    <n v="14.98"/>
    <m/>
    <n v="227.37"/>
    <s v="(at 5% discount rate)"/>
  </r>
  <r>
    <n v="299"/>
    <x v="6"/>
    <s v="CANADA"/>
    <x v="108"/>
    <n v="274.33"/>
    <n v="13.69"/>
    <m/>
    <n v="288.02"/>
    <s v="(at 5% discount rate)"/>
  </r>
  <r>
    <n v="300"/>
    <x v="6"/>
    <s v="CANADA"/>
    <x v="109"/>
    <n v="398.81"/>
    <n v="11.16"/>
    <m/>
    <n v="409.96"/>
    <s v="(at 5% discount rate)"/>
  </r>
  <r>
    <n v="301"/>
    <x v="6"/>
    <s v="CANADA"/>
    <x v="110"/>
    <n v="460.16"/>
    <n v="10.14"/>
    <m/>
    <n v="470.3"/>
    <s v="(at 5% discount rate)"/>
  </r>
  <r>
    <n v="302"/>
    <x v="6"/>
    <s v="CZECH REPUBLIC"/>
    <x v="111"/>
    <n v="362.93"/>
    <n v="29.95"/>
    <m/>
    <n v="392.88"/>
    <s v="(at 5% discount rate)"/>
  </r>
  <r>
    <n v="303"/>
    <x v="6"/>
    <s v="FRANCE"/>
    <x v="112"/>
    <n v="184.36"/>
    <n v="80.97"/>
    <m/>
    <n v="286.62"/>
    <s v="(at 5% discount rate)"/>
  </r>
  <r>
    <n v="304"/>
    <x v="6"/>
    <s v="GERMANY"/>
    <x v="113"/>
    <n v="251.75"/>
    <n v="52.85"/>
    <m/>
    <n v="304.58999999999997"/>
    <s v="(at 5% discount rate)"/>
  </r>
  <r>
    <n v="305"/>
    <x v="6"/>
    <s v="GERMANY"/>
    <x v="114"/>
    <n v="291.26"/>
    <n v="61.05"/>
    <m/>
    <n v="352.31"/>
    <s v="(at 5% discount rate)"/>
  </r>
  <r>
    <n v="306"/>
    <x v="6"/>
    <s v="ITALY"/>
    <x v="115"/>
    <n v="356.42"/>
    <n v="53.94"/>
    <m/>
    <n v="410.36"/>
    <s v="(at 5% discount rate)"/>
  </r>
  <r>
    <n v="307"/>
    <x v="6"/>
    <s v="NETHERLANDS"/>
    <x v="116"/>
    <n v="434.77"/>
    <n v="35.159999999999997"/>
    <m/>
    <n v="469.93"/>
    <s v="(at 5% discount rate)"/>
  </r>
  <r>
    <n v="308"/>
    <x v="6"/>
    <s v="NETHERLANDS"/>
    <x v="117"/>
    <n v="569.74"/>
    <n v="57.13"/>
    <m/>
    <n v="626.87"/>
    <s v="(at 5% discount rate)"/>
  </r>
  <r>
    <n v="309"/>
    <x v="6"/>
    <s v="UNITED STATES"/>
    <x v="118"/>
    <n v="209.74"/>
    <n v="5.71"/>
    <m/>
    <n v="215.45"/>
    <s v="(at 5% discount rate)"/>
  </r>
  <r>
    <n v="310"/>
    <x v="6"/>
    <s v="UNITED STATES"/>
    <x v="119"/>
    <n v="183.59"/>
    <n v="27.59"/>
    <m/>
    <n v="211.18"/>
    <s v="(at 5% discount rate)"/>
  </r>
  <r>
    <n v="311"/>
    <x v="6"/>
    <s v="CHINA"/>
    <x v="120"/>
    <n v="107.21"/>
    <n v="15.65"/>
    <m/>
    <n v="122.86"/>
    <s v="(at 5% discount rate)"/>
  </r>
  <r>
    <n v="312"/>
    <x v="6"/>
    <s v="CHINA"/>
    <x v="112"/>
    <n v="162.6"/>
    <n v="23.73"/>
    <m/>
    <n v="186.33"/>
    <s v="(at 5% discount rate)"/>
  </r>
  <r>
    <n v="313"/>
    <x v="6"/>
    <s v="CHINA"/>
    <x v="112"/>
    <n v="108.82"/>
    <n v="15.88"/>
    <m/>
    <n v="124.7"/>
    <s v="(at 5% discount rate)"/>
  </r>
  <r>
    <n v="314"/>
    <x v="6"/>
    <s v="CHINA"/>
    <x v="112"/>
    <n v="156.35"/>
    <n v="22.82"/>
    <m/>
    <n v="179.16"/>
    <s v="(at 5% discount rate)"/>
  </r>
  <r>
    <n v="315"/>
    <x v="6"/>
    <s v="EPRI"/>
    <x v="121"/>
    <n v="109.3"/>
    <n v="26.86"/>
    <m/>
    <n v="136.16"/>
    <s v="(at 5% discount rate)"/>
  </r>
  <r>
    <n v="316"/>
    <x v="6"/>
    <s v="EURELECTRIC/VGB"/>
    <x v="111"/>
    <n v="215.43"/>
    <n v="29.3"/>
    <m/>
    <n v="244.73"/>
    <s v="(at 5% discount rate)"/>
  </r>
  <r>
    <n v="317"/>
    <x v="6"/>
    <s v="EURELECTRIC/VGB"/>
    <x v="122"/>
    <n v="134.65"/>
    <n v="36.619999999999997"/>
    <m/>
    <n v="171.27"/>
    <s v="(at 5% discount rate)"/>
  </r>
  <r>
    <n v="318"/>
    <x v="7"/>
    <s v="BELGIUM"/>
    <x v="123"/>
    <n v="134.12"/>
    <n v="54.09"/>
    <m/>
    <n v="188.21"/>
    <s v="(at 5% discount rate)"/>
  </r>
  <r>
    <n v="319"/>
    <x v="7"/>
    <s v="CANADA"/>
    <x v="123"/>
    <n v="101.76"/>
    <n v="35.5"/>
    <m/>
    <n v="137.26"/>
    <s v="(at 5% discount rate)"/>
  </r>
  <r>
    <n v="320"/>
    <x v="8"/>
    <s v="CZECH REPUBLIC"/>
    <x v="124"/>
    <n v="145.77000000000001"/>
    <n v="19.02"/>
    <m/>
    <n v="164.78"/>
    <s v="(at 5% discount rate)"/>
  </r>
  <r>
    <n v="321"/>
    <x v="7"/>
    <s v="FRANCE"/>
    <x v="123"/>
    <n v="90.94"/>
    <n v="32.35"/>
    <m/>
    <n v="143.69"/>
    <s v="(at 5% discount rate)"/>
  </r>
  <r>
    <n v="322"/>
    <x v="9"/>
    <s v="FRANCE"/>
    <x v="125"/>
    <n v="30.41"/>
    <n v="41.18"/>
    <n v="2.65"/>
    <n v="79.67"/>
    <s v="(at 5% discount rate)"/>
  </r>
  <r>
    <n v="323"/>
    <x v="7"/>
    <s v="GERMANY"/>
    <x v="123"/>
    <n v="91.69"/>
    <n v="46.26"/>
    <m/>
    <n v="137.94"/>
    <s v="(at 5% discount rate)"/>
  </r>
  <r>
    <n v="324"/>
    <x v="10"/>
    <s v="MEXICO"/>
    <x v="126"/>
    <n v="17.57"/>
    <n v="19.91"/>
    <n v="67.16"/>
    <n v="104.63"/>
    <s v="(at 5% discount rate)"/>
  </r>
  <r>
    <n v="325"/>
    <x v="7"/>
    <s v="NETHERLANDS"/>
    <x v="123"/>
    <n v="118.1"/>
    <n v="10.63"/>
    <m/>
    <n v="128.72"/>
    <s v="(at 5% discount rate)"/>
  </r>
  <r>
    <n v="326"/>
    <x v="9"/>
    <s v="NETHERLANDS"/>
    <x v="127"/>
    <n v="81.19"/>
    <n v="4.49"/>
    <n v="74.819999999999993"/>
    <n v="160.5"/>
    <s v="(at 5% discount rate)"/>
  </r>
  <r>
    <n v="327"/>
    <x v="9"/>
    <s v="NETHERLANDS"/>
    <x v="128"/>
    <n v="56.3"/>
    <n v="4.5199999999999996"/>
    <n v="69.06"/>
    <n v="129.88"/>
    <s v="(at 5% discount rate)"/>
  </r>
  <r>
    <n v="328"/>
    <x v="11"/>
    <s v="SWEDEN"/>
    <x v="129"/>
    <n v="92.89"/>
    <n v="75.86"/>
    <m/>
    <n v="168.75"/>
    <s v="(at 5% discount rate)"/>
  </r>
  <r>
    <n v="329"/>
    <x v="7"/>
    <s v="UNITED STATES"/>
    <x v="123"/>
    <n v="77.39"/>
    <n v="23.63"/>
    <m/>
    <n v="101.02"/>
    <s v="(at 5% discount rate)"/>
  </r>
  <r>
    <n v="330"/>
    <x v="9"/>
    <s v="UNITED STATES"/>
    <x v="128"/>
    <n v="31.38"/>
    <n v="15.66"/>
    <n v="6.73"/>
    <n v="53.77"/>
    <s v="(at 5% discount rate)"/>
  </r>
  <r>
    <n v="331"/>
    <x v="9"/>
    <s v="UNITED STATES"/>
    <x v="125"/>
    <n v="22.69"/>
    <n v="24.84"/>
    <m/>
    <n v="47.53"/>
    <s v="(at 5% discount rate)"/>
  </r>
  <r>
    <n v="332"/>
    <x v="8"/>
    <s v="UNITED STATES"/>
    <x v="124"/>
    <n v="14.26"/>
    <n v="18.21"/>
    <m/>
    <n v="32.479999999999997"/>
    <s v="(at 5% discount rate)"/>
  </r>
  <r>
    <n v="333"/>
    <x v="12"/>
    <s v="UNITED STATES"/>
    <x v="130"/>
    <n v="62.16"/>
    <n v="49.81"/>
    <n v="69.2"/>
    <n v="181.17"/>
    <s v="(at 5% discount rate)"/>
  </r>
  <r>
    <n v="334"/>
    <x v="9"/>
    <s v="BRAZIL"/>
    <x v="128"/>
    <n v="32.36"/>
    <n v="26.25"/>
    <n v="19.13"/>
    <n v="77.73"/>
    <s v="(at 5% discount rate)"/>
  </r>
  <r>
    <n v="335"/>
    <x v="10"/>
    <s v="SOUTH AFRICA"/>
    <x v="131"/>
    <n v="4.38"/>
    <n v="24.26"/>
    <n v="364.59"/>
    <n v="393.24"/>
    <s v="(at 5% discount rate)"/>
  </r>
  <r>
    <n v="336"/>
    <x v="8"/>
    <s v="ESAA"/>
    <x v="124"/>
    <n v="34.020000000000003"/>
    <n v="5.47"/>
    <m/>
    <n v="39.479999999999997"/>
    <s v="(at 5% discount rate)"/>
  </r>
  <r>
    <n v="337"/>
    <x v="11"/>
    <s v="ESAA"/>
    <x v="129"/>
    <n v="144.04"/>
    <n v="27.87"/>
    <m/>
    <n v="171.91"/>
    <s v="(at 5% discount rate)"/>
  </r>
  <r>
    <n v="338"/>
    <x v="11"/>
    <s v="ESAA"/>
    <x v="132"/>
    <n v="101.51"/>
    <n v="185.02"/>
    <m/>
    <n v="286.52999999999997"/>
    <s v="(at 5% discount rate)"/>
  </r>
  <r>
    <n v="339"/>
    <x v="7"/>
    <s v="EURELECTRIC/VGB"/>
    <x v="133"/>
    <n v="77.63"/>
    <n v="43.3"/>
    <m/>
    <n v="120.93"/>
    <s v="(at 5% discount rate)"/>
  </r>
  <r>
    <n v="340"/>
    <x v="7"/>
    <s v="EURELECTRIC/VGB"/>
    <x v="134"/>
    <n v="83.2"/>
    <n v="53.97"/>
    <m/>
    <n v="137.16999999999999"/>
    <s v="(at 5% discount rate)"/>
  </r>
  <r>
    <n v="341"/>
    <x v="6"/>
    <s v="CANADA"/>
    <x v="107"/>
    <n v="327.23"/>
    <n v="14.49"/>
    <m/>
    <n v="341.72"/>
    <s v="(at 10% discount rate)"/>
  </r>
  <r>
    <n v="342"/>
    <x v="6"/>
    <s v="CANADA"/>
    <x v="108"/>
    <n v="422.67"/>
    <n v="13.29"/>
    <m/>
    <n v="435.96"/>
    <s v="(at 10% discount rate)"/>
  </r>
  <r>
    <n v="343"/>
    <x v="6"/>
    <s v="CANADA"/>
    <x v="109"/>
    <n v="614.46"/>
    <n v="10.83"/>
    <m/>
    <n v="625.29"/>
    <s v="(at 10% discount rate)"/>
  </r>
  <r>
    <n v="344"/>
    <x v="6"/>
    <s v="CANADA"/>
    <x v="110"/>
    <n v="708.99"/>
    <n v="9.84"/>
    <m/>
    <n v="718.83"/>
    <s v="(at 10% discount rate)"/>
  </r>
  <r>
    <n v="345"/>
    <x v="6"/>
    <s v="CZECH REPUBLIC"/>
    <x v="111"/>
    <n v="581.32000000000005"/>
    <n v="29.95"/>
    <m/>
    <n v="611.26"/>
    <s v="(at 10% discount rate)"/>
  </r>
  <r>
    <n v="346"/>
    <x v="6"/>
    <s v="FRANCE"/>
    <x v="112"/>
    <n v="285.89"/>
    <n v="80.97"/>
    <m/>
    <n v="388.14"/>
    <s v="(at 10% discount rate)"/>
  </r>
  <r>
    <n v="347"/>
    <x v="6"/>
    <s v="GERMANY"/>
    <x v="113"/>
    <n v="386.93"/>
    <n v="52.85"/>
    <m/>
    <n v="439.77"/>
    <s v="(at 10% discount rate)"/>
  </r>
  <r>
    <n v="348"/>
    <x v="6"/>
    <s v="GERMANY"/>
    <x v="114"/>
    <n v="447.66"/>
    <n v="61.05"/>
    <m/>
    <n v="508.71"/>
    <s v="(at 10% discount rate)"/>
  </r>
  <r>
    <n v="349"/>
    <x v="6"/>
    <s v="ITALY"/>
    <x v="115"/>
    <n v="562.04"/>
    <n v="53.94"/>
    <m/>
    <n v="615.98"/>
    <s v="(at 10% discount rate)"/>
  </r>
  <r>
    <n v="350"/>
    <x v="6"/>
    <s v="NETHERLANDS"/>
    <x v="116"/>
    <n v="669.62"/>
    <n v="35.159999999999997"/>
    <m/>
    <n v="704.78"/>
    <s v="(at 10% discount rate)"/>
  </r>
  <r>
    <n v="351"/>
    <x v="6"/>
    <s v="NETHERLANDS"/>
    <x v="117"/>
    <n v="877.5"/>
    <n v="57.13"/>
    <m/>
    <n v="934.63"/>
    <s v="(at 10% discount rate)"/>
  </r>
  <r>
    <n v="352"/>
    <x v="6"/>
    <s v="UNITED STATES"/>
    <x v="118"/>
    <n v="327.07"/>
    <n v="5.71"/>
    <m/>
    <n v="332.78"/>
    <s v="(at 10% discount rate)"/>
  </r>
  <r>
    <n v="353"/>
    <x v="6"/>
    <s v="UNITED STATES"/>
    <x v="119"/>
    <n v="296.13"/>
    <n v="27.59"/>
    <m/>
    <n v="323.70999999999998"/>
    <s v="(at 10% discount rate)"/>
  </r>
  <r>
    <n v="354"/>
    <x v="6"/>
    <s v="CHINA"/>
    <x v="120"/>
    <n v="170.9"/>
    <n v="15.65"/>
    <m/>
    <n v="186.54"/>
    <s v="(at 10% discount rate)"/>
  </r>
  <r>
    <n v="355"/>
    <x v="6"/>
    <s v="CHINA"/>
    <x v="112"/>
    <n v="259.19"/>
    <n v="23.73"/>
    <m/>
    <n v="282.92"/>
    <s v="(at 10% discount rate)"/>
  </r>
  <r>
    <n v="356"/>
    <x v="6"/>
    <s v="CHINA"/>
    <x v="112"/>
    <n v="173.46"/>
    <n v="15.88"/>
    <m/>
    <n v="189.34"/>
    <s v="(at 10% discount rate)"/>
  </r>
  <r>
    <n v="357"/>
    <x v="6"/>
    <s v="CHINA"/>
    <x v="112"/>
    <n v="249.22"/>
    <n v="22.82"/>
    <m/>
    <n v="272.04000000000002"/>
    <s v="(at 10% discount rate)"/>
  </r>
  <r>
    <n v="358"/>
    <x v="6"/>
    <s v="EPRI"/>
    <x v="121"/>
    <n v="175.59"/>
    <n v="26.86"/>
    <m/>
    <n v="202.45"/>
    <s v="(at 10% discount rate)"/>
  </r>
  <r>
    <n v="359"/>
    <x v="6"/>
    <s v="EURELECTRIC/VGB"/>
    <x v="111"/>
    <n v="331.74"/>
    <n v="29.3"/>
    <m/>
    <n v="361.03"/>
    <s v="(at 10% discount rate)"/>
  </r>
  <r>
    <n v="360"/>
    <x v="6"/>
    <s v="EURELECTRIC/VGB"/>
    <x v="122"/>
    <n v="207.34"/>
    <n v="36.619999999999997"/>
    <m/>
    <n v="243.96"/>
    <s v="(at 10% discount rate)"/>
  </r>
  <r>
    <n v="361"/>
    <x v="7"/>
    <s v="BELGIUM"/>
    <x v="123"/>
    <n v="206.71"/>
    <n v="54.09"/>
    <m/>
    <n v="260.8"/>
    <s v="(at 10% discount rate)"/>
  </r>
  <r>
    <n v="362"/>
    <x v="7"/>
    <s v="CANADA"/>
    <x v="123"/>
    <n v="160.38"/>
    <n v="34.549999999999997"/>
    <m/>
    <n v="194.93"/>
    <s v="(at 10% discount rate)"/>
  </r>
  <r>
    <n v="363"/>
    <x v="8"/>
    <s v="CZECH REPUBLIC"/>
    <x v="124"/>
    <n v="248.44"/>
    <n v="21.49"/>
    <m/>
    <n v="269.93"/>
    <s v="(at 10% discount rate)"/>
  </r>
  <r>
    <n v="364"/>
    <x v="7"/>
    <s v="FRANCE"/>
    <x v="123"/>
    <n v="142"/>
    <n v="32.35"/>
    <m/>
    <n v="194.74"/>
    <s v="(at 10% discount rate)"/>
  </r>
  <r>
    <n v="365"/>
    <x v="9"/>
    <s v="FRANCE"/>
    <x v="125"/>
    <n v="46.21"/>
    <n v="41.18"/>
    <n v="2.65"/>
    <n v="95.47"/>
    <s v="(at 10% discount rate)"/>
  </r>
  <r>
    <n v="366"/>
    <x v="7"/>
    <s v="GERMANY"/>
    <x v="123"/>
    <n v="140.51"/>
    <n v="46.26"/>
    <m/>
    <n v="186.76"/>
    <s v="(at 10% discount rate)"/>
  </r>
  <r>
    <n v="367"/>
    <x v="10"/>
    <s v="MEXICO"/>
    <x v="126"/>
    <n v="31.22"/>
    <n v="20.66"/>
    <n v="67.16"/>
    <n v="119.03"/>
    <s v="(at 10% discount rate)"/>
  </r>
  <r>
    <n v="368"/>
    <x v="7"/>
    <s v="NETHERLANDS"/>
    <x v="123"/>
    <n v="185.91"/>
    <n v="10.63"/>
    <m/>
    <n v="196.53"/>
    <s v="(at 10% discount rate)"/>
  </r>
  <r>
    <n v="369"/>
    <x v="9"/>
    <s v="NETHERLANDS"/>
    <x v="127"/>
    <n v="117.73"/>
    <n v="4.49"/>
    <n v="74.819999999999993"/>
    <n v="197.04"/>
    <s v="(at 10% discount rate)"/>
  </r>
  <r>
    <n v="370"/>
    <x v="9"/>
    <s v="NETHERLANDS"/>
    <x v="128"/>
    <n v="81.63"/>
    <n v="4.5199999999999996"/>
    <n v="69.06"/>
    <n v="155.21"/>
    <s v="(at 10% discount rate)"/>
  </r>
  <r>
    <n v="371"/>
    <x v="11"/>
    <s v="SWEDEN"/>
    <x v="129"/>
    <n v="148.29"/>
    <n v="75.86"/>
    <m/>
    <n v="224.15"/>
    <s v="(at 10% discount rate)"/>
  </r>
  <r>
    <n v="372"/>
    <x v="7"/>
    <s v="UNITED STATES"/>
    <x v="123"/>
    <n v="122.81"/>
    <n v="23.63"/>
    <m/>
    <n v="146.44"/>
    <s v="(at 10% discount rate)"/>
  </r>
  <r>
    <n v="373"/>
    <x v="9"/>
    <s v="UNITED STATES"/>
    <x v="128"/>
    <n v="58.43"/>
    <n v="15.66"/>
    <n v="6.73"/>
    <n v="80.819999999999993"/>
    <s v="(at 10% discount rate)"/>
  </r>
  <r>
    <n v="374"/>
    <x v="9"/>
    <s v="UNITED STATES"/>
    <x v="125"/>
    <n v="38.479999999999997"/>
    <n v="24.84"/>
    <m/>
    <n v="63.32"/>
    <s v="(at 10% discount rate)"/>
  </r>
  <r>
    <n v="375"/>
    <x v="8"/>
    <s v="UNITED STATES"/>
    <x v="124"/>
    <n v="26.17"/>
    <n v="20.58"/>
    <m/>
    <n v="46.76"/>
    <s v="(at 10% discount rate)"/>
  </r>
  <r>
    <n v="376"/>
    <x v="12"/>
    <s v="UNITED STATES"/>
    <x v="130"/>
    <n v="94.13"/>
    <n v="49.81"/>
    <n v="69.2"/>
    <n v="213.14"/>
    <s v="(at 10% discount rate)"/>
  </r>
  <r>
    <n v="377"/>
    <x v="9"/>
    <s v="BRAZIL"/>
    <x v="128"/>
    <n v="51.98"/>
    <n v="31.49"/>
    <n v="19.13"/>
    <n v="102.6"/>
    <s v="(at 10% discount rate)"/>
  </r>
  <r>
    <n v="378"/>
    <x v="10"/>
    <s v="SOUTH AFRICA"/>
    <x v="131"/>
    <n v="7.76"/>
    <n v="24.26"/>
    <n v="364.59"/>
    <n v="396.62"/>
    <s v="(at 10% discount rate)"/>
  </r>
  <r>
    <n v="379"/>
    <x v="8"/>
    <s v="ESAA"/>
    <x v="124"/>
    <n v="63.13"/>
    <n v="5.47"/>
    <m/>
    <n v="68.599999999999994"/>
    <s v="(at 10% discount rate)"/>
  </r>
  <r>
    <n v="380"/>
    <x v="11"/>
    <s v="ESAA"/>
    <x v="129"/>
    <n v="214"/>
    <n v="27.87"/>
    <m/>
    <n v="241.87"/>
    <s v="(at 10% discount rate)"/>
  </r>
  <r>
    <n v="381"/>
    <x v="11"/>
    <s v="ESAA"/>
    <x v="132"/>
    <n v="160.4"/>
    <n v="187.5"/>
    <m/>
    <n v="347.9"/>
    <s v="(at 10% discount rate)"/>
  </r>
  <r>
    <n v="382"/>
    <x v="7"/>
    <s v="EURELECTRIC/VGB"/>
    <x v="133"/>
    <n v="119.58"/>
    <n v="43.3"/>
    <m/>
    <n v="162.88999999999999"/>
    <s v="(at 10% discount rate)"/>
  </r>
  <r>
    <n v="383"/>
    <x v="7"/>
    <s v="EURELECTRIC/VGB"/>
    <x v="134"/>
    <n v="128.16"/>
    <n v="53.97"/>
    <m/>
    <n v="182.13"/>
    <s v="(at 10% discount rate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$/MWh" updatedVersion="5" minRefreshableVersion="3" showMemberPropertyTips="0" useAutoFormatting="1" itemPrintTitles="1" createdVersion="5" indent="0" compact="0" compactData="0" gridDropZones="1">
  <location ref="A3:F155" firstHeaderRow="1" firstDataRow="2" firstDataCol="2"/>
  <pivotFields count="9">
    <pivotField compact="0" outline="0" subtotalTop="0" showAll="0" includeNewItemsInFilter="1"/>
    <pivotField axis="axisRow" compact="0" outline="0" subtotalTop="0" showAll="0" includeNewItemsInFilter="1">
      <items count="14">
        <item x="3"/>
        <item x="4"/>
        <item x="1"/>
        <item x="2"/>
        <item x="0"/>
        <item x="5"/>
        <item x="12"/>
        <item x="6"/>
        <item x="7"/>
        <item x="8"/>
        <item x="9"/>
        <item x="10"/>
        <item x="11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136">
        <item x="8"/>
        <item x="104"/>
        <item x="96"/>
        <item x="101"/>
        <item x="92"/>
        <item x="89"/>
        <item x="93"/>
        <item x="97"/>
        <item x="94"/>
        <item x="100"/>
        <item x="98"/>
        <item x="90"/>
        <item x="95"/>
        <item x="88"/>
        <item x="99"/>
        <item x="102"/>
        <item x="103"/>
        <item x="91"/>
        <item x="3"/>
        <item x="7"/>
        <item x="18"/>
        <item x="10"/>
        <item x="5"/>
        <item x="12"/>
        <item x="22"/>
        <item x="125"/>
        <item x="127"/>
        <item x="128"/>
        <item x="64"/>
        <item x="67"/>
        <item x="68"/>
        <item x="62"/>
        <item x="63"/>
        <item x="53"/>
        <item x="73"/>
        <item x="74"/>
        <item x="72"/>
        <item x="75"/>
        <item x="106"/>
        <item x="76"/>
        <item x="78"/>
        <item x="65"/>
        <item x="70"/>
        <item x="105"/>
        <item x="71"/>
        <item x="87"/>
        <item x="77"/>
        <item x="79"/>
        <item x="86"/>
        <item x="55"/>
        <item x="57"/>
        <item x="61"/>
        <item x="59"/>
        <item x="56"/>
        <item x="60"/>
        <item x="54"/>
        <item x="58"/>
        <item x="80"/>
        <item x="66"/>
        <item x="81"/>
        <item x="69"/>
        <item x="82"/>
        <item x="84"/>
        <item x="83"/>
        <item x="85"/>
        <item x="14"/>
        <item x="19"/>
        <item x="15"/>
        <item x="20"/>
        <item x="43"/>
        <item x="50"/>
        <item x="45"/>
        <item x="40"/>
        <item x="38"/>
        <item x="52"/>
        <item x="41"/>
        <item x="42"/>
        <item x="37"/>
        <item x="46"/>
        <item x="47"/>
        <item x="48"/>
        <item x="49"/>
        <item x="39"/>
        <item x="44"/>
        <item x="9"/>
        <item x="131"/>
        <item x="2"/>
        <item x="0"/>
        <item x="130"/>
        <item x="16"/>
        <item x="124"/>
        <item x="24"/>
        <item x="31"/>
        <item x="32"/>
        <item x="51"/>
        <item x="26"/>
        <item x="30"/>
        <item x="34"/>
        <item x="33"/>
        <item x="27"/>
        <item x="29"/>
        <item x="17"/>
        <item x="21"/>
        <item x="123"/>
        <item x="133"/>
        <item x="134"/>
        <item x="126"/>
        <item x="4"/>
        <item x="36"/>
        <item x="113"/>
        <item x="114"/>
        <item x="109"/>
        <item x="108"/>
        <item x="107"/>
        <item x="110"/>
        <item x="117"/>
        <item x="116"/>
        <item x="112"/>
        <item x="111"/>
        <item x="120"/>
        <item x="118"/>
        <item x="115"/>
        <item x="1"/>
        <item x="35"/>
        <item x="13"/>
        <item x="28"/>
        <item x="23"/>
        <item x="25"/>
        <item x="119"/>
        <item x="122"/>
        <item x="121"/>
        <item x="132"/>
        <item x="6"/>
        <item x="11"/>
        <item x="129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2">
    <field x="1"/>
    <field x="3"/>
  </rowFields>
  <rowItems count="151">
    <i>
      <x/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t="default">
      <x/>
    </i>
    <i>
      <x v="1"/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t="default">
      <x v="1"/>
    </i>
    <i>
      <x v="2"/>
      <x v="20"/>
    </i>
    <i r="1">
      <x v="65"/>
    </i>
    <i r="1">
      <x v="66"/>
    </i>
    <i r="1">
      <x v="67"/>
    </i>
    <i r="1">
      <x v="68"/>
    </i>
    <i r="1">
      <x v="89"/>
    </i>
    <i r="1">
      <x v="101"/>
    </i>
    <i r="1">
      <x v="102"/>
    </i>
    <i r="1">
      <x v="122"/>
    </i>
    <i r="1">
      <x v="124"/>
    </i>
    <i t="default">
      <x v="2"/>
    </i>
    <i>
      <x v="3"/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8"/>
    </i>
    <i r="1">
      <x v="123"/>
    </i>
    <i r="1">
      <x v="125"/>
    </i>
    <i r="1">
      <x v="126"/>
    </i>
    <i r="1">
      <x v="127"/>
    </i>
    <i t="default">
      <x v="3"/>
    </i>
    <i>
      <x v="4"/>
      <x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84"/>
    </i>
    <i r="1">
      <x v="86"/>
    </i>
    <i r="1">
      <x v="87"/>
    </i>
    <i r="1">
      <x v="107"/>
    </i>
    <i r="1">
      <x v="122"/>
    </i>
    <i r="1">
      <x v="132"/>
    </i>
    <i r="1">
      <x v="133"/>
    </i>
    <i t="default">
      <x v="4"/>
    </i>
    <i>
      <x v="5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36"/>
    </i>
    <i t="default">
      <x v="5"/>
    </i>
    <i>
      <x v="6"/>
      <x v="88"/>
    </i>
    <i t="default">
      <x v="6"/>
    </i>
    <i>
      <x v="7"/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8"/>
    </i>
    <i r="1">
      <x v="129"/>
    </i>
    <i r="1">
      <x v="130"/>
    </i>
    <i t="default">
      <x v="7"/>
    </i>
    <i>
      <x v="8"/>
      <x v="103"/>
    </i>
    <i r="1">
      <x v="104"/>
    </i>
    <i r="1">
      <x v="105"/>
    </i>
    <i t="default">
      <x v="8"/>
    </i>
    <i>
      <x v="9"/>
      <x v="90"/>
    </i>
    <i t="default">
      <x v="9"/>
    </i>
    <i>
      <x v="10"/>
      <x v="25"/>
    </i>
    <i r="1">
      <x v="26"/>
    </i>
    <i r="1">
      <x v="27"/>
    </i>
    <i t="default">
      <x v="10"/>
    </i>
    <i>
      <x v="11"/>
      <x v="85"/>
    </i>
    <i r="1">
      <x v="106"/>
    </i>
    <i t="default">
      <x v="11"/>
    </i>
    <i>
      <x v="12"/>
      <x v="131"/>
    </i>
    <i r="1">
      <x v="134"/>
    </i>
    <i t="default">
      <x v="1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Investment costs" fld="4" subtotal="average" baseField="0" baseItem="0" numFmtId="164"/>
    <dataField name="Average of Operation and maintenance" fld="5" subtotal="average" baseField="0" baseItem="0"/>
    <dataField name="Average of Fuel and carbon" fld="6" subtotal="average" baseField="0" baseItem="0"/>
    <dataField name="Average of LCOE" fld="7" subtotal="average" baseField="0" baseItem="0"/>
  </dataFields>
  <formats count="128">
    <format dxfId="127">
      <pivotArea outline="0" fieldPosition="0"/>
    </format>
    <format dxfId="126">
      <pivotArea dataOnly="0" labelOnly="1" grandCol="1" outline="0" fieldPosition="0"/>
    </format>
    <format dxfId="125">
      <pivotArea field="1" type="button" dataOnly="0" labelOnly="1" outline="0" axis="axisRow" fieldPosition="0"/>
    </format>
    <format dxfId="124">
      <pivotArea field="2" dataOnly="0" labelOnly="1" outline="0">
        <references count="1">
          <reference field="4294967294" count="1" selected="0">
            <x v="0"/>
          </reference>
        </references>
      </pivotArea>
    </format>
    <format dxfId="123">
      <pivotArea field="2" dataOnly="0" labelOnly="1" outline="0">
        <references count="1">
          <reference field="4294967294" count="1" selected="0">
            <x v="1"/>
          </reference>
        </references>
      </pivotArea>
    </format>
    <format dxfId="122">
      <pivotArea field="2" dataOnly="0" labelOnly="1" outline="0">
        <references count="1">
          <reference field="4294967294" count="1" selected="0">
            <x v="2"/>
          </reference>
        </references>
      </pivotArea>
    </format>
    <format dxfId="121">
      <pivotArea field="2" dataOnly="0" labelOnly="1" outline="0">
        <references count="1">
          <reference field="4294967294" count="1" selected="0">
            <x v="3"/>
          </reference>
        </references>
      </pivotArea>
    </format>
    <format dxfId="12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9">
      <pivotArea type="all" dataOnly="0" outline="0" fieldPosition="0"/>
    </format>
    <format dxfId="118">
      <pivotArea outline="0" collapsedLevelsAreSubtotals="1" fieldPosition="0"/>
    </format>
    <format dxfId="117">
      <pivotArea dataOnly="0" labelOnly="1" outline="0" fieldPosition="0">
        <references count="1">
          <reference field="1" count="0"/>
        </references>
      </pivotArea>
    </format>
    <format dxfId="116">
      <pivotArea dataOnly="0" labelOnly="1" outline="0" fieldPosition="0">
        <references count="1">
          <reference field="1" count="0" defaultSubtotal="1"/>
        </references>
      </pivotArea>
    </format>
    <format dxfId="115">
      <pivotArea dataOnly="0" labelOnly="1" grandRow="1" outline="0" fieldPosition="0"/>
    </format>
    <format dxfId="114">
      <pivotArea dataOnly="0" labelOnly="1" outline="0" fieldPosition="0">
        <references count="2">
          <reference field="1" count="1" selected="0">
            <x v="0"/>
          </reference>
          <reference field="3" count="15"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</reference>
        </references>
      </pivotArea>
    </format>
    <format dxfId="113">
      <pivotArea dataOnly="0" labelOnly="1" outline="0" fieldPosition="0">
        <references count="2">
          <reference field="1" count="1" selected="0">
            <x v="1"/>
          </reference>
          <reference field="3" count="37"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</reference>
        </references>
      </pivotArea>
    </format>
    <format dxfId="112">
      <pivotArea dataOnly="0" labelOnly="1" outline="0" fieldPosition="0">
        <references count="2">
          <reference field="1" count="1" selected="0">
            <x v="2"/>
          </reference>
          <reference field="3" count="10">
            <x v="20"/>
            <x v="65"/>
            <x v="66"/>
            <x v="67"/>
            <x v="68"/>
            <x v="89"/>
            <x v="101"/>
            <x v="102"/>
            <x v="122"/>
            <x v="124"/>
          </reference>
        </references>
      </pivotArea>
    </format>
    <format dxfId="111">
      <pivotArea dataOnly="0" labelOnly="1" outline="0" fieldPosition="0">
        <references count="2">
          <reference field="1" count="1" selected="0">
            <x v="3"/>
          </reference>
          <reference field="3" count="15">
            <x v="91"/>
            <x v="92"/>
            <x v="93"/>
            <x v="94"/>
            <x v="95"/>
            <x v="96"/>
            <x v="97"/>
            <x v="98"/>
            <x v="99"/>
            <x v="100"/>
            <x v="108"/>
            <x v="123"/>
            <x v="125"/>
            <x v="126"/>
            <x v="127"/>
          </reference>
        </references>
      </pivotArea>
    </format>
    <format dxfId="110">
      <pivotArea dataOnly="0" labelOnly="1" outline="0" fieldPosition="0">
        <references count="2">
          <reference field="1" count="1" selected="0">
            <x v="4"/>
          </reference>
          <reference field="3" count="14">
            <x v="0"/>
            <x v="18"/>
            <x v="19"/>
            <x v="21"/>
            <x v="22"/>
            <x v="23"/>
            <x v="24"/>
            <x v="84"/>
            <x v="86"/>
            <x v="87"/>
            <x v="107"/>
            <x v="122"/>
            <x v="132"/>
            <x v="133"/>
          </reference>
        </references>
      </pivotArea>
    </format>
    <format dxfId="109">
      <pivotArea dataOnly="0" labelOnly="1" outline="0" fieldPosition="0">
        <references count="2">
          <reference field="1" count="1" selected="0">
            <x v="5"/>
          </reference>
          <reference field="3" count="1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36"/>
          </reference>
        </references>
      </pivotArea>
    </format>
    <format dxfId="108">
      <pivotArea dataOnly="0" labelOnly="1" outline="0" fieldPosition="0">
        <references count="2">
          <reference field="1" count="1" selected="0">
            <x v="6"/>
          </reference>
          <reference field="3" count="1">
            <x v="88"/>
          </reference>
        </references>
      </pivotArea>
    </format>
    <format dxfId="107">
      <pivotArea dataOnly="0" labelOnly="1" outline="0" fieldPosition="0">
        <references count="2">
          <reference field="1" count="1" selected="0">
            <x v="7"/>
          </reference>
          <reference field="3" count="16"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8"/>
            <x v="129"/>
            <x v="130"/>
          </reference>
        </references>
      </pivotArea>
    </format>
    <format dxfId="106">
      <pivotArea dataOnly="0" labelOnly="1" outline="0" fieldPosition="0">
        <references count="2">
          <reference field="1" count="1" selected="0">
            <x v="8"/>
          </reference>
          <reference field="3" count="3">
            <x v="103"/>
            <x v="104"/>
            <x v="105"/>
          </reference>
        </references>
      </pivotArea>
    </format>
    <format dxfId="105">
      <pivotArea dataOnly="0" labelOnly="1" outline="0" fieldPosition="0">
        <references count="2">
          <reference field="1" count="1" selected="0">
            <x v="9"/>
          </reference>
          <reference field="3" count="1">
            <x v="90"/>
          </reference>
        </references>
      </pivotArea>
    </format>
    <format dxfId="104">
      <pivotArea dataOnly="0" labelOnly="1" outline="0" fieldPosition="0">
        <references count="2">
          <reference field="1" count="1" selected="0">
            <x v="10"/>
          </reference>
          <reference field="3" count="3">
            <x v="25"/>
            <x v="26"/>
            <x v="27"/>
          </reference>
        </references>
      </pivotArea>
    </format>
    <format dxfId="103">
      <pivotArea dataOnly="0" labelOnly="1" outline="0" fieldPosition="0">
        <references count="2">
          <reference field="1" count="1" selected="0">
            <x v="11"/>
          </reference>
          <reference field="3" count="2">
            <x v="85"/>
            <x v="106"/>
          </reference>
        </references>
      </pivotArea>
    </format>
    <format dxfId="102">
      <pivotArea dataOnly="0" labelOnly="1" outline="0" fieldPosition="0">
        <references count="2">
          <reference field="1" count="1" selected="0">
            <x v="12"/>
          </reference>
          <reference field="3" count="2">
            <x v="131"/>
            <x v="134"/>
          </reference>
        </references>
      </pivotArea>
    </format>
    <format dxfId="10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00">
      <pivotArea type="all" dataOnly="0" outline="0" fieldPosition="0"/>
    </format>
    <format dxfId="99">
      <pivotArea outline="0" collapsedLevelsAreSubtotals="1" fieldPosition="0"/>
    </format>
    <format dxfId="98">
      <pivotArea dataOnly="0" labelOnly="1" outline="0" fieldPosition="0">
        <references count="1">
          <reference field="1" count="0"/>
        </references>
      </pivotArea>
    </format>
    <format dxfId="97">
      <pivotArea dataOnly="0" labelOnly="1" outline="0" fieldPosition="0">
        <references count="1">
          <reference field="1" count="0" defaultSubtotal="1"/>
        </references>
      </pivotArea>
    </format>
    <format dxfId="96">
      <pivotArea dataOnly="0" labelOnly="1" grandRow="1" outline="0" fieldPosition="0"/>
    </format>
    <format dxfId="95">
      <pivotArea dataOnly="0" labelOnly="1" outline="0" fieldPosition="0">
        <references count="2">
          <reference field="1" count="1" selected="0">
            <x v="0"/>
          </reference>
          <reference field="3" count="15"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</reference>
        </references>
      </pivotArea>
    </format>
    <format dxfId="94">
      <pivotArea dataOnly="0" labelOnly="1" outline="0" fieldPosition="0">
        <references count="2">
          <reference field="1" count="1" selected="0">
            <x v="1"/>
          </reference>
          <reference field="3" count="37"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</reference>
        </references>
      </pivotArea>
    </format>
    <format dxfId="93">
      <pivotArea dataOnly="0" labelOnly="1" outline="0" fieldPosition="0">
        <references count="2">
          <reference field="1" count="1" selected="0">
            <x v="2"/>
          </reference>
          <reference field="3" count="10">
            <x v="20"/>
            <x v="65"/>
            <x v="66"/>
            <x v="67"/>
            <x v="68"/>
            <x v="89"/>
            <x v="101"/>
            <x v="102"/>
            <x v="122"/>
            <x v="124"/>
          </reference>
        </references>
      </pivotArea>
    </format>
    <format dxfId="92">
      <pivotArea dataOnly="0" labelOnly="1" outline="0" fieldPosition="0">
        <references count="2">
          <reference field="1" count="1" selected="0">
            <x v="3"/>
          </reference>
          <reference field="3" count="15">
            <x v="91"/>
            <x v="92"/>
            <x v="93"/>
            <x v="94"/>
            <x v="95"/>
            <x v="96"/>
            <x v="97"/>
            <x v="98"/>
            <x v="99"/>
            <x v="100"/>
            <x v="108"/>
            <x v="123"/>
            <x v="125"/>
            <x v="126"/>
            <x v="127"/>
          </reference>
        </references>
      </pivotArea>
    </format>
    <format dxfId="91">
      <pivotArea dataOnly="0" labelOnly="1" outline="0" fieldPosition="0">
        <references count="2">
          <reference field="1" count="1" selected="0">
            <x v="4"/>
          </reference>
          <reference field="3" count="14">
            <x v="0"/>
            <x v="18"/>
            <x v="19"/>
            <x v="21"/>
            <x v="22"/>
            <x v="23"/>
            <x v="24"/>
            <x v="84"/>
            <x v="86"/>
            <x v="87"/>
            <x v="107"/>
            <x v="122"/>
            <x v="132"/>
            <x v="133"/>
          </reference>
        </references>
      </pivotArea>
    </format>
    <format dxfId="90">
      <pivotArea dataOnly="0" labelOnly="1" outline="0" fieldPosition="0">
        <references count="2">
          <reference field="1" count="1" selected="0">
            <x v="5"/>
          </reference>
          <reference field="3" count="1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36"/>
          </reference>
        </references>
      </pivotArea>
    </format>
    <format dxfId="89">
      <pivotArea dataOnly="0" labelOnly="1" outline="0" fieldPosition="0">
        <references count="2">
          <reference field="1" count="1" selected="0">
            <x v="6"/>
          </reference>
          <reference field="3" count="1">
            <x v="88"/>
          </reference>
        </references>
      </pivotArea>
    </format>
    <format dxfId="88">
      <pivotArea dataOnly="0" labelOnly="1" outline="0" fieldPosition="0">
        <references count="2">
          <reference field="1" count="1" selected="0">
            <x v="7"/>
          </reference>
          <reference field="3" count="16"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8"/>
            <x v="129"/>
            <x v="130"/>
          </reference>
        </references>
      </pivotArea>
    </format>
    <format dxfId="87">
      <pivotArea dataOnly="0" labelOnly="1" outline="0" fieldPosition="0">
        <references count="2">
          <reference field="1" count="1" selected="0">
            <x v="8"/>
          </reference>
          <reference field="3" count="3">
            <x v="103"/>
            <x v="104"/>
            <x v="105"/>
          </reference>
        </references>
      </pivotArea>
    </format>
    <format dxfId="86">
      <pivotArea dataOnly="0" labelOnly="1" outline="0" fieldPosition="0">
        <references count="2">
          <reference field="1" count="1" selected="0">
            <x v="9"/>
          </reference>
          <reference field="3" count="1">
            <x v="90"/>
          </reference>
        </references>
      </pivotArea>
    </format>
    <format dxfId="85">
      <pivotArea dataOnly="0" labelOnly="1" outline="0" fieldPosition="0">
        <references count="2">
          <reference field="1" count="1" selected="0">
            <x v="10"/>
          </reference>
          <reference field="3" count="3">
            <x v="25"/>
            <x v="26"/>
            <x v="27"/>
          </reference>
        </references>
      </pivotArea>
    </format>
    <format dxfId="84">
      <pivotArea dataOnly="0" labelOnly="1" outline="0" fieldPosition="0">
        <references count="2">
          <reference field="1" count="1" selected="0">
            <x v="11"/>
          </reference>
          <reference field="3" count="2">
            <x v="85"/>
            <x v="106"/>
          </reference>
        </references>
      </pivotArea>
    </format>
    <format dxfId="83">
      <pivotArea dataOnly="0" labelOnly="1" outline="0" fieldPosition="0">
        <references count="2">
          <reference field="1" count="1" selected="0">
            <x v="12"/>
          </reference>
          <reference field="3" count="2">
            <x v="131"/>
            <x v="134"/>
          </reference>
        </references>
      </pivotArea>
    </format>
    <format dxfId="8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1">
      <pivotArea type="all" dataOnly="0" outline="0" fieldPosition="0"/>
    </format>
    <format dxfId="80">
      <pivotArea outline="0" collapsedLevelsAreSubtotals="1" fieldPosition="0"/>
    </format>
    <format dxfId="79">
      <pivotArea dataOnly="0" labelOnly="1" outline="0" fieldPosition="0">
        <references count="1">
          <reference field="1" count="0"/>
        </references>
      </pivotArea>
    </format>
    <format dxfId="78">
      <pivotArea dataOnly="0" labelOnly="1" outline="0" fieldPosition="0">
        <references count="1">
          <reference field="1" count="0" defaultSubtotal="1"/>
        </references>
      </pivotArea>
    </format>
    <format dxfId="77">
      <pivotArea dataOnly="0" labelOnly="1" grandRow="1" outline="0" fieldPosition="0"/>
    </format>
    <format dxfId="76">
      <pivotArea dataOnly="0" labelOnly="1" outline="0" fieldPosition="0">
        <references count="2">
          <reference field="1" count="1" selected="0">
            <x v="0"/>
          </reference>
          <reference field="3" count="15"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</reference>
        </references>
      </pivotArea>
    </format>
    <format dxfId="75">
      <pivotArea dataOnly="0" labelOnly="1" outline="0" fieldPosition="0">
        <references count="2">
          <reference field="1" count="1" selected="0">
            <x v="1"/>
          </reference>
          <reference field="3" count="37"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</reference>
        </references>
      </pivotArea>
    </format>
    <format dxfId="74">
      <pivotArea dataOnly="0" labelOnly="1" outline="0" fieldPosition="0">
        <references count="2">
          <reference field="1" count="1" selected="0">
            <x v="2"/>
          </reference>
          <reference field="3" count="10">
            <x v="20"/>
            <x v="65"/>
            <x v="66"/>
            <x v="67"/>
            <x v="68"/>
            <x v="89"/>
            <x v="101"/>
            <x v="102"/>
            <x v="122"/>
            <x v="124"/>
          </reference>
        </references>
      </pivotArea>
    </format>
    <format dxfId="73">
      <pivotArea dataOnly="0" labelOnly="1" outline="0" fieldPosition="0">
        <references count="2">
          <reference field="1" count="1" selected="0">
            <x v="3"/>
          </reference>
          <reference field="3" count="15">
            <x v="91"/>
            <x v="92"/>
            <x v="93"/>
            <x v="94"/>
            <x v="95"/>
            <x v="96"/>
            <x v="97"/>
            <x v="98"/>
            <x v="99"/>
            <x v="100"/>
            <x v="108"/>
            <x v="123"/>
            <x v="125"/>
            <x v="126"/>
            <x v="127"/>
          </reference>
        </references>
      </pivotArea>
    </format>
    <format dxfId="72">
      <pivotArea dataOnly="0" labelOnly="1" outline="0" fieldPosition="0">
        <references count="2">
          <reference field="1" count="1" selected="0">
            <x v="4"/>
          </reference>
          <reference field="3" count="14">
            <x v="0"/>
            <x v="18"/>
            <x v="19"/>
            <x v="21"/>
            <x v="22"/>
            <x v="23"/>
            <x v="24"/>
            <x v="84"/>
            <x v="86"/>
            <x v="87"/>
            <x v="107"/>
            <x v="122"/>
            <x v="132"/>
            <x v="133"/>
          </reference>
        </references>
      </pivotArea>
    </format>
    <format dxfId="71">
      <pivotArea dataOnly="0" labelOnly="1" outline="0" fieldPosition="0">
        <references count="2">
          <reference field="1" count="1" selected="0">
            <x v="5"/>
          </reference>
          <reference field="3" count="1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36"/>
          </reference>
        </references>
      </pivotArea>
    </format>
    <format dxfId="70">
      <pivotArea dataOnly="0" labelOnly="1" outline="0" fieldPosition="0">
        <references count="2">
          <reference field="1" count="1" selected="0">
            <x v="6"/>
          </reference>
          <reference field="3" count="1">
            <x v="88"/>
          </reference>
        </references>
      </pivotArea>
    </format>
    <format dxfId="69">
      <pivotArea dataOnly="0" labelOnly="1" outline="0" fieldPosition="0">
        <references count="2">
          <reference field="1" count="1" selected="0">
            <x v="7"/>
          </reference>
          <reference field="3" count="16"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8"/>
            <x v="129"/>
            <x v="130"/>
          </reference>
        </references>
      </pivotArea>
    </format>
    <format dxfId="68">
      <pivotArea dataOnly="0" labelOnly="1" outline="0" fieldPosition="0">
        <references count="2">
          <reference field="1" count="1" selected="0">
            <x v="8"/>
          </reference>
          <reference field="3" count="3">
            <x v="103"/>
            <x v="104"/>
            <x v="105"/>
          </reference>
        </references>
      </pivotArea>
    </format>
    <format dxfId="67">
      <pivotArea dataOnly="0" labelOnly="1" outline="0" fieldPosition="0">
        <references count="2">
          <reference field="1" count="1" selected="0">
            <x v="9"/>
          </reference>
          <reference field="3" count="1">
            <x v="90"/>
          </reference>
        </references>
      </pivotArea>
    </format>
    <format dxfId="66">
      <pivotArea dataOnly="0" labelOnly="1" outline="0" fieldPosition="0">
        <references count="2">
          <reference field="1" count="1" selected="0">
            <x v="10"/>
          </reference>
          <reference field="3" count="3">
            <x v="25"/>
            <x v="26"/>
            <x v="27"/>
          </reference>
        </references>
      </pivotArea>
    </format>
    <format dxfId="65">
      <pivotArea dataOnly="0" labelOnly="1" outline="0" fieldPosition="0">
        <references count="2">
          <reference field="1" count="1" selected="0">
            <x v="11"/>
          </reference>
          <reference field="3" count="2">
            <x v="85"/>
            <x v="106"/>
          </reference>
        </references>
      </pivotArea>
    </format>
    <format dxfId="64">
      <pivotArea dataOnly="0" labelOnly="1" outline="0" fieldPosition="0">
        <references count="2">
          <reference field="1" count="1" selected="0">
            <x v="12"/>
          </reference>
          <reference field="3" count="2">
            <x v="131"/>
            <x v="134"/>
          </reference>
        </references>
      </pivotArea>
    </format>
    <format dxfId="6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1">
      <pivotArea outline="0" collapsedLevelsAreSubtotals="1" fieldPosition="0"/>
    </format>
    <format dxfId="6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9">
      <pivotArea grandRow="1" outline="0" collapsedLevelsAreSubtotals="1" fieldPosition="0"/>
    </format>
    <format dxfId="58">
      <pivotArea dataOnly="0" labelOnly="1" grandRow="1" outline="0" fieldPosition="0"/>
    </format>
    <format dxfId="57">
      <pivotArea grandRow="1" outline="0" collapsedLevelsAreSubtotals="1" fieldPosition="0"/>
    </format>
    <format dxfId="56">
      <pivotArea dataOnly="0" labelOnly="1" grandRow="1" outline="0" fieldPosition="0"/>
    </format>
    <format dxfId="55">
      <pivotArea outline="0" collapsedLevelsAreSubtotals="1" fieldPosition="0">
        <references count="1">
          <reference field="1" count="1" selected="0" defaultSubtotal="1">
            <x v="12"/>
          </reference>
        </references>
      </pivotArea>
    </format>
    <format dxfId="54">
      <pivotArea dataOnly="0" labelOnly="1" outline="0" fieldPosition="0">
        <references count="1">
          <reference field="1" count="1" defaultSubtotal="1">
            <x v="12"/>
          </reference>
        </references>
      </pivotArea>
    </format>
    <format dxfId="53">
      <pivotArea outline="0" collapsedLevelsAreSubtotals="1" fieldPosition="0">
        <references count="1">
          <reference field="1" count="1" selected="0" defaultSubtotal="1">
            <x v="12"/>
          </reference>
        </references>
      </pivotArea>
    </format>
    <format dxfId="52">
      <pivotArea dataOnly="0" labelOnly="1" outline="0" fieldPosition="0">
        <references count="1">
          <reference field="1" count="1" defaultSubtotal="1">
            <x v="12"/>
          </reference>
        </references>
      </pivotArea>
    </format>
    <format dxfId="51">
      <pivotArea outline="0" collapsedLevelsAreSubtotals="1" fieldPosition="0">
        <references count="1">
          <reference field="1" count="1" selected="0" defaultSubtotal="1">
            <x v="11"/>
          </reference>
        </references>
      </pivotArea>
    </format>
    <format dxfId="50">
      <pivotArea dataOnly="0" labelOnly="1" outline="0" fieldPosition="0">
        <references count="1">
          <reference field="1" count="1" defaultSubtotal="1">
            <x v="11"/>
          </reference>
        </references>
      </pivotArea>
    </format>
    <format dxfId="49">
      <pivotArea outline="0" collapsedLevelsAreSubtotals="1" fieldPosition="0">
        <references count="1">
          <reference field="1" count="1" selected="0" defaultSubtotal="1">
            <x v="10"/>
          </reference>
        </references>
      </pivotArea>
    </format>
    <format dxfId="48">
      <pivotArea dataOnly="0" labelOnly="1" outline="0" fieldPosition="0">
        <references count="1">
          <reference field="1" count="1" defaultSubtotal="1">
            <x v="10"/>
          </reference>
        </references>
      </pivotArea>
    </format>
    <format dxfId="47">
      <pivotArea outline="0" collapsedLevelsAreSubtotals="1" fieldPosition="0">
        <references count="1">
          <reference field="1" count="1" selected="0" defaultSubtotal="1">
            <x v="9"/>
          </reference>
        </references>
      </pivotArea>
    </format>
    <format dxfId="46">
      <pivotArea dataOnly="0" labelOnly="1" outline="0" fieldPosition="0">
        <references count="1">
          <reference field="1" count="1" defaultSubtotal="1">
            <x v="9"/>
          </reference>
        </references>
      </pivotArea>
    </format>
    <format dxfId="45">
      <pivotArea outline="0" collapsedLevelsAreSubtotals="1" fieldPosition="0">
        <references count="1">
          <reference field="1" count="1" selected="0" defaultSubtotal="1">
            <x v="8"/>
          </reference>
        </references>
      </pivotArea>
    </format>
    <format dxfId="44">
      <pivotArea dataOnly="0" labelOnly="1" outline="0" fieldPosition="0">
        <references count="1">
          <reference field="1" count="1" defaultSubtotal="1">
            <x v="8"/>
          </reference>
        </references>
      </pivotArea>
    </format>
    <format dxfId="43">
      <pivotArea outline="0" collapsedLevelsAreSubtotals="1" fieldPosition="0">
        <references count="1">
          <reference field="1" count="1" selected="0" defaultSubtotal="1">
            <x v="7"/>
          </reference>
        </references>
      </pivotArea>
    </format>
    <format dxfId="42">
      <pivotArea dataOnly="0" labelOnly="1" outline="0" fieldPosition="0">
        <references count="1">
          <reference field="1" count="1" defaultSubtotal="1">
            <x v="7"/>
          </reference>
        </references>
      </pivotArea>
    </format>
    <format dxfId="41">
      <pivotArea outline="0" collapsedLevelsAreSubtotals="1" fieldPosition="0">
        <references count="1">
          <reference field="1" count="1" selected="0" defaultSubtotal="1">
            <x v="6"/>
          </reference>
        </references>
      </pivotArea>
    </format>
    <format dxfId="40">
      <pivotArea dataOnly="0" labelOnly="1" outline="0" fieldPosition="0">
        <references count="1">
          <reference field="1" count="1" defaultSubtotal="1">
            <x v="6"/>
          </reference>
        </references>
      </pivotArea>
    </format>
    <format dxfId="39">
      <pivotArea outline="0" collapsedLevelsAreSubtotals="1" fieldPosition="0">
        <references count="1">
          <reference field="1" count="1" selected="0" defaultSubtotal="1">
            <x v="5"/>
          </reference>
        </references>
      </pivotArea>
    </format>
    <format dxfId="38">
      <pivotArea dataOnly="0" labelOnly="1" outline="0" fieldPosition="0">
        <references count="1">
          <reference field="1" count="1" defaultSubtotal="1">
            <x v="5"/>
          </reference>
        </references>
      </pivotArea>
    </format>
    <format dxfId="37">
      <pivotArea outline="0" collapsedLevelsAreSubtotals="1" fieldPosition="0">
        <references count="1">
          <reference field="1" count="1" selected="0" defaultSubtotal="1">
            <x v="4"/>
          </reference>
        </references>
      </pivotArea>
    </format>
    <format dxfId="36">
      <pivotArea dataOnly="0" labelOnly="1" outline="0" fieldPosition="0">
        <references count="1">
          <reference field="1" count="1" defaultSubtotal="1">
            <x v="4"/>
          </reference>
        </references>
      </pivotArea>
    </format>
    <format dxfId="35">
      <pivotArea outline="0" collapsedLevelsAreSubtotals="1" fieldPosition="0">
        <references count="1">
          <reference field="1" count="1" selected="0" defaultSubtotal="1">
            <x v="3"/>
          </reference>
        </references>
      </pivotArea>
    </format>
    <format dxfId="34">
      <pivotArea dataOnly="0" labelOnly="1" outline="0" fieldPosition="0">
        <references count="1">
          <reference field="1" count="1" defaultSubtotal="1">
            <x v="3"/>
          </reference>
        </references>
      </pivotArea>
    </format>
    <format dxfId="33">
      <pivotArea outline="0" collapsedLevelsAreSubtotals="1" fieldPosition="0">
        <references count="1">
          <reference field="1" count="1" selected="0" defaultSubtotal="1">
            <x v="2"/>
          </reference>
        </references>
      </pivotArea>
    </format>
    <format dxfId="32">
      <pivotArea dataOnly="0" labelOnly="1" outline="0" fieldPosition="0">
        <references count="1">
          <reference field="1" count="1" defaultSubtotal="1">
            <x v="2"/>
          </reference>
        </references>
      </pivotArea>
    </format>
    <format dxfId="31">
      <pivotArea outline="0" collapsedLevelsAreSubtotals="1" fieldPosition="0">
        <references count="1">
          <reference field="1" count="1" selected="0" defaultSubtotal="1">
            <x v="1"/>
          </reference>
        </references>
      </pivotArea>
    </format>
    <format dxfId="30">
      <pivotArea dataOnly="0" labelOnly="1" outline="0" fieldPosition="0">
        <references count="1">
          <reference field="1" count="1" defaultSubtotal="1">
            <x v="1"/>
          </reference>
        </references>
      </pivotArea>
    </format>
    <format dxfId="29">
      <pivotArea outline="0" collapsedLevelsAreSubtotals="1" fieldPosition="0">
        <references count="1">
          <reference field="1" count="1" selected="0" defaultSubtotal="1">
            <x v="0"/>
          </reference>
        </references>
      </pivotArea>
    </format>
    <format dxfId="28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27">
      <pivotArea outline="0" collapsedLevelsAreSubtotals="1" fieldPosition="0">
        <references count="1">
          <reference field="1" count="1" selected="0" defaultSubtotal="1">
            <x v="0"/>
          </reference>
        </references>
      </pivotArea>
    </format>
    <format dxfId="26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25">
      <pivotArea outline="0" collapsedLevelsAreSubtotals="1" fieldPosition="0">
        <references count="1">
          <reference field="1" count="1" selected="0" defaultSubtotal="1">
            <x v="1"/>
          </reference>
        </references>
      </pivotArea>
    </format>
    <format dxfId="24">
      <pivotArea dataOnly="0" labelOnly="1" outline="0" fieldPosition="0">
        <references count="1">
          <reference field="1" count="1" defaultSubtotal="1">
            <x v="1"/>
          </reference>
        </references>
      </pivotArea>
    </format>
    <format dxfId="23">
      <pivotArea outline="0" collapsedLevelsAreSubtotals="1" fieldPosition="0">
        <references count="1">
          <reference field="1" count="1" selected="0" defaultSubtotal="1">
            <x v="2"/>
          </reference>
        </references>
      </pivotArea>
    </format>
    <format dxfId="22">
      <pivotArea dataOnly="0" labelOnly="1" outline="0" fieldPosition="0">
        <references count="1">
          <reference field="1" count="1" defaultSubtotal="1">
            <x v="2"/>
          </reference>
        </references>
      </pivotArea>
    </format>
    <format dxfId="21">
      <pivotArea outline="0" collapsedLevelsAreSubtotals="1" fieldPosition="0">
        <references count="1">
          <reference field="1" count="1" selected="0" defaultSubtotal="1">
            <x v="3"/>
          </reference>
        </references>
      </pivotArea>
    </format>
    <format dxfId="20">
      <pivotArea dataOnly="0" labelOnly="1" outline="0" fieldPosition="0">
        <references count="1">
          <reference field="1" count="1" defaultSubtotal="1">
            <x v="3"/>
          </reference>
        </references>
      </pivotArea>
    </format>
    <format dxfId="19">
      <pivotArea outline="0" collapsedLevelsAreSubtotals="1" fieldPosition="0">
        <references count="1">
          <reference field="1" count="1" selected="0" defaultSubtotal="1">
            <x v="4"/>
          </reference>
        </references>
      </pivotArea>
    </format>
    <format dxfId="18">
      <pivotArea dataOnly="0" labelOnly="1" outline="0" fieldPosition="0">
        <references count="1">
          <reference field="1" count="1" defaultSubtotal="1">
            <x v="4"/>
          </reference>
        </references>
      </pivotArea>
    </format>
    <format dxfId="17">
      <pivotArea outline="0" collapsedLevelsAreSubtotals="1" fieldPosition="0">
        <references count="1">
          <reference field="1" count="1" selected="0" defaultSubtotal="1">
            <x v="5"/>
          </reference>
        </references>
      </pivotArea>
    </format>
    <format dxfId="16">
      <pivotArea dataOnly="0" labelOnly="1" outline="0" fieldPosition="0">
        <references count="1">
          <reference field="1" count="1" defaultSubtotal="1">
            <x v="5"/>
          </reference>
        </references>
      </pivotArea>
    </format>
    <format dxfId="15">
      <pivotArea outline="0" collapsedLevelsAreSubtotals="1" fieldPosition="0">
        <references count="1">
          <reference field="1" count="1" selected="0" defaultSubtotal="1">
            <x v="6"/>
          </reference>
        </references>
      </pivotArea>
    </format>
    <format dxfId="14">
      <pivotArea dataOnly="0" labelOnly="1" outline="0" fieldPosition="0">
        <references count="1">
          <reference field="1" count="1" defaultSubtotal="1">
            <x v="6"/>
          </reference>
        </references>
      </pivotArea>
    </format>
    <format dxfId="13">
      <pivotArea outline="0" collapsedLevelsAreSubtotals="1" fieldPosition="0">
        <references count="1">
          <reference field="1" count="1" selected="0" defaultSubtotal="1">
            <x v="7"/>
          </reference>
        </references>
      </pivotArea>
    </format>
    <format dxfId="12">
      <pivotArea dataOnly="0" labelOnly="1" outline="0" fieldPosition="0">
        <references count="1">
          <reference field="1" count="1" defaultSubtotal="1">
            <x v="7"/>
          </reference>
        </references>
      </pivotArea>
    </format>
    <format dxfId="11">
      <pivotArea outline="0" collapsedLevelsAreSubtotals="1" fieldPosition="0">
        <references count="1">
          <reference field="1" count="1" selected="0" defaultSubtotal="1">
            <x v="8"/>
          </reference>
        </references>
      </pivotArea>
    </format>
    <format dxfId="10">
      <pivotArea dataOnly="0" labelOnly="1" outline="0" fieldPosition="0">
        <references count="1">
          <reference field="1" count="1" defaultSubtotal="1">
            <x v="8"/>
          </reference>
        </references>
      </pivotArea>
    </format>
    <format dxfId="9">
      <pivotArea outline="0" collapsedLevelsAreSubtotals="1" fieldPosition="0">
        <references count="1">
          <reference field="1" count="1" selected="0" defaultSubtotal="1">
            <x v="9"/>
          </reference>
        </references>
      </pivotArea>
    </format>
    <format dxfId="8">
      <pivotArea dataOnly="0" labelOnly="1" outline="0" fieldPosition="0">
        <references count="1">
          <reference field="1" count="1" defaultSubtotal="1">
            <x v="9"/>
          </reference>
        </references>
      </pivotArea>
    </format>
    <format dxfId="7">
      <pivotArea outline="0" collapsedLevelsAreSubtotals="1" fieldPosition="0">
        <references count="1">
          <reference field="1" count="1" selected="0" defaultSubtotal="1">
            <x v="10"/>
          </reference>
        </references>
      </pivotArea>
    </format>
    <format dxfId="6">
      <pivotArea dataOnly="0" labelOnly="1" outline="0" fieldPosition="0">
        <references count="1">
          <reference field="1" count="1" defaultSubtotal="1">
            <x v="10"/>
          </reference>
        </references>
      </pivotArea>
    </format>
    <format dxfId="5">
      <pivotArea outline="0" collapsedLevelsAreSubtotals="1" fieldPosition="0">
        <references count="1">
          <reference field="1" count="1" selected="0" defaultSubtotal="1">
            <x v="11"/>
          </reference>
        </references>
      </pivotArea>
    </format>
    <format dxfId="4">
      <pivotArea dataOnly="0" labelOnly="1" outline="0" fieldPosition="0">
        <references count="1">
          <reference field="1" count="1" defaultSubtotal="1">
            <x v="11"/>
          </reference>
        </references>
      </pivotArea>
    </format>
    <format dxfId="3">
      <pivotArea outline="0" collapsedLevelsAreSubtotals="1" fieldPosition="0"/>
    </format>
    <format dxfId="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bioenergy.ornl.gov/papers/misc/energy_conv.html" TargetMode="External"/><Relationship Id="rId1" Type="http://schemas.openxmlformats.org/officeDocument/2006/relationships/hyperlink" Target="http://cta.ornl.gov/bedb/appendix_a/Lower_and_Higher_Heating_Values_of_Gas_Liquid_and_Solid_Fuels.xl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B2:C15"/>
  <sheetViews>
    <sheetView workbookViewId="0">
      <selection activeCell="J4" sqref="J4"/>
    </sheetView>
  </sheetViews>
  <sheetFormatPr defaultRowHeight="15" x14ac:dyDescent="0.25"/>
  <sheetData>
    <row r="2" spans="2:3" x14ac:dyDescent="0.25">
      <c r="B2" s="55" t="s">
        <v>782</v>
      </c>
    </row>
    <row r="3" spans="2:3" x14ac:dyDescent="0.25">
      <c r="B3" s="77" t="s">
        <v>582</v>
      </c>
    </row>
    <row r="5" spans="2:3" x14ac:dyDescent="0.25">
      <c r="B5" s="56" t="s">
        <v>36</v>
      </c>
      <c r="C5" s="56"/>
    </row>
    <row r="6" spans="2:3" x14ac:dyDescent="0.25">
      <c r="B6" s="105">
        <v>1</v>
      </c>
      <c r="C6" s="56" t="s">
        <v>748</v>
      </c>
    </row>
    <row r="7" spans="2:3" x14ac:dyDescent="0.25">
      <c r="B7" s="106">
        <v>2</v>
      </c>
      <c r="C7" s="56" t="s">
        <v>749</v>
      </c>
    </row>
    <row r="8" spans="2:3" x14ac:dyDescent="0.25">
      <c r="B8" s="106">
        <v>3</v>
      </c>
      <c r="C8" s="56" t="s">
        <v>750</v>
      </c>
    </row>
    <row r="9" spans="2:3" x14ac:dyDescent="0.25">
      <c r="B9" s="106">
        <v>4</v>
      </c>
      <c r="C9" s="107" t="s">
        <v>751</v>
      </c>
    </row>
    <row r="10" spans="2:3" x14ac:dyDescent="0.25">
      <c r="B10" s="106">
        <v>5</v>
      </c>
      <c r="C10" s="107" t="s">
        <v>752</v>
      </c>
    </row>
    <row r="11" spans="2:3" x14ac:dyDescent="0.25">
      <c r="B11" s="106">
        <v>6</v>
      </c>
      <c r="C11" s="108" t="s">
        <v>753</v>
      </c>
    </row>
    <row r="12" spans="2:3" x14ac:dyDescent="0.25">
      <c r="B12" s="106">
        <v>7</v>
      </c>
      <c r="C12" s="56" t="s">
        <v>754</v>
      </c>
    </row>
    <row r="13" spans="2:3" x14ac:dyDescent="0.25">
      <c r="B13" s="106">
        <v>8</v>
      </c>
      <c r="C13" s="56" t="s">
        <v>768</v>
      </c>
    </row>
    <row r="14" spans="2:3" x14ac:dyDescent="0.25">
      <c r="B14" s="106">
        <v>9</v>
      </c>
      <c r="C14" s="56" t="s">
        <v>755</v>
      </c>
    </row>
    <row r="15" spans="2:3" x14ac:dyDescent="0.25">
      <c r="B15" s="6"/>
    </row>
  </sheetData>
  <hyperlinks>
    <hyperlink ref="B6" location="'1. Electricity mixes'!A1" display="'1. Electricity mixes'!A1"/>
    <hyperlink ref="B7" location="'2. Industrial processes'!A1" display="'2. Industrial processes'!A1"/>
    <hyperlink ref="B8" location="'3. LHV'!A1" display="'3. LHV'!A1"/>
    <hyperlink ref="B9" location="'4. Regional aggregation'!A1" display="'4. Regional aggregation'!A1"/>
    <hyperlink ref="B10" location="'5. IEA region classification'!A1" display="'5. IEA region classification'!A1"/>
    <hyperlink ref="B11" location="'7. Market shares'!A1" display="'7. Market shares'!A1"/>
    <hyperlink ref="B12" location="'7. Market shares'!A1" display="'7. Market shares'!A1"/>
    <hyperlink ref="B13" location="'8. Lifetimes'!A1" display="'8. Lifetimes'!A1"/>
    <hyperlink ref="B14" location="'9. Levelized cost of elec.'!A1" display="'9. Levelized cost of elec.'!A1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1"/>
  <sheetViews>
    <sheetView workbookViewId="0">
      <selection activeCell="A2" sqref="A2"/>
    </sheetView>
  </sheetViews>
  <sheetFormatPr defaultRowHeight="15" x14ac:dyDescent="0.25"/>
  <cols>
    <col min="1" max="1" width="17.5703125" style="117" customWidth="1"/>
    <col min="2" max="4" width="9.140625" style="117"/>
    <col min="5" max="5" width="4.7109375" style="117" customWidth="1"/>
    <col min="6" max="8" width="9.140625" style="117"/>
    <col min="9" max="9" width="4.7109375" style="117" customWidth="1"/>
    <col min="10" max="12" width="9.140625" style="117"/>
    <col min="13" max="13" width="4.7109375" style="117" customWidth="1"/>
    <col min="14" max="16" width="9.140625" style="117"/>
    <col min="17" max="17" width="4.7109375" style="117" customWidth="1"/>
    <col min="18" max="20" width="9.140625" style="117"/>
    <col min="21" max="21" width="4.7109375" style="117" customWidth="1"/>
    <col min="22" max="24" width="9.140625" style="117"/>
    <col min="25" max="25" width="4.7109375" style="117" customWidth="1"/>
    <col min="26" max="28" width="9.140625" style="117"/>
    <col min="29" max="29" width="4.7109375" style="117" customWidth="1"/>
    <col min="30" max="32" width="9.140625" style="117"/>
    <col min="33" max="33" width="4.7109375" style="117" customWidth="1"/>
    <col min="34" max="36" width="9.140625" style="117"/>
    <col min="37" max="37" width="4.7109375" style="117" customWidth="1"/>
    <col min="38" max="16384" width="9.140625" style="117"/>
  </cols>
  <sheetData>
    <row r="1" spans="1:40" s="7" customFormat="1" ht="12.75" x14ac:dyDescent="0.25">
      <c r="A1" s="42" t="s">
        <v>756</v>
      </c>
    </row>
    <row r="2" spans="1:40" s="7" customFormat="1" ht="12.75" x14ac:dyDescent="0.25">
      <c r="A2" s="42"/>
    </row>
    <row r="3" spans="1:40" s="7" customFormat="1" ht="12.75" x14ac:dyDescent="0.25">
      <c r="A3" s="109" t="s">
        <v>189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</row>
    <row r="4" spans="1:40" s="7" customFormat="1" ht="12.75" x14ac:dyDescent="0.25">
      <c r="A4" s="110"/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</row>
    <row r="5" spans="1:40" s="7" customFormat="1" ht="12.75" x14ac:dyDescent="0.25">
      <c r="A5" s="109" t="s">
        <v>190</v>
      </c>
      <c r="B5" s="110"/>
      <c r="C5" s="109" t="s">
        <v>189</v>
      </c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</row>
    <row r="6" spans="1:40" s="7" customFormat="1" ht="13.5" thickBot="1" x14ac:dyDescent="0.3">
      <c r="A6" s="110" t="s">
        <v>191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</row>
    <row r="7" spans="1:40" s="9" customFormat="1" ht="11.25" x14ac:dyDescent="0.25">
      <c r="A7" s="111"/>
      <c r="B7" s="156" t="s">
        <v>192</v>
      </c>
      <c r="C7" s="156"/>
      <c r="D7" s="156"/>
      <c r="E7" s="111"/>
      <c r="F7" s="156" t="s">
        <v>193</v>
      </c>
      <c r="G7" s="156"/>
      <c r="H7" s="156"/>
      <c r="I7" s="111"/>
      <c r="J7" s="156" t="s">
        <v>194</v>
      </c>
      <c r="K7" s="156"/>
      <c r="L7" s="156"/>
      <c r="M7" s="111"/>
      <c r="N7" s="156" t="s">
        <v>195</v>
      </c>
      <c r="O7" s="156"/>
      <c r="P7" s="156"/>
      <c r="Q7" s="111"/>
      <c r="R7" s="156" t="s">
        <v>196</v>
      </c>
      <c r="S7" s="156"/>
      <c r="T7" s="156"/>
      <c r="U7" s="111"/>
      <c r="V7" s="156" t="s">
        <v>197</v>
      </c>
      <c r="W7" s="156"/>
      <c r="X7" s="156"/>
      <c r="Y7" s="111"/>
      <c r="Z7" s="156" t="s">
        <v>198</v>
      </c>
      <c r="AA7" s="156"/>
      <c r="AB7" s="156"/>
      <c r="AC7" s="111"/>
      <c r="AD7" s="156" t="s">
        <v>199</v>
      </c>
      <c r="AE7" s="156"/>
      <c r="AF7" s="156"/>
      <c r="AG7" s="111"/>
      <c r="AH7" s="156" t="s">
        <v>200</v>
      </c>
      <c r="AI7" s="156"/>
      <c r="AJ7" s="156"/>
      <c r="AK7" s="111"/>
      <c r="AL7" s="156" t="s">
        <v>201</v>
      </c>
      <c r="AM7" s="156"/>
      <c r="AN7" s="156"/>
    </row>
    <row r="8" spans="1:40" s="9" customFormat="1" ht="11.25" x14ac:dyDescent="0.25">
      <c r="A8" s="29"/>
      <c r="B8" s="112">
        <v>2007</v>
      </c>
      <c r="C8" s="112">
        <v>2030</v>
      </c>
      <c r="D8" s="112">
        <v>2050</v>
      </c>
      <c r="E8" s="29"/>
      <c r="F8" s="112">
        <v>2007</v>
      </c>
      <c r="G8" s="112">
        <v>2030</v>
      </c>
      <c r="H8" s="112">
        <v>2050</v>
      </c>
      <c r="I8" s="29"/>
      <c r="J8" s="112">
        <v>2007</v>
      </c>
      <c r="K8" s="112">
        <v>2030</v>
      </c>
      <c r="L8" s="112">
        <v>2050</v>
      </c>
      <c r="M8" s="29"/>
      <c r="N8" s="112">
        <v>2007</v>
      </c>
      <c r="O8" s="112">
        <v>2030</v>
      </c>
      <c r="P8" s="112">
        <v>2050</v>
      </c>
      <c r="Q8" s="29"/>
      <c r="R8" s="112">
        <v>2007</v>
      </c>
      <c r="S8" s="112">
        <v>2030</v>
      </c>
      <c r="T8" s="112">
        <v>2050</v>
      </c>
      <c r="U8" s="29"/>
      <c r="V8" s="112">
        <v>2007</v>
      </c>
      <c r="W8" s="112">
        <v>2030</v>
      </c>
      <c r="X8" s="112">
        <v>2050</v>
      </c>
      <c r="Y8" s="29"/>
      <c r="Z8" s="112">
        <v>2007</v>
      </c>
      <c r="AA8" s="112">
        <v>2030</v>
      </c>
      <c r="AB8" s="112">
        <v>2050</v>
      </c>
      <c r="AC8" s="29"/>
      <c r="AD8" s="112">
        <v>2007</v>
      </c>
      <c r="AE8" s="112">
        <v>2030</v>
      </c>
      <c r="AF8" s="112">
        <v>2050</v>
      </c>
      <c r="AG8" s="29"/>
      <c r="AH8" s="112">
        <v>2007</v>
      </c>
      <c r="AI8" s="112">
        <v>2030</v>
      </c>
      <c r="AJ8" s="112">
        <v>2050</v>
      </c>
      <c r="AK8" s="29"/>
      <c r="AL8" s="112">
        <v>2007</v>
      </c>
      <c r="AM8" s="112">
        <v>2030</v>
      </c>
      <c r="AN8" s="112">
        <v>2050</v>
      </c>
    </row>
    <row r="9" spans="1:40" s="9" customFormat="1" ht="11.25" x14ac:dyDescent="0.25">
      <c r="A9" s="21" t="s">
        <v>202</v>
      </c>
      <c r="B9" s="113">
        <v>2684.97</v>
      </c>
      <c r="C9" s="113">
        <v>6639.134</v>
      </c>
      <c r="D9" s="113">
        <v>8612.2700973965639</v>
      </c>
      <c r="E9" s="21"/>
      <c r="F9" s="113">
        <v>536.91499999999996</v>
      </c>
      <c r="G9" s="113">
        <v>1935.4</v>
      </c>
      <c r="H9" s="113">
        <v>2831.8437325596178</v>
      </c>
      <c r="I9" s="21"/>
      <c r="J9" s="113">
        <v>1012.693</v>
      </c>
      <c r="K9" s="113">
        <v>945.83079999999995</v>
      </c>
      <c r="L9" s="113">
        <v>674.5460093176597</v>
      </c>
      <c r="M9" s="21"/>
      <c r="N9" s="113">
        <v>2265.7579999999998</v>
      </c>
      <c r="O9" s="113">
        <v>2568.857</v>
      </c>
      <c r="P9" s="113">
        <v>3415.4167401420045</v>
      </c>
      <c r="Q9" s="21"/>
      <c r="R9" s="113">
        <v>678.86900000000003</v>
      </c>
      <c r="S9" s="113">
        <v>725.88170000000002</v>
      </c>
      <c r="T9" s="113">
        <v>1019.4775654085541</v>
      </c>
      <c r="U9" s="21"/>
      <c r="V9" s="113">
        <v>399.5</v>
      </c>
      <c r="W9" s="113">
        <v>621.97969999999998</v>
      </c>
      <c r="X9" s="113">
        <v>820.37515114971598</v>
      </c>
      <c r="Y9" s="21"/>
      <c r="Z9" s="113">
        <v>33.290999999999997</v>
      </c>
      <c r="AA9" s="113">
        <v>153.32820000000001</v>
      </c>
      <c r="AB9" s="113">
        <v>125.36769302767267</v>
      </c>
      <c r="AC9" s="21"/>
      <c r="AD9" s="113">
        <v>299.27900000000045</v>
      </c>
      <c r="AE9" s="113">
        <v>1162.5078000000008</v>
      </c>
      <c r="AF9" s="113">
        <v>2044.9372292641797</v>
      </c>
      <c r="AG9" s="21"/>
      <c r="AH9" s="113">
        <v>304.43900000000008</v>
      </c>
      <c r="AI9" s="113">
        <v>506.54500000000053</v>
      </c>
      <c r="AJ9" s="113">
        <v>914.70831268712027</v>
      </c>
      <c r="AK9" s="21"/>
      <c r="AL9" s="113">
        <v>8215.7139999999999</v>
      </c>
      <c r="AM9" s="113">
        <v>15259.4642</v>
      </c>
      <c r="AN9" s="113">
        <v>20458.942530953089</v>
      </c>
    </row>
    <row r="10" spans="1:40" s="9" customFormat="1" ht="11.25" x14ac:dyDescent="0.25">
      <c r="A10" s="21" t="s">
        <v>203</v>
      </c>
      <c r="B10" s="21">
        <v>0</v>
      </c>
      <c r="C10" s="21">
        <v>0</v>
      </c>
      <c r="D10" s="113">
        <v>6.1344297519292899E-3</v>
      </c>
      <c r="E10" s="21"/>
      <c r="F10" s="21">
        <v>0</v>
      </c>
      <c r="G10" s="21">
        <v>0</v>
      </c>
      <c r="H10" s="113">
        <v>2.079573309728851E-3</v>
      </c>
      <c r="I10" s="21"/>
      <c r="J10" s="21">
        <v>0</v>
      </c>
      <c r="K10" s="21">
        <v>0</v>
      </c>
      <c r="L10" s="113">
        <v>4.1127836379073641E-3</v>
      </c>
      <c r="M10" s="21"/>
      <c r="N10" s="21">
        <v>0</v>
      </c>
      <c r="O10" s="21">
        <v>0</v>
      </c>
      <c r="P10" s="113">
        <v>7.7395876449862337E-3</v>
      </c>
      <c r="Q10" s="21"/>
      <c r="R10" s="21">
        <v>0</v>
      </c>
      <c r="S10" s="21">
        <v>0</v>
      </c>
      <c r="T10" s="113">
        <v>1.1718600728469111E-2</v>
      </c>
      <c r="U10" s="21"/>
      <c r="V10" s="21">
        <v>0</v>
      </c>
      <c r="W10" s="21">
        <v>0</v>
      </c>
      <c r="X10" s="113">
        <v>7.3709719584184371E-3</v>
      </c>
      <c r="Y10" s="21"/>
      <c r="Z10" s="21">
        <v>0</v>
      </c>
      <c r="AA10" s="21">
        <v>0</v>
      </c>
      <c r="AB10" s="113">
        <v>2.3493414187186483E-3</v>
      </c>
      <c r="AC10" s="21"/>
      <c r="AD10" s="21">
        <v>0</v>
      </c>
      <c r="AE10" s="21">
        <v>0</v>
      </c>
      <c r="AF10" s="113">
        <v>4.2844571767753047E-3</v>
      </c>
      <c r="AG10" s="21"/>
      <c r="AH10" s="113">
        <v>0</v>
      </c>
      <c r="AI10" s="113">
        <v>0</v>
      </c>
      <c r="AJ10" s="113">
        <v>5.5683328386332016E-3</v>
      </c>
      <c r="AK10" s="21"/>
      <c r="AL10" s="21">
        <v>0</v>
      </c>
      <c r="AM10" s="21">
        <v>0</v>
      </c>
      <c r="AN10" s="113">
        <v>5.1358078465566448E-2</v>
      </c>
    </row>
    <row r="11" spans="1:40" s="9" customFormat="1" ht="11.25" x14ac:dyDescent="0.25">
      <c r="A11" s="21" t="s">
        <v>204</v>
      </c>
      <c r="B11" s="113">
        <v>40.854999999999997</v>
      </c>
      <c r="C11" s="113">
        <v>252.75309999999999</v>
      </c>
      <c r="D11" s="113">
        <v>1049.9731238949134</v>
      </c>
      <c r="E11" s="21"/>
      <c r="F11" s="113">
        <v>65.759</v>
      </c>
      <c r="G11" s="113">
        <v>299.28359999999998</v>
      </c>
      <c r="H11" s="113">
        <v>443.32819457256556</v>
      </c>
      <c r="I11" s="21"/>
      <c r="J11" s="113">
        <v>801.95399999999995</v>
      </c>
      <c r="K11" s="113">
        <v>1103.2696000000001</v>
      </c>
      <c r="L11" s="113">
        <v>1547.0157816442688</v>
      </c>
      <c r="M11" s="21"/>
      <c r="N11" s="113">
        <v>1081.5070000000001</v>
      </c>
      <c r="O11" s="113">
        <v>1348.8119999999999</v>
      </c>
      <c r="P11" s="113">
        <v>1166.259652576209</v>
      </c>
      <c r="Q11" s="21"/>
      <c r="R11" s="113">
        <v>423.38900000000001</v>
      </c>
      <c r="S11" s="113">
        <v>509.45350000000002</v>
      </c>
      <c r="T11" s="113">
        <v>479.17077436375996</v>
      </c>
      <c r="U11" s="21"/>
      <c r="V11" s="113">
        <v>651.06500000000005</v>
      </c>
      <c r="W11" s="113">
        <v>829.47299999999996</v>
      </c>
      <c r="X11" s="113">
        <v>1116.0412919842167</v>
      </c>
      <c r="Y11" s="21"/>
      <c r="Z11" s="113">
        <v>128.404</v>
      </c>
      <c r="AA11" s="113">
        <v>407.04169999999999</v>
      </c>
      <c r="AB11" s="113">
        <v>716.50710647691164</v>
      </c>
      <c r="AC11" s="21"/>
      <c r="AD11" s="113">
        <v>358.87699999999995</v>
      </c>
      <c r="AE11" s="113">
        <v>749.77700000000004</v>
      </c>
      <c r="AF11" s="113">
        <v>1252.7808862482204</v>
      </c>
      <c r="AG11" s="21"/>
      <c r="AH11" s="113">
        <v>574.34599999999955</v>
      </c>
      <c r="AI11" s="113">
        <v>1558.4970999999996</v>
      </c>
      <c r="AJ11" s="113">
        <v>2633.9956502398336</v>
      </c>
      <c r="AK11" s="21"/>
      <c r="AL11" s="113">
        <v>4126.1559999999999</v>
      </c>
      <c r="AM11" s="113">
        <v>7058.3606</v>
      </c>
      <c r="AN11" s="113">
        <v>10405.072462000899</v>
      </c>
    </row>
    <row r="12" spans="1:40" s="9" customFormat="1" ht="11.25" x14ac:dyDescent="0.25">
      <c r="A12" s="21" t="s">
        <v>205</v>
      </c>
      <c r="B12" s="21">
        <v>0</v>
      </c>
      <c r="C12" s="21">
        <v>0</v>
      </c>
      <c r="D12" s="113">
        <v>0</v>
      </c>
      <c r="E12" s="21"/>
      <c r="F12" s="21">
        <v>0</v>
      </c>
      <c r="G12" s="21">
        <v>0</v>
      </c>
      <c r="H12" s="113">
        <v>1.9889993547056203E-3</v>
      </c>
      <c r="I12" s="21"/>
      <c r="J12" s="21">
        <v>0</v>
      </c>
      <c r="K12" s="21">
        <v>0</v>
      </c>
      <c r="L12" s="113">
        <v>2.983901791631985E-3</v>
      </c>
      <c r="M12" s="21"/>
      <c r="N12" s="21">
        <v>0</v>
      </c>
      <c r="O12" s="21">
        <v>0</v>
      </c>
      <c r="P12" s="113">
        <v>4.3309156276871317E-3</v>
      </c>
      <c r="Q12" s="21"/>
      <c r="R12" s="21">
        <v>0</v>
      </c>
      <c r="S12" s="21">
        <v>0</v>
      </c>
      <c r="T12" s="113">
        <v>6.2893964795677172E-3</v>
      </c>
      <c r="U12" s="21"/>
      <c r="V12" s="21">
        <v>0</v>
      </c>
      <c r="W12" s="21">
        <v>0</v>
      </c>
      <c r="X12" s="113">
        <v>1.7147313913167305E-3</v>
      </c>
      <c r="Y12" s="21"/>
      <c r="Z12" s="21">
        <v>0</v>
      </c>
      <c r="AA12" s="21">
        <v>0</v>
      </c>
      <c r="AB12" s="113">
        <v>3.0673414539461913E-3</v>
      </c>
      <c r="AC12" s="21"/>
      <c r="AD12" s="21">
        <v>0</v>
      </c>
      <c r="AE12" s="21">
        <v>0</v>
      </c>
      <c r="AF12" s="113">
        <v>2.77770973093525E-3</v>
      </c>
      <c r="AG12" s="21"/>
      <c r="AH12" s="113">
        <v>0</v>
      </c>
      <c r="AI12" s="113">
        <v>0</v>
      </c>
      <c r="AJ12" s="113">
        <v>8.275141432634088E-3</v>
      </c>
      <c r="AK12" s="21"/>
      <c r="AL12" s="21">
        <v>0</v>
      </c>
      <c r="AM12" s="21">
        <v>0</v>
      </c>
      <c r="AN12" s="113">
        <v>3.1428137262424716E-2</v>
      </c>
    </row>
    <row r="13" spans="1:40" s="9" customFormat="1" ht="11.25" x14ac:dyDescent="0.25">
      <c r="A13" s="21" t="s">
        <v>206</v>
      </c>
      <c r="B13" s="113">
        <v>2.31</v>
      </c>
      <c r="C13" s="113">
        <v>109.35769999999999</v>
      </c>
      <c r="D13" s="113">
        <v>168.33348521730028</v>
      </c>
      <c r="E13" s="21"/>
      <c r="F13" s="113">
        <v>1.9510000000000001</v>
      </c>
      <c r="G13" s="113">
        <v>29.1692</v>
      </c>
      <c r="H13" s="113">
        <v>53.620776172658317</v>
      </c>
      <c r="I13" s="21"/>
      <c r="J13" s="113">
        <v>108.09399999999999</v>
      </c>
      <c r="K13" s="113">
        <v>215.6395</v>
      </c>
      <c r="L13" s="113">
        <v>282.50009221257199</v>
      </c>
      <c r="M13" s="21"/>
      <c r="N13" s="113">
        <v>82.763999999999996</v>
      </c>
      <c r="O13" s="113">
        <v>229.3287</v>
      </c>
      <c r="P13" s="113">
        <v>353.61171261784887</v>
      </c>
      <c r="Q13" s="21"/>
      <c r="R13" s="113">
        <v>26.4</v>
      </c>
      <c r="S13" s="113">
        <v>47.382199999999997</v>
      </c>
      <c r="T13" s="113">
        <v>76.667032161740551</v>
      </c>
      <c r="U13" s="21"/>
      <c r="V13" s="113">
        <v>2.379</v>
      </c>
      <c r="W13" s="113">
        <v>31.719899999999999</v>
      </c>
      <c r="X13" s="113">
        <v>25.083079361421184</v>
      </c>
      <c r="Y13" s="21"/>
      <c r="Z13" s="113">
        <v>26.155000000000001</v>
      </c>
      <c r="AA13" s="113">
        <v>53.667499999999997</v>
      </c>
      <c r="AB13" s="113">
        <v>78.458237716755846</v>
      </c>
      <c r="AC13" s="21"/>
      <c r="AD13" s="113">
        <v>7.8849999999999998</v>
      </c>
      <c r="AE13" s="113">
        <v>70.843599999999995</v>
      </c>
      <c r="AF13" s="113">
        <v>115.79157229725917</v>
      </c>
      <c r="AG13" s="21"/>
      <c r="AH13" s="113">
        <v>0.77300000000002989</v>
      </c>
      <c r="AI13" s="113">
        <v>51.582700000000003</v>
      </c>
      <c r="AJ13" s="113">
        <v>94.930622018322538</v>
      </c>
      <c r="AK13" s="21"/>
      <c r="AL13" s="113">
        <v>258.71100000000001</v>
      </c>
      <c r="AM13" s="113">
        <v>838.69100000000003</v>
      </c>
      <c r="AN13" s="113">
        <v>1248.9966097758786</v>
      </c>
    </row>
    <row r="14" spans="1:40" s="9" customFormat="1" ht="11.25" x14ac:dyDescent="0.25">
      <c r="A14" s="21" t="s">
        <v>207</v>
      </c>
      <c r="B14" s="21">
        <v>0</v>
      </c>
      <c r="C14" s="21">
        <v>0</v>
      </c>
      <c r="D14" s="113">
        <v>0</v>
      </c>
      <c r="E14" s="21"/>
      <c r="F14" s="21">
        <v>0</v>
      </c>
      <c r="G14" s="21">
        <v>0</v>
      </c>
      <c r="H14" s="113">
        <v>5.6961045589797153E-11</v>
      </c>
      <c r="I14" s="21"/>
      <c r="J14" s="21">
        <v>0</v>
      </c>
      <c r="K14" s="21">
        <v>0</v>
      </c>
      <c r="L14" s="113">
        <v>1.0868015018727569E-11</v>
      </c>
      <c r="M14" s="21"/>
      <c r="N14" s="21">
        <v>0</v>
      </c>
      <c r="O14" s="21">
        <v>0</v>
      </c>
      <c r="P14" s="113">
        <v>1.2281462012747051E-9</v>
      </c>
      <c r="Q14" s="21"/>
      <c r="R14" s="21">
        <v>0</v>
      </c>
      <c r="S14" s="21">
        <v>0</v>
      </c>
      <c r="T14" s="113">
        <v>4.8932117151408997E-10</v>
      </c>
      <c r="U14" s="21"/>
      <c r="V14" s="21">
        <v>0</v>
      </c>
      <c r="W14" s="21">
        <v>0</v>
      </c>
      <c r="X14" s="113">
        <v>2.0349936265117023E-11</v>
      </c>
      <c r="Y14" s="21"/>
      <c r="Z14" s="21">
        <v>0</v>
      </c>
      <c r="AA14" s="21">
        <v>0</v>
      </c>
      <c r="AB14" s="113">
        <v>6.633158619542247E-11</v>
      </c>
      <c r="AC14" s="21"/>
      <c r="AD14" s="21">
        <v>0</v>
      </c>
      <c r="AE14" s="21">
        <v>0</v>
      </c>
      <c r="AF14" s="113">
        <v>3.712030573082819E-11</v>
      </c>
      <c r="AG14" s="21"/>
      <c r="AH14" s="113">
        <v>0</v>
      </c>
      <c r="AI14" s="113">
        <v>0</v>
      </c>
      <c r="AJ14" s="113">
        <v>2.0069923897204868E-10</v>
      </c>
      <c r="AK14" s="21"/>
      <c r="AL14" s="21">
        <v>0</v>
      </c>
      <c r="AM14" s="21">
        <v>0</v>
      </c>
      <c r="AN14" s="113">
        <v>2.1097975005607366E-9</v>
      </c>
    </row>
    <row r="15" spans="1:40" s="9" customFormat="1" ht="11.25" x14ac:dyDescent="0.25">
      <c r="A15" s="21" t="s">
        <v>208</v>
      </c>
      <c r="B15" s="113">
        <v>33.744999999999997</v>
      </c>
      <c r="C15" s="113">
        <v>32.4435</v>
      </c>
      <c r="D15" s="113">
        <v>13.286892613265277</v>
      </c>
      <c r="E15" s="21"/>
      <c r="F15" s="113">
        <v>35.521999999999998</v>
      </c>
      <c r="G15" s="113">
        <v>32.9405</v>
      </c>
      <c r="H15" s="113">
        <v>0.88265784452555562</v>
      </c>
      <c r="I15" s="21"/>
      <c r="J15" s="113">
        <v>109.89400000000001</v>
      </c>
      <c r="K15" s="113">
        <v>43.305300000000003</v>
      </c>
      <c r="L15" s="113">
        <v>3.0359227875249997</v>
      </c>
      <c r="M15" s="21"/>
      <c r="N15" s="113">
        <v>140.24</v>
      </c>
      <c r="O15" s="113">
        <v>46.8643</v>
      </c>
      <c r="P15" s="113">
        <v>5.4941413356555566</v>
      </c>
      <c r="Q15" s="21"/>
      <c r="R15" s="113">
        <v>183.63800000000001</v>
      </c>
      <c r="S15" s="113">
        <v>54.6633</v>
      </c>
      <c r="T15" s="113">
        <v>9.2612905982508327</v>
      </c>
      <c r="U15" s="21"/>
      <c r="V15" s="113">
        <v>46.878999999999998</v>
      </c>
      <c r="W15" s="113">
        <v>22.6356</v>
      </c>
      <c r="X15" s="113">
        <v>7.3274134461586087</v>
      </c>
      <c r="Y15" s="21"/>
      <c r="Z15" s="113">
        <v>124.908</v>
      </c>
      <c r="AA15" s="113">
        <v>74.509399999999999</v>
      </c>
      <c r="AB15" s="113">
        <v>0.64922892520722231</v>
      </c>
      <c r="AC15" s="21"/>
      <c r="AD15" s="113">
        <v>124.363</v>
      </c>
      <c r="AE15" s="113">
        <v>61.690200000000004</v>
      </c>
      <c r="AF15" s="113">
        <v>4.0291887391516665</v>
      </c>
      <c r="AG15" s="21"/>
      <c r="AH15" s="113">
        <v>318.04900000000015</v>
      </c>
      <c r="AI15" s="113">
        <v>296.12829999999997</v>
      </c>
      <c r="AJ15" s="113">
        <v>267.06487377905017</v>
      </c>
      <c r="AK15" s="21"/>
      <c r="AL15" s="113">
        <v>1117.2380000000001</v>
      </c>
      <c r="AM15" s="113">
        <v>665.18039999999996</v>
      </c>
      <c r="AN15" s="113">
        <v>311.03161006878992</v>
      </c>
    </row>
    <row r="16" spans="1:40" s="9" customFormat="1" ht="11.25" x14ac:dyDescent="0.25">
      <c r="A16" s="21" t="s">
        <v>33</v>
      </c>
      <c r="B16" s="113">
        <v>62.13</v>
      </c>
      <c r="C16" s="113">
        <v>487.06799999999998</v>
      </c>
      <c r="D16" s="113">
        <v>906.93666666666672</v>
      </c>
      <c r="E16" s="21"/>
      <c r="F16" s="113">
        <v>16.776</v>
      </c>
      <c r="G16" s="113">
        <v>105.85</v>
      </c>
      <c r="H16" s="113">
        <v>278.3050555555555</v>
      </c>
      <c r="I16" s="21"/>
      <c r="J16" s="113">
        <v>925.322</v>
      </c>
      <c r="K16" s="113">
        <v>706.83109999999999</v>
      </c>
      <c r="L16" s="113">
        <v>848.63363888888898</v>
      </c>
      <c r="M16" s="21"/>
      <c r="N16" s="113">
        <v>940.54700000000003</v>
      </c>
      <c r="O16" s="113">
        <v>1092.7046</v>
      </c>
      <c r="P16" s="113">
        <v>1164.6020277777777</v>
      </c>
      <c r="Q16" s="21"/>
      <c r="R16" s="113">
        <v>406.76900000000001</v>
      </c>
      <c r="S16" s="113">
        <v>706.30700000000002</v>
      </c>
      <c r="T16" s="113">
        <v>877.01572222222217</v>
      </c>
      <c r="U16" s="21"/>
      <c r="V16" s="113">
        <v>293.01400000000001</v>
      </c>
      <c r="W16" s="113">
        <v>413.09530000000001</v>
      </c>
      <c r="X16" s="113">
        <v>535.70866666666666</v>
      </c>
      <c r="Y16" s="21"/>
      <c r="Z16" s="113">
        <v>19.567</v>
      </c>
      <c r="AA16" s="113">
        <v>48.435000000000002</v>
      </c>
      <c r="AB16" s="113">
        <v>63.308416666666666</v>
      </c>
      <c r="AC16" s="21"/>
      <c r="AD16" s="113">
        <v>43.616</v>
      </c>
      <c r="AE16" s="113">
        <v>70.11170000000007</v>
      </c>
      <c r="AF16" s="113">
        <v>76.159333333333336</v>
      </c>
      <c r="AG16" s="21"/>
      <c r="AH16" s="113">
        <v>11.316999999999886</v>
      </c>
      <c r="AI16" s="113">
        <v>37.027599999999865</v>
      </c>
      <c r="AJ16" s="113">
        <v>74.818972222221902</v>
      </c>
      <c r="AK16" s="21"/>
      <c r="AL16" s="113">
        <v>2719.058</v>
      </c>
      <c r="AM16" s="113">
        <v>3667.4303</v>
      </c>
      <c r="AN16" s="113">
        <v>4825.4884999999995</v>
      </c>
    </row>
    <row r="17" spans="1:40" s="9" customFormat="1" ht="11.25" x14ac:dyDescent="0.25">
      <c r="A17" s="21" t="s">
        <v>209</v>
      </c>
      <c r="B17" s="113">
        <v>485.26400000000001</v>
      </c>
      <c r="C17" s="113">
        <v>1045.6199999999999</v>
      </c>
      <c r="D17" s="113">
        <v>1141.4055250044767</v>
      </c>
      <c r="E17" s="21"/>
      <c r="F17" s="113">
        <v>123.82599999999999</v>
      </c>
      <c r="G17" s="113">
        <v>250.887</v>
      </c>
      <c r="H17" s="113">
        <v>347.22225000000003</v>
      </c>
      <c r="I17" s="21"/>
      <c r="J17" s="113">
        <v>497.60199999999998</v>
      </c>
      <c r="K17" s="113">
        <v>633.12599999999998</v>
      </c>
      <c r="L17" s="113">
        <v>708.92307001147549</v>
      </c>
      <c r="M17" s="21"/>
      <c r="N17" s="113">
        <v>645.30200000000002</v>
      </c>
      <c r="O17" s="113">
        <v>703.5163</v>
      </c>
      <c r="P17" s="113">
        <v>807.64184398888574</v>
      </c>
      <c r="Q17" s="21"/>
      <c r="R17" s="113">
        <v>115.55200000000001</v>
      </c>
      <c r="S17" s="113">
        <v>141.40369999999999</v>
      </c>
      <c r="T17" s="113">
        <v>128.84525590468255</v>
      </c>
      <c r="U17" s="21"/>
      <c r="V17" s="113">
        <v>291.27999999999997</v>
      </c>
      <c r="W17" s="113">
        <v>397.28789999999998</v>
      </c>
      <c r="X17" s="113">
        <v>474.77763136381401</v>
      </c>
      <c r="Y17" s="21"/>
      <c r="Z17" s="113">
        <v>668.93799999999999</v>
      </c>
      <c r="AA17" s="113">
        <v>944.25699999999995</v>
      </c>
      <c r="AB17" s="113">
        <v>1133.9638384185018</v>
      </c>
      <c r="AC17" s="21"/>
      <c r="AD17" s="113">
        <v>132.22600000000003</v>
      </c>
      <c r="AE17" s="113">
        <v>276.0814000000002</v>
      </c>
      <c r="AF17" s="113">
        <v>205.64027777777778</v>
      </c>
      <c r="AG17" s="21"/>
      <c r="AH17" s="113">
        <v>118.34100000000009</v>
      </c>
      <c r="AI17" s="113">
        <v>287.59359999999987</v>
      </c>
      <c r="AJ17" s="113">
        <v>395.89672487218331</v>
      </c>
      <c r="AK17" s="21"/>
      <c r="AL17" s="113">
        <v>3078.3310000000001</v>
      </c>
      <c r="AM17" s="113">
        <v>4679.7728999999999</v>
      </c>
      <c r="AN17" s="113">
        <v>5344.3164173417972</v>
      </c>
    </row>
    <row r="18" spans="1:40" s="9" customFormat="1" ht="11.25" x14ac:dyDescent="0.25">
      <c r="A18" s="21" t="s">
        <v>210</v>
      </c>
      <c r="B18" s="113">
        <v>0</v>
      </c>
      <c r="C18" s="113">
        <v>9.6000000000000002E-2</v>
      </c>
      <c r="D18" s="113">
        <v>0.46300000000000002</v>
      </c>
      <c r="E18" s="21"/>
      <c r="F18" s="113">
        <v>0</v>
      </c>
      <c r="G18" s="113">
        <v>0.15989999999999999</v>
      </c>
      <c r="H18" s="113">
        <v>0.8056388888888889</v>
      </c>
      <c r="I18" s="21"/>
      <c r="J18" s="113">
        <v>0.51900000000000002</v>
      </c>
      <c r="K18" s="113">
        <v>9.2886000000000006</v>
      </c>
      <c r="L18" s="113">
        <v>12.424222222222223</v>
      </c>
      <c r="M18" s="21"/>
      <c r="N18" s="113">
        <v>3.1E-2</v>
      </c>
      <c r="O18" s="113">
        <v>1.4329000000000001</v>
      </c>
      <c r="P18" s="113">
        <v>6.8639722222222224</v>
      </c>
      <c r="Q18" s="21"/>
      <c r="R18" s="113">
        <v>0</v>
      </c>
      <c r="S18" s="113">
        <v>1.2503</v>
      </c>
      <c r="T18" s="113">
        <v>2.889388888888889</v>
      </c>
      <c r="U18" s="21"/>
      <c r="V18" s="113">
        <v>0</v>
      </c>
      <c r="W18" s="113">
        <v>0.19819999999999999</v>
      </c>
      <c r="X18" s="113">
        <v>0.22136111111111109</v>
      </c>
      <c r="Y18" s="21"/>
      <c r="Z18" s="113">
        <v>0</v>
      </c>
      <c r="AA18" s="113">
        <v>4.8000000000000001E-2</v>
      </c>
      <c r="AB18" s="113">
        <v>0.25005555555555553</v>
      </c>
      <c r="AC18" s="21"/>
      <c r="AD18" s="113">
        <v>0</v>
      </c>
      <c r="AE18" s="113">
        <v>9.600000000000003E-2</v>
      </c>
      <c r="AF18" s="113">
        <v>0.47227777777777769</v>
      </c>
      <c r="AG18" s="21"/>
      <c r="AH18" s="113">
        <v>2.7755575615628914E-17</v>
      </c>
      <c r="AI18" s="113">
        <v>3.0699999999998895E-2</v>
      </c>
      <c r="AJ18" s="113">
        <v>0.13916666666666655</v>
      </c>
      <c r="AK18" s="21"/>
      <c r="AL18" s="113">
        <v>0.55000000000000004</v>
      </c>
      <c r="AM18" s="113">
        <v>12.6006</v>
      </c>
      <c r="AN18" s="113">
        <v>24.529083333333336</v>
      </c>
    </row>
    <row r="19" spans="1:40" s="9" customFormat="1" ht="11.25" x14ac:dyDescent="0.25">
      <c r="A19" s="21" t="s">
        <v>30</v>
      </c>
      <c r="B19" s="113">
        <v>0</v>
      </c>
      <c r="C19" s="113">
        <v>4.2759</v>
      </c>
      <c r="D19" s="113">
        <v>9.8582222222222207</v>
      </c>
      <c r="E19" s="21"/>
      <c r="F19" s="113">
        <v>0</v>
      </c>
      <c r="G19" s="113">
        <v>0.75600000000000001</v>
      </c>
      <c r="H19" s="113">
        <v>8.8888888888888893E-4</v>
      </c>
      <c r="I19" s="21"/>
      <c r="J19" s="113">
        <v>9.5079999999999991</v>
      </c>
      <c r="K19" s="113">
        <v>19.213699999999999</v>
      </c>
      <c r="L19" s="113">
        <v>24.90816666666667</v>
      </c>
      <c r="M19" s="21"/>
      <c r="N19" s="113">
        <v>24.202000000000002</v>
      </c>
      <c r="O19" s="113">
        <v>59.039000000000001</v>
      </c>
      <c r="P19" s="113">
        <v>83.591388888888886</v>
      </c>
      <c r="Q19" s="21"/>
      <c r="R19" s="113">
        <v>6.4340000000000002</v>
      </c>
      <c r="S19" s="113">
        <v>13.416499999999999</v>
      </c>
      <c r="T19" s="113">
        <v>20.153916666666671</v>
      </c>
      <c r="U19" s="21"/>
      <c r="V19" s="113">
        <v>0.48499999999999999</v>
      </c>
      <c r="W19" s="113">
        <v>10.6348</v>
      </c>
      <c r="X19" s="113">
        <v>38.266610216974996</v>
      </c>
      <c r="Y19" s="21"/>
      <c r="Z19" s="113">
        <v>2.8639999999999999</v>
      </c>
      <c r="AA19" s="113">
        <v>10.651999999999999</v>
      </c>
      <c r="AB19" s="113">
        <v>23.508303082285277</v>
      </c>
      <c r="AC19" s="21"/>
      <c r="AD19" s="113">
        <v>17.239000000000001</v>
      </c>
      <c r="AE19" s="113">
        <v>47.138399999999997</v>
      </c>
      <c r="AF19" s="113">
        <v>77.277833333333319</v>
      </c>
      <c r="AG19" s="21"/>
      <c r="AH19" s="113">
        <v>1.019999999999996</v>
      </c>
      <c r="AI19" s="113">
        <v>7.9292000000000016</v>
      </c>
      <c r="AJ19" s="113">
        <v>19.599967615420013</v>
      </c>
      <c r="AK19" s="21"/>
      <c r="AL19" s="113">
        <v>61.752000000000002</v>
      </c>
      <c r="AM19" s="113">
        <v>173.05549999999999</v>
      </c>
      <c r="AN19" s="113">
        <v>297.16529758134692</v>
      </c>
    </row>
    <row r="20" spans="1:40" s="9" customFormat="1" ht="11.25" x14ac:dyDescent="0.25">
      <c r="A20" s="21" t="s">
        <v>211</v>
      </c>
      <c r="B20" s="113">
        <v>0.11600000000000001</v>
      </c>
      <c r="C20" s="113">
        <v>38.740499999999997</v>
      </c>
      <c r="D20" s="113">
        <v>104.32086111111111</v>
      </c>
      <c r="E20" s="21"/>
      <c r="F20" s="113">
        <v>1.9E-2</v>
      </c>
      <c r="G20" s="113">
        <v>10.491</v>
      </c>
      <c r="H20" s="113">
        <v>22.099414133941117</v>
      </c>
      <c r="I20" s="21"/>
      <c r="J20" s="113">
        <v>3.78</v>
      </c>
      <c r="K20" s="113">
        <v>71.184200000000004</v>
      </c>
      <c r="L20" s="113">
        <v>124.74480863520887</v>
      </c>
      <c r="M20" s="21"/>
      <c r="N20" s="113">
        <v>5.0999999999999997E-2</v>
      </c>
      <c r="O20" s="113">
        <v>59.003100000000003</v>
      </c>
      <c r="P20" s="113">
        <v>149.30103733023222</v>
      </c>
      <c r="Q20" s="21"/>
      <c r="R20" s="113">
        <v>8.8999999999999996E-2</v>
      </c>
      <c r="S20" s="113">
        <v>28.767600000000002</v>
      </c>
      <c r="T20" s="113">
        <v>49.746898899364446</v>
      </c>
      <c r="U20" s="21"/>
      <c r="V20" s="113">
        <v>0</v>
      </c>
      <c r="W20" s="113">
        <v>4.4827000000000004</v>
      </c>
      <c r="X20" s="113">
        <v>10.853135041499717</v>
      </c>
      <c r="Y20" s="21"/>
      <c r="Z20" s="113">
        <v>0</v>
      </c>
      <c r="AA20" s="113">
        <v>13.869300000000001</v>
      </c>
      <c r="AB20" s="113">
        <v>33.249641942371944</v>
      </c>
      <c r="AC20" s="21"/>
      <c r="AD20" s="113">
        <v>1.9999999999999993E-2</v>
      </c>
      <c r="AE20" s="113">
        <v>20.597200000000001</v>
      </c>
      <c r="AF20" s="113">
        <v>42.995119327490002</v>
      </c>
      <c r="AG20" s="21"/>
      <c r="AH20" s="113">
        <v>2.8900000000000311E-2</v>
      </c>
      <c r="AI20" s="113">
        <v>31.591100000000004</v>
      </c>
      <c r="AJ20" s="113">
        <v>79.851677599647488</v>
      </c>
      <c r="AK20" s="21"/>
      <c r="AL20" s="113">
        <v>4.1039000000000003</v>
      </c>
      <c r="AM20" s="113">
        <v>278.72669999999999</v>
      </c>
      <c r="AN20" s="113">
        <v>617.16259402086689</v>
      </c>
    </row>
    <row r="21" spans="1:40" s="9" customFormat="1" ht="11.25" x14ac:dyDescent="0.25">
      <c r="A21" s="21" t="s">
        <v>212</v>
      </c>
      <c r="B21" s="113">
        <v>0</v>
      </c>
      <c r="C21" s="113">
        <v>12.8255</v>
      </c>
      <c r="D21" s="113">
        <v>43.619444301590008</v>
      </c>
      <c r="E21" s="21"/>
      <c r="F21" s="113">
        <v>0</v>
      </c>
      <c r="G21" s="113">
        <v>0.40620000000000001</v>
      </c>
      <c r="H21" s="113">
        <v>1.1905755582677779</v>
      </c>
      <c r="I21" s="21"/>
      <c r="J21" s="113">
        <v>8.0000000000000002E-3</v>
      </c>
      <c r="K21" s="113">
        <v>37.043100000000003</v>
      </c>
      <c r="L21" s="113">
        <v>60.503499999999988</v>
      </c>
      <c r="M21" s="21"/>
      <c r="N21" s="113">
        <v>0.67300000000000004</v>
      </c>
      <c r="O21" s="113">
        <v>19.752400000000002</v>
      </c>
      <c r="P21" s="113">
        <v>64.323812448754481</v>
      </c>
      <c r="Q21" s="21"/>
      <c r="R21" s="113">
        <v>0</v>
      </c>
      <c r="S21" s="113">
        <v>4.6405000000000003</v>
      </c>
      <c r="T21" s="113">
        <v>10.940459649553897</v>
      </c>
      <c r="U21" s="21"/>
      <c r="V21" s="113">
        <v>0</v>
      </c>
      <c r="W21" s="113">
        <v>0.15329999999999999</v>
      </c>
      <c r="X21" s="113">
        <v>0.42294647040333316</v>
      </c>
      <c r="Y21" s="21"/>
      <c r="Z21" s="113">
        <v>0</v>
      </c>
      <c r="AA21" s="113">
        <v>5.4436999999999998</v>
      </c>
      <c r="AB21" s="113">
        <v>18.622662020614737</v>
      </c>
      <c r="AC21" s="21"/>
      <c r="AD21" s="113">
        <v>0</v>
      </c>
      <c r="AE21" s="113">
        <v>5.8743000000000016</v>
      </c>
      <c r="AF21" s="113">
        <v>12.002052770411112</v>
      </c>
      <c r="AG21" s="21"/>
      <c r="AH21" s="113">
        <v>0</v>
      </c>
      <c r="AI21" s="113">
        <v>37.431999999999988</v>
      </c>
      <c r="AJ21" s="113">
        <v>76.222910272240313</v>
      </c>
      <c r="AK21" s="21"/>
      <c r="AL21" s="113">
        <v>0.68100000000000005</v>
      </c>
      <c r="AM21" s="113">
        <v>123.571</v>
      </c>
      <c r="AN21" s="113">
        <v>287.84836349183564</v>
      </c>
    </row>
    <row r="22" spans="1:40" s="9" customFormat="1" ht="11.25" x14ac:dyDescent="0.25">
      <c r="A22" s="21" t="s">
        <v>25</v>
      </c>
      <c r="B22" s="113">
        <v>8.7910000000000004</v>
      </c>
      <c r="C22" s="113">
        <v>204.00399999999999</v>
      </c>
      <c r="D22" s="113">
        <v>383.76669014456269</v>
      </c>
      <c r="E22" s="21"/>
      <c r="F22" s="113">
        <v>11.5754</v>
      </c>
      <c r="G22" s="113">
        <v>68.884900000000002</v>
      </c>
      <c r="H22" s="113">
        <v>82.760221172674434</v>
      </c>
      <c r="I22" s="21"/>
      <c r="J22" s="113">
        <v>105.23</v>
      </c>
      <c r="K22" s="113">
        <v>463.83069999999998</v>
      </c>
      <c r="L22" s="113">
        <v>597.88363888888875</v>
      </c>
      <c r="M22" s="21"/>
      <c r="N22" s="113">
        <v>37.889000000000003</v>
      </c>
      <c r="O22" s="113">
        <v>323.61939999999998</v>
      </c>
      <c r="P22" s="113">
        <v>320.81366666666685</v>
      </c>
      <c r="Q22" s="21"/>
      <c r="R22" s="113">
        <v>6.548</v>
      </c>
      <c r="S22" s="113">
        <v>34.805999999999997</v>
      </c>
      <c r="T22" s="113">
        <v>48.91604466103891</v>
      </c>
      <c r="U22" s="21"/>
      <c r="V22" s="113">
        <v>0.1216</v>
      </c>
      <c r="W22" s="113">
        <v>15.2875</v>
      </c>
      <c r="X22" s="113">
        <v>62.28441822743946</v>
      </c>
      <c r="Y22" s="21"/>
      <c r="Z22" s="113">
        <v>0.97199999999999998</v>
      </c>
      <c r="AA22" s="113">
        <v>22.2896</v>
      </c>
      <c r="AB22" s="113">
        <v>30.972639774707218</v>
      </c>
      <c r="AC22" s="21"/>
      <c r="AD22" s="113">
        <v>0.50399999999999956</v>
      </c>
      <c r="AE22" s="113">
        <v>43.258099999999999</v>
      </c>
      <c r="AF22" s="113">
        <v>67.181805157743341</v>
      </c>
      <c r="AG22" s="21"/>
      <c r="AH22" s="113">
        <v>1.4929999999999901</v>
      </c>
      <c r="AI22" s="113">
        <v>45.460800000000049</v>
      </c>
      <c r="AJ22" s="113">
        <v>99.593687660717066</v>
      </c>
      <c r="AK22" s="21"/>
      <c r="AL22" s="113">
        <v>173.124</v>
      </c>
      <c r="AM22" s="113">
        <v>1221.441</v>
      </c>
      <c r="AN22" s="113">
        <v>1694.1728123544387</v>
      </c>
    </row>
    <row r="23" spans="1:40" s="9" customFormat="1" ht="11.25" x14ac:dyDescent="0.25">
      <c r="A23" s="21" t="s">
        <v>27</v>
      </c>
      <c r="B23" s="113">
        <v>0</v>
      </c>
      <c r="C23" s="113">
        <v>20.818000000000001</v>
      </c>
      <c r="D23" s="113">
        <v>36.193750000000001</v>
      </c>
      <c r="E23" s="21"/>
      <c r="F23" s="113">
        <v>7.6600000000000001E-2</v>
      </c>
      <c r="G23" s="113">
        <v>2.7006999999999999</v>
      </c>
      <c r="H23" s="113">
        <v>4.5589722222222218</v>
      </c>
      <c r="I23" s="21"/>
      <c r="J23" s="113">
        <v>0</v>
      </c>
      <c r="K23" s="113">
        <v>149.7567</v>
      </c>
      <c r="L23" s="113">
        <v>200.33030833581068</v>
      </c>
      <c r="M23" s="21"/>
      <c r="N23" s="113">
        <v>0</v>
      </c>
      <c r="O23" s="113">
        <v>67.938800000000001</v>
      </c>
      <c r="P23" s="113">
        <v>106.27950798079554</v>
      </c>
      <c r="Q23" s="21"/>
      <c r="R23" s="113">
        <v>0</v>
      </c>
      <c r="S23" s="113">
        <v>27.690100000000001</v>
      </c>
      <c r="T23" s="113">
        <v>43.849327641583052</v>
      </c>
      <c r="U23" s="21"/>
      <c r="V23" s="113">
        <v>0.2792</v>
      </c>
      <c r="W23" s="113">
        <v>10.515599999999999</v>
      </c>
      <c r="X23" s="113">
        <v>15.601497313408064</v>
      </c>
      <c r="Y23" s="21"/>
      <c r="Z23" s="113">
        <v>0</v>
      </c>
      <c r="AA23" s="113">
        <v>11.5246</v>
      </c>
      <c r="AB23" s="113">
        <v>18.38753900646779</v>
      </c>
      <c r="AC23" s="21"/>
      <c r="AD23" s="113">
        <v>0</v>
      </c>
      <c r="AE23" s="113">
        <v>9.2573999999999987</v>
      </c>
      <c r="AF23" s="113">
        <v>14.676444444444446</v>
      </c>
      <c r="AG23" s="21"/>
      <c r="AH23" s="113">
        <v>0</v>
      </c>
      <c r="AI23" s="113">
        <v>7.8239000000000427</v>
      </c>
      <c r="AJ23" s="113">
        <v>15.208472222222195</v>
      </c>
      <c r="AK23" s="21"/>
      <c r="AL23" s="113">
        <v>0.24249999999999999</v>
      </c>
      <c r="AM23" s="113">
        <v>308.0258</v>
      </c>
      <c r="AN23" s="113">
        <v>455.08581916695402</v>
      </c>
    </row>
    <row r="24" spans="1:40" s="9" customFormat="1" ht="12" thickBot="1" x14ac:dyDescent="0.3">
      <c r="A24" s="114" t="s">
        <v>213</v>
      </c>
      <c r="B24" s="115">
        <f>SUM(B9:B23)</f>
        <v>3318.181</v>
      </c>
      <c r="C24" s="115">
        <f>SUM(C9:C23)</f>
        <v>8847.1362000000008</v>
      </c>
      <c r="D24" s="115">
        <f>SUM(D9:D23)</f>
        <v>12470.433893002426</v>
      </c>
      <c r="E24" s="31"/>
      <c r="F24" s="115">
        <f>SUM(F9:F23)</f>
        <v>792.42</v>
      </c>
      <c r="G24" s="115">
        <f>SUM(G9:G23)</f>
        <v>2736.9290000000001</v>
      </c>
      <c r="H24" s="115">
        <f>SUM(H9:H23)</f>
        <v>4066.6224461425272</v>
      </c>
      <c r="I24" s="31"/>
      <c r="J24" s="115">
        <f>SUM(J9:J23)</f>
        <v>3574.6039999999994</v>
      </c>
      <c r="K24" s="115">
        <f>SUM(K9:K23)</f>
        <v>4398.3192999999992</v>
      </c>
      <c r="L24" s="115">
        <f>SUM(L9:L23)</f>
        <v>5085.4562562966266</v>
      </c>
      <c r="M24" s="31"/>
      <c r="N24" s="115">
        <f>SUM(N9:N23)</f>
        <v>5218.9640000000009</v>
      </c>
      <c r="O24" s="115">
        <f>SUM(O9:O23)</f>
        <v>6520.8684999999996</v>
      </c>
      <c r="P24" s="115">
        <f>SUM(P9:P23)</f>
        <v>7644.2115744804432</v>
      </c>
      <c r="Q24" s="31"/>
      <c r="R24" s="115">
        <f>SUM(R9:R23)</f>
        <v>1847.6879999999999</v>
      </c>
      <c r="S24" s="115">
        <f>SUM(S9:S23)</f>
        <v>2295.6623999999997</v>
      </c>
      <c r="T24" s="115">
        <f>SUM(T9:T23)</f>
        <v>2766.9516850640034</v>
      </c>
      <c r="U24" s="31"/>
      <c r="V24" s="115">
        <f>SUM(V9:V23)</f>
        <v>1685.0027999999998</v>
      </c>
      <c r="W24" s="115">
        <f>SUM(W9:W23)</f>
        <v>2357.4634999999994</v>
      </c>
      <c r="X24" s="115">
        <f>SUM(X9:X23)</f>
        <v>3106.9722880561999</v>
      </c>
      <c r="Y24" s="31"/>
      <c r="Z24" s="115">
        <f>SUM(Z9:Z23)</f>
        <v>1005.0989999999999</v>
      </c>
      <c r="AA24" s="115">
        <f>SUM(AA9:AA23)</f>
        <v>1745.0660000000003</v>
      </c>
      <c r="AB24" s="115">
        <f>SUM(AB9:AB23)</f>
        <v>2243.2507792966576</v>
      </c>
      <c r="AC24" s="31"/>
      <c r="AD24" s="115">
        <f>SUM(AD9:AD23)</f>
        <v>984.00900000000047</v>
      </c>
      <c r="AE24" s="115">
        <f>SUM(AE9:AE23)</f>
        <v>2517.2331000000008</v>
      </c>
      <c r="AF24" s="115">
        <f>SUM(AF9:AF23)</f>
        <v>3913.9510826380679</v>
      </c>
      <c r="AG24" s="31"/>
      <c r="AH24" s="115">
        <f>SUM(AH9:AH23)</f>
        <v>1329.8068999999996</v>
      </c>
      <c r="AI24" s="115">
        <f>SUM(AI9:AI23)</f>
        <v>2867.6419999999989</v>
      </c>
      <c r="AJ24" s="115">
        <f>SUM(AJ9:AJ23)</f>
        <v>4672.0448813301182</v>
      </c>
      <c r="AK24" s="31"/>
      <c r="AL24" s="115">
        <f>SUM(AL9:AL23)</f>
        <v>19755.661399999997</v>
      </c>
      <c r="AM24" s="115">
        <f>SUM(AM9:AM23)</f>
        <v>34286.320000000007</v>
      </c>
      <c r="AN24" s="115">
        <f>SUM(AN9:AN23)</f>
        <v>45969.894886307069</v>
      </c>
    </row>
    <row r="25" spans="1:40" x14ac:dyDescent="0.25">
      <c r="A25" s="116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</row>
    <row r="26" spans="1:40" s="7" customFormat="1" ht="12.75" x14ac:dyDescent="0.25">
      <c r="A26" s="109" t="s">
        <v>214</v>
      </c>
      <c r="B26" s="110"/>
      <c r="C26" s="109" t="s">
        <v>189</v>
      </c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</row>
    <row r="27" spans="1:40" s="7" customFormat="1" ht="13.5" thickBot="1" x14ac:dyDescent="0.3">
      <c r="A27" s="110" t="s">
        <v>215</v>
      </c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</row>
    <row r="28" spans="1:40" s="9" customFormat="1" ht="11.25" x14ac:dyDescent="0.25">
      <c r="A28" s="111"/>
      <c r="B28" s="156" t="s">
        <v>192</v>
      </c>
      <c r="C28" s="156"/>
      <c r="D28" s="156"/>
      <c r="E28" s="111"/>
      <c r="F28" s="156" t="s">
        <v>193</v>
      </c>
      <c r="G28" s="156"/>
      <c r="H28" s="156"/>
      <c r="I28" s="111"/>
      <c r="J28" s="156" t="s">
        <v>194</v>
      </c>
      <c r="K28" s="156"/>
      <c r="L28" s="156"/>
      <c r="M28" s="111"/>
      <c r="N28" s="156" t="s">
        <v>195</v>
      </c>
      <c r="O28" s="156"/>
      <c r="P28" s="156"/>
      <c r="Q28" s="111"/>
      <c r="R28" s="156" t="s">
        <v>196</v>
      </c>
      <c r="S28" s="156"/>
      <c r="T28" s="156"/>
      <c r="U28" s="111"/>
      <c r="V28" s="156" t="s">
        <v>197</v>
      </c>
      <c r="W28" s="156"/>
      <c r="X28" s="156"/>
      <c r="Y28" s="111"/>
      <c r="Z28" s="156" t="s">
        <v>198</v>
      </c>
      <c r="AA28" s="156"/>
      <c r="AB28" s="156"/>
      <c r="AC28" s="111"/>
      <c r="AD28" s="156" t="s">
        <v>199</v>
      </c>
      <c r="AE28" s="156"/>
      <c r="AF28" s="156"/>
      <c r="AG28" s="111"/>
      <c r="AH28" s="156" t="s">
        <v>200</v>
      </c>
      <c r="AI28" s="156"/>
      <c r="AJ28" s="156"/>
      <c r="AK28" s="111"/>
      <c r="AL28" s="156" t="s">
        <v>201</v>
      </c>
      <c r="AM28" s="156"/>
      <c r="AN28" s="156"/>
    </row>
    <row r="29" spans="1:40" s="9" customFormat="1" ht="11.25" x14ac:dyDescent="0.25">
      <c r="A29" s="29"/>
      <c r="B29" s="112">
        <v>2007</v>
      </c>
      <c r="C29" s="112">
        <v>2030</v>
      </c>
      <c r="D29" s="112">
        <v>2050</v>
      </c>
      <c r="E29" s="29"/>
      <c r="F29" s="112">
        <v>2007</v>
      </c>
      <c r="G29" s="112">
        <v>2030</v>
      </c>
      <c r="H29" s="112">
        <v>2050</v>
      </c>
      <c r="I29" s="29"/>
      <c r="J29" s="112">
        <v>2007</v>
      </c>
      <c r="K29" s="112">
        <v>2030</v>
      </c>
      <c r="L29" s="112">
        <v>2050</v>
      </c>
      <c r="M29" s="29"/>
      <c r="N29" s="112">
        <v>2007</v>
      </c>
      <c r="O29" s="112">
        <v>2030</v>
      </c>
      <c r="P29" s="112">
        <v>2050</v>
      </c>
      <c r="Q29" s="29"/>
      <c r="R29" s="112">
        <v>2007</v>
      </c>
      <c r="S29" s="112">
        <v>2030</v>
      </c>
      <c r="T29" s="112">
        <v>2050</v>
      </c>
      <c r="U29" s="29"/>
      <c r="V29" s="112">
        <v>2007</v>
      </c>
      <c r="W29" s="112">
        <v>2030</v>
      </c>
      <c r="X29" s="112">
        <v>2050</v>
      </c>
      <c r="Y29" s="29"/>
      <c r="Z29" s="112">
        <v>2007</v>
      </c>
      <c r="AA29" s="112">
        <v>2030</v>
      </c>
      <c r="AB29" s="112">
        <v>2050</v>
      </c>
      <c r="AC29" s="29"/>
      <c r="AD29" s="112">
        <v>2007</v>
      </c>
      <c r="AE29" s="112">
        <v>2030</v>
      </c>
      <c r="AF29" s="112">
        <v>2050</v>
      </c>
      <c r="AG29" s="29"/>
      <c r="AH29" s="112">
        <v>2007</v>
      </c>
      <c r="AI29" s="112">
        <v>2030</v>
      </c>
      <c r="AJ29" s="112">
        <v>2050</v>
      </c>
      <c r="AK29" s="29"/>
      <c r="AL29" s="112">
        <v>2007</v>
      </c>
      <c r="AM29" s="112">
        <v>2030</v>
      </c>
      <c r="AN29" s="112">
        <v>2050</v>
      </c>
    </row>
    <row r="30" spans="1:40" s="9" customFormat="1" ht="11.25" x14ac:dyDescent="0.25">
      <c r="A30" s="118" t="s">
        <v>202</v>
      </c>
      <c r="B30" s="119">
        <v>501.71100000000001</v>
      </c>
      <c r="C30" s="119">
        <v>1275.1479999999999</v>
      </c>
      <c r="D30" s="119">
        <v>1136.3184822442306</v>
      </c>
      <c r="E30" s="118"/>
      <c r="F30" s="119">
        <v>78.427899999999994</v>
      </c>
      <c r="G30" s="119">
        <v>264.12920000000003</v>
      </c>
      <c r="H30" s="119">
        <v>359</v>
      </c>
      <c r="I30" s="118"/>
      <c r="J30" s="119">
        <v>196.28360000000001</v>
      </c>
      <c r="K30" s="119">
        <v>166.4205</v>
      </c>
      <c r="L30" s="119">
        <v>115.09236014060448</v>
      </c>
      <c r="M30" s="118"/>
      <c r="N30" s="119">
        <v>354.113</v>
      </c>
      <c r="O30" s="119">
        <v>392.93520000000001</v>
      </c>
      <c r="P30" s="119">
        <v>511.75621816732138</v>
      </c>
      <c r="Q30" s="118"/>
      <c r="R30" s="119">
        <v>97.3386</v>
      </c>
      <c r="S30" s="119">
        <v>103.77589999999999</v>
      </c>
      <c r="T30" s="119">
        <v>172.43584975494284</v>
      </c>
      <c r="U30" s="118"/>
      <c r="V30" s="119">
        <v>110.8329</v>
      </c>
      <c r="W30" s="119">
        <v>123.3128</v>
      </c>
      <c r="X30" s="119">
        <v>160.79040482099657</v>
      </c>
      <c r="Y30" s="118"/>
      <c r="Z30" s="119">
        <v>6.1456999999999997</v>
      </c>
      <c r="AA30" s="119">
        <v>23.848800000000001</v>
      </c>
      <c r="AB30" s="119">
        <v>27.736529600862905</v>
      </c>
      <c r="AC30" s="118"/>
      <c r="AD30" s="119">
        <v>48.600899999999939</v>
      </c>
      <c r="AE30" s="119">
        <v>171.17339999999996</v>
      </c>
      <c r="AF30" s="119">
        <v>304.23558194281475</v>
      </c>
      <c r="AG30" s="118"/>
      <c r="AH30" s="119">
        <v>46.275500000000079</v>
      </c>
      <c r="AI30" s="119">
        <v>83.9611000000003</v>
      </c>
      <c r="AJ30" s="119">
        <v>170.87879487498316</v>
      </c>
      <c r="AK30" s="118"/>
      <c r="AL30" s="119">
        <v>1439.7291</v>
      </c>
      <c r="AM30" s="119">
        <v>2604.7049000000002</v>
      </c>
      <c r="AN30" s="119">
        <v>2958.2442215467568</v>
      </c>
    </row>
    <row r="31" spans="1:40" s="9" customFormat="1" ht="11.25" x14ac:dyDescent="0.25">
      <c r="A31" s="118" t="s">
        <v>203</v>
      </c>
      <c r="B31" s="118">
        <v>0</v>
      </c>
      <c r="C31" s="118">
        <v>0</v>
      </c>
      <c r="D31" s="119">
        <v>1.1122973372766731E-3</v>
      </c>
      <c r="E31" s="118"/>
      <c r="F31" s="118">
        <v>0</v>
      </c>
      <c r="G31" s="118">
        <v>0</v>
      </c>
      <c r="H31" s="119">
        <v>2.901453909190209E-4</v>
      </c>
      <c r="I31" s="118"/>
      <c r="J31" s="118">
        <v>0</v>
      </c>
      <c r="K31" s="118">
        <v>0</v>
      </c>
      <c r="L31" s="119">
        <v>8.2017874250495408E-4</v>
      </c>
      <c r="M31" s="118"/>
      <c r="N31" s="118">
        <v>0</v>
      </c>
      <c r="O31" s="118">
        <v>0</v>
      </c>
      <c r="P31" s="119">
        <v>1.40880562171062E-3</v>
      </c>
      <c r="Q31" s="118"/>
      <c r="R31" s="118">
        <v>0</v>
      </c>
      <c r="S31" s="118">
        <v>0</v>
      </c>
      <c r="T31" s="119">
        <v>2.1995561521459834E-3</v>
      </c>
      <c r="U31" s="118"/>
      <c r="V31" s="118">
        <v>0</v>
      </c>
      <c r="W31" s="118">
        <v>0</v>
      </c>
      <c r="X31" s="119">
        <v>1.2409240853920236E-3</v>
      </c>
      <c r="Y31" s="118"/>
      <c r="Z31" s="118">
        <v>0</v>
      </c>
      <c r="AA31" s="118">
        <v>0</v>
      </c>
      <c r="AB31" s="119">
        <v>4.8488347409600667E-4</v>
      </c>
      <c r="AC31" s="118"/>
      <c r="AD31" s="118">
        <v>0</v>
      </c>
      <c r="AE31" s="118">
        <v>0</v>
      </c>
      <c r="AF31" s="119">
        <v>6.7448862125992371E-4</v>
      </c>
      <c r="AG31" s="118"/>
      <c r="AH31" s="119">
        <v>0</v>
      </c>
      <c r="AI31" s="119">
        <v>0</v>
      </c>
      <c r="AJ31" s="119">
        <v>1.0474876267536131E-3</v>
      </c>
      <c r="AK31" s="118"/>
      <c r="AL31" s="118">
        <v>0</v>
      </c>
      <c r="AM31" s="118">
        <v>0</v>
      </c>
      <c r="AN31" s="119">
        <v>9.2787670520588193E-3</v>
      </c>
    </row>
    <row r="32" spans="1:40" s="9" customFormat="1" ht="11.25" x14ac:dyDescent="0.25">
      <c r="A32" s="118" t="s">
        <v>204</v>
      </c>
      <c r="B32" s="119">
        <v>24.236799999999999</v>
      </c>
      <c r="C32" s="119">
        <v>125.035</v>
      </c>
      <c r="D32" s="119">
        <v>207.78536939359179</v>
      </c>
      <c r="E32" s="118"/>
      <c r="F32" s="119">
        <v>15.8619</v>
      </c>
      <c r="G32" s="119">
        <v>64.823599999999999</v>
      </c>
      <c r="H32" s="119">
        <v>126</v>
      </c>
      <c r="I32" s="118"/>
      <c r="J32" s="119">
        <v>183.52440000000001</v>
      </c>
      <c r="K32" s="119">
        <v>261.51420000000002</v>
      </c>
      <c r="L32" s="119">
        <v>556.31459797378318</v>
      </c>
      <c r="M32" s="118"/>
      <c r="N32" s="119">
        <v>438.09120000000001</v>
      </c>
      <c r="O32" s="119">
        <v>516.69680000000005</v>
      </c>
      <c r="P32" s="119">
        <v>800.13632718659824</v>
      </c>
      <c r="Q32" s="118"/>
      <c r="R32" s="119">
        <v>98.725399999999993</v>
      </c>
      <c r="S32" s="119">
        <v>153.0437</v>
      </c>
      <c r="T32" s="119">
        <v>176.91629223529233</v>
      </c>
      <c r="U32" s="118"/>
      <c r="V32" s="119">
        <v>138.73759999999999</v>
      </c>
      <c r="W32" s="119">
        <v>184.74860000000001</v>
      </c>
      <c r="X32" s="119">
        <v>282.15689578086392</v>
      </c>
      <c r="Y32" s="118"/>
      <c r="Z32" s="119">
        <v>38.346699999999998</v>
      </c>
      <c r="AA32" s="119">
        <v>100.6811</v>
      </c>
      <c r="AB32" s="119">
        <v>155.45729663822371</v>
      </c>
      <c r="AC32" s="118"/>
      <c r="AD32" s="119">
        <v>86.085399999999993</v>
      </c>
      <c r="AE32" s="119">
        <v>209.04770000000002</v>
      </c>
      <c r="AF32" s="119">
        <v>267.59519642395884</v>
      </c>
      <c r="AG32" s="118"/>
      <c r="AH32" s="119">
        <v>144.71599999999995</v>
      </c>
      <c r="AI32" s="119">
        <v>356.48349999999976</v>
      </c>
      <c r="AJ32" s="119">
        <v>580.01329322844481</v>
      </c>
      <c r="AK32" s="118"/>
      <c r="AL32" s="119">
        <v>1168.3253999999999</v>
      </c>
      <c r="AM32" s="119">
        <v>1972.0742</v>
      </c>
      <c r="AN32" s="119">
        <v>3152.3752688607569</v>
      </c>
    </row>
    <row r="33" spans="1:40" s="9" customFormat="1" ht="11.25" x14ac:dyDescent="0.25">
      <c r="A33" s="118" t="s">
        <v>205</v>
      </c>
      <c r="B33" s="118">
        <v>0</v>
      </c>
      <c r="C33" s="118">
        <v>0</v>
      </c>
      <c r="D33" s="119">
        <v>0</v>
      </c>
      <c r="E33" s="118"/>
      <c r="F33" s="118">
        <v>0</v>
      </c>
      <c r="G33" s="118">
        <v>0</v>
      </c>
      <c r="H33" s="119">
        <v>7.5174482647150066E-4</v>
      </c>
      <c r="I33" s="118"/>
      <c r="J33" s="118">
        <v>0</v>
      </c>
      <c r="K33" s="118">
        <v>0</v>
      </c>
      <c r="L33" s="119">
        <v>1.0999999959935623E-3</v>
      </c>
      <c r="M33" s="118"/>
      <c r="N33" s="118">
        <v>0</v>
      </c>
      <c r="O33" s="118">
        <v>0</v>
      </c>
      <c r="P33" s="119">
        <v>2.0199045699126005E-3</v>
      </c>
      <c r="Q33" s="118"/>
      <c r="R33" s="118">
        <v>0</v>
      </c>
      <c r="S33" s="118">
        <v>0</v>
      </c>
      <c r="T33" s="119">
        <v>2.8782614418913968E-3</v>
      </c>
      <c r="U33" s="118"/>
      <c r="V33" s="118">
        <v>0</v>
      </c>
      <c r="W33" s="118">
        <v>0</v>
      </c>
      <c r="X33" s="119">
        <v>8.7347797363381604E-4</v>
      </c>
      <c r="Y33" s="118"/>
      <c r="Z33" s="118">
        <v>0</v>
      </c>
      <c r="AA33" s="118">
        <v>0</v>
      </c>
      <c r="AB33" s="119">
        <v>8.5297636255429526E-4</v>
      </c>
      <c r="AC33" s="118"/>
      <c r="AD33" s="118">
        <v>0</v>
      </c>
      <c r="AE33" s="118">
        <v>0</v>
      </c>
      <c r="AF33" s="119">
        <v>8.2699122594838913E-4</v>
      </c>
      <c r="AG33" s="118"/>
      <c r="AH33" s="119">
        <v>0</v>
      </c>
      <c r="AI33" s="119">
        <v>0</v>
      </c>
      <c r="AJ33" s="119">
        <v>2.2438938907770375E-3</v>
      </c>
      <c r="AK33" s="118"/>
      <c r="AL33" s="118">
        <v>0</v>
      </c>
      <c r="AM33" s="118">
        <v>0</v>
      </c>
      <c r="AN33" s="119">
        <v>1.1547250287182599E-2</v>
      </c>
    </row>
    <row r="34" spans="1:40" s="9" customFormat="1" ht="11.25" x14ac:dyDescent="0.25">
      <c r="A34" s="118" t="s">
        <v>206</v>
      </c>
      <c r="B34" s="119">
        <v>0.5</v>
      </c>
      <c r="C34" s="119">
        <v>20.9833</v>
      </c>
      <c r="D34" s="119">
        <v>25.921830606408154</v>
      </c>
      <c r="E34" s="118"/>
      <c r="F34" s="119">
        <v>0.36370000000000002</v>
      </c>
      <c r="G34" s="119">
        <v>5.7995999999999999</v>
      </c>
      <c r="H34" s="119">
        <v>12</v>
      </c>
      <c r="I34" s="118"/>
      <c r="J34" s="119">
        <v>20.324999999999999</v>
      </c>
      <c r="K34" s="119">
        <v>39.5764</v>
      </c>
      <c r="L34" s="119">
        <v>36.253689842883865</v>
      </c>
      <c r="M34" s="118"/>
      <c r="N34" s="119">
        <v>12.815</v>
      </c>
      <c r="O34" s="119">
        <v>38.214700000000001</v>
      </c>
      <c r="P34" s="119">
        <v>45.666386582914861</v>
      </c>
      <c r="Q34" s="118"/>
      <c r="R34" s="119">
        <v>4.4024999999999999</v>
      </c>
      <c r="S34" s="119">
        <v>7.7930000000000001</v>
      </c>
      <c r="T34" s="119">
        <v>10.479616750407638</v>
      </c>
      <c r="U34" s="118"/>
      <c r="V34" s="119">
        <v>1.0598000000000001</v>
      </c>
      <c r="W34" s="119">
        <v>5.8574000000000002</v>
      </c>
      <c r="X34" s="119">
        <v>5.580141798803103</v>
      </c>
      <c r="Y34" s="118"/>
      <c r="Z34" s="119">
        <v>4.8727999999999998</v>
      </c>
      <c r="AA34" s="119">
        <v>9.3978999999999999</v>
      </c>
      <c r="AB34" s="119">
        <v>12.563403361776302</v>
      </c>
      <c r="AC34" s="118"/>
      <c r="AD34" s="119">
        <v>1.085</v>
      </c>
      <c r="AE34" s="119">
        <v>11.239699999999997</v>
      </c>
      <c r="AF34" s="119">
        <v>15.021303576041172</v>
      </c>
      <c r="AG34" s="118"/>
      <c r="AH34" s="119">
        <v>0.19760000000000133</v>
      </c>
      <c r="AI34" s="119">
        <v>8.392700000000028</v>
      </c>
      <c r="AJ34" s="119">
        <v>20.05973487772895</v>
      </c>
      <c r="AK34" s="118"/>
      <c r="AL34" s="119">
        <v>45.621400000000001</v>
      </c>
      <c r="AM34" s="119">
        <v>147.25470000000001</v>
      </c>
      <c r="AN34" s="119">
        <v>183.54610739696403</v>
      </c>
    </row>
    <row r="35" spans="1:40" s="9" customFormat="1" ht="11.25" x14ac:dyDescent="0.25">
      <c r="A35" s="118" t="s">
        <v>207</v>
      </c>
      <c r="B35" s="118">
        <v>0</v>
      </c>
      <c r="C35" s="118">
        <v>0</v>
      </c>
      <c r="D35" s="119">
        <v>0</v>
      </c>
      <c r="E35" s="118"/>
      <c r="F35" s="118">
        <v>0</v>
      </c>
      <c r="G35" s="118">
        <v>0</v>
      </c>
      <c r="H35" s="119">
        <v>2.1528499358852154E-11</v>
      </c>
      <c r="I35" s="118"/>
      <c r="J35" s="118">
        <v>0</v>
      </c>
      <c r="K35" s="118">
        <v>0</v>
      </c>
      <c r="L35" s="119">
        <v>4.0064376483784533E-12</v>
      </c>
      <c r="M35" s="118"/>
      <c r="N35" s="118">
        <v>0</v>
      </c>
      <c r="O35" s="118">
        <v>0</v>
      </c>
      <c r="P35" s="119">
        <v>5.6708739962734826E-10</v>
      </c>
      <c r="Q35" s="118"/>
      <c r="R35" s="118">
        <v>0</v>
      </c>
      <c r="S35" s="118">
        <v>0</v>
      </c>
      <c r="T35" s="119">
        <v>2.5310860399209263E-10</v>
      </c>
      <c r="U35" s="118"/>
      <c r="V35" s="118">
        <v>0</v>
      </c>
      <c r="W35" s="118">
        <v>0</v>
      </c>
      <c r="X35" s="119">
        <v>1.0366183988025234E-11</v>
      </c>
      <c r="Y35" s="118"/>
      <c r="Z35" s="118">
        <v>0</v>
      </c>
      <c r="AA35" s="118">
        <v>0</v>
      </c>
      <c r="AB35" s="119">
        <v>1.8445704844055714E-11</v>
      </c>
      <c r="AC35" s="118"/>
      <c r="AD35" s="118">
        <v>0</v>
      </c>
      <c r="AE35" s="118">
        <v>0</v>
      </c>
      <c r="AF35" s="119">
        <v>1.1051610901611594E-11</v>
      </c>
      <c r="AG35" s="118"/>
      <c r="AH35" s="119">
        <v>0</v>
      </c>
      <c r="AI35" s="119">
        <v>0</v>
      </c>
      <c r="AJ35" s="119">
        <v>9.0222961058614053E-11</v>
      </c>
      <c r="AK35" s="118"/>
      <c r="AL35" s="118">
        <v>0</v>
      </c>
      <c r="AM35" s="118">
        <v>0</v>
      </c>
      <c r="AN35" s="119">
        <v>9.7581740141897793E-10</v>
      </c>
    </row>
    <row r="36" spans="1:40" s="9" customFormat="1" ht="11.25" x14ac:dyDescent="0.25">
      <c r="A36" s="118" t="s">
        <v>208</v>
      </c>
      <c r="B36" s="119">
        <v>19.946300000000001</v>
      </c>
      <c r="C36" s="119">
        <v>15.67</v>
      </c>
      <c r="D36" s="119">
        <v>5.5012000000000008</v>
      </c>
      <c r="E36" s="118"/>
      <c r="F36" s="119">
        <v>7.3121</v>
      </c>
      <c r="G36" s="119">
        <v>7.7317999999999998</v>
      </c>
      <c r="H36" s="119">
        <v>0.85689999999999977</v>
      </c>
      <c r="I36" s="118"/>
      <c r="J36" s="119">
        <v>67.641199999999998</v>
      </c>
      <c r="K36" s="119">
        <v>24.377600000000001</v>
      </c>
      <c r="L36" s="119">
        <v>0.78629999999999989</v>
      </c>
      <c r="M36" s="118"/>
      <c r="N36" s="119">
        <v>95.746700000000004</v>
      </c>
      <c r="O36" s="119">
        <v>90.640799999999999</v>
      </c>
      <c r="P36" s="119">
        <v>90.270700000000005</v>
      </c>
      <c r="Q36" s="118"/>
      <c r="R36" s="119">
        <v>62.496899999999997</v>
      </c>
      <c r="S36" s="119">
        <v>29.939900000000002</v>
      </c>
      <c r="T36" s="119">
        <v>5.2811000000000003</v>
      </c>
      <c r="U36" s="118"/>
      <c r="V36" s="119">
        <v>30.599900000000002</v>
      </c>
      <c r="W36" s="119">
        <v>13.365</v>
      </c>
      <c r="X36" s="119">
        <v>2.5505</v>
      </c>
      <c r="Y36" s="118"/>
      <c r="Z36" s="119">
        <v>31.783799999999999</v>
      </c>
      <c r="AA36" s="119">
        <v>31.541</v>
      </c>
      <c r="AB36" s="119">
        <v>0.1139</v>
      </c>
      <c r="AC36" s="118"/>
      <c r="AD36" s="119">
        <v>42.201199999999993</v>
      </c>
      <c r="AE36" s="119">
        <v>30.9664</v>
      </c>
      <c r="AF36" s="119">
        <v>0.9191999999999998</v>
      </c>
      <c r="AG36" s="118"/>
      <c r="AH36" s="119">
        <v>87.052099999999967</v>
      </c>
      <c r="AI36" s="119">
        <v>83.975699999999904</v>
      </c>
      <c r="AJ36" s="119">
        <v>81.467899999999986</v>
      </c>
      <c r="AK36" s="118"/>
      <c r="AL36" s="119">
        <v>444.78019999999998</v>
      </c>
      <c r="AM36" s="119">
        <v>328.20819999999998</v>
      </c>
      <c r="AN36" s="119">
        <v>187.74770000000001</v>
      </c>
    </row>
    <row r="37" spans="1:40" s="9" customFormat="1" ht="11.25" x14ac:dyDescent="0.25">
      <c r="A37" s="118" t="s">
        <v>33</v>
      </c>
      <c r="B37" s="119">
        <v>8.4380000000000006</v>
      </c>
      <c r="C37" s="119">
        <v>59.963000000000001</v>
      </c>
      <c r="D37" s="119">
        <v>110.14</v>
      </c>
      <c r="E37" s="118"/>
      <c r="F37" s="119">
        <v>3.782</v>
      </c>
      <c r="G37" s="119">
        <v>14.391999999999999</v>
      </c>
      <c r="H37" s="119">
        <v>33</v>
      </c>
      <c r="I37" s="118"/>
      <c r="J37" s="119">
        <v>129.80600000000001</v>
      </c>
      <c r="K37" s="119">
        <v>97.772000000000006</v>
      </c>
      <c r="L37" s="119">
        <v>117</v>
      </c>
      <c r="M37" s="118"/>
      <c r="N37" s="119">
        <v>114.625</v>
      </c>
      <c r="O37" s="119">
        <v>133.25020000000001</v>
      </c>
      <c r="P37" s="119">
        <v>140.97999999999999</v>
      </c>
      <c r="Q37" s="118"/>
      <c r="R37" s="119">
        <v>63.603999999999999</v>
      </c>
      <c r="S37" s="119">
        <v>93.888999999999996</v>
      </c>
      <c r="T37" s="119">
        <v>111.24000000000001</v>
      </c>
      <c r="U37" s="118"/>
      <c r="V37" s="119">
        <v>40.875999999999998</v>
      </c>
      <c r="W37" s="119">
        <v>54.971699999999998</v>
      </c>
      <c r="X37" s="119">
        <v>68.16</v>
      </c>
      <c r="Y37" s="118"/>
      <c r="Z37" s="119">
        <v>2.7839999999999998</v>
      </c>
      <c r="AA37" s="119">
        <v>6.2839999999999998</v>
      </c>
      <c r="AB37" s="119">
        <v>8.0299999999999994</v>
      </c>
      <c r="AC37" s="118"/>
      <c r="AD37" s="119">
        <v>5.3740000000000006</v>
      </c>
      <c r="AE37" s="119">
        <v>8.7739000000000011</v>
      </c>
      <c r="AF37" s="119">
        <v>9.66</v>
      </c>
      <c r="AG37" s="118"/>
      <c r="AH37" s="119">
        <v>1.9300000000000148</v>
      </c>
      <c r="AI37" s="119">
        <v>5.509999999999966</v>
      </c>
      <c r="AJ37" s="119">
        <v>11.790000000000017</v>
      </c>
      <c r="AK37" s="118"/>
      <c r="AL37" s="119">
        <v>371.21899999999999</v>
      </c>
      <c r="AM37" s="119">
        <v>474.80579999999998</v>
      </c>
      <c r="AN37" s="119">
        <v>610</v>
      </c>
    </row>
    <row r="38" spans="1:40" s="9" customFormat="1" ht="11.25" x14ac:dyDescent="0.25">
      <c r="A38" s="118" t="s">
        <v>209</v>
      </c>
      <c r="B38" s="119">
        <v>145.26</v>
      </c>
      <c r="C38" s="119">
        <v>315.79000000000002</v>
      </c>
      <c r="D38" s="119">
        <v>364.6182</v>
      </c>
      <c r="E38" s="118"/>
      <c r="F38" s="119">
        <v>36.105600000000003</v>
      </c>
      <c r="G38" s="119">
        <v>57.696399999999997</v>
      </c>
      <c r="H38" s="119">
        <v>71</v>
      </c>
      <c r="I38" s="118"/>
      <c r="J38" s="119">
        <v>184.815</v>
      </c>
      <c r="K38" s="119">
        <v>231.83920000000001</v>
      </c>
      <c r="L38" s="119">
        <v>256.76339999999999</v>
      </c>
      <c r="M38" s="118"/>
      <c r="N38" s="119">
        <v>183.102</v>
      </c>
      <c r="O38" s="119">
        <v>191.78559999999999</v>
      </c>
      <c r="P38" s="119">
        <v>240.09227273025942</v>
      </c>
      <c r="Q38" s="118"/>
      <c r="R38" s="119">
        <v>67.802999999999997</v>
      </c>
      <c r="S38" s="119">
        <v>72.144199999999998</v>
      </c>
      <c r="T38" s="119">
        <v>59.018289164565005</v>
      </c>
      <c r="U38" s="118"/>
      <c r="V38" s="119">
        <v>90.351799999999997</v>
      </c>
      <c r="W38" s="119">
        <v>120.78700000000001</v>
      </c>
      <c r="X38" s="119">
        <v>131.09422775707802</v>
      </c>
      <c r="Y38" s="118"/>
      <c r="Z38" s="119">
        <v>137.89859999999999</v>
      </c>
      <c r="AA38" s="119">
        <v>197.3305</v>
      </c>
      <c r="AB38" s="119">
        <v>243.87795636526906</v>
      </c>
      <c r="AC38" s="118"/>
      <c r="AD38" s="119">
        <v>44.043800000000012</v>
      </c>
      <c r="AE38" s="119">
        <v>93.597399999999979</v>
      </c>
      <c r="AF38" s="119">
        <v>66.232900000000001</v>
      </c>
      <c r="AG38" s="118"/>
      <c r="AH38" s="119">
        <v>33.548800000000078</v>
      </c>
      <c r="AI38" s="119">
        <v>80.724000000000089</v>
      </c>
      <c r="AJ38" s="119">
        <v>123.66020394980302</v>
      </c>
      <c r="AK38" s="118"/>
      <c r="AL38" s="119">
        <v>922.92859999999996</v>
      </c>
      <c r="AM38" s="119">
        <v>1361.6943000000001</v>
      </c>
      <c r="AN38" s="119">
        <v>1556.3574499669744</v>
      </c>
    </row>
    <row r="39" spans="1:40" s="9" customFormat="1" ht="11.25" x14ac:dyDescent="0.25">
      <c r="A39" s="118" t="s">
        <v>210</v>
      </c>
      <c r="B39" s="119">
        <v>0</v>
      </c>
      <c r="C39" s="119">
        <v>2.4500000000000001E-2</v>
      </c>
      <c r="D39" s="119">
        <v>0.17630000000000001</v>
      </c>
      <c r="E39" s="118"/>
      <c r="F39" s="119">
        <v>0</v>
      </c>
      <c r="G39" s="119">
        <v>4.0800000000000003E-2</v>
      </c>
      <c r="H39" s="119">
        <v>0.30659999999999998</v>
      </c>
      <c r="I39" s="118"/>
      <c r="J39" s="119">
        <v>0.251</v>
      </c>
      <c r="K39" s="119">
        <v>2.4860000000000002</v>
      </c>
      <c r="L39" s="119">
        <v>4.7276999999999996</v>
      </c>
      <c r="M39" s="118"/>
      <c r="N39" s="119">
        <v>0.02</v>
      </c>
      <c r="O39" s="119">
        <v>0.37</v>
      </c>
      <c r="P39" s="119">
        <v>2.6119999999999997</v>
      </c>
      <c r="Q39" s="118"/>
      <c r="R39" s="119">
        <v>0</v>
      </c>
      <c r="S39" s="119">
        <v>0.3145</v>
      </c>
      <c r="T39" s="119">
        <v>1.0994999999999999</v>
      </c>
      <c r="U39" s="118"/>
      <c r="V39" s="119">
        <v>0</v>
      </c>
      <c r="W39" s="119">
        <v>5.0599999999999999E-2</v>
      </c>
      <c r="X39" s="119">
        <v>8.43E-2</v>
      </c>
      <c r="Y39" s="118"/>
      <c r="Z39" s="119">
        <v>0</v>
      </c>
      <c r="AA39" s="119">
        <v>1.2200000000000001E-2</v>
      </c>
      <c r="AB39" s="119">
        <v>9.5200000000000007E-2</v>
      </c>
      <c r="AC39" s="118"/>
      <c r="AD39" s="119">
        <v>0</v>
      </c>
      <c r="AE39" s="119">
        <v>2.4400000000000005E-2</v>
      </c>
      <c r="AF39" s="119">
        <v>0.1797</v>
      </c>
      <c r="AG39" s="118"/>
      <c r="AH39" s="119">
        <v>1.7347234759768071E-17</v>
      </c>
      <c r="AI39" s="119">
        <v>7.8999999999998446E-3</v>
      </c>
      <c r="AJ39" s="119">
        <v>5.3000000000000796E-2</v>
      </c>
      <c r="AK39" s="118"/>
      <c r="AL39" s="119">
        <v>0.27100000000000002</v>
      </c>
      <c r="AM39" s="119">
        <v>3.3309000000000002</v>
      </c>
      <c r="AN39" s="119">
        <v>9.3342999999999989</v>
      </c>
    </row>
    <row r="40" spans="1:40" s="9" customFormat="1" ht="11.25" x14ac:dyDescent="0.25">
      <c r="A40" s="118" t="s">
        <v>30</v>
      </c>
      <c r="B40" s="119">
        <v>4.6100000000000002E-2</v>
      </c>
      <c r="C40" s="119">
        <v>0.64590000000000003</v>
      </c>
      <c r="D40" s="119">
        <v>1.4655</v>
      </c>
      <c r="E40" s="118"/>
      <c r="F40" s="119">
        <v>9.4999999999999998E-3</v>
      </c>
      <c r="G40" s="119">
        <v>0.11550000000000001</v>
      </c>
      <c r="H40" s="119">
        <v>2.284445332E-4</v>
      </c>
      <c r="I40" s="118"/>
      <c r="J40" s="119">
        <v>2.4394</v>
      </c>
      <c r="K40" s="119">
        <v>3.7376999999999998</v>
      </c>
      <c r="L40" s="119">
        <v>3.5547999932599996</v>
      </c>
      <c r="M40" s="118"/>
      <c r="N40" s="119">
        <v>3.6435</v>
      </c>
      <c r="O40" s="119">
        <v>8.391</v>
      </c>
      <c r="P40" s="119">
        <v>11.929025829975101</v>
      </c>
      <c r="Q40" s="118"/>
      <c r="R40" s="119">
        <v>1.0044</v>
      </c>
      <c r="S40" s="119">
        <v>1.9972000000000001</v>
      </c>
      <c r="T40" s="119">
        <v>2.8771291496399001</v>
      </c>
      <c r="U40" s="118"/>
      <c r="V40" s="119">
        <v>0.107</v>
      </c>
      <c r="W40" s="119">
        <v>1.5314000000000001</v>
      </c>
      <c r="X40" s="119">
        <v>5.4856905873865998</v>
      </c>
      <c r="Y40" s="118"/>
      <c r="Z40" s="119">
        <v>0.37630000000000002</v>
      </c>
      <c r="AA40" s="119">
        <v>1.4681</v>
      </c>
      <c r="AB40" s="119">
        <v>3.3547669008707</v>
      </c>
      <c r="AC40" s="118"/>
      <c r="AD40" s="119">
        <v>2.7887999999999997</v>
      </c>
      <c r="AE40" s="119">
        <v>6.9943</v>
      </c>
      <c r="AF40" s="119">
        <v>11.027100000000001</v>
      </c>
      <c r="AG40" s="118"/>
      <c r="AH40" s="119">
        <v>0.25910000000000233</v>
      </c>
      <c r="AI40" s="119">
        <v>1.2289999999999983</v>
      </c>
      <c r="AJ40" s="119">
        <v>2.7969694483308949</v>
      </c>
      <c r="AK40" s="118"/>
      <c r="AL40" s="119">
        <v>10.674099999999999</v>
      </c>
      <c r="AM40" s="119">
        <v>26.110099999999999</v>
      </c>
      <c r="AN40" s="119">
        <v>42.491210353996394</v>
      </c>
    </row>
    <row r="41" spans="1:40" s="9" customFormat="1" ht="11.25" x14ac:dyDescent="0.25">
      <c r="A41" s="118" t="s">
        <v>211</v>
      </c>
      <c r="B41" s="119">
        <v>0.1</v>
      </c>
      <c r="C41" s="119">
        <v>23.024999999999999</v>
      </c>
      <c r="D41" s="119">
        <v>62.00010000000001</v>
      </c>
      <c r="E41" s="118"/>
      <c r="F41" s="119">
        <v>5.0999999999999997E-2</v>
      </c>
      <c r="G41" s="119">
        <v>6.0769000000000002</v>
      </c>
      <c r="H41" s="119">
        <v>12.8001</v>
      </c>
      <c r="I41" s="118"/>
      <c r="J41" s="119">
        <v>4.9602000000000004</v>
      </c>
      <c r="K41" s="119">
        <v>65.009799999999998</v>
      </c>
      <c r="L41" s="119">
        <v>93.3</v>
      </c>
      <c r="M41" s="118"/>
      <c r="N41" s="119">
        <v>0.877</v>
      </c>
      <c r="O41" s="119">
        <v>41.5017</v>
      </c>
      <c r="P41" s="119">
        <v>83.6</v>
      </c>
      <c r="Q41" s="118"/>
      <c r="R41" s="119">
        <v>2.0790000000000002</v>
      </c>
      <c r="S41" s="119">
        <v>23.551500000000001</v>
      </c>
      <c r="T41" s="119">
        <v>40.395800000000001</v>
      </c>
      <c r="U41" s="118"/>
      <c r="V41" s="119">
        <v>0</v>
      </c>
      <c r="W41" s="119">
        <v>3.5234999999999999</v>
      </c>
      <c r="X41" s="119">
        <v>7.2002000000000006</v>
      </c>
      <c r="Y41" s="118"/>
      <c r="Z41" s="119">
        <v>0</v>
      </c>
      <c r="AA41" s="119">
        <v>8.1607000000000003</v>
      </c>
      <c r="AB41" s="119">
        <v>16.299899999999994</v>
      </c>
      <c r="AC41" s="118"/>
      <c r="AD41" s="119">
        <v>1.0000000000000002E-2</v>
      </c>
      <c r="AE41" s="119">
        <v>12.072899999999999</v>
      </c>
      <c r="AF41" s="119">
        <v>25.2</v>
      </c>
      <c r="AG41" s="118"/>
      <c r="AH41" s="119">
        <v>1.3400000000000085E-2</v>
      </c>
      <c r="AI41" s="119">
        <v>17.660200000000003</v>
      </c>
      <c r="AJ41" s="119">
        <v>37.200199999999938</v>
      </c>
      <c r="AK41" s="118"/>
      <c r="AL41" s="119">
        <v>8.0906000000000002</v>
      </c>
      <c r="AM41" s="119">
        <v>200.5822</v>
      </c>
      <c r="AN41" s="119">
        <v>377.99629999999996</v>
      </c>
    </row>
    <row r="42" spans="1:40" s="9" customFormat="1" ht="11.25" x14ac:dyDescent="0.25">
      <c r="A42" s="118" t="s">
        <v>212</v>
      </c>
      <c r="B42" s="119">
        <v>0</v>
      </c>
      <c r="C42" s="119">
        <v>4.0213999999999999</v>
      </c>
      <c r="D42" s="119">
        <v>9.5024999999999995</v>
      </c>
      <c r="E42" s="118"/>
      <c r="F42" s="119">
        <v>0</v>
      </c>
      <c r="G42" s="119">
        <v>0.11940000000000001</v>
      </c>
      <c r="H42" s="119">
        <v>0.20100000000000001</v>
      </c>
      <c r="I42" s="118"/>
      <c r="J42" s="119">
        <v>1.0999999999999999E-2</v>
      </c>
      <c r="K42" s="119">
        <v>16.200299999999999</v>
      </c>
      <c r="L42" s="119">
        <v>20.001600000000003</v>
      </c>
      <c r="M42" s="118"/>
      <c r="N42" s="119">
        <v>0.46500000000000002</v>
      </c>
      <c r="O42" s="119">
        <v>7.1039000000000003</v>
      </c>
      <c r="P42" s="119">
        <v>15.919499999999999</v>
      </c>
      <c r="Q42" s="118"/>
      <c r="R42" s="119">
        <v>6.6400000000000001E-2</v>
      </c>
      <c r="S42" s="119">
        <v>1.4607000000000001</v>
      </c>
      <c r="T42" s="119">
        <v>2.2677000000000005</v>
      </c>
      <c r="U42" s="118"/>
      <c r="V42" s="119">
        <v>0</v>
      </c>
      <c r="W42" s="119">
        <v>6.2899999999999998E-2</v>
      </c>
      <c r="X42" s="119">
        <v>0.2016</v>
      </c>
      <c r="Y42" s="118"/>
      <c r="Z42" s="119">
        <v>0</v>
      </c>
      <c r="AA42" s="119">
        <v>1.6285000000000001</v>
      </c>
      <c r="AB42" s="119">
        <v>4.0006955554459998</v>
      </c>
      <c r="AC42" s="118"/>
      <c r="AD42" s="119">
        <v>0</v>
      </c>
      <c r="AE42" s="119">
        <v>2.4129</v>
      </c>
      <c r="AF42" s="119">
        <v>3.0013051924090002</v>
      </c>
      <c r="AG42" s="118"/>
      <c r="AH42" s="119">
        <v>0.66110000000000002</v>
      </c>
      <c r="AI42" s="119">
        <v>10.748800000000003</v>
      </c>
      <c r="AJ42" s="119">
        <v>16.601099999999985</v>
      </c>
      <c r="AK42" s="118"/>
      <c r="AL42" s="119">
        <v>1.2035</v>
      </c>
      <c r="AM42" s="119">
        <v>43.758800000000001</v>
      </c>
      <c r="AN42" s="119">
        <v>71.697000747854986</v>
      </c>
    </row>
    <row r="43" spans="1:40" s="9" customFormat="1" ht="11.25" x14ac:dyDescent="0.25">
      <c r="A43" s="118" t="s">
        <v>25</v>
      </c>
      <c r="B43" s="119">
        <v>5.8715999999999999</v>
      </c>
      <c r="C43" s="119">
        <v>89.979699999999994</v>
      </c>
      <c r="D43" s="119">
        <v>150.0609</v>
      </c>
      <c r="E43" s="118"/>
      <c r="F43" s="119">
        <v>7.8297999999999996</v>
      </c>
      <c r="G43" s="119">
        <v>27.4876</v>
      </c>
      <c r="H43" s="119">
        <v>30.759900000000002</v>
      </c>
      <c r="I43" s="118"/>
      <c r="J43" s="119">
        <v>56.075800000000001</v>
      </c>
      <c r="K43" s="119">
        <v>214.6473</v>
      </c>
      <c r="L43" s="119">
        <v>235.78570000000002</v>
      </c>
      <c r="M43" s="118"/>
      <c r="N43" s="119">
        <v>18.785</v>
      </c>
      <c r="O43" s="119">
        <v>123.65470000000001</v>
      </c>
      <c r="P43" s="119">
        <v>127.04560000000002</v>
      </c>
      <c r="Q43" s="118"/>
      <c r="R43" s="119">
        <v>4.8090000000000002</v>
      </c>
      <c r="S43" s="119">
        <v>15.662800000000001</v>
      </c>
      <c r="T43" s="119">
        <v>18.765200000000004</v>
      </c>
      <c r="U43" s="118"/>
      <c r="V43" s="119">
        <v>0.31369999999999998</v>
      </c>
      <c r="W43" s="119">
        <v>10.542899999999999</v>
      </c>
      <c r="X43" s="119">
        <v>22.952500000000004</v>
      </c>
      <c r="Y43" s="118"/>
      <c r="Z43" s="119">
        <v>0.40479999999999999</v>
      </c>
      <c r="AA43" s="119">
        <v>7.7271000000000001</v>
      </c>
      <c r="AB43" s="119">
        <v>11.751700000000001</v>
      </c>
      <c r="AC43" s="118"/>
      <c r="AD43" s="119">
        <v>0.11819999999999986</v>
      </c>
      <c r="AE43" s="119">
        <v>15.117099999999994</v>
      </c>
      <c r="AF43" s="119">
        <v>24.943199999999997</v>
      </c>
      <c r="AG43" s="118"/>
      <c r="AH43" s="119">
        <v>0.47299999999998632</v>
      </c>
      <c r="AI43" s="119">
        <v>17.125900000000051</v>
      </c>
      <c r="AJ43" s="119">
        <v>35.702499999999937</v>
      </c>
      <c r="AK43" s="118"/>
      <c r="AL43" s="119">
        <v>94.680899999999994</v>
      </c>
      <c r="AM43" s="119">
        <v>521.94510000000002</v>
      </c>
      <c r="AN43" s="119">
        <v>657.7672</v>
      </c>
    </row>
    <row r="44" spans="1:40" s="9" customFormat="1" ht="11.25" x14ac:dyDescent="0.25">
      <c r="A44" s="118" t="s">
        <v>27</v>
      </c>
      <c r="B44" s="119">
        <v>5.2699999999999997E-2</v>
      </c>
      <c r="C44" s="119">
        <v>5.3002000000000002</v>
      </c>
      <c r="D44" s="119">
        <v>10.9</v>
      </c>
      <c r="E44" s="118"/>
      <c r="F44" s="119">
        <v>2.63E-2</v>
      </c>
      <c r="G44" s="119">
        <v>0.91599999999999993</v>
      </c>
      <c r="H44" s="119">
        <v>1.6</v>
      </c>
      <c r="I44" s="118"/>
      <c r="J44" s="119">
        <v>1.0991</v>
      </c>
      <c r="K44" s="119">
        <v>37.970599999999997</v>
      </c>
      <c r="L44" s="119">
        <v>55.200800000000022</v>
      </c>
      <c r="M44" s="118"/>
      <c r="N44" s="119">
        <v>0.24199999999999999</v>
      </c>
      <c r="O44" s="119">
        <v>17.616800000000001</v>
      </c>
      <c r="P44" s="119">
        <v>24.401400000000002</v>
      </c>
      <c r="Q44" s="118"/>
      <c r="R44" s="119">
        <v>7.7700000000000005E-2</v>
      </c>
      <c r="S44" s="119">
        <v>7.1134000000000004</v>
      </c>
      <c r="T44" s="119">
        <v>10.401100000000003</v>
      </c>
      <c r="U44" s="118"/>
      <c r="V44" s="119">
        <v>5.91E-2</v>
      </c>
      <c r="W44" s="119">
        <v>4.0419</v>
      </c>
      <c r="X44" s="119">
        <v>5.6001676710980002</v>
      </c>
      <c r="Y44" s="118"/>
      <c r="Z44" s="119">
        <v>4.0399999999999998E-2</v>
      </c>
      <c r="AA44" s="119">
        <v>3.0182000000000002</v>
      </c>
      <c r="AB44" s="119">
        <v>4.400500000000001</v>
      </c>
      <c r="AC44" s="118"/>
      <c r="AD44" s="119">
        <v>4.5999999999999965E-3</v>
      </c>
      <c r="AE44" s="119">
        <v>2.4350999999999994</v>
      </c>
      <c r="AF44" s="119">
        <v>3.5</v>
      </c>
      <c r="AG44" s="118"/>
      <c r="AH44" s="119">
        <v>2.809999999999999E-2</v>
      </c>
      <c r="AI44" s="119">
        <v>2.1961000000000004</v>
      </c>
      <c r="AJ44" s="119">
        <v>3.4002000000000088</v>
      </c>
      <c r="AK44" s="118"/>
      <c r="AL44" s="119">
        <v>1.63</v>
      </c>
      <c r="AM44" s="119">
        <v>80.6083</v>
      </c>
      <c r="AN44" s="119">
        <v>119.40416767109804</v>
      </c>
    </row>
    <row r="45" spans="1:40" s="9" customFormat="1" ht="12" thickBot="1" x14ac:dyDescent="0.3">
      <c r="A45" s="114" t="s">
        <v>213</v>
      </c>
      <c r="B45" s="115">
        <f>SUM(B30:B44)</f>
        <v>706.16249999999991</v>
      </c>
      <c r="C45" s="115">
        <f>SUM(C30:C44)</f>
        <v>1935.5860000000002</v>
      </c>
      <c r="D45" s="115">
        <f>SUM(D30:D44)</f>
        <v>2084.3914945415681</v>
      </c>
      <c r="E45" s="31"/>
      <c r="F45" s="115">
        <f>SUM(F30:F44)</f>
        <v>149.76979999999998</v>
      </c>
      <c r="G45" s="115">
        <f>SUM(G30:G44)</f>
        <v>449.3288</v>
      </c>
      <c r="H45" s="115">
        <f>SUM(H30:H44)</f>
        <v>647.52577033477212</v>
      </c>
      <c r="I45" s="31"/>
      <c r="J45" s="115">
        <f>SUM(J30:J44)</f>
        <v>847.23169999999982</v>
      </c>
      <c r="K45" s="115">
        <f>SUM(K30:K44)</f>
        <v>1161.5516000000002</v>
      </c>
      <c r="L45" s="115">
        <f>SUM(L30:L44)</f>
        <v>1494.782868129274</v>
      </c>
      <c r="M45" s="31"/>
      <c r="N45" s="115">
        <f>SUM(N30:N44)</f>
        <v>1222.5254</v>
      </c>
      <c r="O45" s="115">
        <f>SUM(O30:O44)</f>
        <v>1562.1614</v>
      </c>
      <c r="P45" s="115">
        <f>SUM(P30:P44)</f>
        <v>2094.4128592078278</v>
      </c>
      <c r="Q45" s="31"/>
      <c r="R45" s="115">
        <f>SUM(R30:R44)</f>
        <v>402.40689999999995</v>
      </c>
      <c r="S45" s="115">
        <f>SUM(S30:S44)</f>
        <v>510.68580000000003</v>
      </c>
      <c r="T45" s="115">
        <f>SUM(T30:T44)</f>
        <v>611.18265487269503</v>
      </c>
      <c r="U45" s="31"/>
      <c r="V45" s="115">
        <f>SUM(V30:V44)</f>
        <v>412.93779999999998</v>
      </c>
      <c r="W45" s="115">
        <f>SUM(W30:W44)</f>
        <v>522.79570000000012</v>
      </c>
      <c r="X45" s="115">
        <f>SUM(X30:X44)</f>
        <v>691.85874281829547</v>
      </c>
      <c r="Y45" s="31"/>
      <c r="Z45" s="115">
        <f>SUM(Z30:Z44)</f>
        <v>222.65309999999997</v>
      </c>
      <c r="AA45" s="115">
        <f>SUM(AA30:AA44)</f>
        <v>391.09809999999999</v>
      </c>
      <c r="AB45" s="115">
        <f>SUM(AB30:AB44)</f>
        <v>487.68318628230378</v>
      </c>
      <c r="AC45" s="31"/>
      <c r="AD45" s="115">
        <f>SUM(AD30:AD44)</f>
        <v>230.31189999999995</v>
      </c>
      <c r="AE45" s="115">
        <f>SUM(AE30:AE44)</f>
        <v>563.85520000000008</v>
      </c>
      <c r="AF45" s="115">
        <f>SUM(AF30:AF44)</f>
        <v>731.51698861508214</v>
      </c>
      <c r="AG45" s="31"/>
      <c r="AH45" s="115">
        <f>SUM(AH30:AH44)</f>
        <v>315.15470000000005</v>
      </c>
      <c r="AI45" s="115">
        <f>SUM(AI30:AI44)</f>
        <v>668.01490000000001</v>
      </c>
      <c r="AJ45" s="115">
        <f>SUM(AJ30:AJ44)</f>
        <v>1083.6271877608983</v>
      </c>
      <c r="AK45" s="31"/>
      <c r="AL45" s="115">
        <f>SUM(AL30:AL44)</f>
        <v>4509.153800000001</v>
      </c>
      <c r="AM45" s="115">
        <f>SUM(AM30:AM44)</f>
        <v>7765.0774999999994</v>
      </c>
      <c r="AN45" s="115">
        <f>SUM(AN30:AN44)</f>
        <v>9926.9817525627186</v>
      </c>
    </row>
    <row r="46" spans="1:40" x14ac:dyDescent="0.25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</row>
    <row r="47" spans="1:40" x14ac:dyDescent="0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</row>
    <row r="48" spans="1:40" x14ac:dyDescent="0.25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</row>
    <row r="49" spans="1:40" s="7" customFormat="1" ht="12.75" x14ac:dyDescent="0.25">
      <c r="A49" s="109" t="s">
        <v>216</v>
      </c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</row>
    <row r="50" spans="1:40" s="7" customFormat="1" ht="12.75" x14ac:dyDescent="0.25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</row>
    <row r="51" spans="1:40" s="7" customFormat="1" ht="12.75" x14ac:dyDescent="0.25">
      <c r="A51" s="109" t="s">
        <v>190</v>
      </c>
      <c r="B51" s="110"/>
      <c r="C51" s="109" t="s">
        <v>216</v>
      </c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</row>
    <row r="52" spans="1:40" s="7" customFormat="1" ht="13.5" thickBot="1" x14ac:dyDescent="0.3">
      <c r="A52" s="110" t="s">
        <v>191</v>
      </c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</row>
    <row r="53" spans="1:40" s="9" customFormat="1" ht="11.25" x14ac:dyDescent="0.25">
      <c r="A53" s="111"/>
      <c r="B53" s="156" t="s">
        <v>192</v>
      </c>
      <c r="C53" s="156"/>
      <c r="D53" s="156"/>
      <c r="E53" s="111"/>
      <c r="F53" s="156" t="s">
        <v>193</v>
      </c>
      <c r="G53" s="156"/>
      <c r="H53" s="156"/>
      <c r="I53" s="111"/>
      <c r="J53" s="156" t="s">
        <v>194</v>
      </c>
      <c r="K53" s="156"/>
      <c r="L53" s="156"/>
      <c r="M53" s="111"/>
      <c r="N53" s="156" t="s">
        <v>195</v>
      </c>
      <c r="O53" s="156"/>
      <c r="P53" s="156"/>
      <c r="Q53" s="111"/>
      <c r="R53" s="156" t="s">
        <v>196</v>
      </c>
      <c r="S53" s="156"/>
      <c r="T53" s="156"/>
      <c r="U53" s="111"/>
      <c r="V53" s="156" t="s">
        <v>197</v>
      </c>
      <c r="W53" s="156"/>
      <c r="X53" s="156"/>
      <c r="Y53" s="111"/>
      <c r="Z53" s="156" t="s">
        <v>198</v>
      </c>
      <c r="AA53" s="156"/>
      <c r="AB53" s="156"/>
      <c r="AC53" s="111"/>
      <c r="AD53" s="156" t="s">
        <v>199</v>
      </c>
      <c r="AE53" s="156"/>
      <c r="AF53" s="156"/>
      <c r="AG53" s="111"/>
      <c r="AH53" s="156" t="s">
        <v>200</v>
      </c>
      <c r="AI53" s="156"/>
      <c r="AJ53" s="156"/>
      <c r="AK53" s="111"/>
      <c r="AL53" s="156" t="s">
        <v>201</v>
      </c>
      <c r="AM53" s="156"/>
      <c r="AN53" s="156"/>
    </row>
    <row r="54" spans="1:40" s="9" customFormat="1" ht="11.25" x14ac:dyDescent="0.25">
      <c r="A54" s="29"/>
      <c r="B54" s="112">
        <v>2007</v>
      </c>
      <c r="C54" s="112">
        <v>2030</v>
      </c>
      <c r="D54" s="112">
        <v>2050</v>
      </c>
      <c r="E54" s="29"/>
      <c r="F54" s="112">
        <v>2007</v>
      </c>
      <c r="G54" s="112">
        <v>2030</v>
      </c>
      <c r="H54" s="112">
        <v>2050</v>
      </c>
      <c r="I54" s="29"/>
      <c r="J54" s="112">
        <v>2007</v>
      </c>
      <c r="K54" s="112">
        <v>2030</v>
      </c>
      <c r="L54" s="112">
        <v>2050</v>
      </c>
      <c r="M54" s="29"/>
      <c r="N54" s="112">
        <v>2007</v>
      </c>
      <c r="O54" s="112">
        <v>2030</v>
      </c>
      <c r="P54" s="112">
        <v>2050</v>
      </c>
      <c r="Q54" s="29"/>
      <c r="R54" s="112">
        <v>2007</v>
      </c>
      <c r="S54" s="112">
        <v>2030</v>
      </c>
      <c r="T54" s="112">
        <v>2050</v>
      </c>
      <c r="U54" s="29"/>
      <c r="V54" s="112">
        <v>2007</v>
      </c>
      <c r="W54" s="112">
        <v>2030</v>
      </c>
      <c r="X54" s="112">
        <v>2050</v>
      </c>
      <c r="Y54" s="29"/>
      <c r="Z54" s="112">
        <v>2007</v>
      </c>
      <c r="AA54" s="112">
        <v>2030</v>
      </c>
      <c r="AB54" s="112">
        <v>2050</v>
      </c>
      <c r="AC54" s="29"/>
      <c r="AD54" s="112">
        <v>2007</v>
      </c>
      <c r="AE54" s="112">
        <v>2030</v>
      </c>
      <c r="AF54" s="112">
        <v>2050</v>
      </c>
      <c r="AG54" s="29"/>
      <c r="AH54" s="112">
        <v>2007</v>
      </c>
      <c r="AI54" s="112">
        <v>2030</v>
      </c>
      <c r="AJ54" s="112">
        <v>2050</v>
      </c>
      <c r="AK54" s="29"/>
      <c r="AL54" s="112">
        <v>2007</v>
      </c>
      <c r="AM54" s="112">
        <v>2030</v>
      </c>
      <c r="AN54" s="112">
        <v>2050</v>
      </c>
    </row>
    <row r="55" spans="1:40" s="9" customFormat="1" ht="11.25" x14ac:dyDescent="0.25">
      <c r="A55" s="118" t="s">
        <v>202</v>
      </c>
      <c r="B55" s="119">
        <v>2684.97</v>
      </c>
      <c r="C55" s="119">
        <v>3169.8043099216993</v>
      </c>
      <c r="D55" s="119">
        <v>201.79549311459778</v>
      </c>
      <c r="E55" s="118"/>
      <c r="F55" s="119">
        <v>536.91499999999996</v>
      </c>
      <c r="G55" s="119">
        <v>583.71423485233572</v>
      </c>
      <c r="H55" s="119">
        <v>44.300843720210963</v>
      </c>
      <c r="I55" s="118"/>
      <c r="J55" s="119">
        <v>1012.693</v>
      </c>
      <c r="K55" s="119">
        <v>111.64284965136339</v>
      </c>
      <c r="L55" s="119">
        <v>2.5432856793232596E-4</v>
      </c>
      <c r="M55" s="118"/>
      <c r="N55" s="119">
        <v>2265.7579999999998</v>
      </c>
      <c r="O55" s="119">
        <v>249.48493093673312</v>
      </c>
      <c r="P55" s="119">
        <v>7.6459933201584942</v>
      </c>
      <c r="Q55" s="118"/>
      <c r="R55" s="119">
        <v>678.86900000000003</v>
      </c>
      <c r="S55" s="119">
        <v>85.528355197293479</v>
      </c>
      <c r="T55" s="119">
        <v>17.537756594728329</v>
      </c>
      <c r="U55" s="118"/>
      <c r="V55" s="119">
        <v>399.5</v>
      </c>
      <c r="W55" s="119">
        <v>228.03892644301871</v>
      </c>
      <c r="X55" s="119">
        <v>4.5233507741598036</v>
      </c>
      <c r="Y55" s="118"/>
      <c r="Z55" s="119">
        <v>33.290999999999997</v>
      </c>
      <c r="AA55" s="119">
        <v>41.0953660955917</v>
      </c>
      <c r="AB55" s="119">
        <v>2.3800563253219367E-3</v>
      </c>
      <c r="AC55" s="118"/>
      <c r="AD55" s="119">
        <v>299.27900000000045</v>
      </c>
      <c r="AE55" s="119">
        <v>510.60974197087637</v>
      </c>
      <c r="AF55" s="119">
        <v>51.140139426206879</v>
      </c>
      <c r="AG55" s="120"/>
      <c r="AH55" s="119">
        <v>304.43900000000008</v>
      </c>
      <c r="AI55" s="119">
        <v>127.02067247375953</v>
      </c>
      <c r="AJ55" s="119">
        <v>0.12981468916377992</v>
      </c>
      <c r="AK55" s="118"/>
      <c r="AL55" s="119">
        <v>8215.7139999999999</v>
      </c>
      <c r="AM55" s="119">
        <v>5106.9393875426713</v>
      </c>
      <c r="AN55" s="119">
        <v>238.07602602411927</v>
      </c>
    </row>
    <row r="56" spans="1:40" s="9" customFormat="1" ht="11.25" x14ac:dyDescent="0.25">
      <c r="A56" s="118" t="s">
        <v>203</v>
      </c>
      <c r="B56" s="119">
        <v>0</v>
      </c>
      <c r="C56" s="119">
        <v>158.78191822122605</v>
      </c>
      <c r="D56" s="119">
        <v>1511.8324487623522</v>
      </c>
      <c r="E56" s="118"/>
      <c r="F56" s="119">
        <v>0</v>
      </c>
      <c r="G56" s="119">
        <v>59.41419602147932</v>
      </c>
      <c r="H56" s="119">
        <v>611.86408479642864</v>
      </c>
      <c r="I56" s="118"/>
      <c r="J56" s="119">
        <v>0</v>
      </c>
      <c r="K56" s="119">
        <v>275.76466432123942</v>
      </c>
      <c r="L56" s="119">
        <v>477.94614141369317</v>
      </c>
      <c r="M56" s="118"/>
      <c r="N56" s="119">
        <v>0</v>
      </c>
      <c r="O56" s="119">
        <v>423.32454645036046</v>
      </c>
      <c r="P56" s="119">
        <v>706.37810115233083</v>
      </c>
      <c r="Q56" s="118"/>
      <c r="R56" s="119">
        <v>0</v>
      </c>
      <c r="S56" s="119">
        <v>221.83524708015506</v>
      </c>
      <c r="T56" s="119">
        <v>183.01597428833102</v>
      </c>
      <c r="U56" s="118"/>
      <c r="V56" s="119">
        <v>0</v>
      </c>
      <c r="W56" s="119">
        <v>74.436963270687713</v>
      </c>
      <c r="X56" s="119">
        <v>160.71055003683307</v>
      </c>
      <c r="Y56" s="118"/>
      <c r="Z56" s="119">
        <v>0</v>
      </c>
      <c r="AA56" s="119">
        <v>2.2735230897549477E-4</v>
      </c>
      <c r="AB56" s="119">
        <v>2.1215450449327848E-3</v>
      </c>
      <c r="AC56" s="118"/>
      <c r="AD56" s="119">
        <v>0</v>
      </c>
      <c r="AE56" s="119">
        <v>98.267933575429623</v>
      </c>
      <c r="AF56" s="119">
        <v>812.14425736527733</v>
      </c>
      <c r="AG56" s="120"/>
      <c r="AH56" s="119">
        <v>0</v>
      </c>
      <c r="AI56" s="119">
        <v>135.21310795110853</v>
      </c>
      <c r="AJ56" s="119">
        <v>282.22880636664377</v>
      </c>
      <c r="AK56" s="118"/>
      <c r="AL56" s="119">
        <v>0</v>
      </c>
      <c r="AM56" s="119">
        <v>1447.0388042439952</v>
      </c>
      <c r="AN56" s="119">
        <v>4746.1224857269353</v>
      </c>
    </row>
    <row r="57" spans="1:40" s="9" customFormat="1" ht="11.25" x14ac:dyDescent="0.25">
      <c r="A57" s="118" t="s">
        <v>204</v>
      </c>
      <c r="B57" s="119">
        <v>40.854999999999997</v>
      </c>
      <c r="C57" s="119">
        <v>621.26936111974862</v>
      </c>
      <c r="D57" s="119">
        <v>1957.7485869340726</v>
      </c>
      <c r="E57" s="118"/>
      <c r="F57" s="119">
        <v>65.759</v>
      </c>
      <c r="G57" s="119">
        <v>272.19852194166896</v>
      </c>
      <c r="H57" s="119">
        <v>466.74401187945932</v>
      </c>
      <c r="I57" s="118"/>
      <c r="J57" s="119">
        <v>801.95399999999995</v>
      </c>
      <c r="K57" s="119">
        <v>401.71938782698385</v>
      </c>
      <c r="L57" s="119">
        <v>65.526825073268412</v>
      </c>
      <c r="M57" s="118"/>
      <c r="N57" s="119">
        <v>1081.5070000000001</v>
      </c>
      <c r="O57" s="119">
        <v>777.17919972437323</v>
      </c>
      <c r="P57" s="119">
        <v>193.51338027471647</v>
      </c>
      <c r="Q57" s="118"/>
      <c r="R57" s="119">
        <v>423.38900000000001</v>
      </c>
      <c r="S57" s="119">
        <v>187.34071750290835</v>
      </c>
      <c r="T57" s="119">
        <v>34.600345835812895</v>
      </c>
      <c r="U57" s="118"/>
      <c r="V57" s="119">
        <v>651.06500000000005</v>
      </c>
      <c r="W57" s="119">
        <v>554.41795761467949</v>
      </c>
      <c r="X57" s="119">
        <v>469.73271685262836</v>
      </c>
      <c r="Y57" s="118"/>
      <c r="Z57" s="119">
        <v>128.404</v>
      </c>
      <c r="AA57" s="119">
        <v>58.061815894287534</v>
      </c>
      <c r="AB57" s="119">
        <v>5.8365581893067553</v>
      </c>
      <c r="AC57" s="118"/>
      <c r="AD57" s="119">
        <v>358.87699999999995</v>
      </c>
      <c r="AE57" s="119">
        <v>375.13411848979467</v>
      </c>
      <c r="AF57" s="119">
        <v>369.92018358003139</v>
      </c>
      <c r="AG57" s="120"/>
      <c r="AH57" s="119">
        <v>574.34599999999955</v>
      </c>
      <c r="AI57" s="119">
        <v>586.38603688694081</v>
      </c>
      <c r="AJ57" s="119">
        <v>717.22680932636422</v>
      </c>
      <c r="AK57" s="118"/>
      <c r="AL57" s="119">
        <v>4126.1559999999999</v>
      </c>
      <c r="AM57" s="119">
        <v>3833.7071170013851</v>
      </c>
      <c r="AN57" s="119">
        <v>4280.8494179456602</v>
      </c>
    </row>
    <row r="58" spans="1:40" s="9" customFormat="1" ht="11.25" x14ac:dyDescent="0.25">
      <c r="A58" s="118" t="s">
        <v>205</v>
      </c>
      <c r="B58" s="119">
        <v>0</v>
      </c>
      <c r="C58" s="119">
        <v>31.629787889422946</v>
      </c>
      <c r="D58" s="119">
        <v>377.39892804207892</v>
      </c>
      <c r="E58" s="118"/>
      <c r="F58" s="119">
        <v>0</v>
      </c>
      <c r="G58" s="119">
        <v>20.125497963270895</v>
      </c>
      <c r="H58" s="119">
        <v>152.53571513350579</v>
      </c>
      <c r="I58" s="118"/>
      <c r="J58" s="119">
        <v>0</v>
      </c>
      <c r="K58" s="119">
        <v>14.716774271513353</v>
      </c>
      <c r="L58" s="119">
        <v>131.59359028525685</v>
      </c>
      <c r="M58" s="118"/>
      <c r="N58" s="119">
        <v>0</v>
      </c>
      <c r="O58" s="119">
        <v>33.549240700965498</v>
      </c>
      <c r="P58" s="119">
        <v>368.10986403143318</v>
      </c>
      <c r="Q58" s="118"/>
      <c r="R58" s="119">
        <v>0</v>
      </c>
      <c r="S58" s="119">
        <v>16.883621471960815</v>
      </c>
      <c r="T58" s="119">
        <v>65.146624866462616</v>
      </c>
      <c r="U58" s="118"/>
      <c r="V58" s="119">
        <v>0</v>
      </c>
      <c r="W58" s="119">
        <v>27.381042345832</v>
      </c>
      <c r="X58" s="119">
        <v>249.5155970018472</v>
      </c>
      <c r="Y58" s="118"/>
      <c r="Z58" s="119">
        <v>0</v>
      </c>
      <c r="AA58" s="119">
        <v>1.6221489752261224E-4</v>
      </c>
      <c r="AB58" s="119">
        <v>27.488416293766289</v>
      </c>
      <c r="AC58" s="118"/>
      <c r="AD58" s="119">
        <v>0</v>
      </c>
      <c r="AE58" s="119">
        <v>28.717633940517544</v>
      </c>
      <c r="AF58" s="119">
        <v>120.33737698562099</v>
      </c>
      <c r="AG58" s="120"/>
      <c r="AH58" s="119">
        <v>0</v>
      </c>
      <c r="AI58" s="119">
        <v>52.411980570747616</v>
      </c>
      <c r="AJ58" s="119">
        <v>322.76488869329302</v>
      </c>
      <c r="AK58" s="118"/>
      <c r="AL58" s="119">
        <v>0</v>
      </c>
      <c r="AM58" s="119">
        <v>225.4157413691282</v>
      </c>
      <c r="AN58" s="119">
        <v>1814.891001333265</v>
      </c>
    </row>
    <row r="59" spans="1:40" s="9" customFormat="1" ht="11.25" x14ac:dyDescent="0.25">
      <c r="A59" s="118" t="s">
        <v>206</v>
      </c>
      <c r="B59" s="119">
        <v>2.31</v>
      </c>
      <c r="C59" s="119">
        <v>179.94680633678502</v>
      </c>
      <c r="D59" s="119">
        <v>345.60953082383918</v>
      </c>
      <c r="E59" s="118"/>
      <c r="F59" s="119">
        <v>1.9510000000000001</v>
      </c>
      <c r="G59" s="119">
        <v>75.84065086804577</v>
      </c>
      <c r="H59" s="119">
        <v>139.75253255619742</v>
      </c>
      <c r="I59" s="118"/>
      <c r="J59" s="119">
        <v>108.09399999999999</v>
      </c>
      <c r="K59" s="119">
        <v>235.65434589302129</v>
      </c>
      <c r="L59" s="119">
        <v>307.86737140122585</v>
      </c>
      <c r="M59" s="118"/>
      <c r="N59" s="119">
        <v>82.763999999999996</v>
      </c>
      <c r="O59" s="119">
        <v>748.10757202387731</v>
      </c>
      <c r="P59" s="119">
        <v>621.03236917950665</v>
      </c>
      <c r="Q59" s="118"/>
      <c r="R59" s="119">
        <v>26.4</v>
      </c>
      <c r="S59" s="119">
        <v>81.351923485656258</v>
      </c>
      <c r="T59" s="119">
        <v>93.879701928014427</v>
      </c>
      <c r="U59" s="118"/>
      <c r="V59" s="119">
        <v>2.379</v>
      </c>
      <c r="W59" s="119">
        <v>84.121796306745438</v>
      </c>
      <c r="X59" s="119">
        <v>155.93810442914855</v>
      </c>
      <c r="Y59" s="118"/>
      <c r="Z59" s="119">
        <v>26.155000000000001</v>
      </c>
      <c r="AA59" s="119">
        <v>63.675016954522768</v>
      </c>
      <c r="AB59" s="119">
        <v>59.196678531127901</v>
      </c>
      <c r="AC59" s="118"/>
      <c r="AD59" s="119">
        <v>7.8849999999999998</v>
      </c>
      <c r="AE59" s="119">
        <v>143.42449194781921</v>
      </c>
      <c r="AF59" s="119">
        <v>194.79331799164225</v>
      </c>
      <c r="AG59" s="120"/>
      <c r="AH59" s="119">
        <v>0.77300000000002989</v>
      </c>
      <c r="AI59" s="119">
        <v>185.95731017610069</v>
      </c>
      <c r="AJ59" s="119">
        <v>230.50655983821588</v>
      </c>
      <c r="AK59" s="118"/>
      <c r="AL59" s="119">
        <v>258.71100000000001</v>
      </c>
      <c r="AM59" s="119">
        <v>1798.0799139925734</v>
      </c>
      <c r="AN59" s="119">
        <v>2148.5761666789181</v>
      </c>
    </row>
    <row r="60" spans="1:40" s="9" customFormat="1" ht="11.25" x14ac:dyDescent="0.25">
      <c r="A60" s="118" t="s">
        <v>207</v>
      </c>
      <c r="B60" s="119">
        <v>0</v>
      </c>
      <c r="C60" s="119">
        <v>2.179553046013972</v>
      </c>
      <c r="D60" s="119">
        <v>55.409837517191562</v>
      </c>
      <c r="E60" s="118"/>
      <c r="F60" s="119">
        <v>0</v>
      </c>
      <c r="G60" s="119">
        <v>0.99852051236710804</v>
      </c>
      <c r="H60" s="119">
        <v>19.107875144750011</v>
      </c>
      <c r="I60" s="118"/>
      <c r="J60" s="119">
        <v>0</v>
      </c>
      <c r="K60" s="119">
        <v>3.1794449045619233</v>
      </c>
      <c r="L60" s="119">
        <v>19.494201403625684</v>
      </c>
      <c r="M60" s="118"/>
      <c r="N60" s="119">
        <v>0</v>
      </c>
      <c r="O60" s="119">
        <v>34.091672968966421</v>
      </c>
      <c r="P60" s="119">
        <v>67.661983129472887</v>
      </c>
      <c r="Q60" s="118"/>
      <c r="R60" s="119">
        <v>0</v>
      </c>
      <c r="S60" s="119">
        <v>13.254872107049742</v>
      </c>
      <c r="T60" s="119">
        <v>29.586596363007278</v>
      </c>
      <c r="U60" s="118"/>
      <c r="V60" s="119">
        <v>0</v>
      </c>
      <c r="W60" s="119">
        <v>7.2675021074161545</v>
      </c>
      <c r="X60" s="119">
        <v>22.799470923555234</v>
      </c>
      <c r="Y60" s="118"/>
      <c r="Z60" s="119">
        <v>0</v>
      </c>
      <c r="AA60" s="119">
        <v>3.8423374162805368</v>
      </c>
      <c r="AB60" s="119">
        <v>11.102933325067985</v>
      </c>
      <c r="AC60" s="118"/>
      <c r="AD60" s="119">
        <v>0</v>
      </c>
      <c r="AE60" s="119">
        <v>7.438718455629644</v>
      </c>
      <c r="AF60" s="119">
        <v>33.803451651066638</v>
      </c>
      <c r="AG60" s="120"/>
      <c r="AH60" s="119">
        <v>0</v>
      </c>
      <c r="AI60" s="119">
        <v>12.038907424129494</v>
      </c>
      <c r="AJ60" s="119">
        <v>52.106427014431503</v>
      </c>
      <c r="AK60" s="118"/>
      <c r="AL60" s="119">
        <v>0</v>
      </c>
      <c r="AM60" s="119">
        <v>84.291528942414999</v>
      </c>
      <c r="AN60" s="119">
        <v>311.07277647216875</v>
      </c>
    </row>
    <row r="61" spans="1:40" s="9" customFormat="1" ht="11.25" x14ac:dyDescent="0.25">
      <c r="A61" s="118" t="s">
        <v>208</v>
      </c>
      <c r="B61" s="119">
        <v>33.744999999999997</v>
      </c>
      <c r="C61" s="119">
        <v>56.774767708277317</v>
      </c>
      <c r="D61" s="119">
        <v>87.871035960308305</v>
      </c>
      <c r="E61" s="118"/>
      <c r="F61" s="119">
        <v>35.521999999999998</v>
      </c>
      <c r="G61" s="119">
        <v>32.940823268486987</v>
      </c>
      <c r="H61" s="119">
        <v>30.345827384703497</v>
      </c>
      <c r="I61" s="118"/>
      <c r="J61" s="119">
        <v>109.89400000000001</v>
      </c>
      <c r="K61" s="119">
        <v>43.305443708500967</v>
      </c>
      <c r="L61" s="119">
        <v>0.86656425900013889</v>
      </c>
      <c r="M61" s="118"/>
      <c r="N61" s="119">
        <v>140.24</v>
      </c>
      <c r="O61" s="119">
        <v>46.865512554190175</v>
      </c>
      <c r="P61" s="119">
        <v>2.2417585107574443</v>
      </c>
      <c r="Q61" s="118"/>
      <c r="R61" s="119">
        <v>183.63800000000001</v>
      </c>
      <c r="S61" s="119">
        <v>75.58683370167212</v>
      </c>
      <c r="T61" s="119">
        <v>28.202812899163746</v>
      </c>
      <c r="U61" s="118"/>
      <c r="V61" s="119">
        <v>46.878999999999998</v>
      </c>
      <c r="W61" s="119">
        <v>21.339184761661688</v>
      </c>
      <c r="X61" s="119">
        <v>63.860439525484537</v>
      </c>
      <c r="Y61" s="118"/>
      <c r="Z61" s="119">
        <v>124.908</v>
      </c>
      <c r="AA61" s="119">
        <v>74.509592748050224</v>
      </c>
      <c r="AB61" s="119">
        <v>0.37767672928400003</v>
      </c>
      <c r="AC61" s="118"/>
      <c r="AD61" s="119">
        <v>124.363</v>
      </c>
      <c r="AE61" s="119">
        <v>68.159240397439234</v>
      </c>
      <c r="AF61" s="119">
        <v>5.0408243680157208</v>
      </c>
      <c r="AG61" s="120"/>
      <c r="AH61" s="119">
        <v>318.04900000000015</v>
      </c>
      <c r="AI61" s="119">
        <v>308.49855119459227</v>
      </c>
      <c r="AJ61" s="119">
        <v>7.6650481720107182</v>
      </c>
      <c r="AK61" s="118"/>
      <c r="AL61" s="119">
        <v>1117.2380000000001</v>
      </c>
      <c r="AM61" s="119">
        <v>727.979950042871</v>
      </c>
      <c r="AN61" s="119">
        <v>226.4719878087281</v>
      </c>
    </row>
    <row r="62" spans="1:40" s="9" customFormat="1" ht="11.25" x14ac:dyDescent="0.25">
      <c r="A62" s="118" t="s">
        <v>33</v>
      </c>
      <c r="B62" s="119">
        <v>62.13</v>
      </c>
      <c r="C62" s="119">
        <v>974.30116666666675</v>
      </c>
      <c r="D62" s="119">
        <v>2621.0918888888887</v>
      </c>
      <c r="E62" s="118"/>
      <c r="F62" s="119">
        <v>16.776</v>
      </c>
      <c r="G62" s="119">
        <v>259.16988888888886</v>
      </c>
      <c r="H62" s="119">
        <v>1018.1397499999998</v>
      </c>
      <c r="I62" s="118"/>
      <c r="J62" s="119">
        <v>925.322</v>
      </c>
      <c r="K62" s="119">
        <v>1029.3227222222222</v>
      </c>
      <c r="L62" s="119">
        <v>1273.3447777777778</v>
      </c>
      <c r="M62" s="118"/>
      <c r="N62" s="119">
        <v>940.54700000000003</v>
      </c>
      <c r="O62" s="119">
        <v>1423.5713888888888</v>
      </c>
      <c r="P62" s="119">
        <v>2126.6080277777778</v>
      </c>
      <c r="Q62" s="118"/>
      <c r="R62" s="119">
        <v>406.76900000000001</v>
      </c>
      <c r="S62" s="119">
        <v>902.68994444444456</v>
      </c>
      <c r="T62" s="119">
        <v>1230.0614999999998</v>
      </c>
      <c r="U62" s="118"/>
      <c r="V62" s="119">
        <v>293.01400000000001</v>
      </c>
      <c r="W62" s="119">
        <v>455.99400000000003</v>
      </c>
      <c r="X62" s="119">
        <v>672.02316666666673</v>
      </c>
      <c r="Y62" s="118"/>
      <c r="Z62" s="119">
        <v>19.567</v>
      </c>
      <c r="AA62" s="119">
        <v>87.775111111111116</v>
      </c>
      <c r="AB62" s="119">
        <v>228.63591666666665</v>
      </c>
      <c r="AC62" s="118"/>
      <c r="AD62" s="119">
        <v>43.616</v>
      </c>
      <c r="AE62" s="119">
        <v>154.26361111111112</v>
      </c>
      <c r="AF62" s="119">
        <v>311.26030555555553</v>
      </c>
      <c r="AG62" s="120"/>
      <c r="AH62" s="119">
        <v>11.316999999999886</v>
      </c>
      <c r="AI62" s="119">
        <v>74.717666666665934</v>
      </c>
      <c r="AJ62" s="119">
        <v>127.24766666666721</v>
      </c>
      <c r="AK62" s="118"/>
      <c r="AL62" s="119">
        <v>2719.058</v>
      </c>
      <c r="AM62" s="119">
        <v>5361.8054999999995</v>
      </c>
      <c r="AN62" s="119">
        <v>9608.4130000000005</v>
      </c>
    </row>
    <row r="63" spans="1:40" s="9" customFormat="1" ht="11.25" x14ac:dyDescent="0.25">
      <c r="A63" s="118" t="s">
        <v>209</v>
      </c>
      <c r="B63" s="119">
        <v>485.26400000000001</v>
      </c>
      <c r="C63" s="119">
        <v>1057.0044975618366</v>
      </c>
      <c r="D63" s="119">
        <v>1280.4720029090195</v>
      </c>
      <c r="E63" s="118"/>
      <c r="F63" s="119">
        <v>123.82599999999999</v>
      </c>
      <c r="G63" s="119">
        <v>262.88272222222224</v>
      </c>
      <c r="H63" s="119">
        <v>368.46363888888885</v>
      </c>
      <c r="I63" s="118"/>
      <c r="J63" s="119">
        <v>497.60199999999998</v>
      </c>
      <c r="K63" s="119">
        <v>672.56602583582583</v>
      </c>
      <c r="L63" s="119">
        <v>741.96804266811546</v>
      </c>
      <c r="M63" s="118"/>
      <c r="N63" s="119">
        <v>645.30200000000002</v>
      </c>
      <c r="O63" s="119">
        <v>809.3880916533974</v>
      </c>
      <c r="P63" s="119">
        <v>824.16908717940407</v>
      </c>
      <c r="Q63" s="118"/>
      <c r="R63" s="119">
        <v>115.55200000000001</v>
      </c>
      <c r="S63" s="119">
        <v>136.70547866567688</v>
      </c>
      <c r="T63" s="119">
        <v>147.07115284034029</v>
      </c>
      <c r="U63" s="118"/>
      <c r="V63" s="119">
        <v>291.27999999999997</v>
      </c>
      <c r="W63" s="119">
        <v>440.59936625607725</v>
      </c>
      <c r="X63" s="119">
        <v>490.806472736297</v>
      </c>
      <c r="Y63" s="118"/>
      <c r="Z63" s="119">
        <v>668.93799999999999</v>
      </c>
      <c r="AA63" s="119">
        <v>1046.0798340909562</v>
      </c>
      <c r="AB63" s="119">
        <v>1284.4472733539446</v>
      </c>
      <c r="AC63" s="118"/>
      <c r="AD63" s="119">
        <v>132.22600000000003</v>
      </c>
      <c r="AE63" s="119">
        <v>186.05016666666663</v>
      </c>
      <c r="AF63" s="119">
        <v>205.71677777777779</v>
      </c>
      <c r="AG63" s="120"/>
      <c r="AH63" s="119">
        <v>118.34100000000009</v>
      </c>
      <c r="AI63" s="119">
        <v>325.96194851744804</v>
      </c>
      <c r="AJ63" s="119">
        <v>406.07987989584433</v>
      </c>
      <c r="AK63" s="118"/>
      <c r="AL63" s="119">
        <v>3078.3310000000001</v>
      </c>
      <c r="AM63" s="119">
        <v>4937.238131470107</v>
      </c>
      <c r="AN63" s="119">
        <v>5749.1943282496313</v>
      </c>
    </row>
    <row r="64" spans="1:40" s="9" customFormat="1" ht="11.25" x14ac:dyDescent="0.25">
      <c r="A64" s="118" t="s">
        <v>210</v>
      </c>
      <c r="B64" s="119">
        <v>0</v>
      </c>
      <c r="C64" s="119">
        <v>7.8631111111111114</v>
      </c>
      <c r="D64" s="119">
        <v>28.726194444444442</v>
      </c>
      <c r="E64" s="118"/>
      <c r="F64" s="119">
        <v>0</v>
      </c>
      <c r="G64" s="119">
        <v>5.1315555555555559</v>
      </c>
      <c r="H64" s="119">
        <v>21.478555555555555</v>
      </c>
      <c r="I64" s="118"/>
      <c r="J64" s="119">
        <v>0.51900000000000002</v>
      </c>
      <c r="K64" s="119">
        <v>18.953555555555553</v>
      </c>
      <c r="L64" s="119">
        <v>31.455777777777779</v>
      </c>
      <c r="M64" s="118"/>
      <c r="N64" s="119">
        <v>3.1E-2</v>
      </c>
      <c r="O64" s="119">
        <v>4.2277777777777779</v>
      </c>
      <c r="P64" s="119">
        <v>17.316388888888891</v>
      </c>
      <c r="Q64" s="118"/>
      <c r="R64" s="119">
        <v>0</v>
      </c>
      <c r="S64" s="119">
        <v>4.2827777777777776</v>
      </c>
      <c r="T64" s="119">
        <v>13.840027777777777</v>
      </c>
      <c r="U64" s="118"/>
      <c r="V64" s="119">
        <v>0</v>
      </c>
      <c r="W64" s="119">
        <v>8.2277777777777783E-2</v>
      </c>
      <c r="X64" s="119">
        <v>0.41577777777777775</v>
      </c>
      <c r="Y64" s="118"/>
      <c r="Z64" s="119">
        <v>0</v>
      </c>
      <c r="AA64" s="119">
        <v>9.722222222222221E-2</v>
      </c>
      <c r="AB64" s="119">
        <v>0.41666666666666663</v>
      </c>
      <c r="AC64" s="118"/>
      <c r="AD64" s="119">
        <v>0</v>
      </c>
      <c r="AE64" s="119">
        <v>0.16666666666666666</v>
      </c>
      <c r="AF64" s="119">
        <v>3.2625555555555557</v>
      </c>
      <c r="AG64" s="120"/>
      <c r="AH64" s="119">
        <v>2.7755575615628914E-17</v>
      </c>
      <c r="AI64" s="119">
        <v>3.0327222222222212</v>
      </c>
      <c r="AJ64" s="119">
        <v>16.007527777777739</v>
      </c>
      <c r="AK64" s="118"/>
      <c r="AL64" s="119">
        <v>0.55000000000000004</v>
      </c>
      <c r="AM64" s="119">
        <v>43.837666666666664</v>
      </c>
      <c r="AN64" s="119">
        <v>132.9194722222222</v>
      </c>
    </row>
    <row r="65" spans="1:40" s="9" customFormat="1" ht="11.25" x14ac:dyDescent="0.25">
      <c r="A65" s="118" t="s">
        <v>30</v>
      </c>
      <c r="B65" s="119">
        <v>0</v>
      </c>
      <c r="C65" s="119">
        <v>12.54178620635809</v>
      </c>
      <c r="D65" s="119">
        <v>56.518853941793594</v>
      </c>
      <c r="E65" s="118"/>
      <c r="F65" s="119">
        <v>0</v>
      </c>
      <c r="G65" s="119">
        <v>2.3624444444444448</v>
      </c>
      <c r="H65" s="119">
        <v>11.312527777777778</v>
      </c>
      <c r="I65" s="118"/>
      <c r="J65" s="119">
        <v>9.5079999999999991</v>
      </c>
      <c r="K65" s="119">
        <v>34.018970885716961</v>
      </c>
      <c r="L65" s="119">
        <v>72.409051783518578</v>
      </c>
      <c r="M65" s="118"/>
      <c r="N65" s="119">
        <v>24.202000000000002</v>
      </c>
      <c r="O65" s="119">
        <v>86.170453556967701</v>
      </c>
      <c r="P65" s="119">
        <v>239.3532653503606</v>
      </c>
      <c r="Q65" s="118"/>
      <c r="R65" s="119">
        <v>6.4340000000000002</v>
      </c>
      <c r="S65" s="119">
        <v>20.03747893783023</v>
      </c>
      <c r="T65" s="119">
        <v>54.978085175437229</v>
      </c>
      <c r="U65" s="118"/>
      <c r="V65" s="119">
        <v>0.48499999999999999</v>
      </c>
      <c r="W65" s="119">
        <v>28.244408132814087</v>
      </c>
      <c r="X65" s="119">
        <v>124.0392505730761</v>
      </c>
      <c r="Y65" s="118"/>
      <c r="Z65" s="119">
        <v>2.8639999999999999</v>
      </c>
      <c r="AA65" s="119">
        <v>18.22224709703622</v>
      </c>
      <c r="AB65" s="119">
        <v>65.020583841846388</v>
      </c>
      <c r="AC65" s="118"/>
      <c r="AD65" s="119">
        <v>17.239000000000001</v>
      </c>
      <c r="AE65" s="119">
        <v>94.697690064620943</v>
      </c>
      <c r="AF65" s="119">
        <v>319.69486111111109</v>
      </c>
      <c r="AG65" s="120"/>
      <c r="AH65" s="119">
        <v>1.019999999999996</v>
      </c>
      <c r="AI65" s="119">
        <v>14.466687030552634</v>
      </c>
      <c r="AJ65" s="119">
        <v>61.499111111111006</v>
      </c>
      <c r="AK65" s="118"/>
      <c r="AL65" s="119">
        <v>61.752000000000002</v>
      </c>
      <c r="AM65" s="119">
        <v>310.76216635634131</v>
      </c>
      <c r="AN65" s="119">
        <v>1004.8255906660324</v>
      </c>
    </row>
    <row r="66" spans="1:40" s="9" customFormat="1" ht="11.25" x14ac:dyDescent="0.25">
      <c r="A66" s="118" t="s">
        <v>211</v>
      </c>
      <c r="B66" s="119">
        <v>0.11600000000000001</v>
      </c>
      <c r="C66" s="119">
        <v>91.222392377325718</v>
      </c>
      <c r="D66" s="119">
        <v>454.30717514796072</v>
      </c>
      <c r="E66" s="118"/>
      <c r="F66" s="119">
        <v>1.9E-2</v>
      </c>
      <c r="G66" s="119">
        <v>28.270825587813452</v>
      </c>
      <c r="H66" s="119">
        <v>183.46151028631857</v>
      </c>
      <c r="I66" s="118"/>
      <c r="J66" s="119">
        <v>3.78</v>
      </c>
      <c r="K66" s="119">
        <v>97.669435424624609</v>
      </c>
      <c r="L66" s="119">
        <v>167.75356226969578</v>
      </c>
      <c r="M66" s="118"/>
      <c r="N66" s="119">
        <v>5.0999999999999997E-2</v>
      </c>
      <c r="O66" s="119">
        <v>147.95741057473384</v>
      </c>
      <c r="P66" s="119">
        <v>285.84309461758312</v>
      </c>
      <c r="Q66" s="118"/>
      <c r="R66" s="119">
        <v>8.8999999999999996E-2</v>
      </c>
      <c r="S66" s="119">
        <v>51.995287204561308</v>
      </c>
      <c r="T66" s="119">
        <v>178.66491964483001</v>
      </c>
      <c r="U66" s="118"/>
      <c r="V66" s="119">
        <v>0</v>
      </c>
      <c r="W66" s="119">
        <v>12.896410979092821</v>
      </c>
      <c r="X66" s="119">
        <v>72.963008022852705</v>
      </c>
      <c r="Y66" s="118"/>
      <c r="Z66" s="119">
        <v>0</v>
      </c>
      <c r="AA66" s="119">
        <v>42.900597868184747</v>
      </c>
      <c r="AB66" s="119">
        <v>315.0285410514129</v>
      </c>
      <c r="AC66" s="118"/>
      <c r="AD66" s="119">
        <v>1.9999999999999993E-2</v>
      </c>
      <c r="AE66" s="119">
        <v>48.670626766066512</v>
      </c>
      <c r="AF66" s="119">
        <v>230.34029439330052</v>
      </c>
      <c r="AG66" s="120"/>
      <c r="AH66" s="119">
        <v>2.8900000000000311E-2</v>
      </c>
      <c r="AI66" s="119">
        <v>124.25743195652828</v>
      </c>
      <c r="AJ66" s="119">
        <v>580.6886190816914</v>
      </c>
      <c r="AK66" s="118"/>
      <c r="AL66" s="119">
        <v>4.1039000000000003</v>
      </c>
      <c r="AM66" s="119">
        <v>645.84041873893125</v>
      </c>
      <c r="AN66" s="119">
        <v>2469.0507245156455</v>
      </c>
    </row>
    <row r="67" spans="1:40" s="9" customFormat="1" ht="11.25" x14ac:dyDescent="0.25">
      <c r="A67" s="118" t="s">
        <v>212</v>
      </c>
      <c r="B67" s="119">
        <v>0</v>
      </c>
      <c r="C67" s="119">
        <v>51.689075058239197</v>
      </c>
      <c r="D67" s="119">
        <v>241.37002498963858</v>
      </c>
      <c r="E67" s="118"/>
      <c r="F67" s="119">
        <v>0</v>
      </c>
      <c r="G67" s="119">
        <v>75.606953892785057</v>
      </c>
      <c r="H67" s="119">
        <v>505.38049138847111</v>
      </c>
      <c r="I67" s="118"/>
      <c r="J67" s="119">
        <v>8.0000000000000002E-3</v>
      </c>
      <c r="K67" s="119">
        <v>46.060614335786511</v>
      </c>
      <c r="L67" s="119">
        <v>93.881302136998869</v>
      </c>
      <c r="M67" s="118"/>
      <c r="N67" s="119">
        <v>0.67300000000000004</v>
      </c>
      <c r="O67" s="119">
        <v>79.296563342975048</v>
      </c>
      <c r="P67" s="119">
        <v>256.87825304888094</v>
      </c>
      <c r="Q67" s="118"/>
      <c r="R67" s="119">
        <v>0</v>
      </c>
      <c r="S67" s="119">
        <v>9.1129849392237237</v>
      </c>
      <c r="T67" s="119">
        <v>32.482607973377796</v>
      </c>
      <c r="U67" s="118"/>
      <c r="V67" s="119">
        <v>0</v>
      </c>
      <c r="W67" s="119">
        <v>101.56701724434042</v>
      </c>
      <c r="X67" s="119">
        <v>255.86293531383274</v>
      </c>
      <c r="Y67" s="118"/>
      <c r="Z67" s="119">
        <v>0</v>
      </c>
      <c r="AA67" s="119">
        <v>26.321478615532442</v>
      </c>
      <c r="AB67" s="119">
        <v>240.50315559049247</v>
      </c>
      <c r="AC67" s="118"/>
      <c r="AD67" s="119">
        <v>0</v>
      </c>
      <c r="AE67" s="119">
        <v>6.461730000000002</v>
      </c>
      <c r="AF67" s="119">
        <v>14.402463324493333</v>
      </c>
      <c r="AG67" s="120"/>
      <c r="AH67" s="119">
        <v>0</v>
      </c>
      <c r="AI67" s="119">
        <v>141.17344196876275</v>
      </c>
      <c r="AJ67" s="119">
        <v>847.9906073577979</v>
      </c>
      <c r="AK67" s="118"/>
      <c r="AL67" s="119">
        <v>0.68100000000000005</v>
      </c>
      <c r="AM67" s="119">
        <v>537.28985939764516</v>
      </c>
      <c r="AN67" s="119">
        <v>2488.7518411239835</v>
      </c>
    </row>
    <row r="68" spans="1:40" s="9" customFormat="1" ht="11.25" x14ac:dyDescent="0.25">
      <c r="A68" s="118" t="s">
        <v>25</v>
      </c>
      <c r="B68" s="119">
        <v>8.7910000000000004</v>
      </c>
      <c r="C68" s="119">
        <v>445.88245361786102</v>
      </c>
      <c r="D68" s="119">
        <v>594.92008333333354</v>
      </c>
      <c r="E68" s="118"/>
      <c r="F68" s="119">
        <v>11.5754</v>
      </c>
      <c r="G68" s="119">
        <v>74.252659671927773</v>
      </c>
      <c r="H68" s="119">
        <v>133.41164582365971</v>
      </c>
      <c r="I68" s="118"/>
      <c r="J68" s="119">
        <v>105.23</v>
      </c>
      <c r="K68" s="119">
        <v>499.41777180970064</v>
      </c>
      <c r="L68" s="119">
        <v>616.24302662543164</v>
      </c>
      <c r="M68" s="118"/>
      <c r="N68" s="119">
        <v>37.889000000000003</v>
      </c>
      <c r="O68" s="119">
        <v>573.64948511086254</v>
      </c>
      <c r="P68" s="119">
        <v>887.22985793093494</v>
      </c>
      <c r="Q68" s="118"/>
      <c r="R68" s="119">
        <v>6.548</v>
      </c>
      <c r="S68" s="119">
        <v>65.911111179084443</v>
      </c>
      <c r="T68" s="119">
        <v>156.62951643884776</v>
      </c>
      <c r="U68" s="118"/>
      <c r="V68" s="119">
        <v>0.1216</v>
      </c>
      <c r="W68" s="119">
        <v>108.87933899268131</v>
      </c>
      <c r="X68" s="119">
        <v>236.59234492814528</v>
      </c>
      <c r="Y68" s="118"/>
      <c r="Z68" s="119">
        <v>0.97199999999999998</v>
      </c>
      <c r="AA68" s="119">
        <v>41.66676697681946</v>
      </c>
      <c r="AB68" s="119">
        <v>68.055540976131127</v>
      </c>
      <c r="AC68" s="118"/>
      <c r="AD68" s="119">
        <v>0.50399999999999956</v>
      </c>
      <c r="AE68" s="119">
        <v>129.80886459488283</v>
      </c>
      <c r="AF68" s="119">
        <v>219.80597634800114</v>
      </c>
      <c r="AG68" s="120"/>
      <c r="AH68" s="119">
        <v>1.4929999999999901</v>
      </c>
      <c r="AI68" s="119">
        <v>226.77269810613888</v>
      </c>
      <c r="AJ68" s="119">
        <v>344.88033214664</v>
      </c>
      <c r="AK68" s="118"/>
      <c r="AL68" s="119">
        <v>173.124</v>
      </c>
      <c r="AM68" s="119">
        <v>2166.2411500599592</v>
      </c>
      <c r="AN68" s="119">
        <v>3257.7683245511253</v>
      </c>
    </row>
    <row r="69" spans="1:40" s="9" customFormat="1" ht="11.25" x14ac:dyDescent="0.25">
      <c r="A69" s="118" t="s">
        <v>27</v>
      </c>
      <c r="B69" s="119">
        <v>0</v>
      </c>
      <c r="C69" s="119">
        <v>222.33276756912744</v>
      </c>
      <c r="D69" s="119">
        <v>516.19099999999992</v>
      </c>
      <c r="E69" s="118"/>
      <c r="F69" s="119">
        <v>7.6600000000000001E-2</v>
      </c>
      <c r="G69" s="119">
        <v>28.317</v>
      </c>
      <c r="H69" s="119">
        <v>41.134083333333329</v>
      </c>
      <c r="I69" s="118"/>
      <c r="J69" s="119">
        <v>0</v>
      </c>
      <c r="K69" s="119">
        <v>194.36664040077321</v>
      </c>
      <c r="L69" s="119">
        <v>342.36429323116954</v>
      </c>
      <c r="M69" s="118"/>
      <c r="N69" s="119">
        <v>0</v>
      </c>
      <c r="O69" s="119">
        <v>134.67974420256047</v>
      </c>
      <c r="P69" s="119">
        <v>207.70183203031723</v>
      </c>
      <c r="Q69" s="118"/>
      <c r="R69" s="119">
        <v>0</v>
      </c>
      <c r="S69" s="119">
        <v>80.142446606482125</v>
      </c>
      <c r="T69" s="119">
        <v>152.4576627662486</v>
      </c>
      <c r="U69" s="118"/>
      <c r="V69" s="119">
        <v>0.2792</v>
      </c>
      <c r="W69" s="119">
        <v>9.5529852481926891</v>
      </c>
      <c r="X69" s="119">
        <v>21.169731136632233</v>
      </c>
      <c r="Y69" s="118"/>
      <c r="Z69" s="119">
        <v>0</v>
      </c>
      <c r="AA69" s="119">
        <v>13.61112065701667</v>
      </c>
      <c r="AB69" s="119">
        <v>24.722168008995826</v>
      </c>
      <c r="AC69" s="118"/>
      <c r="AD69" s="119">
        <v>0</v>
      </c>
      <c r="AE69" s="119">
        <v>39.352655846928798</v>
      </c>
      <c r="AF69" s="119">
        <v>134.17508333333333</v>
      </c>
      <c r="AG69" s="120"/>
      <c r="AH69" s="119">
        <v>0</v>
      </c>
      <c r="AI69" s="119">
        <v>56.881376500497879</v>
      </c>
      <c r="AJ69" s="119">
        <v>218.17580555555534</v>
      </c>
      <c r="AK69" s="118"/>
      <c r="AL69" s="119">
        <v>0.24249999999999999</v>
      </c>
      <c r="AM69" s="119">
        <v>766.23673703157931</v>
      </c>
      <c r="AN69" s="119">
        <v>1658.0916593955856</v>
      </c>
    </row>
    <row r="70" spans="1:40" s="9" customFormat="1" ht="12" thickBot="1" x14ac:dyDescent="0.3">
      <c r="A70" s="114" t="s">
        <v>213</v>
      </c>
      <c r="B70" s="115">
        <f>SUM(B55:B69)</f>
        <v>3318.181</v>
      </c>
      <c r="C70" s="115">
        <f>SUM(C55:C69)</f>
        <v>7083.2237544116979</v>
      </c>
      <c r="D70" s="115">
        <f>SUM(D55:D69)</f>
        <v>10331.263084809521</v>
      </c>
      <c r="E70" s="31"/>
      <c r="F70" s="115">
        <f>SUM(F55:F69)</f>
        <v>792.42</v>
      </c>
      <c r="G70" s="115">
        <f>SUM(G55:G69)</f>
        <v>1781.226495691292</v>
      </c>
      <c r="H70" s="115">
        <f>SUM(H55:H69)</f>
        <v>3747.43309366926</v>
      </c>
      <c r="I70" s="31"/>
      <c r="J70" s="115">
        <f>SUM(J55:J69)</f>
        <v>3574.6039999999994</v>
      </c>
      <c r="K70" s="115">
        <f>SUM(K55:K69)</f>
        <v>3678.3586470473892</v>
      </c>
      <c r="L70" s="115">
        <f>SUM(L55:L69)</f>
        <v>4342.7147824351232</v>
      </c>
      <c r="M70" s="31"/>
      <c r="N70" s="115">
        <f>SUM(N55:N69)</f>
        <v>5218.9640000000009</v>
      </c>
      <c r="O70" s="115">
        <f>SUM(O55:O69)</f>
        <v>5571.5435904676315</v>
      </c>
      <c r="P70" s="115">
        <f>SUM(P55:P69)</f>
        <v>6811.6832564225233</v>
      </c>
      <c r="Q70" s="31"/>
      <c r="R70" s="115">
        <f>SUM(R55:R69)</f>
        <v>1847.6879999999999</v>
      </c>
      <c r="S70" s="115">
        <f>SUM(S55:S69)</f>
        <v>1952.6590803017764</v>
      </c>
      <c r="T70" s="115">
        <f>SUM(T55:T69)</f>
        <v>2418.1552853923799</v>
      </c>
      <c r="U70" s="31"/>
      <c r="V70" s="115">
        <f>SUM(V55:V69)</f>
        <v>1685.0027999999998</v>
      </c>
      <c r="W70" s="115">
        <f>SUM(W55:W69)</f>
        <v>2154.8191774810175</v>
      </c>
      <c r="X70" s="115">
        <f>SUM(X55:X69)</f>
        <v>3000.9529166989373</v>
      </c>
      <c r="Y70" s="31"/>
      <c r="Z70" s="115">
        <f>SUM(Z55:Z69)</f>
        <v>1005.0989999999999</v>
      </c>
      <c r="AA70" s="115">
        <f>SUM(AA55:AA69)</f>
        <v>1517.8588973148185</v>
      </c>
      <c r="AB70" s="115">
        <f>SUM(AB55:AB69)</f>
        <v>2330.8366108260798</v>
      </c>
      <c r="AC70" s="31"/>
      <c r="AD70" s="115">
        <f>SUM(AD55:AD69)</f>
        <v>984.00900000000047</v>
      </c>
      <c r="AE70" s="115">
        <f>SUM(AE55:AE69)</f>
        <v>1891.2238904944502</v>
      </c>
      <c r="AF70" s="115">
        <f>SUM(AF55:AF69)</f>
        <v>3025.8378687669897</v>
      </c>
      <c r="AG70" s="31"/>
      <c r="AH70" s="115">
        <f>SUM(AH55:AH69)</f>
        <v>1329.8068999999996</v>
      </c>
      <c r="AI70" s="115">
        <f>SUM(AI55:AI69)</f>
        <v>2374.7905396461956</v>
      </c>
      <c r="AJ70" s="115">
        <f>SUM(AJ55:AJ69)</f>
        <v>4215.1979036932071</v>
      </c>
      <c r="AK70" s="31"/>
      <c r="AL70" s="115">
        <f>SUM(AL55:AL69)</f>
        <v>19755.661399999997</v>
      </c>
      <c r="AM70" s="115">
        <f>SUM(AM55:AM69)</f>
        <v>27992.704072856268</v>
      </c>
      <c r="AN70" s="115">
        <f>SUM(AN55:AN69)</f>
        <v>40135.074802714014</v>
      </c>
    </row>
    <row r="71" spans="1:40" x14ac:dyDescent="0.25">
      <c r="A71" s="116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</row>
    <row r="72" spans="1:40" s="7" customFormat="1" ht="12.75" x14ac:dyDescent="0.25">
      <c r="A72" s="109" t="s">
        <v>214</v>
      </c>
      <c r="B72" s="110"/>
      <c r="C72" s="109" t="s">
        <v>216</v>
      </c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</row>
    <row r="73" spans="1:40" s="7" customFormat="1" ht="13.5" thickBot="1" x14ac:dyDescent="0.3">
      <c r="A73" s="110" t="s">
        <v>215</v>
      </c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</row>
    <row r="74" spans="1:40" s="9" customFormat="1" ht="11.25" x14ac:dyDescent="0.25">
      <c r="A74" s="111"/>
      <c r="B74" s="156" t="s">
        <v>192</v>
      </c>
      <c r="C74" s="156"/>
      <c r="D74" s="156"/>
      <c r="E74" s="111"/>
      <c r="F74" s="156" t="s">
        <v>193</v>
      </c>
      <c r="G74" s="156"/>
      <c r="H74" s="156"/>
      <c r="I74" s="111"/>
      <c r="J74" s="156" t="s">
        <v>194</v>
      </c>
      <c r="K74" s="156"/>
      <c r="L74" s="156"/>
      <c r="M74" s="111"/>
      <c r="N74" s="156" t="s">
        <v>195</v>
      </c>
      <c r="O74" s="156"/>
      <c r="P74" s="156"/>
      <c r="Q74" s="111"/>
      <c r="R74" s="156" t="s">
        <v>196</v>
      </c>
      <c r="S74" s="156"/>
      <c r="T74" s="156"/>
      <c r="U74" s="111"/>
      <c r="V74" s="156" t="s">
        <v>197</v>
      </c>
      <c r="W74" s="156"/>
      <c r="X74" s="156"/>
      <c r="Y74" s="111"/>
      <c r="Z74" s="156" t="s">
        <v>198</v>
      </c>
      <c r="AA74" s="156"/>
      <c r="AB74" s="156"/>
      <c r="AC74" s="111"/>
      <c r="AD74" s="156" t="s">
        <v>199</v>
      </c>
      <c r="AE74" s="156"/>
      <c r="AF74" s="156"/>
      <c r="AG74" s="111"/>
      <c r="AH74" s="156" t="s">
        <v>200</v>
      </c>
      <c r="AI74" s="156"/>
      <c r="AJ74" s="156"/>
      <c r="AK74" s="111"/>
      <c r="AL74" s="156" t="s">
        <v>201</v>
      </c>
      <c r="AM74" s="156"/>
      <c r="AN74" s="156"/>
    </row>
    <row r="75" spans="1:40" s="9" customFormat="1" ht="11.25" x14ac:dyDescent="0.25">
      <c r="A75" s="29"/>
      <c r="B75" s="112">
        <v>2007</v>
      </c>
      <c r="C75" s="112">
        <v>2030</v>
      </c>
      <c r="D75" s="112">
        <v>2050</v>
      </c>
      <c r="E75" s="29"/>
      <c r="F75" s="112">
        <v>2007</v>
      </c>
      <c r="G75" s="112">
        <v>2030</v>
      </c>
      <c r="H75" s="112">
        <v>2050</v>
      </c>
      <c r="I75" s="29"/>
      <c r="J75" s="112">
        <v>2007</v>
      </c>
      <c r="K75" s="112">
        <v>2030</v>
      </c>
      <c r="L75" s="112">
        <v>2050</v>
      </c>
      <c r="M75" s="29"/>
      <c r="N75" s="112">
        <v>2007</v>
      </c>
      <c r="O75" s="112">
        <v>2030</v>
      </c>
      <c r="P75" s="112">
        <v>2050</v>
      </c>
      <c r="Q75" s="29"/>
      <c r="R75" s="112">
        <v>2007</v>
      </c>
      <c r="S75" s="112">
        <v>2030</v>
      </c>
      <c r="T75" s="112">
        <v>2050</v>
      </c>
      <c r="U75" s="29"/>
      <c r="V75" s="112">
        <v>2007</v>
      </c>
      <c r="W75" s="112">
        <v>2030</v>
      </c>
      <c r="X75" s="112">
        <v>2050</v>
      </c>
      <c r="Y75" s="29"/>
      <c r="Z75" s="112">
        <v>2007</v>
      </c>
      <c r="AA75" s="112">
        <v>2030</v>
      </c>
      <c r="AB75" s="112">
        <v>2050</v>
      </c>
      <c r="AC75" s="29"/>
      <c r="AD75" s="112">
        <v>2007</v>
      </c>
      <c r="AE75" s="112">
        <v>2030</v>
      </c>
      <c r="AF75" s="112">
        <v>2050</v>
      </c>
      <c r="AG75" s="29"/>
      <c r="AH75" s="112">
        <v>2007</v>
      </c>
      <c r="AI75" s="112">
        <v>2030</v>
      </c>
      <c r="AJ75" s="112">
        <v>2050</v>
      </c>
      <c r="AK75" s="29"/>
      <c r="AL75" s="112">
        <v>2007</v>
      </c>
      <c r="AM75" s="112">
        <v>2030</v>
      </c>
      <c r="AN75" s="112">
        <v>2050</v>
      </c>
    </row>
    <row r="76" spans="1:40" s="9" customFormat="1" ht="11.25" x14ac:dyDescent="0.25">
      <c r="A76" s="118" t="s">
        <v>202</v>
      </c>
      <c r="B76" s="119">
        <v>501.71100000000001</v>
      </c>
      <c r="C76" s="119">
        <v>731.42687747973366</v>
      </c>
      <c r="D76" s="119">
        <v>77.232179531437239</v>
      </c>
      <c r="E76" s="118"/>
      <c r="F76" s="119">
        <v>78.427899999999994</v>
      </c>
      <c r="G76" s="119">
        <v>95.413843700191251</v>
      </c>
      <c r="H76" s="119">
        <v>7</v>
      </c>
      <c r="I76" s="118"/>
      <c r="J76" s="119">
        <v>196.28360000000001</v>
      </c>
      <c r="K76" s="119">
        <v>27.114309104871779</v>
      </c>
      <c r="L76" s="119">
        <v>1.0930929586740033E-4</v>
      </c>
      <c r="M76" s="118"/>
      <c r="N76" s="119">
        <v>354.113</v>
      </c>
      <c r="O76" s="119">
        <v>70.180064197816819</v>
      </c>
      <c r="P76" s="119">
        <v>2.6528309366058802</v>
      </c>
      <c r="Q76" s="118"/>
      <c r="R76" s="119">
        <v>97.3386</v>
      </c>
      <c r="S76" s="119">
        <v>16.221194488759622</v>
      </c>
      <c r="T76" s="119">
        <v>3.5091143091106458</v>
      </c>
      <c r="U76" s="118"/>
      <c r="V76" s="119">
        <v>110.8329</v>
      </c>
      <c r="W76" s="119">
        <v>47.722167510400638</v>
      </c>
      <c r="X76" s="119">
        <v>0.81176180345466731</v>
      </c>
      <c r="Y76" s="118"/>
      <c r="Z76" s="119">
        <v>6.1456999999999997</v>
      </c>
      <c r="AA76" s="119">
        <v>13.465373850494927</v>
      </c>
      <c r="AB76" s="119">
        <v>8.0697507579334342</v>
      </c>
      <c r="AC76" s="118"/>
      <c r="AD76" s="119">
        <v>48.600899999999939</v>
      </c>
      <c r="AE76" s="119">
        <v>102.15593267123785</v>
      </c>
      <c r="AF76" s="119">
        <v>10.449774979414082</v>
      </c>
      <c r="AG76" s="118"/>
      <c r="AH76" s="119">
        <v>46.275500000000079</v>
      </c>
      <c r="AI76" s="119">
        <v>33.803307699739264</v>
      </c>
      <c r="AJ76" s="119">
        <v>0.2868764785959641</v>
      </c>
      <c r="AK76" s="118"/>
      <c r="AL76" s="119">
        <v>1439.7291</v>
      </c>
      <c r="AM76" s="119">
        <v>1137.5030707032458</v>
      </c>
      <c r="AN76" s="119">
        <v>65.01239810584778</v>
      </c>
    </row>
    <row r="77" spans="1:40" s="9" customFormat="1" ht="11.25" x14ac:dyDescent="0.25">
      <c r="A77" s="118" t="s">
        <v>203</v>
      </c>
      <c r="B77" s="119">
        <v>0</v>
      </c>
      <c r="C77" s="119">
        <v>30.33577972268019</v>
      </c>
      <c r="D77" s="119">
        <v>199.33014644734124</v>
      </c>
      <c r="E77" s="118"/>
      <c r="F77" s="119">
        <v>0</v>
      </c>
      <c r="G77" s="119">
        <v>7.5573031603720064</v>
      </c>
      <c r="H77" s="119">
        <v>76.997411668744078</v>
      </c>
      <c r="I77" s="118"/>
      <c r="J77" s="119">
        <v>0</v>
      </c>
      <c r="K77" s="119">
        <v>35.499659799218222</v>
      </c>
      <c r="L77" s="119">
        <v>97.129530592630204</v>
      </c>
      <c r="M77" s="118"/>
      <c r="N77" s="119">
        <v>0</v>
      </c>
      <c r="O77" s="119">
        <v>56.673007396595352</v>
      </c>
      <c r="P77" s="119">
        <v>111.00373542494421</v>
      </c>
      <c r="Q77" s="118"/>
      <c r="R77" s="119">
        <v>0</v>
      </c>
      <c r="S77" s="119">
        <v>30.059986169479913</v>
      </c>
      <c r="T77" s="119">
        <v>26.581103761206229</v>
      </c>
      <c r="U77" s="118"/>
      <c r="V77" s="119">
        <v>0</v>
      </c>
      <c r="W77" s="119">
        <v>9.6446655754188058</v>
      </c>
      <c r="X77" s="119">
        <v>20.796222637434813</v>
      </c>
      <c r="Y77" s="118"/>
      <c r="Z77" s="119">
        <v>0</v>
      </c>
      <c r="AA77" s="119">
        <v>4.4878923589080811E-5</v>
      </c>
      <c r="AB77" s="119">
        <v>5.0166085850645008E-4</v>
      </c>
      <c r="AC77" s="118"/>
      <c r="AD77" s="119">
        <v>0</v>
      </c>
      <c r="AE77" s="119">
        <v>12.789233846329982</v>
      </c>
      <c r="AF77" s="119">
        <v>105.51154689211972</v>
      </c>
      <c r="AG77" s="118"/>
      <c r="AH77" s="119">
        <v>0</v>
      </c>
      <c r="AI77" s="119">
        <v>18.440658243674083</v>
      </c>
      <c r="AJ77" s="119">
        <v>35.977413765529576</v>
      </c>
      <c r="AK77" s="118"/>
      <c r="AL77" s="119">
        <v>0</v>
      </c>
      <c r="AM77" s="119">
        <v>201.00033879269216</v>
      </c>
      <c r="AN77" s="119">
        <v>673.32761285080858</v>
      </c>
    </row>
    <row r="78" spans="1:40" s="9" customFormat="1" ht="11.25" x14ac:dyDescent="0.25">
      <c r="A78" s="118" t="s">
        <v>204</v>
      </c>
      <c r="B78" s="119">
        <v>24.236799999999999</v>
      </c>
      <c r="C78" s="119">
        <v>173.14921087960104</v>
      </c>
      <c r="D78" s="119">
        <v>464.23382401341286</v>
      </c>
      <c r="E78" s="118"/>
      <c r="F78" s="119">
        <v>15.8619</v>
      </c>
      <c r="G78" s="119">
        <v>91.605242300865868</v>
      </c>
      <c r="H78" s="119">
        <v>133</v>
      </c>
      <c r="I78" s="118"/>
      <c r="J78" s="119">
        <v>183.52440000000001</v>
      </c>
      <c r="K78" s="119">
        <v>232.40054099847413</v>
      </c>
      <c r="L78" s="119">
        <v>210.71225113912584</v>
      </c>
      <c r="M78" s="118"/>
      <c r="N78" s="119">
        <v>438.09120000000001</v>
      </c>
      <c r="O78" s="119">
        <v>564.55212915001516</v>
      </c>
      <c r="P78" s="119">
        <v>534.62897969366043</v>
      </c>
      <c r="Q78" s="118"/>
      <c r="R78" s="119">
        <v>98.725399999999993</v>
      </c>
      <c r="S78" s="119">
        <v>123.35698070936209</v>
      </c>
      <c r="T78" s="119">
        <v>145.45012035258762</v>
      </c>
      <c r="U78" s="118"/>
      <c r="V78" s="119">
        <v>138.73759999999999</v>
      </c>
      <c r="W78" s="119">
        <v>204.17911851150939</v>
      </c>
      <c r="X78" s="119">
        <v>234.04975417562258</v>
      </c>
      <c r="Y78" s="118"/>
      <c r="Z78" s="119">
        <v>38.346699999999998</v>
      </c>
      <c r="AA78" s="119">
        <v>56.478482974269212</v>
      </c>
      <c r="AB78" s="119">
        <v>41.62838581385833</v>
      </c>
      <c r="AC78" s="118"/>
      <c r="AD78" s="119">
        <v>86.085399999999993</v>
      </c>
      <c r="AE78" s="119">
        <v>146.778027110588</v>
      </c>
      <c r="AF78" s="119">
        <v>123.05710060492564</v>
      </c>
      <c r="AG78" s="118"/>
      <c r="AH78" s="119">
        <v>144.71599999999995</v>
      </c>
      <c r="AI78" s="119">
        <v>342.52911071175595</v>
      </c>
      <c r="AJ78" s="119">
        <v>759.74864777008065</v>
      </c>
      <c r="AK78" s="118"/>
      <c r="AL78" s="119">
        <v>1168.3253999999999</v>
      </c>
      <c r="AM78" s="119">
        <v>1935.0288433464409</v>
      </c>
      <c r="AN78" s="119">
        <v>2646.5090635632737</v>
      </c>
    </row>
    <row r="79" spans="1:40" s="9" customFormat="1" ht="11.25" x14ac:dyDescent="0.25">
      <c r="A79" s="118" t="s">
        <v>205</v>
      </c>
      <c r="B79" s="119">
        <v>0</v>
      </c>
      <c r="C79" s="119">
        <v>4.7706025153332448</v>
      </c>
      <c r="D79" s="119">
        <v>50.553522007150548</v>
      </c>
      <c r="E79" s="118"/>
      <c r="F79" s="119">
        <v>0</v>
      </c>
      <c r="G79" s="119">
        <v>3.0887792313674574</v>
      </c>
      <c r="H79" s="119">
        <v>27</v>
      </c>
      <c r="I79" s="118"/>
      <c r="J79" s="119">
        <v>0</v>
      </c>
      <c r="K79" s="119">
        <v>2.1000520406450249</v>
      </c>
      <c r="L79" s="119">
        <v>23.427850020813398</v>
      </c>
      <c r="M79" s="118"/>
      <c r="N79" s="119">
        <v>0</v>
      </c>
      <c r="O79" s="119">
        <v>7.7208852546804811</v>
      </c>
      <c r="P79" s="119">
        <v>95.065269404037181</v>
      </c>
      <c r="Q79" s="118"/>
      <c r="R79" s="119">
        <v>0</v>
      </c>
      <c r="S79" s="119">
        <v>3.2360226756604531</v>
      </c>
      <c r="T79" s="119">
        <v>17.367733711420524</v>
      </c>
      <c r="U79" s="118"/>
      <c r="V79" s="119">
        <v>0</v>
      </c>
      <c r="W79" s="119">
        <v>4.2452192424711299</v>
      </c>
      <c r="X79" s="119">
        <v>40.571344722593992</v>
      </c>
      <c r="Y79" s="118"/>
      <c r="Z79" s="119">
        <v>0</v>
      </c>
      <c r="AA79" s="119">
        <v>7.0814114777610339E-5</v>
      </c>
      <c r="AB79" s="119">
        <v>5.7683921593515155</v>
      </c>
      <c r="AC79" s="118"/>
      <c r="AD79" s="119">
        <v>0</v>
      </c>
      <c r="AE79" s="119">
        <v>5.7713645176956465</v>
      </c>
      <c r="AF79" s="119">
        <v>23.878178307090717</v>
      </c>
      <c r="AG79" s="118"/>
      <c r="AH79" s="119">
        <v>0</v>
      </c>
      <c r="AI79" s="119">
        <v>8.1254019865027782</v>
      </c>
      <c r="AJ79" s="119">
        <v>49.562994810941859</v>
      </c>
      <c r="AK79" s="118"/>
      <c r="AL79" s="119">
        <v>0</v>
      </c>
      <c r="AM79" s="119">
        <v>39.058398278470996</v>
      </c>
      <c r="AN79" s="119">
        <v>333.19528514339976</v>
      </c>
    </row>
    <row r="80" spans="1:40" s="9" customFormat="1" ht="11.25" x14ac:dyDescent="0.25">
      <c r="A80" s="118" t="s">
        <v>206</v>
      </c>
      <c r="B80" s="119">
        <v>0.5</v>
      </c>
      <c r="C80" s="119">
        <v>30.345194965655892</v>
      </c>
      <c r="D80" s="119">
        <v>58.122796265684627</v>
      </c>
      <c r="E80" s="118"/>
      <c r="F80" s="119">
        <v>0.36370000000000002</v>
      </c>
      <c r="G80" s="119">
        <v>12.97950854933084</v>
      </c>
      <c r="H80" s="119">
        <v>30</v>
      </c>
      <c r="I80" s="118"/>
      <c r="J80" s="119">
        <v>20.324999999999999</v>
      </c>
      <c r="K80" s="119">
        <v>40.551413623877423</v>
      </c>
      <c r="L80" s="119">
        <v>56.685522109696414</v>
      </c>
      <c r="M80" s="118"/>
      <c r="N80" s="119">
        <v>12.815</v>
      </c>
      <c r="O80" s="119">
        <v>106.73709101663042</v>
      </c>
      <c r="P80" s="119">
        <v>91.317955344372947</v>
      </c>
      <c r="Q80" s="118"/>
      <c r="R80" s="119">
        <v>4.4024999999999999</v>
      </c>
      <c r="S80" s="119">
        <v>13.560384463505439</v>
      </c>
      <c r="T80" s="119">
        <v>16.014097214576104</v>
      </c>
      <c r="U80" s="118"/>
      <c r="V80" s="119">
        <v>1.0598000000000001</v>
      </c>
      <c r="W80" s="119">
        <v>13.440173272789803</v>
      </c>
      <c r="X80" s="119">
        <v>23.240631222267741</v>
      </c>
      <c r="Y80" s="118"/>
      <c r="Z80" s="119">
        <v>4.8727999999999998</v>
      </c>
      <c r="AA80" s="119">
        <v>11.261687648126061</v>
      </c>
      <c r="AB80" s="119">
        <v>10.374966224729025</v>
      </c>
      <c r="AC80" s="118"/>
      <c r="AD80" s="119">
        <v>1.085</v>
      </c>
      <c r="AE80" s="119">
        <v>23.867383719171087</v>
      </c>
      <c r="AF80" s="119">
        <v>27.538364259717952</v>
      </c>
      <c r="AG80" s="118"/>
      <c r="AH80" s="119">
        <v>0.19760000000000133</v>
      </c>
      <c r="AI80" s="119">
        <v>29.157756302322902</v>
      </c>
      <c r="AJ80" s="119">
        <v>35.092878118805459</v>
      </c>
      <c r="AK80" s="118"/>
      <c r="AL80" s="119">
        <v>45.621400000000001</v>
      </c>
      <c r="AM80" s="119">
        <v>281.90059356140983</v>
      </c>
      <c r="AN80" s="119">
        <v>348.38721075985023</v>
      </c>
    </row>
    <row r="81" spans="1:40" s="9" customFormat="1" ht="11.25" x14ac:dyDescent="0.25">
      <c r="A81" s="118" t="s">
        <v>207</v>
      </c>
      <c r="B81" s="119">
        <v>0</v>
      </c>
      <c r="C81" s="119">
        <v>0.31492459499830411</v>
      </c>
      <c r="D81" s="119">
        <v>10.291123714552294</v>
      </c>
      <c r="E81" s="118"/>
      <c r="F81" s="119">
        <v>0</v>
      </c>
      <c r="G81" s="119">
        <v>0.14721554422717859</v>
      </c>
      <c r="H81" s="119">
        <v>2.9282212140853807</v>
      </c>
      <c r="I81" s="118"/>
      <c r="J81" s="119">
        <v>0</v>
      </c>
      <c r="K81" s="119">
        <v>0.4156000656577748</v>
      </c>
      <c r="L81" s="119">
        <v>3.0703636425555239</v>
      </c>
      <c r="M81" s="118"/>
      <c r="N81" s="119">
        <v>0</v>
      </c>
      <c r="O81" s="119">
        <v>9.041848155601734</v>
      </c>
      <c r="P81" s="119">
        <v>11.971150325056158</v>
      </c>
      <c r="Q81" s="118"/>
      <c r="R81" s="119">
        <v>0</v>
      </c>
      <c r="S81" s="119">
        <v>1.749617826851624</v>
      </c>
      <c r="T81" s="119">
        <v>4.2531078462510123</v>
      </c>
      <c r="U81" s="118"/>
      <c r="V81" s="119">
        <v>0</v>
      </c>
      <c r="W81" s="119">
        <v>1.0141532755044109</v>
      </c>
      <c r="X81" s="119">
        <v>3.1003341272927893</v>
      </c>
      <c r="Y81" s="118"/>
      <c r="Z81" s="119">
        <v>0</v>
      </c>
      <c r="AA81" s="119">
        <v>0.51010178238866943</v>
      </c>
      <c r="AB81" s="119">
        <v>1.558805962563006</v>
      </c>
      <c r="AC81" s="118"/>
      <c r="AD81" s="119">
        <v>0</v>
      </c>
      <c r="AE81" s="119">
        <v>0.98725117529272555</v>
      </c>
      <c r="AF81" s="119">
        <v>5.253874112160883</v>
      </c>
      <c r="AG81" s="118"/>
      <c r="AH81" s="119">
        <v>0</v>
      </c>
      <c r="AI81" s="119">
        <v>1.6371121176233421</v>
      </c>
      <c r="AJ81" s="119">
        <v>7.381356152957526</v>
      </c>
      <c r="AK81" s="118"/>
      <c r="AL81" s="119">
        <v>0</v>
      </c>
      <c r="AM81" s="119">
        <v>15.817824538145764</v>
      </c>
      <c r="AN81" s="119">
        <v>49.808337097474578</v>
      </c>
    </row>
    <row r="82" spans="1:40" s="9" customFormat="1" ht="11.25" x14ac:dyDescent="0.25">
      <c r="A82" s="118" t="s">
        <v>208</v>
      </c>
      <c r="B82" s="119">
        <v>19.946300000000001</v>
      </c>
      <c r="C82" s="119">
        <v>17.69909303211</v>
      </c>
      <c r="D82" s="119">
        <v>21.701973164318002</v>
      </c>
      <c r="E82" s="118"/>
      <c r="F82" s="119">
        <v>7.3121</v>
      </c>
      <c r="G82" s="119">
        <v>7.2491933086489979</v>
      </c>
      <c r="H82" s="119">
        <v>7</v>
      </c>
      <c r="I82" s="118"/>
      <c r="J82" s="119">
        <v>67.641199999999998</v>
      </c>
      <c r="K82" s="119">
        <v>16.575366778934999</v>
      </c>
      <c r="L82" s="119">
        <v>1.8271709024380001</v>
      </c>
      <c r="M82" s="118"/>
      <c r="N82" s="119">
        <v>95.746700000000004</v>
      </c>
      <c r="O82" s="119">
        <v>91.481494438076396</v>
      </c>
      <c r="P82" s="119">
        <v>90.422407073585006</v>
      </c>
      <c r="Q82" s="118"/>
      <c r="R82" s="119">
        <v>62.496899999999997</v>
      </c>
      <c r="S82" s="119">
        <v>26.206360659477696</v>
      </c>
      <c r="T82" s="119">
        <v>11.739492626522001</v>
      </c>
      <c r="U82" s="118"/>
      <c r="V82" s="119">
        <v>30.599900000000002</v>
      </c>
      <c r="W82" s="119">
        <v>9.0865835637152994</v>
      </c>
      <c r="X82" s="119">
        <v>21.693054354061001</v>
      </c>
      <c r="Y82" s="118"/>
      <c r="Z82" s="119">
        <v>31.783799999999999</v>
      </c>
      <c r="AA82" s="119">
        <v>25.982446356201095</v>
      </c>
      <c r="AB82" s="119">
        <v>1.6384257522049999</v>
      </c>
      <c r="AC82" s="118"/>
      <c r="AD82" s="119">
        <v>42.201199999999993</v>
      </c>
      <c r="AE82" s="119">
        <v>27.239699457756199</v>
      </c>
      <c r="AF82" s="119">
        <v>9.1671273969569977</v>
      </c>
      <c r="AG82" s="118"/>
      <c r="AH82" s="119">
        <v>87.052099999999967</v>
      </c>
      <c r="AI82" s="119">
        <v>77.633420111829395</v>
      </c>
      <c r="AJ82" s="119">
        <v>16.904844610140977</v>
      </c>
      <c r="AK82" s="118"/>
      <c r="AL82" s="119">
        <v>444.78019999999998</v>
      </c>
      <c r="AM82" s="119">
        <v>299.1536577067501</v>
      </c>
      <c r="AN82" s="119">
        <v>182.09449588022699</v>
      </c>
    </row>
    <row r="83" spans="1:40" s="9" customFormat="1" ht="11.25" x14ac:dyDescent="0.25">
      <c r="A83" s="118" t="s">
        <v>33</v>
      </c>
      <c r="B83" s="119">
        <v>8.4380000000000006</v>
      </c>
      <c r="C83" s="119">
        <v>119.602</v>
      </c>
      <c r="D83" s="119">
        <v>318.31</v>
      </c>
      <c r="E83" s="118"/>
      <c r="F83" s="119">
        <v>3.782</v>
      </c>
      <c r="G83" s="119">
        <v>33.356999999999999</v>
      </c>
      <c r="H83" s="119">
        <v>122</v>
      </c>
      <c r="I83" s="118"/>
      <c r="J83" s="119">
        <v>129.80600000000001</v>
      </c>
      <c r="K83" s="119">
        <v>133.08199999999999</v>
      </c>
      <c r="L83" s="119">
        <v>161.51</v>
      </c>
      <c r="M83" s="118"/>
      <c r="N83" s="119">
        <v>114.625</v>
      </c>
      <c r="O83" s="119">
        <v>173.285</v>
      </c>
      <c r="P83" s="119">
        <v>258.09999999999997</v>
      </c>
      <c r="Q83" s="118"/>
      <c r="R83" s="119">
        <v>63.603999999999999</v>
      </c>
      <c r="S83" s="119">
        <v>117.92099999999999</v>
      </c>
      <c r="T83" s="119">
        <v>156.01999999999998</v>
      </c>
      <c r="U83" s="118"/>
      <c r="V83" s="119">
        <v>40.875999999999998</v>
      </c>
      <c r="W83" s="119">
        <v>66.573999999999998</v>
      </c>
      <c r="X83" s="119">
        <v>85.45</v>
      </c>
      <c r="Y83" s="118"/>
      <c r="Z83" s="119">
        <v>2.7839999999999998</v>
      </c>
      <c r="AA83" s="119">
        <v>11.275</v>
      </c>
      <c r="AB83" s="119">
        <v>29</v>
      </c>
      <c r="AC83" s="118"/>
      <c r="AD83" s="119">
        <v>5.3740000000000006</v>
      </c>
      <c r="AE83" s="119">
        <v>19.600000000000001</v>
      </c>
      <c r="AF83" s="119">
        <v>39.479999999999997</v>
      </c>
      <c r="AG83" s="118"/>
      <c r="AH83" s="119">
        <v>1.9300000000000148</v>
      </c>
      <c r="AI83" s="119">
        <v>9.7830000000000013</v>
      </c>
      <c r="AJ83" s="119">
        <v>17.280000000000207</v>
      </c>
      <c r="AK83" s="118"/>
      <c r="AL83" s="119">
        <v>371.21899999999999</v>
      </c>
      <c r="AM83" s="119">
        <v>684.47899999999993</v>
      </c>
      <c r="AN83" s="119">
        <v>1187.1500000000001</v>
      </c>
    </row>
    <row r="84" spans="1:40" s="9" customFormat="1" ht="11.25" x14ac:dyDescent="0.25">
      <c r="A84" s="118" t="s">
        <v>209</v>
      </c>
      <c r="B84" s="119">
        <v>145.26</v>
      </c>
      <c r="C84" s="119">
        <v>299.74597923498504</v>
      </c>
      <c r="D84" s="119">
        <v>369.53753328649998</v>
      </c>
      <c r="E84" s="118"/>
      <c r="F84" s="119">
        <v>36.105600000000003</v>
      </c>
      <c r="G84" s="119">
        <v>54.816500397294547</v>
      </c>
      <c r="H84" s="119">
        <v>76</v>
      </c>
      <c r="I84" s="118"/>
      <c r="J84" s="119">
        <v>184.815</v>
      </c>
      <c r="K84" s="119">
        <v>239.92891178105597</v>
      </c>
      <c r="L84" s="119">
        <v>268.44175346528095</v>
      </c>
      <c r="M84" s="118"/>
      <c r="N84" s="119">
        <v>183.102</v>
      </c>
      <c r="O84" s="119">
        <v>214.68634931314483</v>
      </c>
      <c r="P84" s="119">
        <v>246.82366249722372</v>
      </c>
      <c r="Q84" s="118"/>
      <c r="R84" s="119">
        <v>67.802999999999997</v>
      </c>
      <c r="S84" s="119">
        <v>60.850041861042541</v>
      </c>
      <c r="T84" s="119">
        <v>68.061727487874961</v>
      </c>
      <c r="U84" s="118"/>
      <c r="V84" s="119">
        <v>90.351799999999997</v>
      </c>
      <c r="W84" s="119">
        <v>128.9716936408353</v>
      </c>
      <c r="X84" s="119">
        <v>148.20392297545271</v>
      </c>
      <c r="Y84" s="118"/>
      <c r="Z84" s="119">
        <v>137.89859999999999</v>
      </c>
      <c r="AA84" s="119">
        <v>222.688544988431</v>
      </c>
      <c r="AB84" s="119">
        <v>264.71054023751896</v>
      </c>
      <c r="AC84" s="118"/>
      <c r="AD84" s="119">
        <v>44.043800000000012</v>
      </c>
      <c r="AE84" s="119">
        <v>61.527400225160797</v>
      </c>
      <c r="AF84" s="119">
        <v>66.255800225160797</v>
      </c>
      <c r="AG84" s="118"/>
      <c r="AH84" s="119">
        <v>33.548800000000078</v>
      </c>
      <c r="AI84" s="119">
        <v>108.19661652515924</v>
      </c>
      <c r="AJ84" s="119">
        <v>126.51389881094848</v>
      </c>
      <c r="AK84" s="118"/>
      <c r="AL84" s="119">
        <v>922.92859999999996</v>
      </c>
      <c r="AM84" s="119">
        <v>1391.4120379671092</v>
      </c>
      <c r="AN84" s="119">
        <v>1634.5488389859606</v>
      </c>
    </row>
    <row r="85" spans="1:40" s="9" customFormat="1" ht="11.25" x14ac:dyDescent="0.25">
      <c r="A85" s="118" t="s">
        <v>210</v>
      </c>
      <c r="B85" s="119">
        <v>0</v>
      </c>
      <c r="C85" s="119">
        <v>2.9921000000000002</v>
      </c>
      <c r="D85" s="119">
        <v>10.9308</v>
      </c>
      <c r="E85" s="118"/>
      <c r="F85" s="119">
        <v>0</v>
      </c>
      <c r="G85" s="119">
        <v>1.9527000000000001</v>
      </c>
      <c r="H85" s="119">
        <v>5</v>
      </c>
      <c r="I85" s="118"/>
      <c r="J85" s="119">
        <v>0.251</v>
      </c>
      <c r="K85" s="119">
        <v>7.2121000000000004</v>
      </c>
      <c r="L85" s="119">
        <v>11.9695</v>
      </c>
      <c r="M85" s="118"/>
      <c r="N85" s="119">
        <v>0.02</v>
      </c>
      <c r="O85" s="119">
        <v>1.6087</v>
      </c>
      <c r="P85" s="119">
        <v>6.5891999999999999</v>
      </c>
      <c r="Q85" s="118"/>
      <c r="R85" s="119">
        <v>0</v>
      </c>
      <c r="S85" s="119">
        <v>1.6298000000000001</v>
      </c>
      <c r="T85" s="119">
        <v>5.2665000000000006</v>
      </c>
      <c r="U85" s="118"/>
      <c r="V85" s="119">
        <v>0</v>
      </c>
      <c r="W85" s="119">
        <v>3.1399999999999997E-2</v>
      </c>
      <c r="X85" s="119">
        <v>0.15820000000000001</v>
      </c>
      <c r="Y85" s="118"/>
      <c r="Z85" s="119">
        <v>0</v>
      </c>
      <c r="AA85" s="119">
        <v>3.6999999999999998E-2</v>
      </c>
      <c r="AB85" s="119">
        <v>0.15859999999999999</v>
      </c>
      <c r="AC85" s="118"/>
      <c r="AD85" s="119">
        <v>0</v>
      </c>
      <c r="AE85" s="119">
        <v>6.3399999999999998E-2</v>
      </c>
      <c r="AF85" s="119">
        <v>1.2415</v>
      </c>
      <c r="AG85" s="118"/>
      <c r="AH85" s="119">
        <v>1.7347234759768071E-17</v>
      </c>
      <c r="AI85" s="119">
        <v>1.1540999999999992</v>
      </c>
      <c r="AJ85" s="119">
        <v>7.2641999999999918</v>
      </c>
      <c r="AK85" s="118"/>
      <c r="AL85" s="119">
        <v>0.27100000000000002</v>
      </c>
      <c r="AM85" s="119">
        <v>16.6813</v>
      </c>
      <c r="AN85" s="119">
        <v>48.578499999999991</v>
      </c>
    </row>
    <row r="86" spans="1:40" s="9" customFormat="1" ht="11.25" x14ac:dyDescent="0.25">
      <c r="A86" s="118" t="s">
        <v>30</v>
      </c>
      <c r="B86" s="119">
        <v>4.6100000000000002E-2</v>
      </c>
      <c r="C86" s="119">
        <v>1.7932089437641998</v>
      </c>
      <c r="D86" s="119">
        <v>8.06494230813</v>
      </c>
      <c r="E86" s="118"/>
      <c r="F86" s="119">
        <v>9.4999999999999998E-3</v>
      </c>
      <c r="G86" s="119">
        <v>0.33710307815906004</v>
      </c>
      <c r="H86" s="119">
        <v>1.6142148641051999</v>
      </c>
      <c r="I86" s="118"/>
      <c r="J86" s="119">
        <v>2.4394</v>
      </c>
      <c r="K86" s="119">
        <v>5.3835096857806004</v>
      </c>
      <c r="L86" s="119">
        <v>10.332444964758999</v>
      </c>
      <c r="M86" s="118"/>
      <c r="N86" s="119">
        <v>3.6435</v>
      </c>
      <c r="O86" s="119">
        <v>12.391416361954082</v>
      </c>
      <c r="P86" s="119">
        <v>34.154405839781802</v>
      </c>
      <c r="Q86" s="118"/>
      <c r="R86" s="119">
        <v>1.0044</v>
      </c>
      <c r="S86" s="119">
        <v>3.04094103813887</v>
      </c>
      <c r="T86" s="119">
        <v>7.9289624802813004</v>
      </c>
      <c r="U86" s="118"/>
      <c r="V86" s="119">
        <v>0.107</v>
      </c>
      <c r="W86" s="119">
        <v>4.0405161352693604</v>
      </c>
      <c r="X86" s="119">
        <v>17.931845043827103</v>
      </c>
      <c r="Y86" s="118"/>
      <c r="Z86" s="119">
        <v>0.37630000000000002</v>
      </c>
      <c r="AA86" s="119">
        <v>2.6447046022115601</v>
      </c>
      <c r="AB86" s="119">
        <v>9.2780306667763988</v>
      </c>
      <c r="AC86" s="118"/>
      <c r="AD86" s="119">
        <v>2.7887999999999997</v>
      </c>
      <c r="AE86" s="119">
        <v>13.7440038975733</v>
      </c>
      <c r="AF86" s="119">
        <v>45.618600000000001</v>
      </c>
      <c r="AG86" s="118"/>
      <c r="AH86" s="119">
        <v>0.25910000000000233</v>
      </c>
      <c r="AI86" s="119">
        <v>2.0751069478065514</v>
      </c>
      <c r="AJ86" s="119">
        <v>8.7756161752460002</v>
      </c>
      <c r="AK86" s="118"/>
      <c r="AL86" s="119">
        <v>10.674099999999999</v>
      </c>
      <c r="AM86" s="119">
        <v>45.450510690657588</v>
      </c>
      <c r="AN86" s="119">
        <v>143.69906234290681</v>
      </c>
    </row>
    <row r="87" spans="1:40" s="9" customFormat="1" ht="11.25" x14ac:dyDescent="0.25">
      <c r="A87" s="118" t="s">
        <v>211</v>
      </c>
      <c r="B87" s="119">
        <v>0.1</v>
      </c>
      <c r="C87" s="119">
        <v>55.604578868573398</v>
      </c>
      <c r="D87" s="119">
        <v>270.000040756141</v>
      </c>
      <c r="E87" s="118"/>
      <c r="F87" s="119">
        <v>5.0999999999999997E-2</v>
      </c>
      <c r="G87" s="119">
        <v>20.466736205168999</v>
      </c>
      <c r="H87" s="119">
        <v>101.25373894947901</v>
      </c>
      <c r="I87" s="118"/>
      <c r="J87" s="119">
        <v>4.9602000000000004</v>
      </c>
      <c r="K87" s="119">
        <v>84.680598229113983</v>
      </c>
      <c r="L87" s="119">
        <v>125.0001</v>
      </c>
      <c r="M87" s="118"/>
      <c r="N87" s="119">
        <v>0.877</v>
      </c>
      <c r="O87" s="119">
        <v>83.448699171361127</v>
      </c>
      <c r="P87" s="119">
        <v>148.00048481579699</v>
      </c>
      <c r="Q87" s="118"/>
      <c r="R87" s="119">
        <v>2.0790000000000002</v>
      </c>
      <c r="S87" s="119">
        <v>46.327759063756005</v>
      </c>
      <c r="T87" s="119">
        <v>123.1927</v>
      </c>
      <c r="U87" s="118"/>
      <c r="V87" s="119">
        <v>0</v>
      </c>
      <c r="W87" s="119">
        <v>8.4386523865235983</v>
      </c>
      <c r="X87" s="119">
        <v>45.716868746826009</v>
      </c>
      <c r="Y87" s="118"/>
      <c r="Z87" s="119">
        <v>0</v>
      </c>
      <c r="AA87" s="119">
        <v>21.944591483301998</v>
      </c>
      <c r="AB87" s="119">
        <v>154.42960000000005</v>
      </c>
      <c r="AC87" s="118"/>
      <c r="AD87" s="119">
        <v>1.0000000000000002E-2</v>
      </c>
      <c r="AE87" s="119">
        <v>28.525215852865202</v>
      </c>
      <c r="AF87" s="119">
        <v>134.999946534488</v>
      </c>
      <c r="AG87" s="118"/>
      <c r="AH87" s="119">
        <v>1.3400000000000085E-2</v>
      </c>
      <c r="AI87" s="119">
        <v>60.368569636604931</v>
      </c>
      <c r="AJ87" s="119">
        <v>275.707870032904</v>
      </c>
      <c r="AK87" s="118"/>
      <c r="AL87" s="119">
        <v>8.0906000000000002</v>
      </c>
      <c r="AM87" s="119">
        <v>409.80540089726924</v>
      </c>
      <c r="AN87" s="119">
        <v>1378.3013498356352</v>
      </c>
    </row>
    <row r="88" spans="1:40" s="9" customFormat="1" ht="11.25" x14ac:dyDescent="0.25">
      <c r="A88" s="118" t="s">
        <v>212</v>
      </c>
      <c r="B88" s="119">
        <v>0</v>
      </c>
      <c r="C88" s="119">
        <v>15.300029714859003</v>
      </c>
      <c r="D88" s="119">
        <v>52.563639564356997</v>
      </c>
      <c r="E88" s="118"/>
      <c r="F88" s="119">
        <v>0</v>
      </c>
      <c r="G88" s="119">
        <v>18.2543982127508</v>
      </c>
      <c r="H88" s="119">
        <v>89.695146335949005</v>
      </c>
      <c r="I88" s="118"/>
      <c r="J88" s="119">
        <v>1.0999999999999999E-2</v>
      </c>
      <c r="K88" s="119">
        <v>17.000046460366999</v>
      </c>
      <c r="L88" s="119">
        <v>22</v>
      </c>
      <c r="M88" s="118"/>
      <c r="N88" s="119">
        <v>0.46500000000000002</v>
      </c>
      <c r="O88" s="119">
        <v>20.457936187213203</v>
      </c>
      <c r="P88" s="119">
        <v>51.668876772256993</v>
      </c>
      <c r="Q88" s="118"/>
      <c r="R88" s="119">
        <v>6.6400000000000001E-2</v>
      </c>
      <c r="S88" s="119">
        <v>2.8500185057642002</v>
      </c>
      <c r="T88" s="119">
        <v>6.87526239437</v>
      </c>
      <c r="U88" s="118"/>
      <c r="V88" s="119">
        <v>0</v>
      </c>
      <c r="W88" s="119">
        <v>23.599977164795803</v>
      </c>
      <c r="X88" s="119">
        <v>51.926412706621001</v>
      </c>
      <c r="Y88" s="118"/>
      <c r="Z88" s="119">
        <v>0</v>
      </c>
      <c r="AA88" s="119">
        <v>7.6000366224749998</v>
      </c>
      <c r="AB88" s="119">
        <v>43.736940522601003</v>
      </c>
      <c r="AC88" s="118"/>
      <c r="AD88" s="119">
        <v>0</v>
      </c>
      <c r="AE88" s="119">
        <v>2.6541900000000003</v>
      </c>
      <c r="AF88" s="119">
        <v>3.6015662308907999</v>
      </c>
      <c r="AG88" s="118"/>
      <c r="AH88" s="119">
        <v>0.66110000000000002</v>
      </c>
      <c r="AI88" s="119">
        <v>38.222543491858616</v>
      </c>
      <c r="AJ88" s="119">
        <v>151.30003342183929</v>
      </c>
      <c r="AK88" s="118"/>
      <c r="AL88" s="119">
        <v>1.2035</v>
      </c>
      <c r="AM88" s="119">
        <v>145.93917636008362</v>
      </c>
      <c r="AN88" s="119">
        <v>473.36787794888505</v>
      </c>
    </row>
    <row r="89" spans="1:40" s="9" customFormat="1" ht="11.25" x14ac:dyDescent="0.25">
      <c r="A89" s="118" t="s">
        <v>25</v>
      </c>
      <c r="B89" s="119">
        <v>5.8715999999999999</v>
      </c>
      <c r="C89" s="119">
        <v>210.00300687754998</v>
      </c>
      <c r="D89" s="119">
        <v>263</v>
      </c>
      <c r="E89" s="118"/>
      <c r="F89" s="119">
        <v>7.8297999999999996</v>
      </c>
      <c r="G89" s="119">
        <v>32.652155133891007</v>
      </c>
      <c r="H89" s="119">
        <v>54.49</v>
      </c>
      <c r="I89" s="118"/>
      <c r="J89" s="119">
        <v>56.075800000000001</v>
      </c>
      <c r="K89" s="119">
        <v>236.11210889698603</v>
      </c>
      <c r="L89" s="119">
        <v>259.36439999999999</v>
      </c>
      <c r="M89" s="118"/>
      <c r="N89" s="119">
        <v>18.785</v>
      </c>
      <c r="O89" s="119">
        <v>206.47912022214501</v>
      </c>
      <c r="P89" s="119">
        <v>335.02440000000007</v>
      </c>
      <c r="Q89" s="118"/>
      <c r="R89" s="119">
        <v>4.8090000000000002</v>
      </c>
      <c r="S89" s="119">
        <v>32.389776462636995</v>
      </c>
      <c r="T89" s="119">
        <v>70.514100000000013</v>
      </c>
      <c r="U89" s="118"/>
      <c r="V89" s="119">
        <v>0.31369999999999998</v>
      </c>
      <c r="W89" s="119">
        <v>54.448591159473004</v>
      </c>
      <c r="X89" s="119">
        <v>92.046000000000021</v>
      </c>
      <c r="Y89" s="118"/>
      <c r="Z89" s="119">
        <v>0.40479999999999999</v>
      </c>
      <c r="AA89" s="119">
        <v>18.008441088003</v>
      </c>
      <c r="AB89" s="119">
        <v>24.741699999999998</v>
      </c>
      <c r="AC89" s="118"/>
      <c r="AD89" s="119">
        <v>0.11819999999999986</v>
      </c>
      <c r="AE89" s="119">
        <v>40.464882204411005</v>
      </c>
      <c r="AF89" s="119">
        <v>72.985500000000016</v>
      </c>
      <c r="AG89" s="118"/>
      <c r="AH89" s="119">
        <v>0.47299999999998632</v>
      </c>
      <c r="AI89" s="119">
        <v>88.988004190905059</v>
      </c>
      <c r="AJ89" s="119">
        <v>121.08549999999973</v>
      </c>
      <c r="AK89" s="118"/>
      <c r="AL89" s="119">
        <v>94.680899999999994</v>
      </c>
      <c r="AM89" s="119">
        <v>919.54608623600109</v>
      </c>
      <c r="AN89" s="119">
        <v>1293.2515999999998</v>
      </c>
    </row>
    <row r="90" spans="1:40" s="9" customFormat="1" ht="11.25" x14ac:dyDescent="0.25">
      <c r="A90" s="118" t="s">
        <v>27</v>
      </c>
      <c r="B90" s="119">
        <v>5.2699999999999997E-2</v>
      </c>
      <c r="C90" s="119">
        <v>58.400056448397009</v>
      </c>
      <c r="D90" s="119">
        <v>132.80000000000004</v>
      </c>
      <c r="E90" s="118"/>
      <c r="F90" s="119">
        <v>2.63E-2</v>
      </c>
      <c r="G90" s="119">
        <v>8.6698000000000004</v>
      </c>
      <c r="H90" s="119">
        <v>12</v>
      </c>
      <c r="I90" s="118"/>
      <c r="J90" s="119">
        <v>1.0991</v>
      </c>
      <c r="K90" s="119">
        <v>57.500074588794803</v>
      </c>
      <c r="L90" s="119">
        <v>98.800306979609019</v>
      </c>
      <c r="M90" s="118"/>
      <c r="N90" s="119">
        <v>0.24199999999999999</v>
      </c>
      <c r="O90" s="119">
        <v>33.600087333610098</v>
      </c>
      <c r="P90" s="119">
        <v>51.292442457357993</v>
      </c>
      <c r="Q90" s="118"/>
      <c r="R90" s="119">
        <v>7.7700000000000005E-2</v>
      </c>
      <c r="S90" s="119">
        <v>21.089689788271002</v>
      </c>
      <c r="T90" s="119">
        <v>44.940833917942008</v>
      </c>
      <c r="U90" s="118"/>
      <c r="V90" s="119">
        <v>5.91E-2</v>
      </c>
      <c r="W90" s="119">
        <v>5.2000774345355998</v>
      </c>
      <c r="X90" s="119">
        <v>6.8000558473959991</v>
      </c>
      <c r="Y90" s="118"/>
      <c r="Z90" s="119">
        <v>4.0399999999999998E-2</v>
      </c>
      <c r="AA90" s="119">
        <v>3.8999996661951011</v>
      </c>
      <c r="AB90" s="119">
        <v>5.9111887999869994</v>
      </c>
      <c r="AC90" s="118"/>
      <c r="AD90" s="119">
        <v>4.5999999999999965E-3</v>
      </c>
      <c r="AE90" s="119">
        <v>9.3839796290480013</v>
      </c>
      <c r="AF90" s="119">
        <v>34.900100000000002</v>
      </c>
      <c r="AG90" s="118"/>
      <c r="AH90" s="119">
        <v>2.809999999999999E-2</v>
      </c>
      <c r="AI90" s="119">
        <v>16.543806610741989</v>
      </c>
      <c r="AJ90" s="119">
        <v>56.064699999999981</v>
      </c>
      <c r="AK90" s="118"/>
      <c r="AL90" s="119">
        <v>1.63</v>
      </c>
      <c r="AM90" s="119">
        <v>214.28757149959361</v>
      </c>
      <c r="AN90" s="119">
        <v>443.50962800229206</v>
      </c>
    </row>
    <row r="91" spans="1:40" s="9" customFormat="1" ht="12" thickBot="1" x14ac:dyDescent="0.3">
      <c r="A91" s="114" t="s">
        <v>213</v>
      </c>
      <c r="B91" s="115">
        <f>SUM(B76:B90)</f>
        <v>706.16249999999991</v>
      </c>
      <c r="C91" s="115">
        <f>SUM(C76:C90)</f>
        <v>1751.4826432782409</v>
      </c>
      <c r="D91" s="115">
        <f>SUM(D76:D90)</f>
        <v>2306.6725210590248</v>
      </c>
      <c r="E91" s="31"/>
      <c r="F91" s="115">
        <f>SUM(F76:F90)</f>
        <v>149.76979999999998</v>
      </c>
      <c r="G91" s="115">
        <f>SUM(G76:G90)</f>
        <v>388.54747882226803</v>
      </c>
      <c r="H91" s="115">
        <f>SUM(H76:H90)</f>
        <v>745.9787330323627</v>
      </c>
      <c r="I91" s="31"/>
      <c r="J91" s="115">
        <f>SUM(J76:J90)</f>
        <v>847.23169999999982</v>
      </c>
      <c r="K91" s="115">
        <f>SUM(K76:K90)</f>
        <v>1135.5562920537777</v>
      </c>
      <c r="L91" s="115">
        <f>SUM(L76:L90)</f>
        <v>1350.2713031262044</v>
      </c>
      <c r="M91" s="31"/>
      <c r="N91" s="115">
        <f>SUM(N76:N90)</f>
        <v>1222.5254</v>
      </c>
      <c r="O91" s="115">
        <f>SUM(O76:O90)</f>
        <v>1652.3438281988447</v>
      </c>
      <c r="P91" s="115">
        <f>SUM(P76:P90)</f>
        <v>2068.7158005846791</v>
      </c>
      <c r="Q91" s="31"/>
      <c r="R91" s="115">
        <f>SUM(R76:R90)</f>
        <v>402.40689999999995</v>
      </c>
      <c r="S91" s="115">
        <f>SUM(S76:S90)</f>
        <v>500.48957371270643</v>
      </c>
      <c r="T91" s="115">
        <f>SUM(T76:T90)</f>
        <v>707.71485610214245</v>
      </c>
      <c r="U91" s="31"/>
      <c r="V91" s="115">
        <f>SUM(V76:V90)</f>
        <v>412.93779999999998</v>
      </c>
      <c r="W91" s="115">
        <f>SUM(W76:W90)</f>
        <v>580.6369888732421</v>
      </c>
      <c r="X91" s="115">
        <f>SUM(X76:X90)</f>
        <v>792.4964083628505</v>
      </c>
      <c r="Y91" s="31"/>
      <c r="Z91" s="115">
        <f>SUM(Z76:Z90)</f>
        <v>222.65309999999997</v>
      </c>
      <c r="AA91" s="115">
        <f>SUM(AA76:AA90)</f>
        <v>395.79652675513603</v>
      </c>
      <c r="AB91" s="115">
        <f>SUM(AB76:AB90)</f>
        <v>601.00582855838218</v>
      </c>
      <c r="AC91" s="31"/>
      <c r="AD91" s="115">
        <f>SUM(AD76:AD90)</f>
        <v>230.31189999999995</v>
      </c>
      <c r="AE91" s="115">
        <f>SUM(AE76:AE90)</f>
        <v>495.55196430712988</v>
      </c>
      <c r="AF91" s="115">
        <f>SUM(AF76:AF90)</f>
        <v>703.93897954292561</v>
      </c>
      <c r="AG91" s="31"/>
      <c r="AH91" s="115">
        <f>SUM(AH76:AH90)</f>
        <v>315.15470000000005</v>
      </c>
      <c r="AI91" s="115">
        <f>SUM(AI76:AI90)</f>
        <v>836.658514576524</v>
      </c>
      <c r="AJ91" s="115">
        <f>SUM(AJ76:AJ90)</f>
        <v>1668.9468301479894</v>
      </c>
      <c r="AK91" s="31"/>
      <c r="AL91" s="115">
        <f>SUM(AL76:AL90)</f>
        <v>4509.153800000001</v>
      </c>
      <c r="AM91" s="115">
        <f>SUM(AM76:AM90)</f>
        <v>7737.0638105778708</v>
      </c>
      <c r="AN91" s="115">
        <f>SUM(AN76:AN90)</f>
        <v>10900.741260516561</v>
      </c>
    </row>
  </sheetData>
  <mergeCells count="40">
    <mergeCell ref="AL7:AN7"/>
    <mergeCell ref="AH7:AJ7"/>
    <mergeCell ref="AD7:AF7"/>
    <mergeCell ref="B28:D28"/>
    <mergeCell ref="F28:H28"/>
    <mergeCell ref="J28:L28"/>
    <mergeCell ref="N28:P28"/>
    <mergeCell ref="R28:T28"/>
    <mergeCell ref="V28:X28"/>
    <mergeCell ref="Z28:AB28"/>
    <mergeCell ref="B7:D7"/>
    <mergeCell ref="F7:H7"/>
    <mergeCell ref="J7:L7"/>
    <mergeCell ref="N7:P7"/>
    <mergeCell ref="Z7:AB7"/>
    <mergeCell ref="V7:X7"/>
    <mergeCell ref="B53:D53"/>
    <mergeCell ref="F53:H53"/>
    <mergeCell ref="J53:L53"/>
    <mergeCell ref="N53:P53"/>
    <mergeCell ref="R53:T53"/>
    <mergeCell ref="R7:T7"/>
    <mergeCell ref="V74:X74"/>
    <mergeCell ref="Z74:AB74"/>
    <mergeCell ref="AD28:AF28"/>
    <mergeCell ref="AH28:AJ28"/>
    <mergeCell ref="AL28:AN28"/>
    <mergeCell ref="V53:X53"/>
    <mergeCell ref="Z53:AB53"/>
    <mergeCell ref="AD74:AF74"/>
    <mergeCell ref="AH74:AJ74"/>
    <mergeCell ref="AL74:AN74"/>
    <mergeCell ref="AD53:AF53"/>
    <mergeCell ref="AH53:AJ53"/>
    <mergeCell ref="AL53:AN53"/>
    <mergeCell ref="B74:D74"/>
    <mergeCell ref="F74:H74"/>
    <mergeCell ref="J74:L74"/>
    <mergeCell ref="N74:P74"/>
    <mergeCell ref="R74:T7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zoomScale="85" zoomScaleNormal="85" workbookViewId="0">
      <pane ySplit="2" topLeftCell="A96" activePane="bottomLeft" state="frozen"/>
      <selection pane="bottomLeft" activeCell="F225" sqref="F225"/>
    </sheetView>
  </sheetViews>
  <sheetFormatPr defaultRowHeight="15" x14ac:dyDescent="0.25"/>
  <cols>
    <col min="1" max="1" width="22.140625" style="7" customWidth="1"/>
    <col min="2" max="2" width="10.5703125" style="8" bestFit="1" customWidth="1"/>
    <col min="3" max="3" width="71.85546875" style="9" bestFit="1" customWidth="1"/>
    <col min="4" max="4" width="11.28515625" style="9" bestFit="1" customWidth="1"/>
    <col min="5" max="6" width="10.5703125" style="9" bestFit="1" customWidth="1"/>
    <col min="8" max="9" width="9.140625" style="6"/>
  </cols>
  <sheetData>
    <row r="1" spans="1:12" x14ac:dyDescent="0.25">
      <c r="A1" s="42" t="s">
        <v>762</v>
      </c>
      <c r="H1" s="51" t="s">
        <v>583</v>
      </c>
    </row>
    <row r="2" spans="1:12" ht="15.75" thickBot="1" x14ac:dyDescent="0.3">
      <c r="D2" s="10">
        <v>2010</v>
      </c>
      <c r="E2" s="10">
        <v>2030</v>
      </c>
      <c r="F2" s="10">
        <v>2050</v>
      </c>
      <c r="H2" s="6" t="s">
        <v>186</v>
      </c>
      <c r="I2" s="6" t="s">
        <v>187</v>
      </c>
      <c r="J2" s="10">
        <v>2010</v>
      </c>
      <c r="K2" s="10">
        <v>2030</v>
      </c>
      <c r="L2" s="10">
        <v>2050</v>
      </c>
    </row>
    <row r="3" spans="1:12" x14ac:dyDescent="0.25">
      <c r="A3" s="157" t="s">
        <v>37</v>
      </c>
      <c r="B3" s="11" t="s">
        <v>38</v>
      </c>
      <c r="C3" s="12" t="s">
        <v>39</v>
      </c>
      <c r="D3" s="12">
        <v>1</v>
      </c>
      <c r="E3" s="12">
        <v>1</v>
      </c>
      <c r="F3" s="12">
        <v>1</v>
      </c>
      <c r="H3" s="45"/>
      <c r="I3" s="46"/>
      <c r="J3" s="47">
        <f>SUM(J4:J9)</f>
        <v>4.4946666666666673</v>
      </c>
      <c r="K3" s="47">
        <f t="shared" ref="K3:L3" si="0">SUM(K4:K9)</f>
        <v>4.2841111111111116</v>
      </c>
      <c r="L3" s="47">
        <f t="shared" si="0"/>
        <v>4.0618888888888893</v>
      </c>
    </row>
    <row r="4" spans="1:12" x14ac:dyDescent="0.25">
      <c r="A4" s="158"/>
      <c r="B4" s="164" t="s">
        <v>40</v>
      </c>
      <c r="C4" s="13" t="s">
        <v>41</v>
      </c>
      <c r="D4" s="14">
        <v>15.558</v>
      </c>
      <c r="E4" s="14">
        <v>14.8</v>
      </c>
      <c r="F4" s="14">
        <v>14</v>
      </c>
      <c r="H4" s="43" t="str">
        <f>IFERROR(RIGHT(RIGHT(C4,4),LEN(RIGHT(C4,4))-SEARCH("/",RIGHT(C4,4))),"")</f>
        <v>kWh</v>
      </c>
      <c r="I4" s="16">
        <f>IF(H4="","",(H4="MJ")*1+(H4="kWh")/3.6+((H4="kg")+(H4="m³"))*IFERROR(INDEX('3. LHV'!$B$4:$B$11,MATCH($C4,'3. LHV'!$A$4:$A$11,0)),0))</f>
        <v>0.27777777777777779</v>
      </c>
      <c r="J4" s="16">
        <f t="array" ref="J4:L4">$I4*D4:F4</f>
        <v>4.3216666666666672</v>
      </c>
      <c r="K4" s="16">
        <v>4.1111111111111116</v>
      </c>
      <c r="L4" s="16">
        <v>3.8888888888888893</v>
      </c>
    </row>
    <row r="5" spans="1:12" x14ac:dyDescent="0.25">
      <c r="A5" s="158"/>
      <c r="B5" s="165"/>
      <c r="C5" s="15" t="s">
        <v>42</v>
      </c>
      <c r="D5" s="16">
        <v>8.4000000000000005E-2</v>
      </c>
      <c r="E5" s="16">
        <v>8.4000000000000005E-2</v>
      </c>
      <c r="F5" s="16">
        <v>8.4000000000000005E-2</v>
      </c>
      <c r="H5" s="43" t="str">
        <f t="shared" ref="H5:H68" si="1">IFERROR(RIGHT(RIGHT(C5,4),LEN(RIGHT(C5,4))-SEARCH("/",RIGHT(C5,4))),"")</f>
        <v>MJ</v>
      </c>
      <c r="I5" s="16">
        <f>IF(H5="","",(H5="MJ")*1+(H5="kWh")/3.6+((H5="kg")+(H5="m³"))*IFERROR(INDEX('3. LHV'!$B$4:$B$11,MATCH($C5,'3. LHV'!$A$4:$A$11,0)),0))</f>
        <v>1</v>
      </c>
      <c r="J5" s="16">
        <f t="array" ref="J5:L5">$I5*D5:F5</f>
        <v>8.4000000000000005E-2</v>
      </c>
      <c r="K5" s="16">
        <v>8.4000000000000005E-2</v>
      </c>
      <c r="L5" s="16">
        <v>8.4000000000000005E-2</v>
      </c>
    </row>
    <row r="6" spans="1:12" x14ac:dyDescent="0.25">
      <c r="A6" s="158"/>
      <c r="B6" s="165"/>
      <c r="C6" s="15" t="s">
        <v>43</v>
      </c>
      <c r="D6" s="16">
        <v>8.8999999999999996E-2</v>
      </c>
      <c r="E6" s="16">
        <v>8.8999999999999996E-2</v>
      </c>
      <c r="F6" s="16">
        <v>8.8999999999999996E-2</v>
      </c>
      <c r="H6" s="43" t="str">
        <f t="shared" si="1"/>
        <v>MJ</v>
      </c>
      <c r="I6" s="16">
        <f>IF(H6="","",(H6="MJ")*1+(H6="kWh")/3.6+((H6="kg")+(H6="m³"))*IFERROR(INDEX('3. LHV'!$B$4:$B$11,MATCH($C6,'3. LHV'!$A$4:$A$11,0)),0))</f>
        <v>1</v>
      </c>
      <c r="J6" s="16">
        <f t="array" ref="J6:L6">$I6*D6:F6</f>
        <v>8.8999999999999996E-2</v>
      </c>
      <c r="K6" s="16">
        <v>8.8999999999999996E-2</v>
      </c>
      <c r="L6" s="16">
        <v>8.8999999999999996E-2</v>
      </c>
    </row>
    <row r="7" spans="1:12" x14ac:dyDescent="0.25">
      <c r="A7" s="158"/>
      <c r="B7" s="165"/>
      <c r="C7" s="15" t="s">
        <v>44</v>
      </c>
      <c r="D7" s="16">
        <v>1.9211</v>
      </c>
      <c r="E7" s="16">
        <v>1.91</v>
      </c>
      <c r="F7" s="16">
        <v>1.9</v>
      </c>
      <c r="H7" s="43" t="str">
        <f t="shared" si="1"/>
        <v>kg</v>
      </c>
      <c r="I7" s="16">
        <f>IF(H7="","",(H7="MJ")*1+(H7="kWh")/3.6+((H7="kg")+(H7="m³"))*IFERROR(INDEX('3. LHV'!$B$4:$B$11,MATCH($C7,'3. LHV'!$A$4:$A$11,0)),0))</f>
        <v>0</v>
      </c>
      <c r="J7" s="16">
        <f t="array" ref="J7:L7">$I7*D7:F7</f>
        <v>0</v>
      </c>
      <c r="K7" s="16">
        <v>0</v>
      </c>
      <c r="L7" s="16">
        <v>0</v>
      </c>
    </row>
    <row r="8" spans="1:12" x14ac:dyDescent="0.25">
      <c r="A8" s="158"/>
      <c r="B8" s="165"/>
      <c r="C8" s="15" t="s">
        <v>45</v>
      </c>
      <c r="D8" s="16">
        <v>1.8681E-2</v>
      </c>
      <c r="E8" s="16">
        <v>1.6899999999999998E-2</v>
      </c>
      <c r="F8" s="16">
        <v>1.4999999999999999E-2</v>
      </c>
      <c r="H8" s="43" t="str">
        <f t="shared" si="1"/>
        <v>kg</v>
      </c>
      <c r="I8" s="16">
        <f>IF(H8="","",(H8="MJ")*1+(H8="kWh")/3.6+((H8="kg")+(H8="m³"))*IFERROR(INDEX('3. LHV'!$B$4:$B$11,MATCH($C8,'3. LHV'!$A$4:$A$11,0)),0))</f>
        <v>0</v>
      </c>
      <c r="J8" s="16">
        <f t="array" ref="J8:L8">$I8*D8:F8</f>
        <v>0</v>
      </c>
      <c r="K8" s="16">
        <v>0</v>
      </c>
      <c r="L8" s="16">
        <v>0</v>
      </c>
    </row>
    <row r="9" spans="1:12" x14ac:dyDescent="0.25">
      <c r="A9" s="158"/>
      <c r="B9" s="166"/>
      <c r="C9" s="17" t="s">
        <v>46</v>
      </c>
      <c r="D9" s="18">
        <v>0.44755</v>
      </c>
      <c r="E9" s="18">
        <v>0.42399999999999999</v>
      </c>
      <c r="F9" s="18">
        <v>0.4</v>
      </c>
      <c r="H9" s="44" t="str">
        <f t="shared" si="1"/>
        <v>kg</v>
      </c>
      <c r="I9" s="18">
        <f>IF(H9="","",(H9="MJ")*1+(H9="kWh")/3.6+((H9="kg")+(H9="m³"))*IFERROR(INDEX('3. LHV'!$B$4:$B$11,MATCH($C9,'3. LHV'!$A$4:$A$11,0)),0))</f>
        <v>0</v>
      </c>
      <c r="J9" s="18">
        <f t="array" ref="J9:L9">$I9*D9:F9</f>
        <v>0</v>
      </c>
      <c r="K9" s="18">
        <v>0</v>
      </c>
      <c r="L9" s="18">
        <v>0</v>
      </c>
    </row>
    <row r="10" spans="1:12" x14ac:dyDescent="0.25">
      <c r="A10" s="158"/>
      <c r="B10" s="165" t="s">
        <v>47</v>
      </c>
      <c r="C10" s="15" t="s">
        <v>48</v>
      </c>
      <c r="D10" s="16">
        <v>5.3945999999999899E-4</v>
      </c>
      <c r="E10" s="16">
        <v>3.4499999999999998E-4</v>
      </c>
      <c r="F10" s="16">
        <v>1.4999999999999999E-4</v>
      </c>
      <c r="H10" s="6" t="str">
        <f t="shared" si="1"/>
        <v/>
      </c>
      <c r="I10" s="16" t="str">
        <f>IF(H10="","",(H10="MJ")*1+(H10="kWh")/3.6+((H10="kg")+(H10="m³"))*IFERROR(INDEX('3. LHV'!$B$4:$B$11,MATCH($C10,'3. LHV'!$A$4:$A$11,0)),0))</f>
        <v/>
      </c>
    </row>
    <row r="11" spans="1:12" x14ac:dyDescent="0.25">
      <c r="A11" s="158"/>
      <c r="B11" s="165"/>
      <c r="C11" s="15" t="s">
        <v>49</v>
      </c>
      <c r="D11" s="16">
        <v>6.0939000000000002E-4</v>
      </c>
      <c r="E11" s="16">
        <v>3.6099999999999999E-4</v>
      </c>
      <c r="F11" s="16">
        <v>1.1400000000000001E-4</v>
      </c>
      <c r="H11" s="6" t="str">
        <f t="shared" si="1"/>
        <v/>
      </c>
      <c r="I11" s="16" t="str">
        <f>IF(H11="","",(H11="MJ")*1+(H11="kWh")/3.6+((H11="kg")+(H11="m³"))*IFERROR(INDEX('3. LHV'!$B$4:$B$11,MATCH($C11,'3. LHV'!$A$4:$A$11,0)),0))</f>
        <v/>
      </c>
    </row>
    <row r="12" spans="1:12" x14ac:dyDescent="0.25">
      <c r="A12" s="158"/>
      <c r="B12" s="165"/>
      <c r="C12" s="15" t="s">
        <v>50</v>
      </c>
      <c r="D12" s="16">
        <v>1.29869999999999E-6</v>
      </c>
      <c r="E12" s="16">
        <v>6.5000000000000002E-7</v>
      </c>
      <c r="F12" s="16">
        <v>0</v>
      </c>
      <c r="H12" s="6" t="str">
        <f t="shared" si="1"/>
        <v/>
      </c>
      <c r="I12" s="16" t="str">
        <f>IF(H12="","",(H12="MJ")*1+(H12="kWh")/3.6+((H12="kg")+(H12="m³"))*IFERROR(INDEX('3. LHV'!$B$4:$B$11,MATCH($C12,'3. LHV'!$A$4:$A$11,0)),0))</f>
        <v/>
      </c>
    </row>
    <row r="13" spans="1:12" x14ac:dyDescent="0.25">
      <c r="A13" s="158"/>
      <c r="B13" s="165"/>
      <c r="C13" s="15" t="s">
        <v>51</v>
      </c>
      <c r="D13" s="16">
        <v>1.4964999999999999</v>
      </c>
      <c r="E13" s="16">
        <v>1.45</v>
      </c>
      <c r="F13" s="16">
        <v>1.4</v>
      </c>
      <c r="H13" s="6" t="str">
        <f t="shared" si="1"/>
        <v/>
      </c>
      <c r="I13" s="16" t="str">
        <f>IF(H13="","",(H13="MJ")*1+(H13="kWh")/3.6+((H13="kg")+(H13="m³"))*IFERROR(INDEX('3. LHV'!$B$4:$B$11,MATCH($C13,'3. LHV'!$A$4:$A$11,0)),0))</f>
        <v/>
      </c>
    </row>
    <row r="14" spans="1:12" x14ac:dyDescent="0.25">
      <c r="A14" s="158"/>
      <c r="B14" s="165"/>
      <c r="C14" s="15" t="s">
        <v>52</v>
      </c>
      <c r="D14" s="16">
        <v>2.7971999999999999E-5</v>
      </c>
      <c r="E14" s="16">
        <v>1.7200000000000001E-5</v>
      </c>
      <c r="F14" s="16">
        <v>6.3300000000000004E-6</v>
      </c>
      <c r="H14" s="6" t="str">
        <f t="shared" si="1"/>
        <v/>
      </c>
      <c r="I14" s="16" t="str">
        <f>IF(H14="","",(H14="MJ")*1+(H14="kWh")/3.6+((H14="kg")+(H14="m³"))*IFERROR(INDEX('3. LHV'!$B$4:$B$11,MATCH($C14,'3. LHV'!$A$4:$A$11,0)),0))</f>
        <v/>
      </c>
    </row>
    <row r="15" spans="1:12" x14ac:dyDescent="0.25">
      <c r="A15" s="158"/>
      <c r="B15" s="165"/>
      <c r="C15" s="15" t="s">
        <v>53</v>
      </c>
      <c r="D15" s="16">
        <v>2.5175000000000002E-4</v>
      </c>
      <c r="E15" s="16">
        <v>1.55E-4</v>
      </c>
      <c r="F15" s="16">
        <v>5.7000000000000003E-5</v>
      </c>
      <c r="H15" s="6" t="str">
        <f t="shared" si="1"/>
        <v/>
      </c>
      <c r="I15" s="16" t="str">
        <f>IF(H15="","",(H15="MJ")*1+(H15="kWh")/3.6+((H15="kg")+(H15="m³"))*IFERROR(INDEX('3. LHV'!$B$4:$B$11,MATCH($C15,'3. LHV'!$A$4:$A$11,0)),0))</f>
        <v/>
      </c>
    </row>
    <row r="16" spans="1:12" x14ac:dyDescent="0.25">
      <c r="A16" s="158"/>
      <c r="B16" s="165"/>
      <c r="C16" s="15" t="s">
        <v>54</v>
      </c>
      <c r="D16" s="16">
        <v>2.6073999999999902E-3</v>
      </c>
      <c r="E16" s="16">
        <v>1.5499999999999999E-3</v>
      </c>
      <c r="F16" s="16">
        <v>4.86E-4</v>
      </c>
      <c r="H16" s="6" t="str">
        <f t="shared" si="1"/>
        <v/>
      </c>
      <c r="I16" s="16" t="str">
        <f>IF(H16="","",(H16="MJ")*1+(H16="kWh")/3.6+((H16="kg")+(H16="m³"))*IFERROR(INDEX('3. LHV'!$B$4:$B$11,MATCH($C16,'3. LHV'!$A$4:$A$11,0)),0))</f>
        <v/>
      </c>
    </row>
    <row r="17" spans="1:12" ht="15.75" thickBot="1" x14ac:dyDescent="0.3">
      <c r="A17" s="159"/>
      <c r="B17" s="167"/>
      <c r="C17" s="19" t="s">
        <v>55</v>
      </c>
      <c r="D17" s="20">
        <v>8.8311999999999904E-3</v>
      </c>
      <c r="E17" s="20">
        <v>4.9199999999999999E-3</v>
      </c>
      <c r="F17" s="20">
        <v>1E-3</v>
      </c>
      <c r="H17" s="6" t="str">
        <f t="shared" si="1"/>
        <v/>
      </c>
      <c r="I17" s="16" t="str">
        <f>IF(H17="","",(H17="MJ")*1+(H17="kWh")/3.6+((H17="kg")+(H17="m³"))*IFERROR(INDEX('3. LHV'!$B$4:$B$11,MATCH($C17,'3. LHV'!$A$4:$A$11,0)),0))</f>
        <v/>
      </c>
    </row>
    <row r="18" spans="1:12" ht="15.75" thickBot="1" x14ac:dyDescent="0.3">
      <c r="H18" s="6" t="str">
        <f t="shared" si="1"/>
        <v/>
      </c>
      <c r="I18" s="16" t="str">
        <f>IF(H18="","",(H18="MJ")*1+(H18="kWh")/3.6+((H18="kg")+(H18="m³"))*IFERROR(INDEX('3. LHV'!$B$4:$B$11,MATCH($C18,'3. LHV'!$A$4:$A$11,0)),0))</f>
        <v/>
      </c>
    </row>
    <row r="19" spans="1:12" x14ac:dyDescent="0.25">
      <c r="A19" s="157" t="s">
        <v>56</v>
      </c>
      <c r="B19" s="11" t="s">
        <v>38</v>
      </c>
      <c r="C19" s="12" t="s">
        <v>57</v>
      </c>
      <c r="D19" s="12">
        <v>1</v>
      </c>
      <c r="E19" s="12">
        <v>1</v>
      </c>
      <c r="F19" s="12">
        <v>1</v>
      </c>
      <c r="H19" s="45"/>
      <c r="I19" s="46"/>
      <c r="J19" s="47">
        <f>SUM(J20:J23)</f>
        <v>8.4219444444444456</v>
      </c>
      <c r="K19" s="47">
        <f t="shared" ref="K19:L19" si="2">SUM(K20:K23)</f>
        <v>8.1672222222222217</v>
      </c>
      <c r="L19" s="47">
        <f t="shared" si="2"/>
        <v>7.9227777777777781</v>
      </c>
    </row>
    <row r="20" spans="1:12" x14ac:dyDescent="0.25">
      <c r="A20" s="158"/>
      <c r="B20" s="164" t="s">
        <v>40</v>
      </c>
      <c r="C20" s="13" t="s">
        <v>58</v>
      </c>
      <c r="D20" s="14">
        <v>0.32800000000000001</v>
      </c>
      <c r="E20" s="14">
        <v>0.318</v>
      </c>
      <c r="F20" s="14">
        <v>0.308</v>
      </c>
      <c r="H20" s="6" t="str">
        <f t="shared" si="1"/>
        <v>kWh</v>
      </c>
      <c r="I20" s="16">
        <f>IF(H20="","",(H20="MJ")*1+(H20="kWh")/3.6+((H20="kg")+(H20="m³"))*IFERROR(INDEX('3. LHV'!$B$4:$B$11,MATCH($C20,'3. LHV'!$A$4:$A$11,0)),0))</f>
        <v>0.27777777777777779</v>
      </c>
      <c r="J20" s="16">
        <f t="array" ref="J20:L20">$I20*D20:F20</f>
        <v>9.1111111111111115E-2</v>
      </c>
      <c r="K20" s="16">
        <v>8.8333333333333333E-2</v>
      </c>
      <c r="L20" s="16">
        <v>8.5555555555555551E-2</v>
      </c>
    </row>
    <row r="21" spans="1:12" x14ac:dyDescent="0.25">
      <c r="A21" s="158"/>
      <c r="B21" s="165"/>
      <c r="C21" s="15" t="s">
        <v>59</v>
      </c>
      <c r="D21" s="16">
        <v>0.219</v>
      </c>
      <c r="E21" s="16">
        <v>0.21199999999999999</v>
      </c>
      <c r="F21" s="16">
        <v>0.20599999999999999</v>
      </c>
      <c r="H21" s="6" t="str">
        <f t="shared" si="1"/>
        <v>kWh</v>
      </c>
      <c r="I21" s="16">
        <f>IF(H21="","",(H21="MJ")*1+(H21="kWh")/3.6+((H21="kg")+(H21="m³"))*IFERROR(INDEX('3. LHV'!$B$4:$B$11,MATCH($C21,'3. LHV'!$A$4:$A$11,0)),0))</f>
        <v>0.27777777777777779</v>
      </c>
      <c r="J21" s="16">
        <f t="array" ref="J21:L21">$I21*D21:F21</f>
        <v>6.0833333333333336E-2</v>
      </c>
      <c r="K21" s="16">
        <v>5.8888888888888886E-2</v>
      </c>
      <c r="L21" s="16">
        <v>5.7222222222222223E-2</v>
      </c>
    </row>
    <row r="22" spans="1:12" x14ac:dyDescent="0.25">
      <c r="A22" s="158"/>
      <c r="B22" s="165"/>
      <c r="C22" s="15" t="s">
        <v>60</v>
      </c>
      <c r="D22" s="16">
        <v>3.74</v>
      </c>
      <c r="E22" s="16">
        <v>3.63</v>
      </c>
      <c r="F22" s="16">
        <v>3.52</v>
      </c>
      <c r="H22" s="6" t="str">
        <f t="shared" si="1"/>
        <v>MJ</v>
      </c>
      <c r="I22" s="16">
        <f>IF(H22="","",(H22="MJ")*1+(H22="kWh")/3.6+((H22="kg")+(H22="m³"))*IFERROR(INDEX('3. LHV'!$B$4:$B$11,MATCH($C22,'3. LHV'!$A$4:$A$11,0)),0))</f>
        <v>1</v>
      </c>
      <c r="J22" s="16">
        <f t="array" ref="J22:L22">$I22*D22:F22</f>
        <v>3.74</v>
      </c>
      <c r="K22" s="16">
        <v>3.63</v>
      </c>
      <c r="L22" s="16">
        <v>3.52</v>
      </c>
    </row>
    <row r="23" spans="1:12" x14ac:dyDescent="0.25">
      <c r="A23" s="158"/>
      <c r="B23" s="166"/>
      <c r="C23" s="17" t="s">
        <v>61</v>
      </c>
      <c r="D23" s="18">
        <v>4.53</v>
      </c>
      <c r="E23" s="18">
        <v>4.3899999999999997</v>
      </c>
      <c r="F23" s="18">
        <v>4.26</v>
      </c>
      <c r="H23" s="44" t="str">
        <f t="shared" si="1"/>
        <v>MJ</v>
      </c>
      <c r="I23" s="18">
        <f>IF(H23="","",(H23="MJ")*1+(H23="kWh")/3.6+((H23="kg")+(H23="m³"))*IFERROR(INDEX('3. LHV'!$B$4:$B$11,MATCH($C23,'3. LHV'!$A$4:$A$11,0)),0))</f>
        <v>1</v>
      </c>
      <c r="J23" s="18">
        <f t="array" ref="J23:L23">$I23*D23:F23</f>
        <v>4.53</v>
      </c>
      <c r="K23" s="18">
        <v>4.3899999999999997</v>
      </c>
      <c r="L23" s="18">
        <v>4.26</v>
      </c>
    </row>
    <row r="24" spans="1:12" x14ac:dyDescent="0.25">
      <c r="A24" s="158"/>
      <c r="B24" s="165" t="s">
        <v>47</v>
      </c>
      <c r="C24" s="15" t="s">
        <v>62</v>
      </c>
      <c r="D24" s="16">
        <v>5.4999999999999897E-6</v>
      </c>
      <c r="E24" s="16">
        <v>3.2499999999999998E-6</v>
      </c>
      <c r="F24" s="16">
        <v>9.9999999999999995E-7</v>
      </c>
      <c r="H24" s="6" t="str">
        <f t="shared" si="1"/>
        <v/>
      </c>
      <c r="I24" s="16" t="str">
        <f>IF(H24="","",(H24="MJ")*1+(H24="kWh")/3.6+((H24="kg")+(H24="m³"))*IFERROR(INDEX('3. LHV'!$B$4:$B$11,MATCH($C24,'3. LHV'!$A$4:$A$11,0)),0))</f>
        <v/>
      </c>
      <c r="J24" s="16"/>
      <c r="K24" s="16"/>
      <c r="L24" s="16"/>
    </row>
    <row r="25" spans="1:12" x14ac:dyDescent="0.25">
      <c r="A25" s="158"/>
      <c r="B25" s="165"/>
      <c r="C25" s="15" t="s">
        <v>63</v>
      </c>
      <c r="D25" s="16">
        <v>3.2499999999999997E-5</v>
      </c>
      <c r="E25" s="16">
        <v>2.3799999999999999E-5</v>
      </c>
      <c r="F25" s="16">
        <v>1.5E-5</v>
      </c>
      <c r="H25" s="6" t="str">
        <f t="shared" si="1"/>
        <v/>
      </c>
      <c r="I25" s="16" t="str">
        <f>IF(H25="","",(H25="MJ")*1+(H25="kWh")/3.6+((H25="kg")+(H25="m³"))*IFERROR(INDEX('3. LHV'!$B$4:$B$11,MATCH($C25,'3. LHV'!$A$4:$A$11,0)),0))</f>
        <v/>
      </c>
    </row>
    <row r="26" spans="1:12" x14ac:dyDescent="0.25">
      <c r="A26" s="158"/>
      <c r="B26" s="165"/>
      <c r="C26" s="15" t="s">
        <v>64</v>
      </c>
      <c r="D26" s="16">
        <v>6.4999999999999996E-6</v>
      </c>
      <c r="E26" s="16">
        <v>4.7500000000000003E-6</v>
      </c>
      <c r="F26" s="16">
        <v>3.0000000000000001E-6</v>
      </c>
      <c r="H26" s="6" t="str">
        <f t="shared" si="1"/>
        <v/>
      </c>
      <c r="I26" s="16" t="str">
        <f>IF(H26="","",(H26="MJ")*1+(H26="kWh")/3.6+((H26="kg")+(H26="m³"))*IFERROR(INDEX('3. LHV'!$B$4:$B$11,MATCH($C26,'3. LHV'!$A$4:$A$11,0)),0))</f>
        <v/>
      </c>
    </row>
    <row r="27" spans="1:12" x14ac:dyDescent="0.25">
      <c r="A27" s="158"/>
      <c r="B27" s="165"/>
      <c r="C27" s="15" t="s">
        <v>65</v>
      </c>
      <c r="D27" s="16">
        <v>4.9999999999999898E-8</v>
      </c>
      <c r="E27" s="16">
        <v>4.9999999999999998E-8</v>
      </c>
      <c r="F27" s="16">
        <v>4.9999999999999998E-8</v>
      </c>
      <c r="H27" s="6" t="str">
        <f t="shared" si="1"/>
        <v/>
      </c>
      <c r="I27" s="16" t="str">
        <f>IF(H27="","",(H27="MJ")*1+(H27="kWh")/3.6+((H27="kg")+(H27="m³"))*IFERROR(INDEX('3. LHV'!$B$4:$B$11,MATCH($C27,'3. LHV'!$A$4:$A$11,0)),0))</f>
        <v/>
      </c>
    </row>
    <row r="28" spans="1:12" x14ac:dyDescent="0.25">
      <c r="A28" s="158"/>
      <c r="B28" s="165"/>
      <c r="C28" s="15" t="s">
        <v>66</v>
      </c>
      <c r="D28" s="16">
        <v>2.5000000000000001E-4</v>
      </c>
      <c r="E28" s="16">
        <v>2.2499999999999999E-4</v>
      </c>
      <c r="F28" s="16">
        <v>2.0000000000000001E-4</v>
      </c>
      <c r="H28" s="6" t="str">
        <f t="shared" si="1"/>
        <v/>
      </c>
      <c r="I28" s="16" t="str">
        <f>IF(H28="","",(H28="MJ")*1+(H28="kWh")/3.6+((H28="kg")+(H28="m³"))*IFERROR(INDEX('3. LHV'!$B$4:$B$11,MATCH($C28,'3. LHV'!$A$4:$A$11,0)),0))</f>
        <v/>
      </c>
    </row>
    <row r="29" spans="1:12" x14ac:dyDescent="0.25">
      <c r="A29" s="158"/>
      <c r="B29" s="165"/>
      <c r="C29" s="15" t="s">
        <v>67</v>
      </c>
      <c r="D29" s="16">
        <v>1.4999999999999999E-4</v>
      </c>
      <c r="E29" s="16">
        <v>1E-4</v>
      </c>
      <c r="F29" s="16">
        <v>5.0000000000000002E-5</v>
      </c>
      <c r="H29" s="6" t="str">
        <f t="shared" si="1"/>
        <v/>
      </c>
      <c r="I29" s="16" t="str">
        <f>IF(H29="","",(H29="MJ")*1+(H29="kWh")/3.6+((H29="kg")+(H29="m³"))*IFERROR(INDEX('3. LHV'!$B$4:$B$11,MATCH($C29,'3. LHV'!$A$4:$A$11,0)),0))</f>
        <v/>
      </c>
    </row>
    <row r="30" spans="1:12" x14ac:dyDescent="0.25">
      <c r="A30" s="158"/>
      <c r="B30" s="165"/>
      <c r="C30" s="15" t="s">
        <v>68</v>
      </c>
      <c r="D30" s="16">
        <v>1.5E-5</v>
      </c>
      <c r="E30" s="16">
        <v>1.0000000000000001E-5</v>
      </c>
      <c r="F30" s="16">
        <v>5.0000000000000004E-6</v>
      </c>
      <c r="H30" s="6" t="str">
        <f t="shared" si="1"/>
        <v/>
      </c>
      <c r="I30" s="16" t="str">
        <f>IF(H30="","",(H30="MJ")*1+(H30="kWh")/3.6+((H30="kg")+(H30="m³"))*IFERROR(INDEX('3. LHV'!$B$4:$B$11,MATCH($C30,'3. LHV'!$A$4:$A$11,0)),0))</f>
        <v/>
      </c>
    </row>
    <row r="31" spans="1:12" x14ac:dyDescent="0.25">
      <c r="A31" s="158"/>
      <c r="B31" s="165"/>
      <c r="C31" s="15" t="s">
        <v>69</v>
      </c>
      <c r="D31" s="16">
        <v>9.9999999999999903E-8</v>
      </c>
      <c r="E31" s="16">
        <v>9.9999999999999995E-8</v>
      </c>
      <c r="F31" s="16">
        <v>9.9999999999999995E-8</v>
      </c>
      <c r="H31" s="6" t="str">
        <f t="shared" si="1"/>
        <v/>
      </c>
      <c r="I31" s="16" t="str">
        <f>IF(H31="","",(H31="MJ")*1+(H31="kWh")/3.6+((H31="kg")+(H31="m³"))*IFERROR(INDEX('3. LHV'!$B$4:$B$11,MATCH($C31,'3. LHV'!$A$4:$A$11,0)),0))</f>
        <v/>
      </c>
    </row>
    <row r="32" spans="1:12" x14ac:dyDescent="0.25">
      <c r="A32" s="158"/>
      <c r="B32" s="165"/>
      <c r="C32" s="15" t="s">
        <v>70</v>
      </c>
      <c r="D32" s="16">
        <v>5.5000000000000002E-5</v>
      </c>
      <c r="E32" s="16">
        <v>3.2499999999999997E-5</v>
      </c>
      <c r="F32" s="16">
        <v>1.0000000000000001E-5</v>
      </c>
      <c r="H32" s="6" t="str">
        <f t="shared" si="1"/>
        <v/>
      </c>
      <c r="I32" s="16" t="str">
        <f>IF(H32="","",(H32="MJ")*1+(H32="kWh")/3.6+((H32="kg")+(H32="m³"))*IFERROR(INDEX('3. LHV'!$B$4:$B$11,MATCH($C32,'3. LHV'!$A$4:$A$11,0)),0))</f>
        <v/>
      </c>
    </row>
    <row r="33" spans="1:12" x14ac:dyDescent="0.25">
      <c r="A33" s="158"/>
      <c r="B33" s="165"/>
      <c r="C33" s="15" t="s">
        <v>71</v>
      </c>
      <c r="D33" s="16">
        <v>5.0799999999999899E-7</v>
      </c>
      <c r="E33" s="16">
        <v>4.3099999999999998E-7</v>
      </c>
      <c r="F33" s="16">
        <v>3.5400000000000002E-7</v>
      </c>
      <c r="H33" s="6" t="str">
        <f t="shared" si="1"/>
        <v/>
      </c>
      <c r="I33" s="16" t="str">
        <f>IF(H33="","",(H33="MJ")*1+(H33="kWh")/3.6+((H33="kg")+(H33="m³"))*IFERROR(INDEX('3. LHV'!$B$4:$B$11,MATCH($C33,'3. LHV'!$A$4:$A$11,0)),0))</f>
        <v/>
      </c>
    </row>
    <row r="34" spans="1:12" x14ac:dyDescent="0.25">
      <c r="A34" s="158"/>
      <c r="B34" s="165"/>
      <c r="C34" s="21" t="s">
        <v>72</v>
      </c>
      <c r="D34" s="16">
        <v>1.02E-4</v>
      </c>
      <c r="E34" s="16">
        <v>8.6500000000000002E-5</v>
      </c>
      <c r="F34" s="16">
        <v>7.1099999999999994E-5</v>
      </c>
      <c r="H34" s="6" t="str">
        <f t="shared" si="1"/>
        <v/>
      </c>
      <c r="I34" s="16" t="str">
        <f>IF(H34="","",(H34="MJ")*1+(H34="kWh")/3.6+((H34="kg")+(H34="m³"))*IFERROR(INDEX('3. LHV'!$B$4:$B$11,MATCH($C34,'3. LHV'!$A$4:$A$11,0)),0))</f>
        <v/>
      </c>
    </row>
    <row r="35" spans="1:12" x14ac:dyDescent="0.25">
      <c r="A35" s="158"/>
      <c r="B35" s="165"/>
      <c r="C35" s="15" t="s">
        <v>73</v>
      </c>
      <c r="D35" s="16">
        <v>3.0400000000000002E-4</v>
      </c>
      <c r="E35" s="16">
        <v>2.5799999999999998E-4</v>
      </c>
      <c r="F35" s="16">
        <v>2.12E-4</v>
      </c>
      <c r="H35" s="6" t="str">
        <f t="shared" si="1"/>
        <v/>
      </c>
      <c r="I35" s="16" t="str">
        <f>IF(H35="","",(H35="MJ")*1+(H35="kWh")/3.6+((H35="kg")+(H35="m³"))*IFERROR(INDEX('3. LHV'!$B$4:$B$11,MATCH($C35,'3. LHV'!$A$4:$A$11,0)),0))</f>
        <v/>
      </c>
    </row>
    <row r="36" spans="1:12" x14ac:dyDescent="0.25">
      <c r="A36" s="158"/>
      <c r="B36" s="165"/>
      <c r="C36" s="15" t="s">
        <v>74</v>
      </c>
      <c r="D36" s="16">
        <v>5.4999999999999897E-6</v>
      </c>
      <c r="E36" s="16">
        <v>3.2499999999999998E-6</v>
      </c>
      <c r="F36" s="16">
        <v>9.9999999999999995E-7</v>
      </c>
      <c r="H36" s="6" t="str">
        <f t="shared" si="1"/>
        <v/>
      </c>
      <c r="I36" s="16" t="str">
        <f>IF(H36="","",(H36="MJ")*1+(H36="kWh")/3.6+((H36="kg")+(H36="m³"))*IFERROR(INDEX('3. LHV'!$B$4:$B$11,MATCH($C36,'3. LHV'!$A$4:$A$11,0)),0))</f>
        <v/>
      </c>
    </row>
    <row r="37" spans="1:12" x14ac:dyDescent="0.25">
      <c r="A37" s="158"/>
      <c r="B37" s="165"/>
      <c r="C37" s="15" t="s">
        <v>75</v>
      </c>
      <c r="D37" s="16">
        <v>3.74999999999999E-7</v>
      </c>
      <c r="E37" s="16">
        <v>3.1300000000000001E-7</v>
      </c>
      <c r="F37" s="16">
        <v>2.4999999999999999E-7</v>
      </c>
      <c r="H37" s="6" t="str">
        <f t="shared" si="1"/>
        <v/>
      </c>
      <c r="I37" s="16" t="str">
        <f>IF(H37="","",(H37="MJ")*1+(H37="kWh")/3.6+((H37="kg")+(H37="m³"))*IFERROR(INDEX('3. LHV'!$B$4:$B$11,MATCH($C37,'3. LHV'!$A$4:$A$11,0)),0))</f>
        <v/>
      </c>
    </row>
    <row r="38" spans="1:12" x14ac:dyDescent="0.25">
      <c r="A38" s="158"/>
      <c r="B38" s="165"/>
      <c r="C38" s="15" t="s">
        <v>76</v>
      </c>
      <c r="D38" s="16">
        <v>6.2500000000000003E-6</v>
      </c>
      <c r="E38" s="16">
        <v>4.3800000000000004E-6</v>
      </c>
      <c r="F38" s="16">
        <v>2.5000000000000002E-6</v>
      </c>
      <c r="H38" s="6" t="str">
        <f t="shared" si="1"/>
        <v/>
      </c>
      <c r="I38" s="16" t="str">
        <f>IF(H38="","",(H38="MJ")*1+(H38="kWh")/3.6+((H38="kg")+(H38="m³"))*IFERROR(INDEX('3. LHV'!$B$4:$B$11,MATCH($C38,'3. LHV'!$A$4:$A$11,0)),0))</f>
        <v/>
      </c>
    </row>
    <row r="39" spans="1:12" x14ac:dyDescent="0.25">
      <c r="A39" s="158"/>
      <c r="B39" s="165"/>
      <c r="C39" s="15" t="s">
        <v>77</v>
      </c>
      <c r="D39" s="16">
        <v>3.5699999999999898E-2</v>
      </c>
      <c r="E39" s="16">
        <v>2.5899999999999999E-2</v>
      </c>
      <c r="F39" s="16">
        <v>1.6E-2</v>
      </c>
      <c r="H39" s="6" t="str">
        <f t="shared" si="1"/>
        <v/>
      </c>
      <c r="I39" s="16" t="str">
        <f>IF(H39="","",(H39="MJ")*1+(H39="kWh")/3.6+((H39="kg")+(H39="m³"))*IFERROR(INDEX('3. LHV'!$B$4:$B$11,MATCH($C39,'3. LHV'!$A$4:$A$11,0)),0))</f>
        <v/>
      </c>
    </row>
    <row r="40" spans="1:12" ht="15.75" thickBot="1" x14ac:dyDescent="0.3">
      <c r="A40" s="158"/>
      <c r="B40" s="167"/>
      <c r="C40" s="19" t="s">
        <v>78</v>
      </c>
      <c r="D40" s="20">
        <v>2E-12</v>
      </c>
      <c r="E40" s="20">
        <v>1.56E-12</v>
      </c>
      <c r="F40" s="20">
        <v>1.13E-12</v>
      </c>
      <c r="H40" s="6" t="str">
        <f t="shared" si="1"/>
        <v/>
      </c>
      <c r="I40" s="16" t="str">
        <f>IF(H40="","",(H40="MJ")*1+(H40="kWh")/3.6+((H40="kg")+(H40="m³"))*IFERROR(INDEX('3. LHV'!$B$4:$B$11,MATCH($C40,'3. LHV'!$A$4:$A$11,0)),0))</f>
        <v/>
      </c>
    </row>
    <row r="41" spans="1:12" ht="15.75" thickBot="1" x14ac:dyDescent="0.3">
      <c r="A41" s="158"/>
      <c r="H41" s="6" t="str">
        <f t="shared" si="1"/>
        <v/>
      </c>
      <c r="I41" s="16" t="str">
        <f>IF(H41="","",(H41="MJ")*1+(H41="kWh")/3.6+((H41="kg")+(H41="m³"))*IFERROR(INDEX('3. LHV'!$B$4:$B$11,MATCH($C41,'3. LHV'!$A$4:$A$11,0)),0))</f>
        <v/>
      </c>
    </row>
    <row r="42" spans="1:12" x14ac:dyDescent="0.25">
      <c r="A42" s="158"/>
      <c r="B42" s="11" t="s">
        <v>38</v>
      </c>
      <c r="C42" s="12" t="s">
        <v>79</v>
      </c>
      <c r="D42" s="12">
        <v>1</v>
      </c>
      <c r="E42" s="12">
        <v>1</v>
      </c>
      <c r="F42" s="12">
        <v>1</v>
      </c>
      <c r="H42" s="45"/>
      <c r="I42" s="46"/>
      <c r="J42" s="47">
        <f>SUM(J43:J55)</f>
        <v>10.266944444444444</v>
      </c>
      <c r="K42" s="47">
        <f t="shared" ref="K42:L42" si="3">SUM(K43:K55)</f>
        <v>7.0083333333333329</v>
      </c>
      <c r="L42" s="47">
        <f t="shared" si="3"/>
        <v>6.7041666666666666</v>
      </c>
    </row>
    <row r="43" spans="1:12" x14ac:dyDescent="0.25">
      <c r="A43" s="158"/>
      <c r="B43" s="164" t="s">
        <v>40</v>
      </c>
      <c r="C43" s="13" t="s">
        <v>80</v>
      </c>
      <c r="D43" s="14">
        <v>0.125</v>
      </c>
      <c r="E43" s="14">
        <v>0.10299999999999999</v>
      </c>
      <c r="F43" s="14">
        <v>9.8599999999999993E-2</v>
      </c>
      <c r="H43" s="6" t="str">
        <f t="shared" si="1"/>
        <v>kg</v>
      </c>
      <c r="I43" s="16">
        <f>IF(H43="","",(H43="MJ")*1+(H43="kWh")/3.6+((H43="kg")+(H43="m³"))*IFERROR(INDEX('3. LHV'!$B$4:$B$11,MATCH($C43,'3. LHV'!$A$4:$A$11,0)),0))</f>
        <v>0</v>
      </c>
      <c r="J43" s="16">
        <f t="array" ref="J43:L43">$I43*D43:F43</f>
        <v>0</v>
      </c>
      <c r="K43" s="16">
        <v>0</v>
      </c>
      <c r="L43" s="16">
        <v>0</v>
      </c>
    </row>
    <row r="44" spans="1:12" x14ac:dyDescent="0.25">
      <c r="A44" s="158"/>
      <c r="B44" s="165"/>
      <c r="C44" s="15" t="s">
        <v>81</v>
      </c>
      <c r="D44" s="16">
        <v>0.61799999999999999</v>
      </c>
      <c r="E44" s="16">
        <v>0.51</v>
      </c>
      <c r="F44" s="16">
        <v>0.48799999999999999</v>
      </c>
      <c r="H44" s="6" t="str">
        <f t="shared" si="1"/>
        <v>kg</v>
      </c>
      <c r="I44" s="16">
        <f>IF(H44="","",(H44="MJ")*1+(H44="kWh")/3.6+((H44="kg")+(H44="m³"))*IFERROR(INDEX('3. LHV'!$B$4:$B$11,MATCH($C44,'3. LHV'!$A$4:$A$11,0)),0))</f>
        <v>0</v>
      </c>
      <c r="J44" s="16">
        <f t="array" ref="J44:L44">$I44*D44:F44</f>
        <v>0</v>
      </c>
      <c r="K44" s="16">
        <v>0</v>
      </c>
      <c r="L44" s="16">
        <v>0</v>
      </c>
    </row>
    <row r="45" spans="1:12" x14ac:dyDescent="0.25">
      <c r="A45" s="158"/>
      <c r="B45" s="165"/>
      <c r="C45" s="15" t="s">
        <v>82</v>
      </c>
      <c r="D45" s="16">
        <v>0.20599999999999999</v>
      </c>
      <c r="E45" s="16">
        <v>0.17</v>
      </c>
      <c r="F45" s="16">
        <v>0.16300000000000001</v>
      </c>
      <c r="H45" s="6" t="str">
        <f t="shared" si="1"/>
        <v>kg</v>
      </c>
      <c r="I45" s="16">
        <f>IF(H45="","",(H45="MJ")*1+(H45="kWh")/3.6+((H45="kg")+(H45="m³"))*IFERROR(INDEX('3. LHV'!$B$4:$B$11,MATCH($C45,'3. LHV'!$A$4:$A$11,0)),0))</f>
        <v>0</v>
      </c>
      <c r="J45" s="16">
        <f t="array" ref="J45:L45">$I45*D45:F45</f>
        <v>0</v>
      </c>
      <c r="K45" s="16">
        <v>0</v>
      </c>
      <c r="L45" s="16">
        <v>0</v>
      </c>
    </row>
    <row r="46" spans="1:12" x14ac:dyDescent="0.25">
      <c r="A46" s="158"/>
      <c r="B46" s="165"/>
      <c r="C46" s="15" t="s">
        <v>59</v>
      </c>
      <c r="D46" s="16">
        <v>0.154</v>
      </c>
      <c r="E46" s="16">
        <v>0.127</v>
      </c>
      <c r="F46" s="16">
        <v>0.121</v>
      </c>
      <c r="H46" s="6" t="str">
        <f t="shared" si="1"/>
        <v>kWh</v>
      </c>
      <c r="I46" s="16">
        <f>IF(H46="","",(H46="MJ")*1+(H46="kWh")/3.6+((H46="kg")+(H46="m³"))*IFERROR(INDEX('3. LHV'!$B$4:$B$11,MATCH($C46,'3. LHV'!$A$4:$A$11,0)),0))</f>
        <v>0.27777777777777779</v>
      </c>
      <c r="J46" s="16">
        <f t="array" ref="J46:L46">$I46*D46:F46</f>
        <v>4.2777777777777776E-2</v>
      </c>
      <c r="K46" s="16">
        <v>3.5277777777777783E-2</v>
      </c>
      <c r="L46" s="16">
        <v>3.3611111111111112E-2</v>
      </c>
    </row>
    <row r="47" spans="1:12" x14ac:dyDescent="0.25">
      <c r="A47" s="158"/>
      <c r="B47" s="165"/>
      <c r="C47" s="15" t="s">
        <v>58</v>
      </c>
      <c r="D47" s="16">
        <v>0.23100000000000001</v>
      </c>
      <c r="E47" s="16">
        <v>0.191</v>
      </c>
      <c r="F47" s="16">
        <v>0.182</v>
      </c>
      <c r="H47" s="6" t="str">
        <f t="shared" si="1"/>
        <v>kWh</v>
      </c>
      <c r="I47" s="16">
        <f>IF(H47="","",(H47="MJ")*1+(H47="kWh")/3.6+((H47="kg")+(H47="m³"))*IFERROR(INDEX('3. LHV'!$B$4:$B$11,MATCH($C47,'3. LHV'!$A$4:$A$11,0)),0))</f>
        <v>0.27777777777777779</v>
      </c>
      <c r="J47" s="16">
        <f t="array" ref="J47:L47">$I47*D47:F47</f>
        <v>6.4166666666666677E-2</v>
      </c>
      <c r="K47" s="16">
        <v>5.3055555555555557E-2</v>
      </c>
      <c r="L47" s="16">
        <v>5.0555555555555555E-2</v>
      </c>
    </row>
    <row r="48" spans="1:12" x14ac:dyDescent="0.25">
      <c r="A48" s="158"/>
      <c r="B48" s="165"/>
      <c r="C48" s="15" t="s">
        <v>46</v>
      </c>
      <c r="D48" s="16">
        <v>8.2399999999999997E-5</v>
      </c>
      <c r="E48" s="16">
        <v>6.7999999999999999E-5</v>
      </c>
      <c r="F48" s="16">
        <v>6.4999999999999994E-5</v>
      </c>
      <c r="H48" s="6" t="str">
        <f t="shared" si="1"/>
        <v>kg</v>
      </c>
      <c r="I48" s="16">
        <f>IF(H48="","",(H48="MJ")*1+(H48="kWh")/3.6+((H48="kg")+(H48="m³"))*IFERROR(INDEX('3. LHV'!$B$4:$B$11,MATCH($C48,'3. LHV'!$A$4:$A$11,0)),0))</f>
        <v>0</v>
      </c>
      <c r="J48" s="16">
        <f t="array" ref="J48:L48">$I48*D48:F48</f>
        <v>0</v>
      </c>
      <c r="K48" s="16">
        <v>0</v>
      </c>
      <c r="L48" s="16">
        <v>0</v>
      </c>
    </row>
    <row r="49" spans="1:12" x14ac:dyDescent="0.25">
      <c r="A49" s="158"/>
      <c r="B49" s="165"/>
      <c r="C49" s="15" t="s">
        <v>83</v>
      </c>
      <c r="D49" s="16">
        <v>2.62</v>
      </c>
      <c r="E49" s="16">
        <v>2.16</v>
      </c>
      <c r="F49" s="16">
        <v>2.0699999999999998</v>
      </c>
      <c r="H49" s="6" t="str">
        <f t="shared" si="1"/>
        <v>kg</v>
      </c>
      <c r="I49" s="16">
        <f>IF(H49="","",(H49="MJ")*1+(H49="kWh")/3.6+((H49="kg")+(H49="m³"))*IFERROR(INDEX('3. LHV'!$B$4:$B$11,MATCH($C49,'3. LHV'!$A$4:$A$11,0)),0))</f>
        <v>0</v>
      </c>
      <c r="J49" s="16">
        <f t="array" ref="J49:L49">$I49*D49:F49</f>
        <v>0</v>
      </c>
      <c r="K49" s="16">
        <v>0</v>
      </c>
      <c r="L49" s="16">
        <v>0</v>
      </c>
    </row>
    <row r="50" spans="1:12" x14ac:dyDescent="0.25">
      <c r="A50" s="158"/>
      <c r="B50" s="165"/>
      <c r="C50" s="15" t="s">
        <v>84</v>
      </c>
      <c r="D50" s="16">
        <v>0.17599999999999999</v>
      </c>
      <c r="E50" s="16">
        <v>0.14499999999999999</v>
      </c>
      <c r="F50" s="16">
        <v>0.13900000000000001</v>
      </c>
      <c r="H50" s="6" t="str">
        <f t="shared" si="1"/>
        <v>kg</v>
      </c>
      <c r="I50" s="16">
        <f>IF(H50="","",(H50="MJ")*1+(H50="kWh")/3.6+((H50="kg")+(H50="m³"))*IFERROR(INDEX('3. LHV'!$B$4:$B$11,MATCH($C50,'3. LHV'!$A$4:$A$11,0)),0))</f>
        <v>0</v>
      </c>
      <c r="J50" s="16">
        <f t="array" ref="J50:L50">$I50*D50:F50</f>
        <v>0</v>
      </c>
      <c r="K50" s="16">
        <v>0</v>
      </c>
      <c r="L50" s="16">
        <v>0</v>
      </c>
    </row>
    <row r="51" spans="1:12" x14ac:dyDescent="0.25">
      <c r="A51" s="158"/>
      <c r="B51" s="165"/>
      <c r="C51" s="15" t="s">
        <v>85</v>
      </c>
      <c r="D51" s="16">
        <v>8.7500000000000005E-12</v>
      </c>
      <c r="E51" s="16">
        <v>7.2200000000000003E-12</v>
      </c>
      <c r="F51" s="16">
        <v>6.9000000000000001E-12</v>
      </c>
      <c r="H51" s="6" t="str">
        <f t="shared" si="1"/>
        <v/>
      </c>
      <c r="I51" s="16" t="str">
        <f>IF(H51="","",(H51="MJ")*1+(H51="kWh")/3.6+((H51="kg")+(H51="m³"))*IFERROR(INDEX('3. LHV'!$B$4:$B$11,MATCH($C51,'3. LHV'!$A$4:$A$11,0)),0))</f>
        <v/>
      </c>
      <c r="J51" s="16"/>
      <c r="K51" s="16"/>
      <c r="L51" s="16"/>
    </row>
    <row r="52" spans="1:12" x14ac:dyDescent="0.25">
      <c r="A52" s="158"/>
      <c r="B52" s="165"/>
      <c r="C52" s="15" t="s">
        <v>60</v>
      </c>
      <c r="D52" s="16">
        <v>2.21</v>
      </c>
      <c r="E52" s="16">
        <v>1.82</v>
      </c>
      <c r="F52" s="16">
        <v>1.74</v>
      </c>
      <c r="H52" s="6" t="str">
        <f t="shared" si="1"/>
        <v>MJ</v>
      </c>
      <c r="I52" s="16">
        <f>IF(H52="","",(H52="MJ")*1+(H52="kWh")/3.6+((H52="kg")+(H52="m³"))*IFERROR(INDEX('3. LHV'!$B$4:$B$11,MATCH($C52,'3. LHV'!$A$4:$A$11,0)),0))</f>
        <v>1</v>
      </c>
      <c r="J52" s="16">
        <f t="array" ref="J52:L52">$I52*D52:F52</f>
        <v>2.21</v>
      </c>
      <c r="K52" s="16">
        <v>1.82</v>
      </c>
      <c r="L52" s="16">
        <v>1.74</v>
      </c>
    </row>
    <row r="53" spans="1:12" x14ac:dyDescent="0.25">
      <c r="A53" s="158"/>
      <c r="B53" s="165"/>
      <c r="C53" s="15" t="s">
        <v>61</v>
      </c>
      <c r="D53" s="16">
        <v>7.95</v>
      </c>
      <c r="E53" s="16">
        <v>5.0999999999999996</v>
      </c>
      <c r="F53" s="16">
        <v>4.88</v>
      </c>
      <c r="H53" s="6" t="str">
        <f t="shared" si="1"/>
        <v>MJ</v>
      </c>
      <c r="I53" s="16">
        <f>IF(H53="","",(H53="MJ")*1+(H53="kWh")/3.6+((H53="kg")+(H53="m³"))*IFERROR(INDEX('3. LHV'!$B$4:$B$11,MATCH($C53,'3. LHV'!$A$4:$A$11,0)),0))</f>
        <v>1</v>
      </c>
      <c r="J53" s="16">
        <f t="array" ref="J53:L53">$I53*D53:F53</f>
        <v>7.95</v>
      </c>
      <c r="K53" s="16">
        <v>5.0999999999999996</v>
      </c>
      <c r="L53" s="16">
        <v>4.88</v>
      </c>
    </row>
    <row r="54" spans="1:12" x14ac:dyDescent="0.25">
      <c r="A54" s="158"/>
      <c r="B54" s="165"/>
      <c r="C54" s="15" t="s">
        <v>86</v>
      </c>
      <c r="D54" s="16">
        <v>0.72299999999999998</v>
      </c>
      <c r="E54" s="16">
        <v>0.59699999999999998</v>
      </c>
      <c r="F54" s="16">
        <v>0.56999999999999995</v>
      </c>
      <c r="H54" s="6" t="str">
        <f t="shared" si="1"/>
        <v>kg</v>
      </c>
      <c r="I54" s="16">
        <f>IF(H54="","",(H54="MJ")*1+(H54="kWh")/3.6+((H54="kg")+(H54="m³"))*IFERROR(INDEX('3. LHV'!$B$4:$B$11,MATCH($C54,'3. LHV'!$A$4:$A$11,0)),0))</f>
        <v>0</v>
      </c>
      <c r="J54" s="16">
        <f t="array" ref="J54:L54">$I54*D54:F54</f>
        <v>0</v>
      </c>
      <c r="K54" s="16">
        <v>0</v>
      </c>
      <c r="L54" s="16">
        <v>0</v>
      </c>
    </row>
    <row r="55" spans="1:12" x14ac:dyDescent="0.25">
      <c r="A55" s="158"/>
      <c r="B55" s="166"/>
      <c r="C55" s="17" t="s">
        <v>87</v>
      </c>
      <c r="D55" s="18">
        <v>3.6700000000000001E-3</v>
      </c>
      <c r="E55" s="18">
        <v>3.0300000000000001E-3</v>
      </c>
      <c r="F55" s="18">
        <v>2.8999999999999998E-3</v>
      </c>
      <c r="H55" s="44" t="str">
        <f t="shared" si="1"/>
        <v>m³</v>
      </c>
      <c r="I55" s="18">
        <f>IF(H55="","",(H55="MJ")*1+(H55="kWh")/3.6+((H55="kg")+(H55="m³"))*IFERROR(INDEX('3. LHV'!$B$4:$B$11,MATCH($C55,'3. LHV'!$A$4:$A$11,0)),0))</f>
        <v>0</v>
      </c>
      <c r="J55" s="18">
        <f t="array" ref="J55:L55">$I55*D55:F55</f>
        <v>0</v>
      </c>
      <c r="K55" s="18">
        <v>0</v>
      </c>
      <c r="L55" s="18">
        <v>0</v>
      </c>
    </row>
    <row r="56" spans="1:12" x14ac:dyDescent="0.25">
      <c r="A56" s="158"/>
      <c r="B56" s="164" t="s">
        <v>47</v>
      </c>
      <c r="C56" s="13" t="s">
        <v>62</v>
      </c>
      <c r="D56" s="14">
        <v>1.03E-4</v>
      </c>
      <c r="E56" s="14">
        <v>6.7799999999999995E-5</v>
      </c>
      <c r="F56" s="14">
        <v>3.2499999999999997E-5</v>
      </c>
      <c r="H56" s="6" t="str">
        <f t="shared" si="1"/>
        <v/>
      </c>
      <c r="I56" s="16" t="str">
        <f>IF(H56="","",(H56="MJ")*1+(H56="kWh")/3.6+((H56="kg")+(H56="m³"))*IFERROR(INDEX('3. LHV'!$B$4:$B$11,MATCH($C56,'3. LHV'!$A$4:$A$11,0)),0))</f>
        <v/>
      </c>
    </row>
    <row r="57" spans="1:12" x14ac:dyDescent="0.25">
      <c r="A57" s="158"/>
      <c r="B57" s="165"/>
      <c r="C57" s="15" t="s">
        <v>63</v>
      </c>
      <c r="D57" s="16">
        <v>8.23999999999999E-4</v>
      </c>
      <c r="E57" s="16">
        <v>5.7499999999999999E-4</v>
      </c>
      <c r="F57" s="16">
        <v>3.2499999999999999E-4</v>
      </c>
      <c r="H57" s="6" t="str">
        <f t="shared" si="1"/>
        <v/>
      </c>
      <c r="I57" s="16" t="str">
        <f>IF(H57="","",(H57="MJ")*1+(H57="kWh")/3.6+((H57="kg")+(H57="m³"))*IFERROR(INDEX('3. LHV'!$B$4:$B$11,MATCH($C57,'3. LHV'!$A$4:$A$11,0)),0))</f>
        <v/>
      </c>
    </row>
    <row r="58" spans="1:12" x14ac:dyDescent="0.25">
      <c r="A58" s="158"/>
      <c r="B58" s="165"/>
      <c r="C58" s="15" t="s">
        <v>64</v>
      </c>
      <c r="D58" s="16">
        <v>2.8800000000000001E-4</v>
      </c>
      <c r="E58" s="16">
        <v>2.0900000000000001E-4</v>
      </c>
      <c r="F58" s="16">
        <v>1.2999999999999999E-4</v>
      </c>
      <c r="H58" s="6" t="str">
        <f t="shared" si="1"/>
        <v/>
      </c>
      <c r="I58" s="16" t="str">
        <f>IF(H58="","",(H58="MJ")*1+(H58="kWh")/3.6+((H58="kg")+(H58="m³"))*IFERROR(INDEX('3. LHV'!$B$4:$B$11,MATCH($C58,'3. LHV'!$A$4:$A$11,0)),0))</f>
        <v/>
      </c>
    </row>
    <row r="59" spans="1:12" x14ac:dyDescent="0.25">
      <c r="A59" s="158"/>
      <c r="B59" s="165"/>
      <c r="C59" s="15" t="s">
        <v>65</v>
      </c>
      <c r="D59" s="16">
        <v>8.2399999999999901E-7</v>
      </c>
      <c r="E59" s="16">
        <v>7.37E-7</v>
      </c>
      <c r="F59" s="16">
        <v>6.5000000000000002E-7</v>
      </c>
      <c r="H59" s="6" t="str">
        <f t="shared" si="1"/>
        <v/>
      </c>
      <c r="I59" s="16" t="str">
        <f>IF(H59="","",(H59="MJ")*1+(H59="kWh")/3.6+((H59="kg")+(H59="m³"))*IFERROR(INDEX('3. LHV'!$B$4:$B$11,MATCH($C59,'3. LHV'!$A$4:$A$11,0)),0))</f>
        <v/>
      </c>
    </row>
    <row r="60" spans="1:12" x14ac:dyDescent="0.25">
      <c r="A60" s="158"/>
      <c r="B60" s="165"/>
      <c r="C60" s="15" t="s">
        <v>66</v>
      </c>
      <c r="D60" s="16">
        <v>2.2699999999999899E-3</v>
      </c>
      <c r="E60" s="16">
        <v>1.6199999999999999E-3</v>
      </c>
      <c r="F60" s="16">
        <v>9.7499999999999996E-4</v>
      </c>
      <c r="H60" s="6" t="str">
        <f t="shared" si="1"/>
        <v/>
      </c>
      <c r="I60" s="16" t="str">
        <f>IF(H60="","",(H60="MJ")*1+(H60="kWh")/3.6+((H60="kg")+(H60="m³"))*IFERROR(INDEX('3. LHV'!$B$4:$B$11,MATCH($C60,'3. LHV'!$A$4:$A$11,0)),0))</f>
        <v/>
      </c>
    </row>
    <row r="61" spans="1:12" x14ac:dyDescent="0.25">
      <c r="A61" s="158"/>
      <c r="B61" s="165"/>
      <c r="C61" s="15" t="s">
        <v>67</v>
      </c>
      <c r="D61" s="16">
        <v>2.0599999999999898E-3</v>
      </c>
      <c r="E61" s="16">
        <v>1.3600000000000001E-3</v>
      </c>
      <c r="F61" s="16">
        <v>6.4999999999999997E-4</v>
      </c>
      <c r="H61" s="6" t="str">
        <f t="shared" si="1"/>
        <v/>
      </c>
      <c r="I61" s="16" t="str">
        <f>IF(H61="","",(H61="MJ")*1+(H61="kWh")/3.6+((H61="kg")+(H61="m³"))*IFERROR(INDEX('3. LHV'!$B$4:$B$11,MATCH($C61,'3. LHV'!$A$4:$A$11,0)),0))</f>
        <v/>
      </c>
    </row>
    <row r="62" spans="1:12" x14ac:dyDescent="0.25">
      <c r="A62" s="158"/>
      <c r="B62" s="165"/>
      <c r="C62" s="15" t="s">
        <v>68</v>
      </c>
      <c r="D62" s="16">
        <v>2.4699999999999901E-4</v>
      </c>
      <c r="E62" s="16">
        <v>1.56E-4</v>
      </c>
      <c r="F62" s="16">
        <v>6.4999999999999994E-5</v>
      </c>
      <c r="H62" s="6" t="str">
        <f t="shared" si="1"/>
        <v/>
      </c>
      <c r="I62" s="16" t="str">
        <f>IF(H62="","",(H62="MJ")*1+(H62="kWh")/3.6+((H62="kg")+(H62="m³"))*IFERROR(INDEX('3. LHV'!$B$4:$B$11,MATCH($C62,'3. LHV'!$A$4:$A$11,0)),0))</f>
        <v/>
      </c>
    </row>
    <row r="63" spans="1:12" x14ac:dyDescent="0.25">
      <c r="A63" s="158"/>
      <c r="B63" s="165"/>
      <c r="C63" s="15" t="s">
        <v>69</v>
      </c>
      <c r="D63" s="16">
        <v>1.6500000000000001E-6</v>
      </c>
      <c r="E63" s="16">
        <v>1.5400000000000001E-6</v>
      </c>
      <c r="F63" s="16">
        <v>1.4300000000000001E-6</v>
      </c>
      <c r="H63" s="6" t="str">
        <f t="shared" si="1"/>
        <v/>
      </c>
      <c r="I63" s="16" t="str">
        <f>IF(H63="","",(H63="MJ")*1+(H63="kWh")/3.6+((H63="kg")+(H63="m³"))*IFERROR(INDEX('3. LHV'!$B$4:$B$11,MATCH($C63,'3. LHV'!$A$4:$A$11,0)),0))</f>
        <v/>
      </c>
    </row>
    <row r="64" spans="1:12" x14ac:dyDescent="0.25">
      <c r="A64" s="158"/>
      <c r="B64" s="165"/>
      <c r="C64" s="15" t="s">
        <v>70</v>
      </c>
      <c r="D64" s="16">
        <v>1.6099999999999899E-3</v>
      </c>
      <c r="E64" s="16">
        <v>1.1000000000000001E-3</v>
      </c>
      <c r="F64" s="16">
        <v>5.8500000000000002E-4</v>
      </c>
      <c r="H64" s="6" t="str">
        <f t="shared" si="1"/>
        <v/>
      </c>
      <c r="I64" s="16" t="str">
        <f>IF(H64="","",(H64="MJ")*1+(H64="kWh")/3.6+((H64="kg")+(H64="m³"))*IFERROR(INDEX('3. LHV'!$B$4:$B$11,MATCH($C64,'3. LHV'!$A$4:$A$11,0)),0))</f>
        <v/>
      </c>
    </row>
    <row r="65" spans="1:12" x14ac:dyDescent="0.25">
      <c r="A65" s="158"/>
      <c r="B65" s="165"/>
      <c r="C65" s="15" t="s">
        <v>74</v>
      </c>
      <c r="D65" s="16">
        <v>8.2399999999999997E-5</v>
      </c>
      <c r="E65" s="16">
        <v>5.7500000000000002E-5</v>
      </c>
      <c r="F65" s="16">
        <v>3.2499999999999997E-5</v>
      </c>
      <c r="H65" s="6" t="str">
        <f t="shared" si="1"/>
        <v/>
      </c>
      <c r="I65" s="16" t="str">
        <f>IF(H65="","",(H65="MJ")*1+(H65="kWh")/3.6+((H65="kg")+(H65="m³"))*IFERROR(INDEX('3. LHV'!$B$4:$B$11,MATCH($C65,'3. LHV'!$A$4:$A$11,0)),0))</f>
        <v/>
      </c>
    </row>
    <row r="66" spans="1:12" x14ac:dyDescent="0.25">
      <c r="A66" s="158"/>
      <c r="B66" s="165"/>
      <c r="C66" s="15" t="s">
        <v>77</v>
      </c>
      <c r="D66" s="16">
        <v>0.32700000000000001</v>
      </c>
      <c r="E66" s="16">
        <v>0.17599999999999999</v>
      </c>
      <c r="F66" s="16">
        <v>2.4400000000000002E-2</v>
      </c>
      <c r="H66" s="6" t="str">
        <f t="shared" si="1"/>
        <v/>
      </c>
      <c r="I66" s="16" t="str">
        <f>IF(H66="","",(H66="MJ")*1+(H66="kWh")/3.6+((H66="kg")+(H66="m³"))*IFERROR(INDEX('3. LHV'!$B$4:$B$11,MATCH($C66,'3. LHV'!$A$4:$A$11,0)),0))</f>
        <v/>
      </c>
    </row>
    <row r="67" spans="1:12" x14ac:dyDescent="0.25">
      <c r="A67" s="158"/>
      <c r="B67" s="165"/>
      <c r="C67" s="15" t="s">
        <v>76</v>
      </c>
      <c r="D67" s="16">
        <v>1.03E-4</v>
      </c>
      <c r="E67" s="16">
        <v>6.7799999999999995E-5</v>
      </c>
      <c r="F67" s="16">
        <v>3.2499999999999997E-5</v>
      </c>
      <c r="H67" s="6" t="str">
        <f t="shared" si="1"/>
        <v/>
      </c>
      <c r="I67" s="16" t="str">
        <f>IF(H67="","",(H67="MJ")*1+(H67="kWh")/3.6+((H67="kg")+(H67="m³"))*IFERROR(INDEX('3. LHV'!$B$4:$B$11,MATCH($C67,'3. LHV'!$A$4:$A$11,0)),0))</f>
        <v/>
      </c>
    </row>
    <row r="68" spans="1:12" x14ac:dyDescent="0.25">
      <c r="A68" s="158"/>
      <c r="B68" s="165"/>
      <c r="C68" s="15" t="s">
        <v>75</v>
      </c>
      <c r="D68" s="16">
        <v>6.1800000000000001E-6</v>
      </c>
      <c r="E68" s="16">
        <v>4.7199999999999997E-6</v>
      </c>
      <c r="F68" s="16">
        <v>3.2499999999999998E-6</v>
      </c>
      <c r="H68" s="6" t="str">
        <f t="shared" si="1"/>
        <v/>
      </c>
      <c r="I68" s="16" t="str">
        <f>IF(H68="","",(H68="MJ")*1+(H68="kWh")/3.6+((H68="kg")+(H68="m³"))*IFERROR(INDEX('3. LHV'!$B$4:$B$11,MATCH($C68,'3. LHV'!$A$4:$A$11,0)),0))</f>
        <v/>
      </c>
    </row>
    <row r="69" spans="1:12" x14ac:dyDescent="0.25">
      <c r="A69" s="158"/>
      <c r="B69" s="166"/>
      <c r="C69" s="17" t="s">
        <v>88</v>
      </c>
      <c r="D69" s="18">
        <v>6.1799999999999995E-4</v>
      </c>
      <c r="E69" s="18">
        <v>4.7199999999999998E-4</v>
      </c>
      <c r="F69" s="18">
        <v>3.2499999999999999E-4</v>
      </c>
      <c r="H69" s="6" t="str">
        <f t="shared" ref="H69:H132" si="4">IFERROR(RIGHT(RIGHT(C69,4),LEN(RIGHT(C69,4))-SEARCH("/",RIGHT(C69,4))),"")</f>
        <v/>
      </c>
      <c r="I69" s="16" t="str">
        <f>IF(H69="","",(H69="MJ")*1+(H69="kWh")/3.6+((H69="kg")+(H69="m³"))*IFERROR(INDEX('3. LHV'!$B$4:$B$11,MATCH($C69,'3. LHV'!$A$4:$A$11,0)),0))</f>
        <v/>
      </c>
    </row>
    <row r="70" spans="1:12" ht="15.75" thickBot="1" x14ac:dyDescent="0.3">
      <c r="A70" s="159"/>
      <c r="B70" s="22" t="s">
        <v>89</v>
      </c>
      <c r="C70" s="19" t="s">
        <v>90</v>
      </c>
      <c r="D70" s="20">
        <v>3.6699999999999901E-3</v>
      </c>
      <c r="E70" s="20">
        <v>3.0300000000000001E-3</v>
      </c>
      <c r="F70" s="20">
        <v>2.8999999999999998E-3</v>
      </c>
    </row>
    <row r="71" spans="1:12" ht="15.75" thickBot="1" x14ac:dyDescent="0.3">
      <c r="D71" s="8"/>
      <c r="E71" s="8"/>
      <c r="F71" s="8"/>
      <c r="H71" s="6" t="str">
        <f>IFERROR(RIGHT(RIGHT(C70,4),LEN(RIGHT(C70,4))-SEARCH("/",RIGHT(C70,4))),"")</f>
        <v/>
      </c>
      <c r="I71" s="16" t="str">
        <f>IF(H71="","",(H71="MJ")*1+(H71="kWh")/3.6+((H71="kg")+(H71="m³"))*IFERROR(INDEX('3. LHV'!$B$4:$B$11,MATCH($C70,'3. LHV'!$A$4:$A$11,0)),0))</f>
        <v/>
      </c>
    </row>
    <row r="72" spans="1:12" x14ac:dyDescent="0.25">
      <c r="A72" s="157" t="s">
        <v>91</v>
      </c>
      <c r="B72" s="11" t="s">
        <v>38</v>
      </c>
      <c r="C72" s="12" t="s">
        <v>92</v>
      </c>
      <c r="D72" s="12">
        <v>1</v>
      </c>
      <c r="E72" s="12">
        <v>1</v>
      </c>
      <c r="F72" s="12">
        <v>1</v>
      </c>
      <c r="H72" s="45" t="str">
        <f>IFERROR(RIGHT(RIGHT(C71,4),LEN(RIGHT(C71,4))-SEARCH("/",RIGHT(C71,4))),"")</f>
        <v/>
      </c>
      <c r="I72" s="46" t="str">
        <f>IF(H72="","",(H72="MJ")*1+(H72="kWh")/3.6+((H72="kg")+(H72="m³"))*IFERROR(INDEX('3. LHV'!$B$4:$B$11,MATCH($C71,'3. LHV'!$A$4:$A$11,0)),0))</f>
        <v/>
      </c>
      <c r="J72" s="47">
        <f>SUM(J73:J78)</f>
        <v>76.07941666666666</v>
      </c>
      <c r="K72" s="47">
        <f>SUM(K73:K77)</f>
        <v>68.75</v>
      </c>
      <c r="L72" s="47">
        <f>SUM(L73:L77)</f>
        <v>66.079444444444448</v>
      </c>
    </row>
    <row r="73" spans="1:12" x14ac:dyDescent="0.25">
      <c r="A73" s="158"/>
      <c r="B73" s="164" t="s">
        <v>40</v>
      </c>
      <c r="C73" s="13" t="s">
        <v>59</v>
      </c>
      <c r="D73" s="14">
        <v>3.7128999999999999</v>
      </c>
      <c r="E73" s="14">
        <v>7.4</v>
      </c>
      <c r="F73" s="14">
        <v>7.01</v>
      </c>
      <c r="H73" s="6" t="str">
        <f t="shared" si="4"/>
        <v>kWh</v>
      </c>
      <c r="I73" s="16">
        <f>IF(H73="","",(H73="MJ")*1+(H73="kWh")/3.6+((H73="kg")+(H73="m³"))*IFERROR(INDEX('3. LHV'!$B$4:$B$11,MATCH($C73,'3. LHV'!$A$4:$A$11,0)),0))</f>
        <v>0.27777777777777779</v>
      </c>
      <c r="J73" s="16">
        <f t="array" ref="J73:L73">$I73*D73:F73</f>
        <v>1.0313611111111112</v>
      </c>
      <c r="K73" s="16">
        <v>2.0555555555555558</v>
      </c>
      <c r="L73" s="16">
        <v>1.9472222222222222</v>
      </c>
    </row>
    <row r="74" spans="1:12" x14ac:dyDescent="0.25">
      <c r="A74" s="158"/>
      <c r="B74" s="165"/>
      <c r="C74" s="15" t="s">
        <v>93</v>
      </c>
      <c r="D74" s="16">
        <v>40.000999999999998</v>
      </c>
      <c r="E74" s="16">
        <v>38</v>
      </c>
      <c r="F74" s="16">
        <v>27</v>
      </c>
      <c r="H74" s="6" t="str">
        <f t="shared" si="4"/>
        <v>MJ</v>
      </c>
      <c r="I74" s="16">
        <f>IF(H74="","",(H74="MJ")*1+(H74="kWh")/3.6+((H74="kg")+(H74="m³"))*IFERROR(INDEX('3. LHV'!$B$4:$B$11,MATCH($C74,'3. LHV'!$A$4:$A$11,0)),0))</f>
        <v>1</v>
      </c>
      <c r="J74" s="16">
        <f t="array" ref="J74:L74">$I74*D74:F74</f>
        <v>40.000999999999998</v>
      </c>
      <c r="K74" s="16">
        <v>38</v>
      </c>
      <c r="L74" s="16">
        <v>27</v>
      </c>
    </row>
    <row r="75" spans="1:12" x14ac:dyDescent="0.25">
      <c r="A75" s="158"/>
      <c r="B75" s="165"/>
      <c r="C75" s="15" t="s">
        <v>94</v>
      </c>
      <c r="D75" s="16">
        <v>0</v>
      </c>
      <c r="E75" s="16">
        <v>0</v>
      </c>
      <c r="F75" s="16">
        <v>8.16</v>
      </c>
      <c r="H75" s="6" t="str">
        <f t="shared" si="4"/>
        <v>MJ</v>
      </c>
      <c r="I75" s="16">
        <f>IF(H75="","",(H75="MJ")*1+(H75="kWh")/3.6+((H75="kg")+(H75="m³"))*IFERROR(INDEX('3. LHV'!$B$4:$B$11,MATCH($C75,'3. LHV'!$A$4:$A$11,0)),0))</f>
        <v>1</v>
      </c>
      <c r="J75" s="16">
        <f t="array" ref="J75:L75">$I75*D75:F75</f>
        <v>0</v>
      </c>
      <c r="K75" s="16">
        <v>0</v>
      </c>
      <c r="L75" s="16">
        <v>8.16</v>
      </c>
    </row>
    <row r="76" spans="1:12" x14ac:dyDescent="0.25">
      <c r="A76" s="158"/>
      <c r="B76" s="165"/>
      <c r="C76" s="15" t="s">
        <v>58</v>
      </c>
      <c r="D76" s="16">
        <v>5.5693999999999999</v>
      </c>
      <c r="E76" s="16">
        <v>1.42</v>
      </c>
      <c r="F76" s="16">
        <v>1.34</v>
      </c>
      <c r="H76" s="6" t="str">
        <f t="shared" si="4"/>
        <v>kWh</v>
      </c>
      <c r="I76" s="16">
        <f>IF(H76="","",(H76="MJ")*1+(H76="kWh")/3.6+((H76="kg")+(H76="m³"))*IFERROR(INDEX('3. LHV'!$B$4:$B$11,MATCH($C76,'3. LHV'!$A$4:$A$11,0)),0))</f>
        <v>0.27777777777777779</v>
      </c>
      <c r="J76" s="16">
        <f t="array" ref="J76:L76">$I76*D76:F76</f>
        <v>1.5470555555555556</v>
      </c>
      <c r="K76" s="16">
        <v>0.39444444444444443</v>
      </c>
      <c r="L76" s="16">
        <v>0.37222222222222229</v>
      </c>
    </row>
    <row r="77" spans="1:12" x14ac:dyDescent="0.25">
      <c r="A77" s="158"/>
      <c r="B77" s="165"/>
      <c r="C77" s="15" t="s">
        <v>60</v>
      </c>
      <c r="D77" s="16">
        <v>29.75</v>
      </c>
      <c r="E77" s="16">
        <v>28.3</v>
      </c>
      <c r="F77" s="16">
        <v>28.6</v>
      </c>
      <c r="H77" s="6" t="str">
        <f t="shared" si="4"/>
        <v>MJ</v>
      </c>
      <c r="I77" s="16">
        <f>IF(H77="","",(H77="MJ")*1+(H77="kWh")/3.6+((H77="kg")+(H77="m³"))*IFERROR(INDEX('3. LHV'!$B$4:$B$11,MATCH($C77,'3. LHV'!$A$4:$A$11,0)),0))</f>
        <v>1</v>
      </c>
      <c r="J77" s="16">
        <f t="array" ref="J77:L77">$I77*D77:F77</f>
        <v>29.75</v>
      </c>
      <c r="K77" s="16">
        <v>28.3</v>
      </c>
      <c r="L77" s="16">
        <v>28.6</v>
      </c>
    </row>
    <row r="78" spans="1:12" x14ac:dyDescent="0.25">
      <c r="A78" s="158"/>
      <c r="B78" s="166"/>
      <c r="C78" s="17" t="s">
        <v>95</v>
      </c>
      <c r="D78" s="18">
        <v>3.75</v>
      </c>
      <c r="E78" s="18">
        <v>3.56</v>
      </c>
      <c r="F78" s="18">
        <v>2.5299999999999998</v>
      </c>
      <c r="H78" s="44" t="str">
        <f t="shared" si="4"/>
        <v>MJ</v>
      </c>
      <c r="I78" s="18">
        <f>IF(H78="","",(H78="MJ")*1+(H78="kWh")/3.6+((H78="kg")+(H78="m³"))*IFERROR(INDEX('3. LHV'!$B$4:$B$11,MATCH($C78,'3. LHV'!$A$4:$A$11,0)),0))</f>
        <v>1</v>
      </c>
      <c r="J78" s="18">
        <f t="array" ref="J78:L78">$I78*D78:F78</f>
        <v>3.75</v>
      </c>
      <c r="K78" s="18">
        <v>3.56</v>
      </c>
      <c r="L78" s="18">
        <v>2.5299999999999998</v>
      </c>
    </row>
    <row r="79" spans="1:12" x14ac:dyDescent="0.25">
      <c r="A79" s="158"/>
      <c r="B79" s="164" t="s">
        <v>47</v>
      </c>
      <c r="C79" s="15" t="s">
        <v>96</v>
      </c>
      <c r="D79" s="16">
        <v>2.0217000000000002E-9</v>
      </c>
      <c r="E79" s="16">
        <v>1.01E-9</v>
      </c>
      <c r="F79" s="16">
        <v>1.01E-9</v>
      </c>
      <c r="H79" s="6" t="str">
        <f t="shared" si="4"/>
        <v/>
      </c>
      <c r="I79" s="16" t="str">
        <f>IF(H79="","",(H79="MJ")*1+(H79="kWh")/3.6+((H79="kg")+(H79="m³"))*IFERROR(INDEX('3. LHV'!$B$4:$B$11,MATCH($C79,'3. LHV'!$A$4:$A$11,0)),0))</f>
        <v/>
      </c>
      <c r="J79" s="16"/>
      <c r="K79" s="16"/>
      <c r="L79" s="16"/>
    </row>
    <row r="80" spans="1:12" x14ac:dyDescent="0.25">
      <c r="A80" s="158"/>
      <c r="B80" s="165"/>
      <c r="C80" s="15" t="s">
        <v>97</v>
      </c>
      <c r="D80" s="16">
        <v>1.4358E-5</v>
      </c>
      <c r="E80" s="16">
        <v>7.1999999999999997E-6</v>
      </c>
      <c r="F80" s="16">
        <v>7.1999999999999997E-6</v>
      </c>
      <c r="H80" s="6" t="str">
        <f t="shared" si="4"/>
        <v/>
      </c>
      <c r="I80" s="16" t="str">
        <f>IF(H80="","",(H80="MJ")*1+(H80="kWh")/3.6+((H80="kg")+(H80="m³"))*IFERROR(INDEX('3. LHV'!$B$4:$B$11,MATCH($C80,'3. LHV'!$A$4:$A$11,0)),0))</f>
        <v/>
      </c>
      <c r="J80" s="16"/>
      <c r="K80" s="16"/>
      <c r="L80" s="16"/>
    </row>
    <row r="81" spans="1:12" x14ac:dyDescent="0.25">
      <c r="A81" s="158"/>
      <c r="B81" s="165"/>
      <c r="C81" s="15" t="s">
        <v>98</v>
      </c>
      <c r="D81" s="16">
        <v>2.6282E-8</v>
      </c>
      <c r="E81" s="16">
        <v>1.3200000000000001E-8</v>
      </c>
      <c r="F81" s="16">
        <v>1.3200000000000001E-8</v>
      </c>
      <c r="H81" s="6" t="str">
        <f t="shared" si="4"/>
        <v/>
      </c>
      <c r="I81" s="16" t="str">
        <f>IF(H81="","",(H81="MJ")*1+(H81="kWh")/3.6+((H81="kg")+(H81="m³"))*IFERROR(INDEX('3. LHV'!$B$4:$B$11,MATCH($C81,'3. LHV'!$A$4:$A$11,0)),0))</f>
        <v/>
      </c>
      <c r="J81" s="16"/>
      <c r="K81" s="16"/>
      <c r="L81" s="16"/>
    </row>
    <row r="82" spans="1:12" x14ac:dyDescent="0.25">
      <c r="A82" s="158"/>
      <c r="B82" s="165"/>
      <c r="C82" s="15" t="s">
        <v>99</v>
      </c>
      <c r="D82" s="16">
        <v>1.0108999999999899E-7</v>
      </c>
      <c r="E82" s="16">
        <v>5.0500000000000002E-8</v>
      </c>
      <c r="F82" s="16">
        <v>5.0500000000000002E-8</v>
      </c>
      <c r="H82" s="6" t="str">
        <f t="shared" si="4"/>
        <v/>
      </c>
      <c r="I82" s="16" t="str">
        <f>IF(H82="","",(H82="MJ")*1+(H82="kWh")/3.6+((H82="kg")+(H82="m³"))*IFERROR(INDEX('3. LHV'!$B$4:$B$11,MATCH($C82,'3. LHV'!$A$4:$A$11,0)),0))</f>
        <v/>
      </c>
      <c r="J82" s="16"/>
      <c r="K82" s="16"/>
      <c r="L82" s="16"/>
    </row>
    <row r="83" spans="1:12" x14ac:dyDescent="0.25">
      <c r="A83" s="158"/>
      <c r="B83" s="165"/>
      <c r="C83" s="15" t="s">
        <v>100</v>
      </c>
      <c r="D83" s="16">
        <v>1.1119000000000001E-9</v>
      </c>
      <c r="E83" s="16">
        <v>5.5500000000000005E-10</v>
      </c>
      <c r="F83" s="16">
        <v>5.5500000000000005E-10</v>
      </c>
      <c r="H83" s="6" t="str">
        <f t="shared" si="4"/>
        <v/>
      </c>
      <c r="I83" s="16" t="str">
        <f>IF(H83="","",(H83="MJ")*1+(H83="kWh")/3.6+((H83="kg")+(H83="m³"))*IFERROR(INDEX('3. LHV'!$B$4:$B$11,MATCH($C83,'3. LHV'!$A$4:$A$11,0)),0))</f>
        <v/>
      </c>
      <c r="J83" s="16"/>
      <c r="K83" s="16"/>
      <c r="L83" s="16"/>
    </row>
    <row r="84" spans="1:12" x14ac:dyDescent="0.25">
      <c r="A84" s="158"/>
      <c r="B84" s="165"/>
      <c r="C84" s="15" t="s">
        <v>101</v>
      </c>
      <c r="D84" s="16">
        <v>2.5033999999999902E-4</v>
      </c>
      <c r="E84" s="16">
        <v>1.25E-4</v>
      </c>
      <c r="F84" s="16">
        <v>1.25E-4</v>
      </c>
      <c r="H84" s="6" t="str">
        <f t="shared" si="4"/>
        <v/>
      </c>
      <c r="I84" s="16" t="str">
        <f>IF(H84="","",(H84="MJ")*1+(H84="kWh")/3.6+((H84="kg")+(H84="m³"))*IFERROR(INDEX('3. LHV'!$B$4:$B$11,MATCH($C84,'3. LHV'!$A$4:$A$11,0)),0))</f>
        <v/>
      </c>
      <c r="J84" s="16"/>
      <c r="K84" s="16"/>
      <c r="L84" s="16"/>
    </row>
    <row r="85" spans="1:12" x14ac:dyDescent="0.25">
      <c r="A85" s="158"/>
      <c r="B85" s="165"/>
      <c r="C85" s="15" t="s">
        <v>102</v>
      </c>
      <c r="D85" s="16">
        <v>1.6052000000000001E-5</v>
      </c>
      <c r="E85" s="16">
        <v>8.0499999999999992E-6</v>
      </c>
      <c r="F85" s="16">
        <v>8.0499999999999992E-6</v>
      </c>
      <c r="H85" s="6" t="str">
        <f t="shared" si="4"/>
        <v/>
      </c>
      <c r="I85" s="16" t="str">
        <f>IF(H85="","",(H85="MJ")*1+(H85="kWh")/3.6+((H85="kg")+(H85="m³"))*IFERROR(INDEX('3. LHV'!$B$4:$B$11,MATCH($C85,'3. LHV'!$A$4:$A$11,0)),0))</f>
        <v/>
      </c>
      <c r="J85" s="16"/>
      <c r="K85" s="16"/>
      <c r="L85" s="16"/>
    </row>
    <row r="86" spans="1:12" x14ac:dyDescent="0.25">
      <c r="A86" s="158"/>
      <c r="B86" s="165"/>
      <c r="C86" s="15" t="s">
        <v>74</v>
      </c>
      <c r="D86" s="16">
        <v>5.0542999999999905E-10</v>
      </c>
      <c r="E86" s="16">
        <v>2.5300000000000001E-10</v>
      </c>
      <c r="F86" s="16">
        <v>2.5300000000000001E-10</v>
      </c>
      <c r="H86" s="6" t="str">
        <f t="shared" si="4"/>
        <v/>
      </c>
      <c r="I86" s="16" t="str">
        <f>IF(H86="","",(H86="MJ")*1+(H86="kWh")/3.6+((H86="kg")+(H86="m³"))*IFERROR(INDEX('3. LHV'!$B$4:$B$11,MATCH($C86,'3. LHV'!$A$4:$A$11,0)),0))</f>
        <v/>
      </c>
    </row>
    <row r="87" spans="1:12" x14ac:dyDescent="0.25">
      <c r="A87" s="158"/>
      <c r="B87" s="165"/>
      <c r="C87" s="15" t="s">
        <v>73</v>
      </c>
      <c r="D87" s="16">
        <v>5.2207E-3</v>
      </c>
      <c r="E87" s="16">
        <v>2.6099999999999999E-3</v>
      </c>
      <c r="F87" s="16">
        <v>2.6099999999999999E-3</v>
      </c>
      <c r="H87" s="6" t="str">
        <f t="shared" si="4"/>
        <v/>
      </c>
      <c r="I87" s="16" t="str">
        <f>IF(H87="","",(H87="MJ")*1+(H87="kWh")/3.6+((H87="kg")+(H87="m³"))*IFERROR(INDEX('3. LHV'!$B$4:$B$11,MATCH($C87,'3. LHV'!$A$4:$A$11,0)),0))</f>
        <v/>
      </c>
    </row>
    <row r="88" spans="1:12" x14ac:dyDescent="0.25">
      <c r="A88" s="158"/>
      <c r="B88" s="165"/>
      <c r="C88" s="15" t="s">
        <v>72</v>
      </c>
      <c r="D88" s="16">
        <v>7.4688E-4</v>
      </c>
      <c r="E88" s="16">
        <v>3.7399999999999998E-4</v>
      </c>
      <c r="F88" s="16">
        <v>3.7399999999999998E-4</v>
      </c>
      <c r="H88" s="6" t="str">
        <f t="shared" si="4"/>
        <v/>
      </c>
      <c r="I88" s="16" t="str">
        <f>IF(H88="","",(H88="MJ")*1+(H88="kWh")/3.6+((H88="kg")+(H88="m³"))*IFERROR(INDEX('3. LHV'!$B$4:$B$11,MATCH($C88,'3. LHV'!$A$4:$A$11,0)),0))</f>
        <v/>
      </c>
    </row>
    <row r="89" spans="1:12" x14ac:dyDescent="0.25">
      <c r="A89" s="158"/>
      <c r="B89" s="165"/>
      <c r="C89" s="15" t="s">
        <v>71</v>
      </c>
      <c r="D89" s="16">
        <v>5.1409999999999902E-3</v>
      </c>
      <c r="E89" s="16">
        <v>2.5699999999999998E-3</v>
      </c>
      <c r="F89" s="16">
        <v>2.5699999999999998E-3</v>
      </c>
      <c r="H89" s="6" t="str">
        <f t="shared" si="4"/>
        <v/>
      </c>
      <c r="I89" s="16" t="str">
        <f>IF(H89="","",(H89="MJ")*1+(H89="kWh")/3.6+((H89="kg")+(H89="m³"))*IFERROR(INDEX('3. LHV'!$B$4:$B$11,MATCH($C89,'3. LHV'!$A$4:$A$11,0)),0))</f>
        <v/>
      </c>
    </row>
    <row r="90" spans="1:12" x14ac:dyDescent="0.25">
      <c r="A90" s="158"/>
      <c r="B90" s="165"/>
      <c r="C90" s="15" t="s">
        <v>70</v>
      </c>
      <c r="D90" s="16">
        <v>3.1792999999999897E-5</v>
      </c>
      <c r="E90" s="16">
        <v>1.59E-5</v>
      </c>
      <c r="F90" s="16">
        <v>1.59E-5</v>
      </c>
      <c r="H90" s="6" t="str">
        <f t="shared" si="4"/>
        <v/>
      </c>
      <c r="I90" s="16" t="str">
        <f>IF(H90="","",(H90="MJ")*1+(H90="kWh")/3.6+((H90="kg")+(H90="m³"))*IFERROR(INDEX('3. LHV'!$B$4:$B$11,MATCH($C90,'3. LHV'!$A$4:$A$11,0)),0))</f>
        <v/>
      </c>
    </row>
    <row r="91" spans="1:12" x14ac:dyDescent="0.25">
      <c r="A91" s="158"/>
      <c r="B91" s="165"/>
      <c r="C91" s="15" t="s">
        <v>103</v>
      </c>
      <c r="D91" s="16">
        <v>5.0542999999999905E-10</v>
      </c>
      <c r="E91" s="16">
        <v>2.5300000000000001E-10</v>
      </c>
      <c r="F91" s="16">
        <v>2.5300000000000001E-10</v>
      </c>
      <c r="H91" s="6" t="str">
        <f t="shared" si="4"/>
        <v/>
      </c>
      <c r="I91" s="16" t="str">
        <f>IF(H91="","",(H91="MJ")*1+(H91="kWh")/3.6+((H91="kg")+(H91="m³"))*IFERROR(INDEX('3. LHV'!$B$4:$B$11,MATCH($C91,'3. LHV'!$A$4:$A$11,0)),0))</f>
        <v/>
      </c>
    </row>
    <row r="92" spans="1:12" x14ac:dyDescent="0.25">
      <c r="A92" s="158"/>
      <c r="B92" s="165"/>
      <c r="C92" s="15" t="s">
        <v>104</v>
      </c>
      <c r="D92" s="16">
        <v>9.6030999999999894E-6</v>
      </c>
      <c r="E92" s="16">
        <v>4.7999999999999998E-6</v>
      </c>
      <c r="F92" s="16">
        <v>4.7999999999999998E-6</v>
      </c>
      <c r="H92" s="6" t="str">
        <f t="shared" si="4"/>
        <v/>
      </c>
      <c r="I92" s="16" t="str">
        <f>IF(H92="","",(H92="MJ")*1+(H92="kWh")/3.6+((H92="kg")+(H92="m³"))*IFERROR(INDEX('3. LHV'!$B$4:$B$11,MATCH($C92,'3. LHV'!$A$4:$A$11,0)),0))</f>
        <v/>
      </c>
    </row>
    <row r="93" spans="1:12" x14ac:dyDescent="0.25">
      <c r="A93" s="158"/>
      <c r="B93" s="165"/>
      <c r="C93" s="15" t="s">
        <v>105</v>
      </c>
      <c r="D93" s="16">
        <v>7.6756999999999997E-5</v>
      </c>
      <c r="E93" s="16">
        <v>3.8399999999999998E-5</v>
      </c>
      <c r="F93" s="16">
        <v>3.8399999999999998E-5</v>
      </c>
      <c r="H93" s="6" t="str">
        <f t="shared" si="4"/>
        <v/>
      </c>
      <c r="I93" s="16" t="str">
        <f>IF(H93="","",(H93="MJ")*1+(H93="kWh")/3.6+((H93="kg")+(H93="m³"))*IFERROR(INDEX('3. LHV'!$B$4:$B$11,MATCH($C93,'3. LHV'!$A$4:$A$11,0)),0))</f>
        <v/>
      </c>
    </row>
    <row r="94" spans="1:12" x14ac:dyDescent="0.25">
      <c r="A94" s="158"/>
      <c r="B94" s="165"/>
      <c r="C94" s="15" t="s">
        <v>106</v>
      </c>
      <c r="D94" s="16">
        <v>9.8702000000000005E-5</v>
      </c>
      <c r="E94" s="16">
        <v>4.9400000000000001E-5</v>
      </c>
      <c r="F94" s="16">
        <v>4.9400000000000001E-5</v>
      </c>
      <c r="H94" s="6" t="str">
        <f t="shared" si="4"/>
        <v/>
      </c>
      <c r="I94" s="16" t="str">
        <f>IF(H94="","",(H94="MJ")*1+(H94="kWh")/3.6+((H94="kg")+(H94="m³"))*IFERROR(INDEX('3. LHV'!$B$4:$B$11,MATCH($C94,'3. LHV'!$A$4:$A$11,0)),0))</f>
        <v/>
      </c>
    </row>
    <row r="95" spans="1:12" x14ac:dyDescent="0.25">
      <c r="A95" s="158"/>
      <c r="B95" s="165"/>
      <c r="C95" s="15" t="s">
        <v>107</v>
      </c>
      <c r="D95" s="16">
        <v>3.0202E-5</v>
      </c>
      <c r="E95" s="16">
        <v>1.5099999999999999E-5</v>
      </c>
      <c r="F95" s="16">
        <v>1.5099999999999999E-5</v>
      </c>
      <c r="H95" s="6" t="str">
        <f t="shared" si="4"/>
        <v/>
      </c>
      <c r="I95" s="16" t="str">
        <f>IF(H95="","",(H95="MJ")*1+(H95="kWh")/3.6+((H95="kg")+(H95="m³"))*IFERROR(INDEX('3. LHV'!$B$4:$B$11,MATCH($C95,'3. LHV'!$A$4:$A$11,0)),0))</f>
        <v/>
      </c>
    </row>
    <row r="96" spans="1:12" ht="15.75" thickBot="1" x14ac:dyDescent="0.3">
      <c r="A96" s="159"/>
      <c r="B96" s="167"/>
      <c r="C96" s="19" t="s">
        <v>108</v>
      </c>
      <c r="D96" s="20">
        <v>1.0107999999999999E-6</v>
      </c>
      <c r="E96" s="20">
        <v>5.0500000000000004E-7</v>
      </c>
      <c r="F96" s="20">
        <v>5.0500000000000004E-7</v>
      </c>
    </row>
    <row r="97" spans="1:12" ht="15.75" thickBot="1" x14ac:dyDescent="0.3">
      <c r="B97" s="23"/>
      <c r="H97" s="6" t="str">
        <f>IFERROR(RIGHT(RIGHT(C96,4),LEN(RIGHT(C96,4))-SEARCH("/",RIGHT(C96,4))),"")</f>
        <v/>
      </c>
      <c r="I97" s="16" t="str">
        <f>IF(H97="","",(H97="MJ")*1+(H97="kWh")/3.6+((H97="kg")+(H97="m³"))*IFERROR(INDEX('3. LHV'!$B$4:$B$11,MATCH($C96,'3. LHV'!$A$4:$A$11,0)),0))</f>
        <v/>
      </c>
    </row>
    <row r="98" spans="1:12" x14ac:dyDescent="0.25">
      <c r="A98" s="157" t="s">
        <v>109</v>
      </c>
      <c r="B98" s="11" t="s">
        <v>38</v>
      </c>
      <c r="C98" s="12" t="s">
        <v>110</v>
      </c>
      <c r="D98" s="12">
        <v>1</v>
      </c>
      <c r="E98" s="12">
        <v>1</v>
      </c>
      <c r="F98" s="12">
        <v>1</v>
      </c>
      <c r="H98" s="45" t="str">
        <f>IFERROR(RIGHT(RIGHT(C97,4),LEN(RIGHT(C97,4))-SEARCH("/",RIGHT(C97,4))),"")</f>
        <v/>
      </c>
      <c r="I98" s="46" t="str">
        <f>IF(H98="","",(H98="MJ")*1+(H98="kWh")/3.6+((H98="kg")+(H98="m³"))*IFERROR(INDEX('3. LHV'!$B$4:$B$11,MATCH($C97,'3. LHV'!$A$4:$A$11,0)),0))</f>
        <v/>
      </c>
      <c r="J98" s="47">
        <f>SUM(J99:J104)</f>
        <v>40.628216111111115</v>
      </c>
      <c r="K98" s="47">
        <f t="shared" ref="K98:L98" si="5">SUM(K99:K104)</f>
        <v>38.6</v>
      </c>
      <c r="L98" s="47">
        <f t="shared" si="5"/>
        <v>36.987777777777772</v>
      </c>
    </row>
    <row r="99" spans="1:12" x14ac:dyDescent="0.25">
      <c r="A99" s="158"/>
      <c r="B99" s="164" t="s">
        <v>40</v>
      </c>
      <c r="C99" s="13" t="s">
        <v>59</v>
      </c>
      <c r="D99" s="14">
        <v>3.731058</v>
      </c>
      <c r="E99" s="14">
        <v>3.54</v>
      </c>
      <c r="F99" s="14">
        <v>3.36</v>
      </c>
      <c r="H99" s="6" t="str">
        <f t="shared" si="4"/>
        <v>kWh</v>
      </c>
      <c r="I99" s="16">
        <f>IF(H99="","",(H99="MJ")*1+(H99="kWh")/3.6+((H99="kg")+(H99="m³"))*IFERROR(INDEX('3. LHV'!$B$4:$B$11,MATCH($C99,'3. LHV'!$A$4:$A$11,0)),0))</f>
        <v>0.27777777777777779</v>
      </c>
      <c r="J99" s="16">
        <f t="array" ref="J99:L99">$I99*D99:F99</f>
        <v>1.036405</v>
      </c>
      <c r="K99" s="16">
        <v>0.98333333333333339</v>
      </c>
      <c r="L99" s="16">
        <v>0.93333333333333335</v>
      </c>
    </row>
    <row r="100" spans="1:12" x14ac:dyDescent="0.25">
      <c r="A100" s="158"/>
      <c r="B100" s="165"/>
      <c r="C100" s="15" t="s">
        <v>58</v>
      </c>
      <c r="D100" s="16">
        <v>8.7782440000000008</v>
      </c>
      <c r="E100" s="16">
        <v>8.34</v>
      </c>
      <c r="F100" s="16">
        <v>7.9</v>
      </c>
      <c r="H100" s="6" t="str">
        <f t="shared" si="4"/>
        <v>kWh</v>
      </c>
      <c r="I100" s="16">
        <f>IF(H100="","",(H100="MJ")*1+(H100="kWh")/3.6+((H100="kg")+(H100="m³"))*IFERROR(INDEX('3. LHV'!$B$4:$B$11,MATCH($C100,'3. LHV'!$A$4:$A$11,0)),0))</f>
        <v>0.27777777777777779</v>
      </c>
      <c r="J100" s="16">
        <f t="array" ref="J100:L100">$I100*D100:F100</f>
        <v>2.4384011111111112</v>
      </c>
      <c r="K100" s="16">
        <v>2.3166666666666669</v>
      </c>
      <c r="L100" s="16">
        <v>2.1944444444444446</v>
      </c>
    </row>
    <row r="101" spans="1:12" x14ac:dyDescent="0.25">
      <c r="A101" s="158"/>
      <c r="B101" s="165"/>
      <c r="C101" s="15" t="s">
        <v>85</v>
      </c>
      <c r="D101" s="16">
        <v>3.3454769999999999E-11</v>
      </c>
      <c r="E101" s="16">
        <v>3.3500000000000001E-11</v>
      </c>
      <c r="F101" s="16">
        <v>3.3500000000000001E-11</v>
      </c>
      <c r="H101" s="6" t="str">
        <f t="shared" si="4"/>
        <v/>
      </c>
      <c r="I101" s="16" t="str">
        <f>IF(H101="","",(H101="MJ")*1+(H101="kWh")/3.6+((H101="kg")+(H101="m³"))*IFERROR(INDEX('3. LHV'!$B$4:$B$11,MATCH($C101,'3. LHV'!$A$4:$A$11,0)),0))</f>
        <v/>
      </c>
      <c r="J101" s="16"/>
      <c r="K101" s="16"/>
      <c r="L101" s="16"/>
    </row>
    <row r="102" spans="1:12" x14ac:dyDescent="0.25">
      <c r="A102" s="158"/>
      <c r="B102" s="165"/>
      <c r="C102" s="15" t="s">
        <v>60</v>
      </c>
      <c r="D102" s="16">
        <v>14.47908</v>
      </c>
      <c r="E102" s="16">
        <v>13.8</v>
      </c>
      <c r="F102" s="16">
        <v>15.8</v>
      </c>
      <c r="H102" s="6" t="str">
        <f t="shared" si="4"/>
        <v>MJ</v>
      </c>
      <c r="I102" s="16">
        <f>IF(H102="","",(H102="MJ")*1+(H102="kWh")/3.6+((H102="kg")+(H102="m³"))*IFERROR(INDEX('3. LHV'!$B$4:$B$11,MATCH($C102,'3. LHV'!$A$4:$A$11,0)),0))</f>
        <v>1</v>
      </c>
      <c r="J102" s="16">
        <f t="array" ref="J102:L102">$I102*D102:F102</f>
        <v>14.47908</v>
      </c>
      <c r="K102" s="16">
        <v>13.8</v>
      </c>
      <c r="L102" s="16">
        <v>15.8</v>
      </c>
    </row>
    <row r="103" spans="1:12" x14ac:dyDescent="0.25">
      <c r="A103" s="158"/>
      <c r="B103" s="165"/>
      <c r="C103" s="15" t="s">
        <v>61</v>
      </c>
      <c r="D103" s="16">
        <v>22.674330000000001</v>
      </c>
      <c r="E103" s="16">
        <v>21.5</v>
      </c>
      <c r="F103" s="16">
        <v>15.3</v>
      </c>
      <c r="H103" s="6" t="str">
        <f t="shared" si="4"/>
        <v>MJ</v>
      </c>
      <c r="I103" s="16">
        <f>IF(H103="","",(H103="MJ")*1+(H103="kWh")/3.6+((H103="kg")+(H103="m³"))*IFERROR(INDEX('3. LHV'!$B$4:$B$11,MATCH($C103,'3. LHV'!$A$4:$A$11,0)),0))</f>
        <v>1</v>
      </c>
      <c r="J103" s="16">
        <f t="array" ref="J103:L103">$I103*D103:F103</f>
        <v>22.674330000000001</v>
      </c>
      <c r="K103" s="16">
        <v>21.5</v>
      </c>
      <c r="L103" s="16">
        <v>15.3</v>
      </c>
    </row>
    <row r="104" spans="1:12" x14ac:dyDescent="0.25">
      <c r="A104" s="158"/>
      <c r="B104" s="166"/>
      <c r="C104" s="17" t="s">
        <v>94</v>
      </c>
      <c r="D104" s="18">
        <v>0</v>
      </c>
      <c r="E104" s="18">
        <v>0</v>
      </c>
      <c r="F104" s="18">
        <v>2.76</v>
      </c>
      <c r="H104" s="44" t="str">
        <f t="shared" si="4"/>
        <v>MJ</v>
      </c>
      <c r="I104" s="18">
        <f>IF(H104="","",(H104="MJ")*1+(H104="kWh")/3.6+((H104="kg")+(H104="m³"))*IFERROR(INDEX('3. LHV'!$B$4:$B$11,MATCH($C104,'3. LHV'!$A$4:$A$11,0)),0))</f>
        <v>1</v>
      </c>
      <c r="J104" s="18">
        <f t="array" ref="J104:L104">$I104*D104:F104</f>
        <v>0</v>
      </c>
      <c r="K104" s="18">
        <v>0</v>
      </c>
      <c r="L104" s="18">
        <v>2.76</v>
      </c>
    </row>
    <row r="105" spans="1:12" x14ac:dyDescent="0.25">
      <c r="A105" s="158"/>
      <c r="B105" s="164" t="s">
        <v>47</v>
      </c>
      <c r="C105" s="15" t="s">
        <v>97</v>
      </c>
      <c r="D105" s="16">
        <v>5.3192919999999897E-6</v>
      </c>
      <c r="E105" s="16">
        <v>2.6599999999999999E-6</v>
      </c>
      <c r="F105" s="16">
        <v>2.6599999999999999E-6</v>
      </c>
      <c r="H105" s="6" t="str">
        <f t="shared" si="4"/>
        <v/>
      </c>
      <c r="I105" s="16" t="str">
        <f>IF(H105="","",(H105="MJ")*1+(H105="kWh")/3.6+((H105="kg")+(H105="m³"))*IFERROR(INDEX('3. LHV'!$B$4:$B$11,MATCH($C105,'3. LHV'!$A$4:$A$11,0)),0))</f>
        <v/>
      </c>
    </row>
    <row r="106" spans="1:12" x14ac:dyDescent="0.25">
      <c r="A106" s="158"/>
      <c r="B106" s="165"/>
      <c r="C106" s="15" t="s">
        <v>111</v>
      </c>
      <c r="D106" s="16">
        <v>1.2627179999999899E-7</v>
      </c>
      <c r="E106" s="16">
        <v>6.3100000000000003E-8</v>
      </c>
      <c r="F106" s="16">
        <v>6.3100000000000003E-8</v>
      </c>
      <c r="H106" s="6" t="str">
        <f t="shared" si="4"/>
        <v/>
      </c>
      <c r="I106" s="16" t="str">
        <f>IF(H106="","",(H106="MJ")*1+(H106="kWh")/3.6+((H106="kg")+(H106="m³"))*IFERROR(INDEX('3. LHV'!$B$4:$B$11,MATCH($C106,'3. LHV'!$A$4:$A$11,0)),0))</f>
        <v/>
      </c>
    </row>
    <row r="107" spans="1:12" x14ac:dyDescent="0.25">
      <c r="A107" s="158"/>
      <c r="B107" s="165"/>
      <c r="C107" s="15" t="s">
        <v>112</v>
      </c>
      <c r="D107" s="16">
        <v>1.46591399999999E-3</v>
      </c>
      <c r="E107" s="16">
        <v>7.3300000000000004E-4</v>
      </c>
      <c r="F107" s="16">
        <v>7.3300000000000004E-4</v>
      </c>
      <c r="H107" s="6" t="str">
        <f t="shared" si="4"/>
        <v/>
      </c>
      <c r="I107" s="16" t="str">
        <f>IF(H107="","",(H107="MJ")*1+(H107="kWh")/3.6+((H107="kg")+(H107="m³"))*IFERROR(INDEX('3. LHV'!$B$4:$B$11,MATCH($C107,'3. LHV'!$A$4:$A$11,0)),0))</f>
        <v/>
      </c>
    </row>
    <row r="108" spans="1:12" x14ac:dyDescent="0.25">
      <c r="A108" s="158"/>
      <c r="B108" s="165"/>
      <c r="C108" s="15" t="s">
        <v>101</v>
      </c>
      <c r="D108" s="16">
        <v>9.2152399999999901E-5</v>
      </c>
      <c r="E108" s="16">
        <v>4.6100000000000002E-5</v>
      </c>
      <c r="F108" s="16">
        <v>4.6100000000000002E-5</v>
      </c>
      <c r="H108" s="6" t="str">
        <f t="shared" si="4"/>
        <v/>
      </c>
      <c r="I108" s="16" t="str">
        <f>IF(H108="","",(H108="MJ")*1+(H108="kWh")/3.6+((H108="kg")+(H108="m³"))*IFERROR(INDEX('3. LHV'!$B$4:$B$11,MATCH($C108,'3. LHV'!$A$4:$A$11,0)),0))</f>
        <v/>
      </c>
    </row>
    <row r="109" spans="1:12" x14ac:dyDescent="0.25">
      <c r="A109" s="158"/>
      <c r="B109" s="165"/>
      <c r="C109" s="15" t="s">
        <v>102</v>
      </c>
      <c r="D109" s="16">
        <v>3.2937639999999901E-7</v>
      </c>
      <c r="E109" s="16">
        <v>2.9799999999999998E-6</v>
      </c>
      <c r="F109" s="16">
        <v>2.9799999999999998E-6</v>
      </c>
      <c r="H109" s="6" t="str">
        <f t="shared" si="4"/>
        <v/>
      </c>
      <c r="I109" s="16" t="str">
        <f>IF(H109="","",(H109="MJ")*1+(H109="kWh")/3.6+((H109="kg")+(H109="m³"))*IFERROR(INDEX('3. LHV'!$B$4:$B$11,MATCH($C109,'3. LHV'!$A$4:$A$11,0)),0))</f>
        <v/>
      </c>
    </row>
    <row r="110" spans="1:12" x14ac:dyDescent="0.25">
      <c r="A110" s="158"/>
      <c r="B110" s="165"/>
      <c r="C110" s="15" t="s">
        <v>73</v>
      </c>
      <c r="D110" s="16">
        <v>1.326598E-2</v>
      </c>
      <c r="E110" s="16">
        <v>6.6299999999999996E-3</v>
      </c>
      <c r="F110" s="16">
        <v>6.6299999999999996E-3</v>
      </c>
      <c r="H110" s="6" t="str">
        <f t="shared" si="4"/>
        <v/>
      </c>
      <c r="I110" s="16" t="str">
        <f>IF(H110="","",(H110="MJ")*1+(H110="kWh")/3.6+((H110="kg")+(H110="m³"))*IFERROR(INDEX('3. LHV'!$B$4:$B$11,MATCH($C110,'3. LHV'!$A$4:$A$11,0)),0))</f>
        <v/>
      </c>
    </row>
    <row r="111" spans="1:12" x14ac:dyDescent="0.25">
      <c r="A111" s="158"/>
      <c r="B111" s="165"/>
      <c r="C111" s="15" t="s">
        <v>72</v>
      </c>
      <c r="D111" s="16">
        <v>1.53573199999999E-3</v>
      </c>
      <c r="E111" s="16">
        <v>7.6800000000000002E-4</v>
      </c>
      <c r="F111" s="16">
        <v>7.6800000000000002E-4</v>
      </c>
      <c r="H111" s="6" t="str">
        <f t="shared" si="4"/>
        <v/>
      </c>
      <c r="I111" s="16" t="str">
        <f>IF(H111="","",(H111="MJ")*1+(H111="kWh")/3.6+((H111="kg")+(H111="m³"))*IFERROR(INDEX('3. LHV'!$B$4:$B$11,MATCH($C111,'3. LHV'!$A$4:$A$11,0)),0))</f>
        <v/>
      </c>
    </row>
    <row r="112" spans="1:12" x14ac:dyDescent="0.25">
      <c r="A112" s="158"/>
      <c r="B112" s="165"/>
      <c r="C112" s="15" t="s">
        <v>71</v>
      </c>
      <c r="D112" s="16">
        <v>1.4949419999999901E-2</v>
      </c>
      <c r="E112" s="16">
        <v>7.4700000000000001E-3</v>
      </c>
      <c r="F112" s="16">
        <v>7.4700000000000001E-3</v>
      </c>
      <c r="H112" s="6" t="str">
        <f t="shared" si="4"/>
        <v/>
      </c>
      <c r="I112" s="16" t="str">
        <f>IF(H112="","",(H112="MJ")*1+(H112="kWh")/3.6+((H112="kg")+(H112="m³"))*IFERROR(INDEX('3. LHV'!$B$4:$B$11,MATCH($C112,'3. LHV'!$A$4:$A$11,0)),0))</f>
        <v/>
      </c>
    </row>
    <row r="113" spans="1:12" x14ac:dyDescent="0.25">
      <c r="A113" s="158"/>
      <c r="B113" s="165"/>
      <c r="C113" s="15" t="s">
        <v>113</v>
      </c>
      <c r="D113" s="16">
        <v>3.8971429999999998E-4</v>
      </c>
      <c r="E113" s="16">
        <v>1.95E-4</v>
      </c>
      <c r="F113" s="16">
        <v>1.95E-4</v>
      </c>
      <c r="H113" s="6" t="str">
        <f t="shared" si="4"/>
        <v/>
      </c>
      <c r="I113" s="16" t="str">
        <f>IF(H113="","",(H113="MJ")*1+(H113="kWh")/3.6+((H113="kg")+(H113="m³"))*IFERROR(INDEX('3. LHV'!$B$4:$B$11,MATCH($C113,'3. LHV'!$A$4:$A$11,0)),0))</f>
        <v/>
      </c>
    </row>
    <row r="114" spans="1:12" x14ac:dyDescent="0.25">
      <c r="A114" s="158"/>
      <c r="B114" s="165"/>
      <c r="C114" s="15" t="s">
        <v>105</v>
      </c>
      <c r="D114" s="16">
        <v>3.1359680000000003E-5</v>
      </c>
      <c r="E114" s="16">
        <v>1.5699999999999999E-5</v>
      </c>
      <c r="F114" s="16">
        <v>1.5699999999999999E-5</v>
      </c>
      <c r="H114" s="6" t="str">
        <f t="shared" si="4"/>
        <v/>
      </c>
      <c r="I114" s="16" t="str">
        <f>IF(H114="","",(H114="MJ")*1+(H114="kWh")/3.6+((H114="kg")+(H114="m³"))*IFERROR(INDEX('3. LHV'!$B$4:$B$11,MATCH($C114,'3. LHV'!$A$4:$A$11,0)),0))</f>
        <v/>
      </c>
    </row>
    <row r="115" spans="1:12" x14ac:dyDescent="0.25">
      <c r="A115" s="158"/>
      <c r="B115" s="165"/>
      <c r="C115" s="15" t="s">
        <v>106</v>
      </c>
      <c r="D115" s="16">
        <v>3.3041249999999999E-4</v>
      </c>
      <c r="E115" s="16">
        <v>1.65E-4</v>
      </c>
      <c r="F115" s="16">
        <v>1.65E-4</v>
      </c>
      <c r="H115" s="6" t="str">
        <f t="shared" si="4"/>
        <v/>
      </c>
      <c r="I115" s="16" t="str">
        <f>IF(H115="","",(H115="MJ")*1+(H115="kWh")/3.6+((H115="kg")+(H115="m³"))*IFERROR(INDEX('3. LHV'!$B$4:$B$11,MATCH($C115,'3. LHV'!$A$4:$A$11,0)),0))</f>
        <v/>
      </c>
    </row>
    <row r="116" spans="1:12" ht="15.75" thickBot="1" x14ac:dyDescent="0.3">
      <c r="A116" s="159"/>
      <c r="B116" s="167"/>
      <c r="C116" s="19" t="s">
        <v>107</v>
      </c>
      <c r="D116" s="20">
        <v>1.1099560000000001E-3</v>
      </c>
      <c r="E116" s="20">
        <v>5.5500000000000005E-4</v>
      </c>
      <c r="F116" s="20">
        <v>5.5500000000000005E-4</v>
      </c>
    </row>
    <row r="117" spans="1:12" ht="15.75" thickBot="1" x14ac:dyDescent="0.3">
      <c r="H117" s="6" t="str">
        <f>IFERROR(RIGHT(RIGHT(C116,4),LEN(RIGHT(C116,4))-SEARCH("/",RIGHT(C116,4))),"")</f>
        <v/>
      </c>
      <c r="I117" s="16" t="str">
        <f>IF(H117="","",(H117="MJ")*1+(H117="kWh")/3.6+((H117="kg")+(H117="m³"))*IFERROR(INDEX('3. LHV'!$B$4:$B$11,MATCH($C116,'3. LHV'!$A$4:$A$11,0)),0))</f>
        <v/>
      </c>
    </row>
    <row r="118" spans="1:12" x14ac:dyDescent="0.25">
      <c r="A118" s="157" t="s">
        <v>114</v>
      </c>
      <c r="B118" s="11" t="s">
        <v>38</v>
      </c>
      <c r="C118" s="12" t="s">
        <v>115</v>
      </c>
      <c r="D118" s="12">
        <v>1</v>
      </c>
      <c r="E118" s="12">
        <v>1</v>
      </c>
      <c r="F118" s="12">
        <v>1</v>
      </c>
      <c r="H118" s="45" t="str">
        <f>IFERROR(RIGHT(RIGHT(C117,4),LEN(RIGHT(C117,4))-SEARCH("/",RIGHT(C117,4))),"")</f>
        <v/>
      </c>
      <c r="I118" s="46" t="str">
        <f>IF(H118="","",(H118="MJ")*1+(H118="kWh")/3.6+((H118="kg")+(H118="m³"))*IFERROR(INDEX('3. LHV'!$B$4:$B$11,MATCH($C117,'3. LHV'!$A$4:$A$11,0)),0))</f>
        <v/>
      </c>
      <c r="J118" s="47">
        <f>SUM(J119:J120)</f>
        <v>1.4662999999999999</v>
      </c>
      <c r="K118" s="47">
        <f>SUM(K119:K120)</f>
        <v>1.3227</v>
      </c>
      <c r="L118" s="47">
        <f>SUM(L119:L120)</f>
        <v>1.1689999999999998</v>
      </c>
    </row>
    <row r="119" spans="1:12" x14ac:dyDescent="0.25">
      <c r="A119" s="158"/>
      <c r="B119" s="164" t="s">
        <v>40</v>
      </c>
      <c r="C119" s="13" t="s">
        <v>116</v>
      </c>
      <c r="D119" s="14">
        <v>1.43</v>
      </c>
      <c r="E119" s="14">
        <v>1.29</v>
      </c>
      <c r="F119" s="14">
        <v>1.1399999999999999</v>
      </c>
      <c r="H119" s="6" t="str">
        <f t="shared" si="4"/>
        <v>MJ</v>
      </c>
      <c r="I119" s="16">
        <f>IF(H119="","",(H119="MJ")*1+(H119="kWh")/3.6+((H119="kg")+(H119="m³"))*IFERROR(INDEX('3. LHV'!$B$4:$B$11,MATCH($C119,'3. LHV'!$A$4:$A$11,0)),0))</f>
        <v>1</v>
      </c>
      <c r="J119" s="16">
        <f t="array" ref="J119:L119">$I119*D119:F119</f>
        <v>1.43</v>
      </c>
      <c r="K119" s="16">
        <v>1.29</v>
      </c>
      <c r="L119" s="16">
        <v>1.1399999999999999</v>
      </c>
    </row>
    <row r="120" spans="1:12" x14ac:dyDescent="0.25">
      <c r="A120" s="158"/>
      <c r="B120" s="166"/>
      <c r="C120" s="17" t="s">
        <v>117</v>
      </c>
      <c r="D120" s="18">
        <v>3.6299999999999999E-2</v>
      </c>
      <c r="E120" s="18">
        <v>3.27E-2</v>
      </c>
      <c r="F120" s="18">
        <v>2.9000000000000001E-2</v>
      </c>
      <c r="H120" s="44" t="str">
        <f t="shared" si="4"/>
        <v>MJ</v>
      </c>
      <c r="I120" s="18">
        <f>IF(H120="","",(H120="MJ")*1+(H120="kWh")/3.6+((H120="kg")+(H120="m³"))*IFERROR(INDEX('3. LHV'!$B$4:$B$11,MATCH($C120,'3. LHV'!$A$4:$A$11,0)),0))</f>
        <v>1</v>
      </c>
      <c r="J120" s="18">
        <f t="array" ref="J120:L120">$I120*D120:F120</f>
        <v>3.6299999999999999E-2</v>
      </c>
      <c r="K120" s="18">
        <v>3.27E-2</v>
      </c>
      <c r="L120" s="18">
        <v>2.9000000000000001E-2</v>
      </c>
    </row>
    <row r="121" spans="1:12" x14ac:dyDescent="0.25">
      <c r="A121" s="158"/>
      <c r="B121" s="165" t="s">
        <v>47</v>
      </c>
      <c r="C121" s="15" t="s">
        <v>118</v>
      </c>
      <c r="D121" s="16">
        <v>1.9259000000000001E-8</v>
      </c>
      <c r="E121" s="16">
        <v>1.0600000000000001E-8</v>
      </c>
      <c r="F121" s="16">
        <v>1.8300000000000001E-9</v>
      </c>
      <c r="H121" s="6" t="str">
        <f t="shared" si="4"/>
        <v/>
      </c>
      <c r="I121" s="16" t="str">
        <f>IF(H121="","",(H121="MJ")*1+(H121="kWh")/3.6+((H121="kg")+(H121="m³"))*IFERROR(INDEX('3. LHV'!$B$4:$B$11,MATCH($C121,'3. LHV'!$A$4:$A$11,0)),0))</f>
        <v/>
      </c>
    </row>
    <row r="122" spans="1:12" x14ac:dyDescent="0.25">
      <c r="A122" s="158"/>
      <c r="B122" s="165"/>
      <c r="C122" s="15" t="s">
        <v>51</v>
      </c>
      <c r="D122" s="16">
        <v>0.20405000000000001</v>
      </c>
      <c r="E122" s="16">
        <v>0.17899999999999999</v>
      </c>
      <c r="F122" s="16">
        <v>0.155</v>
      </c>
      <c r="H122" s="6" t="str">
        <f t="shared" si="4"/>
        <v/>
      </c>
      <c r="I122" s="16" t="str">
        <f>IF(H122="","",(H122="MJ")*1+(H122="kWh")/3.6+((H122="kg")+(H122="m³"))*IFERROR(INDEX('3. LHV'!$B$4:$B$11,MATCH($C122,'3. LHV'!$A$4:$A$11,0)),0))</f>
        <v/>
      </c>
    </row>
    <row r="123" spans="1:12" x14ac:dyDescent="0.25">
      <c r="A123" s="158"/>
      <c r="B123" s="165"/>
      <c r="C123" s="15" t="s">
        <v>119</v>
      </c>
      <c r="D123" s="16">
        <v>2.5679E-2</v>
      </c>
      <c r="E123" s="16">
        <v>2.2599999999999999E-2</v>
      </c>
      <c r="F123" s="16">
        <v>1.95E-2</v>
      </c>
      <c r="H123" s="6" t="str">
        <f t="shared" si="4"/>
        <v/>
      </c>
      <c r="I123" s="16" t="str">
        <f>IF(H123="","",(H123="MJ")*1+(H123="kWh")/3.6+((H123="kg")+(H123="m³"))*IFERROR(INDEX('3. LHV'!$B$4:$B$11,MATCH($C123,'3. LHV'!$A$4:$A$11,0)),0))</f>
        <v/>
      </c>
    </row>
    <row r="124" spans="1:12" x14ac:dyDescent="0.25">
      <c r="A124" s="158"/>
      <c r="B124" s="165"/>
      <c r="C124" s="15" t="s">
        <v>120</v>
      </c>
      <c r="D124" s="16">
        <v>2.522E-8</v>
      </c>
      <c r="E124" s="16">
        <v>1.4899999999999999E-8</v>
      </c>
      <c r="F124" s="16">
        <v>4.5900000000000001E-9</v>
      </c>
      <c r="H124" s="6" t="str">
        <f t="shared" si="4"/>
        <v/>
      </c>
      <c r="I124" s="16" t="str">
        <f>IF(H124="","",(H124="MJ")*1+(H124="kWh")/3.6+((H124="kg")+(H124="m³"))*IFERROR(INDEX('3. LHV'!$B$4:$B$11,MATCH($C124,'3. LHV'!$A$4:$A$11,0)),0))</f>
        <v/>
      </c>
    </row>
    <row r="125" spans="1:12" x14ac:dyDescent="0.25">
      <c r="A125" s="158"/>
      <c r="B125" s="165"/>
      <c r="C125" s="15" t="s">
        <v>121</v>
      </c>
      <c r="D125" s="16">
        <v>7.6576999999999905E-8</v>
      </c>
      <c r="E125" s="16">
        <v>4.1500000000000001E-8</v>
      </c>
      <c r="F125" s="16">
        <v>6.4199999999999998E-9</v>
      </c>
      <c r="H125" s="6" t="str">
        <f t="shared" si="4"/>
        <v/>
      </c>
      <c r="I125" s="16" t="str">
        <f>IF(H125="","",(H125="MJ")*1+(H125="kWh")/3.6+((H125="kg")+(H125="m³"))*IFERROR(INDEX('3. LHV'!$B$4:$B$11,MATCH($C125,'3. LHV'!$A$4:$A$11,0)),0))</f>
        <v/>
      </c>
    </row>
    <row r="126" spans="1:12" x14ac:dyDescent="0.25">
      <c r="A126" s="158"/>
      <c r="B126" s="165"/>
      <c r="C126" s="15" t="s">
        <v>122</v>
      </c>
      <c r="D126" s="16">
        <v>7.0000000000000001E-12</v>
      </c>
      <c r="E126" s="16">
        <v>3.7299999999999997E-12</v>
      </c>
      <c r="F126" s="16">
        <v>4.5899999999999996E-13</v>
      </c>
      <c r="H126" s="6" t="str">
        <f t="shared" si="4"/>
        <v/>
      </c>
      <c r="I126" s="16" t="str">
        <f>IF(H126="","",(H126="MJ")*1+(H126="kWh")/3.6+((H126="kg")+(H126="m³"))*IFERROR(INDEX('3. LHV'!$B$4:$B$11,MATCH($C126,'3. LHV'!$A$4:$A$11,0)),0))</f>
        <v/>
      </c>
    </row>
    <row r="127" spans="1:12" x14ac:dyDescent="0.25">
      <c r="A127" s="158"/>
      <c r="B127" s="165"/>
      <c r="C127" s="15" t="s">
        <v>123</v>
      </c>
      <c r="D127" s="16">
        <v>1.3756E-4</v>
      </c>
      <c r="E127" s="16">
        <v>1.37E-4</v>
      </c>
      <c r="F127" s="16">
        <v>1.37E-4</v>
      </c>
      <c r="H127" s="6" t="str">
        <f t="shared" si="4"/>
        <v/>
      </c>
      <c r="I127" s="16" t="str">
        <f>IF(H127="","",(H127="MJ")*1+(H127="kWh")/3.6+((H127="kg")+(H127="m³"))*IFERROR(INDEX('3. LHV'!$B$4:$B$11,MATCH($C127,'3. LHV'!$A$4:$A$11,0)),0))</f>
        <v/>
      </c>
    </row>
    <row r="128" spans="1:12" x14ac:dyDescent="0.25">
      <c r="A128" s="158"/>
      <c r="B128" s="165"/>
      <c r="C128" s="15" t="s">
        <v>124</v>
      </c>
      <c r="D128" s="16">
        <v>3.7601000000000001E-5</v>
      </c>
      <c r="E128" s="16">
        <v>2.6599999999999999E-5</v>
      </c>
      <c r="F128" s="16">
        <v>1.56E-5</v>
      </c>
      <c r="H128" s="6" t="str">
        <f t="shared" si="4"/>
        <v/>
      </c>
      <c r="I128" s="16" t="str">
        <f>IF(H128="","",(H128="MJ")*1+(H128="kWh")/3.6+((H128="kg")+(H128="m³"))*IFERROR(INDEX('3. LHV'!$B$4:$B$11,MATCH($C128,'3. LHV'!$A$4:$A$11,0)),0))</f>
        <v/>
      </c>
    </row>
    <row r="129" spans="1:12" x14ac:dyDescent="0.25">
      <c r="A129" s="158"/>
      <c r="B129" s="165"/>
      <c r="C129" s="15" t="s">
        <v>48</v>
      </c>
      <c r="D129" s="16">
        <v>2.2469E-6</v>
      </c>
      <c r="E129" s="16">
        <v>1.77E-6</v>
      </c>
      <c r="F129" s="16">
        <v>1.28E-6</v>
      </c>
      <c r="H129" s="6" t="str">
        <f t="shared" si="4"/>
        <v/>
      </c>
      <c r="I129" s="16" t="str">
        <f>IF(H129="","",(H129="MJ")*1+(H129="kWh")/3.6+((H129="kg")+(H129="m³"))*IFERROR(INDEX('3. LHV'!$B$4:$B$11,MATCH($C129,'3. LHV'!$A$4:$A$11,0)),0))</f>
        <v/>
      </c>
    </row>
    <row r="130" spans="1:12" x14ac:dyDescent="0.25">
      <c r="A130" s="158"/>
      <c r="B130" s="165"/>
      <c r="C130" s="15" t="s">
        <v>125</v>
      </c>
      <c r="D130" s="16">
        <v>3.2281999999999999E-6</v>
      </c>
      <c r="E130" s="16">
        <v>1.6300000000000001E-6</v>
      </c>
      <c r="F130" s="16">
        <v>3.6699999999999998E-8</v>
      </c>
      <c r="H130" s="6" t="str">
        <f t="shared" si="4"/>
        <v/>
      </c>
      <c r="I130" s="16" t="str">
        <f>IF(H130="","",(H130="MJ")*1+(H130="kWh")/3.6+((H130="kg")+(H130="m³"))*IFERROR(INDEX('3. LHV'!$B$4:$B$11,MATCH($C130,'3. LHV'!$A$4:$A$11,0)),0))</f>
        <v/>
      </c>
    </row>
    <row r="131" spans="1:12" x14ac:dyDescent="0.25">
      <c r="A131" s="158"/>
      <c r="B131" s="165"/>
      <c r="C131" s="15" t="s">
        <v>126</v>
      </c>
      <c r="D131" s="16">
        <v>1.92589999999999E-7</v>
      </c>
      <c r="E131" s="16">
        <v>1.06E-7</v>
      </c>
      <c r="F131" s="16">
        <v>1.8299999999999998E-8</v>
      </c>
      <c r="H131" s="6" t="str">
        <f t="shared" si="4"/>
        <v/>
      </c>
      <c r="I131" s="16" t="str">
        <f>IF(H131="","",(H131="MJ")*1+(H131="kWh")/3.6+((H131="kg")+(H131="m³"))*IFERROR(INDEX('3. LHV'!$B$4:$B$11,MATCH($C131,'3. LHV'!$A$4:$A$11,0)),0))</f>
        <v/>
      </c>
    </row>
    <row r="132" spans="1:12" x14ac:dyDescent="0.25">
      <c r="A132" s="158"/>
      <c r="B132" s="165"/>
      <c r="C132" s="15" t="s">
        <v>127</v>
      </c>
      <c r="D132" s="16">
        <v>7.5660000000000004E-8</v>
      </c>
      <c r="E132" s="16">
        <v>4.5200000000000001E-8</v>
      </c>
      <c r="F132" s="16">
        <v>1.4699999999999999E-8</v>
      </c>
      <c r="H132" s="6" t="str">
        <f t="shared" si="4"/>
        <v/>
      </c>
      <c r="I132" s="16" t="str">
        <f>IF(H132="","",(H132="MJ")*1+(H132="kWh")/3.6+((H132="kg")+(H132="m³"))*IFERROR(INDEX('3. LHV'!$B$4:$B$11,MATCH($C132,'3. LHV'!$A$4:$A$11,0)),0))</f>
        <v/>
      </c>
    </row>
    <row r="133" spans="1:12" x14ac:dyDescent="0.25">
      <c r="A133" s="158"/>
      <c r="B133" s="165"/>
      <c r="C133" s="15" t="s">
        <v>128</v>
      </c>
      <c r="D133" s="16">
        <v>1.9259000000000001E-8</v>
      </c>
      <c r="E133" s="16">
        <v>1.0600000000000001E-8</v>
      </c>
      <c r="F133" s="16">
        <v>1.8300000000000001E-9</v>
      </c>
      <c r="H133" s="6" t="str">
        <f t="shared" ref="H133:H194" si="6">IFERROR(RIGHT(RIGHT(C133,4),LEN(RIGHT(C133,4))-SEARCH("/",RIGHT(C133,4))),"")</f>
        <v/>
      </c>
      <c r="I133" s="16" t="str">
        <f>IF(H133="","",(H133="MJ")*1+(H133="kWh")/3.6+((H133="kg")+(H133="m³"))*IFERROR(INDEX('3. LHV'!$B$4:$B$11,MATCH($C133,'3. LHV'!$A$4:$A$11,0)),0))</f>
        <v/>
      </c>
    </row>
    <row r="134" spans="1:12" x14ac:dyDescent="0.25">
      <c r="A134" s="158"/>
      <c r="B134" s="165"/>
      <c r="C134" s="15" t="s">
        <v>129</v>
      </c>
      <c r="D134" s="16">
        <v>5.2733000000000001E-4</v>
      </c>
      <c r="E134" s="16">
        <v>4.6500000000000003E-4</v>
      </c>
      <c r="F134" s="16">
        <v>4.0400000000000001E-4</v>
      </c>
      <c r="H134" s="6" t="str">
        <f t="shared" si="6"/>
        <v/>
      </c>
      <c r="I134" s="16" t="str">
        <f>IF(H134="","",(H134="MJ")*1+(H134="kWh")/3.6+((H134="kg")+(H134="m³"))*IFERROR(INDEX('3. LHV'!$B$4:$B$11,MATCH($C134,'3. LHV'!$A$4:$A$11,0)),0))</f>
        <v/>
      </c>
    </row>
    <row r="135" spans="1:12" x14ac:dyDescent="0.25">
      <c r="A135" s="158"/>
      <c r="B135" s="165"/>
      <c r="C135" s="15" t="s">
        <v>130</v>
      </c>
      <c r="D135" s="16">
        <v>4.7229999999999901E-7</v>
      </c>
      <c r="E135" s="16">
        <v>2.8900000000000001E-7</v>
      </c>
      <c r="F135" s="16">
        <v>1.05E-7</v>
      </c>
      <c r="H135" s="6" t="str">
        <f t="shared" si="6"/>
        <v/>
      </c>
      <c r="I135" s="16" t="str">
        <f>IF(H135="","",(H135="MJ")*1+(H135="kWh")/3.6+((H135="kg")+(H135="m³"))*IFERROR(INDEX('3. LHV'!$B$4:$B$11,MATCH($C135,'3. LHV'!$A$4:$A$11,0)),0))</f>
        <v/>
      </c>
    </row>
    <row r="136" spans="1:12" x14ac:dyDescent="0.25">
      <c r="A136" s="158"/>
      <c r="B136" s="165"/>
      <c r="C136" s="15" t="s">
        <v>54</v>
      </c>
      <c r="D136" s="16">
        <v>2.0635E-4</v>
      </c>
      <c r="E136" s="16">
        <v>1.1400000000000001E-4</v>
      </c>
      <c r="F136" s="16">
        <v>2.0999999999999999E-5</v>
      </c>
      <c r="H136" s="6" t="str">
        <f t="shared" si="6"/>
        <v/>
      </c>
      <c r="I136" s="16" t="str">
        <f>IF(H136="","",(H136="MJ")*1+(H136="kWh")/3.6+((H136="kg")+(H136="m³"))*IFERROR(INDEX('3. LHV'!$B$4:$B$11,MATCH($C136,'3. LHV'!$A$4:$A$11,0)),0))</f>
        <v/>
      </c>
    </row>
    <row r="137" spans="1:12" x14ac:dyDescent="0.25">
      <c r="A137" s="158"/>
      <c r="B137" s="165"/>
      <c r="C137" s="15" t="s">
        <v>131</v>
      </c>
      <c r="D137" s="16">
        <v>6.4197000000000001E-9</v>
      </c>
      <c r="E137" s="16">
        <v>3.6699999999999999E-9</v>
      </c>
      <c r="F137" s="16">
        <v>9.1700000000000004E-10</v>
      </c>
      <c r="H137" s="6" t="str">
        <f t="shared" si="6"/>
        <v/>
      </c>
      <c r="I137" s="16" t="str">
        <f>IF(H137="","",(H137="MJ")*1+(H137="kWh")/3.6+((H137="kg")+(H137="m³"))*IFERROR(INDEX('3. LHV'!$B$4:$B$11,MATCH($C137,'3. LHV'!$A$4:$A$11,0)),0))</f>
        <v/>
      </c>
    </row>
    <row r="138" spans="1:12" x14ac:dyDescent="0.25">
      <c r="A138" s="158"/>
      <c r="B138" s="165"/>
      <c r="C138" s="15" t="s">
        <v>55</v>
      </c>
      <c r="D138" s="16">
        <v>1.261E-3</v>
      </c>
      <c r="E138" s="16">
        <v>1.0399999999999999E-3</v>
      </c>
      <c r="F138" s="16">
        <v>8.25E-4</v>
      </c>
      <c r="H138" s="6" t="str">
        <f t="shared" si="6"/>
        <v/>
      </c>
      <c r="I138" s="16" t="str">
        <f>IF(H138="","",(H138="MJ")*1+(H138="kWh")/3.6+((H138="kg")+(H138="m³"))*IFERROR(INDEX('3. LHV'!$B$4:$B$11,MATCH($C138,'3. LHV'!$A$4:$A$11,0)),0))</f>
        <v/>
      </c>
    </row>
    <row r="139" spans="1:12" x14ac:dyDescent="0.25">
      <c r="A139" s="158"/>
      <c r="B139" s="165"/>
      <c r="C139" s="15" t="s">
        <v>132</v>
      </c>
      <c r="D139" s="16">
        <v>1.6049E-8</v>
      </c>
      <c r="E139" s="16">
        <v>1.03E-8</v>
      </c>
      <c r="F139" s="16">
        <v>4.5900000000000001E-9</v>
      </c>
      <c r="H139" s="6" t="str">
        <f t="shared" si="6"/>
        <v/>
      </c>
      <c r="I139" s="16" t="str">
        <f>IF(H139="","",(H139="MJ")*1+(H139="kWh")/3.6+((H139="kg")+(H139="m³"))*IFERROR(INDEX('3. LHV'!$B$4:$B$11,MATCH($C139,'3. LHV'!$A$4:$A$11,0)),0))</f>
        <v/>
      </c>
    </row>
    <row r="140" spans="1:12" x14ac:dyDescent="0.25">
      <c r="A140" s="158"/>
      <c r="B140" s="165"/>
      <c r="C140" s="15" t="s">
        <v>133</v>
      </c>
      <c r="D140" s="16">
        <v>1.14639999999999E-8</v>
      </c>
      <c r="E140" s="16">
        <v>8.0399999999999995E-9</v>
      </c>
      <c r="F140" s="16">
        <v>4.5900000000000001E-9</v>
      </c>
      <c r="H140" s="6" t="str">
        <f t="shared" si="6"/>
        <v/>
      </c>
      <c r="I140" s="16" t="str">
        <f>IF(H140="","",(H140="MJ")*1+(H140="kWh")/3.6+((H140="kg")+(H140="m³"))*IFERROR(INDEX('3. LHV'!$B$4:$B$11,MATCH($C140,'3. LHV'!$A$4:$A$11,0)),0))</f>
        <v/>
      </c>
    </row>
    <row r="141" spans="1:12" ht="15.75" thickBot="1" x14ac:dyDescent="0.3">
      <c r="A141" s="158"/>
      <c r="B141" s="167"/>
      <c r="C141" s="19" t="s">
        <v>134</v>
      </c>
      <c r="D141" s="20">
        <v>8.2629999999999898E-7</v>
      </c>
      <c r="E141" s="20">
        <v>4.1399999999999997E-7</v>
      </c>
      <c r="F141" s="20">
        <v>1.8300000000000001E-9</v>
      </c>
    </row>
    <row r="142" spans="1:12" ht="15.75" thickBot="1" x14ac:dyDescent="0.3">
      <c r="A142" s="158"/>
      <c r="C142" s="15"/>
      <c r="D142" s="15"/>
      <c r="E142" s="16"/>
      <c r="F142" s="16"/>
      <c r="H142" s="6" t="str">
        <f>IFERROR(RIGHT(RIGHT(C141,4),LEN(RIGHT(C141,4))-SEARCH("/",RIGHT(C141,4))),"")</f>
        <v/>
      </c>
      <c r="I142" s="16" t="str">
        <f>IF(H142="","",(H142="MJ")*1+(H142="kWh")/3.6+((H142="kg")+(H142="m³"))*IFERROR(INDEX('3. LHV'!$B$4:$B$11,MATCH($C141,'3. LHV'!$A$4:$A$11,0)),0))</f>
        <v/>
      </c>
    </row>
    <row r="143" spans="1:12" x14ac:dyDescent="0.25">
      <c r="A143" s="158"/>
      <c r="B143" s="11" t="s">
        <v>38</v>
      </c>
      <c r="C143" s="12" t="s">
        <v>135</v>
      </c>
      <c r="D143" s="12">
        <v>1</v>
      </c>
      <c r="E143" s="12">
        <v>1</v>
      </c>
      <c r="F143" s="12">
        <v>1</v>
      </c>
      <c r="H143" s="45" t="str">
        <f>IFERROR(RIGHT(RIGHT(C142,4),LEN(RIGHT(C142,4))-SEARCH("/",RIGHT(C142,4))),"")</f>
        <v/>
      </c>
      <c r="I143" s="46" t="str">
        <f>IF(H143="","",(H143="MJ")*1+(H143="kWh")/3.6+((H143="kg")+(H143="m³"))*IFERROR(INDEX('3. LHV'!$B$4:$B$11,MATCH($C142,'3. LHV'!$A$4:$A$11,0)),0))</f>
        <v/>
      </c>
      <c r="J143" s="47">
        <f>SUM(J144:J145)</f>
        <v>13.954000000000001</v>
      </c>
      <c r="K143" s="47">
        <f>SUM(K144:K145)</f>
        <v>13.795999999999999</v>
      </c>
      <c r="L143" s="47">
        <f>SUM(L144:L145)</f>
        <v>13.641999999999999</v>
      </c>
    </row>
    <row r="144" spans="1:12" x14ac:dyDescent="0.25">
      <c r="A144" s="158"/>
      <c r="B144" s="164" t="s">
        <v>40</v>
      </c>
      <c r="C144" s="13" t="s">
        <v>116</v>
      </c>
      <c r="D144" s="14">
        <v>9.7240000000000002</v>
      </c>
      <c r="E144" s="14">
        <v>8.7200000000000006</v>
      </c>
      <c r="F144" s="14">
        <v>7.72</v>
      </c>
      <c r="H144" s="6" t="str">
        <f t="shared" si="6"/>
        <v>MJ</v>
      </c>
      <c r="I144" s="16">
        <f>IF(H144="","",(H144="MJ")*1+(H144="kWh")/3.6+((H144="kg")+(H144="m³"))*IFERROR(INDEX('3. LHV'!$B$4:$B$11,MATCH($C144,'3. LHV'!$A$4:$A$11,0)),0))</f>
        <v>1</v>
      </c>
      <c r="J144" s="16">
        <f t="array" ref="J144:L144">$I144*D144:F144</f>
        <v>9.7240000000000002</v>
      </c>
      <c r="K144" s="16">
        <v>8.7200000000000006</v>
      </c>
      <c r="L144" s="16">
        <v>7.72</v>
      </c>
    </row>
    <row r="145" spans="1:12" x14ac:dyDescent="0.25">
      <c r="A145" s="158"/>
      <c r="B145" s="166"/>
      <c r="C145" s="17" t="s">
        <v>136</v>
      </c>
      <c r="D145" s="18">
        <v>0.15</v>
      </c>
      <c r="E145" s="18">
        <v>0.18</v>
      </c>
      <c r="F145" s="18">
        <v>0.21</v>
      </c>
      <c r="H145" s="44" t="str">
        <f t="shared" si="6"/>
        <v>kg</v>
      </c>
      <c r="I145" s="18">
        <f>IF(H145="","",(H145="MJ")*1+(H145="kWh")/3.6+((H145="kg")+(H145="m³"))*IFERROR(INDEX('3. LHV'!$B$4:$B$11,MATCH($C145,'3. LHV'!$A$4:$A$11,0)),0))</f>
        <v>28.2</v>
      </c>
      <c r="J145" s="18">
        <f t="array" ref="J145:L145">$I145*D145:F145</f>
        <v>4.2299999999999995</v>
      </c>
      <c r="K145" s="18">
        <v>5.0759999999999996</v>
      </c>
      <c r="L145" s="18">
        <v>5.9219999999999997</v>
      </c>
    </row>
    <row r="146" spans="1:12" x14ac:dyDescent="0.25">
      <c r="A146" s="158"/>
      <c r="B146" s="164" t="s">
        <v>47</v>
      </c>
      <c r="C146" s="15" t="s">
        <v>51</v>
      </c>
      <c r="D146" s="16">
        <v>0.84907999999999995</v>
      </c>
      <c r="E146" s="16">
        <v>0.38800000000000001</v>
      </c>
      <c r="F146" s="16">
        <v>0.36099999999999999</v>
      </c>
      <c r="H146" s="6" t="str">
        <f t="shared" si="6"/>
        <v/>
      </c>
      <c r="I146" s="16" t="str">
        <f>IF(H146="","",(H146="MJ")*1+(H146="kWh")/3.6+((H146="kg")+(H146="m³"))*IFERROR(INDEX('3. LHV'!$B$4:$B$11,MATCH($C146,'3. LHV'!$A$4:$A$11,0)),0))</f>
        <v/>
      </c>
    </row>
    <row r="147" spans="1:12" x14ac:dyDescent="0.25">
      <c r="A147" s="158"/>
      <c r="B147" s="165"/>
      <c r="C147" s="15" t="s">
        <v>119</v>
      </c>
      <c r="D147" s="16">
        <v>1.3403999999999901E-3</v>
      </c>
      <c r="E147" s="16">
        <v>1.25E-3</v>
      </c>
      <c r="F147" s="16">
        <v>1.17E-3</v>
      </c>
      <c r="H147" s="6" t="str">
        <f t="shared" si="6"/>
        <v/>
      </c>
      <c r="I147" s="16" t="str">
        <f>IF(H147="","",(H147="MJ")*1+(H147="kWh")/3.6+((H147="kg")+(H147="m³"))*IFERROR(INDEX('3. LHV'!$B$4:$B$11,MATCH($C147,'3. LHV'!$A$4:$A$11,0)),0))</f>
        <v/>
      </c>
    </row>
    <row r="148" spans="1:12" x14ac:dyDescent="0.25">
      <c r="A148" s="158"/>
      <c r="B148" s="165"/>
      <c r="C148" s="15" t="s">
        <v>122</v>
      </c>
      <c r="D148" s="16">
        <v>2.6596000000000001E-15</v>
      </c>
      <c r="E148" s="16">
        <v>1.8599999999999999E-15</v>
      </c>
      <c r="F148" s="16">
        <v>1.0600000000000001E-15</v>
      </c>
      <c r="H148" s="6" t="str">
        <f t="shared" si="6"/>
        <v/>
      </c>
      <c r="I148" s="16" t="str">
        <f>IF(H148="","",(H148="MJ")*1+(H148="kWh")/3.6+((H148="kg")+(H148="m³"))*IFERROR(INDEX('3. LHV'!$B$4:$B$11,MATCH($C148,'3. LHV'!$A$4:$A$11,0)),0))</f>
        <v/>
      </c>
    </row>
    <row r="149" spans="1:12" x14ac:dyDescent="0.25">
      <c r="A149" s="158"/>
      <c r="B149" s="165"/>
      <c r="C149" s="15" t="s">
        <v>137</v>
      </c>
      <c r="D149" s="16">
        <v>1.0745E-5</v>
      </c>
      <c r="E149" s="16">
        <v>5.4600000000000002E-6</v>
      </c>
      <c r="F149" s="16">
        <v>2.1299999999999999E-7</v>
      </c>
      <c r="H149" s="6" t="str">
        <f t="shared" si="6"/>
        <v/>
      </c>
      <c r="I149" s="16" t="str">
        <f>IF(H149="","",(H149="MJ")*1+(H149="kWh")/3.6+((H149="kg")+(H149="m³"))*IFERROR(INDEX('3. LHV'!$B$4:$B$11,MATCH($C149,'3. LHV'!$A$4:$A$11,0)),0))</f>
        <v/>
      </c>
    </row>
    <row r="150" spans="1:12" x14ac:dyDescent="0.25">
      <c r="A150" s="158"/>
      <c r="B150" s="165"/>
      <c r="C150" s="15" t="s">
        <v>125</v>
      </c>
      <c r="D150" s="16">
        <v>6.91489999999999E-8</v>
      </c>
      <c r="E150" s="16">
        <v>3.99E-8</v>
      </c>
      <c r="F150" s="16">
        <v>1.0600000000000001E-8</v>
      </c>
      <c r="H150" s="6" t="str">
        <f t="shared" si="6"/>
        <v/>
      </c>
      <c r="I150" s="16" t="str">
        <f>IF(H150="","",(H150="MJ")*1+(H150="kWh")/3.6+((H150="kg")+(H150="m³"))*IFERROR(INDEX('3. LHV'!$B$4:$B$11,MATCH($C150,'3. LHV'!$A$4:$A$11,0)),0))</f>
        <v/>
      </c>
    </row>
    <row r="151" spans="1:12" x14ac:dyDescent="0.25">
      <c r="A151" s="158"/>
      <c r="B151" s="165"/>
      <c r="C151" s="15" t="s">
        <v>126</v>
      </c>
      <c r="D151" s="16">
        <v>7.4468000000000002E-8</v>
      </c>
      <c r="E151" s="16">
        <v>4.2599999999999998E-8</v>
      </c>
      <c r="F151" s="16">
        <v>1.0600000000000001E-8</v>
      </c>
      <c r="H151" s="6" t="str">
        <f t="shared" si="6"/>
        <v/>
      </c>
      <c r="I151" s="16" t="str">
        <f>IF(H151="","",(H151="MJ")*1+(H151="kWh")/3.6+((H151="kg")+(H151="m³"))*IFERROR(INDEX('3. LHV'!$B$4:$B$11,MATCH($C151,'3. LHV'!$A$4:$A$11,0)),0))</f>
        <v/>
      </c>
    </row>
    <row r="152" spans="1:12" x14ac:dyDescent="0.25">
      <c r="A152" s="158"/>
      <c r="B152" s="165"/>
      <c r="C152" s="15" t="s">
        <v>128</v>
      </c>
      <c r="D152" s="16">
        <v>1.5956999999999899E-8</v>
      </c>
      <c r="E152" s="16">
        <v>1.33E-8</v>
      </c>
      <c r="F152" s="16">
        <v>1.0600000000000001E-8</v>
      </c>
      <c r="H152" s="6" t="str">
        <f t="shared" si="6"/>
        <v/>
      </c>
      <c r="I152" s="16" t="str">
        <f>IF(H152="","",(H152="MJ")*1+(H152="kWh")/3.6+((H152="kg")+(H152="m³"))*IFERROR(INDEX('3. LHV'!$B$4:$B$11,MATCH($C152,'3. LHV'!$A$4:$A$11,0)),0))</f>
        <v/>
      </c>
    </row>
    <row r="153" spans="1:12" x14ac:dyDescent="0.25">
      <c r="A153" s="158"/>
      <c r="B153" s="165"/>
      <c r="C153" s="15" t="s">
        <v>129</v>
      </c>
      <c r="D153" s="16">
        <v>7.9787E-5</v>
      </c>
      <c r="E153" s="16">
        <v>5.5899999999999997E-5</v>
      </c>
      <c r="F153" s="16">
        <v>3.1900000000000003E-5</v>
      </c>
      <c r="H153" s="6" t="str">
        <f t="shared" si="6"/>
        <v/>
      </c>
      <c r="I153" s="16" t="str">
        <f>IF(H153="","",(H153="MJ")*1+(H153="kWh")/3.6+((H153="kg")+(H153="m³"))*IFERROR(INDEX('3. LHV'!$B$4:$B$11,MATCH($C153,'3. LHV'!$A$4:$A$11,0)),0))</f>
        <v/>
      </c>
    </row>
    <row r="154" spans="1:12" x14ac:dyDescent="0.25">
      <c r="A154" s="158"/>
      <c r="B154" s="165"/>
      <c r="C154" s="15" t="s">
        <v>54</v>
      </c>
      <c r="D154" s="16">
        <v>2.8722999999999999E-5</v>
      </c>
      <c r="E154" s="16">
        <v>1.91E-5</v>
      </c>
      <c r="F154" s="16">
        <v>9.5699999999999999E-6</v>
      </c>
      <c r="H154" s="6" t="str">
        <f t="shared" si="6"/>
        <v/>
      </c>
      <c r="I154" s="16" t="str">
        <f>IF(H154="","",(H154="MJ")*1+(H154="kWh")/3.6+((H154="kg")+(H154="m³"))*IFERROR(INDEX('3. LHV'!$B$4:$B$11,MATCH($C154,'3. LHV'!$A$4:$A$11,0)),0))</f>
        <v/>
      </c>
    </row>
    <row r="155" spans="1:12" x14ac:dyDescent="0.25">
      <c r="A155" s="158"/>
      <c r="B155" s="165"/>
      <c r="C155" s="15" t="s">
        <v>138</v>
      </c>
      <c r="D155" s="16">
        <v>1.5957E-6</v>
      </c>
      <c r="E155" s="16">
        <v>1.0699999999999999E-6</v>
      </c>
      <c r="F155" s="16">
        <v>5.3200000000000005E-7</v>
      </c>
      <c r="H155" s="6" t="str">
        <f t="shared" si="6"/>
        <v/>
      </c>
      <c r="I155" s="16" t="str">
        <f>IF(H155="","",(H155="MJ")*1+(H155="kWh")/3.6+((H155="kg")+(H155="m³"))*IFERROR(INDEX('3. LHV'!$B$4:$B$11,MATCH($C155,'3. LHV'!$A$4:$A$11,0)),0))</f>
        <v/>
      </c>
    </row>
    <row r="156" spans="1:12" x14ac:dyDescent="0.25">
      <c r="A156" s="158"/>
      <c r="B156" s="165"/>
      <c r="C156" s="15" t="s">
        <v>49</v>
      </c>
      <c r="D156" s="16">
        <v>1.5957E-6</v>
      </c>
      <c r="E156" s="16">
        <v>1.0699999999999999E-6</v>
      </c>
      <c r="F156" s="16">
        <v>5.3200000000000005E-7</v>
      </c>
      <c r="H156" s="6" t="str">
        <f t="shared" si="6"/>
        <v/>
      </c>
      <c r="I156" s="16" t="str">
        <f>IF(H156="","",(H156="MJ")*1+(H156="kWh")/3.6+((H156="kg")+(H156="m³"))*IFERROR(INDEX('3. LHV'!$B$4:$B$11,MATCH($C156,'3. LHV'!$A$4:$A$11,0)),0))</f>
        <v/>
      </c>
    </row>
    <row r="157" spans="1:12" ht="15.75" thickBot="1" x14ac:dyDescent="0.3">
      <c r="A157" s="159"/>
      <c r="B157" s="167"/>
      <c r="C157" s="19" t="s">
        <v>55</v>
      </c>
      <c r="D157" s="20">
        <v>1.3297999999999899E-4</v>
      </c>
      <c r="E157" s="20">
        <v>7.7100000000000004E-5</v>
      </c>
      <c r="F157" s="20">
        <v>2.1299999999999999E-5</v>
      </c>
    </row>
    <row r="158" spans="1:12" ht="15.75" thickBot="1" x14ac:dyDescent="0.3">
      <c r="H158" s="6" t="str">
        <f>IFERROR(RIGHT(RIGHT(C157,4),LEN(RIGHT(C157,4))-SEARCH("/",RIGHT(C157,4))),"")</f>
        <v/>
      </c>
      <c r="I158" s="16" t="str">
        <f>IF(H158="","",(H158="MJ")*1+(H158="kWh")/3.6+((H158="kg")+(H158="m³"))*IFERROR(INDEX('3. LHV'!$B$4:$B$11,MATCH($C157,'3. LHV'!$A$4:$A$11,0)),0))</f>
        <v/>
      </c>
    </row>
    <row r="159" spans="1:12" x14ac:dyDescent="0.25">
      <c r="A159" s="157" t="s">
        <v>139</v>
      </c>
      <c r="B159" s="11" t="s">
        <v>140</v>
      </c>
      <c r="C159" s="12" t="s">
        <v>141</v>
      </c>
      <c r="D159" s="12">
        <v>1</v>
      </c>
      <c r="E159" s="12">
        <v>1</v>
      </c>
      <c r="F159" s="12">
        <v>1</v>
      </c>
      <c r="H159" s="45" t="str">
        <f>IFERROR(RIGHT(RIGHT(C158,4),LEN(RIGHT(C158,4))-SEARCH("/",RIGHT(C158,4))),"")</f>
        <v/>
      </c>
      <c r="I159" s="46" t="str">
        <f>IF(H159="","",(H159="MJ")*1+(H159="kWh")/3.6+((H159="kg")+(H159="m³"))*IFERROR(INDEX('3. LHV'!$B$4:$B$11,MATCH($C158,'3. LHV'!$A$4:$A$11,0)),0))</f>
        <v/>
      </c>
      <c r="J159" s="47">
        <f>SUM(J160:J164)</f>
        <v>41.990937555555561</v>
      </c>
      <c r="K159" s="47">
        <f>SUM(K160:K164)</f>
        <v>44.666611111111109</v>
      </c>
      <c r="L159" s="47">
        <f>SUM(L160:L164)</f>
        <v>44.444388888888888</v>
      </c>
    </row>
    <row r="160" spans="1:12" x14ac:dyDescent="0.25">
      <c r="A160" s="158"/>
      <c r="B160" s="164" t="s">
        <v>40</v>
      </c>
      <c r="C160" s="13" t="s">
        <v>142</v>
      </c>
      <c r="D160" s="14">
        <v>11</v>
      </c>
      <c r="E160" s="14">
        <v>10.3</v>
      </c>
      <c r="F160" s="14">
        <v>9.5</v>
      </c>
      <c r="H160" s="6" t="str">
        <f t="shared" si="6"/>
        <v>kWh</v>
      </c>
      <c r="I160" s="16">
        <f>IF(H160="","",(H160="MJ")*1+(H160="kWh")/3.6+((H160="kg")+(H160="m³"))*IFERROR(INDEX('3. LHV'!$B$4:$B$11,MATCH($C160,'3. LHV'!$A$4:$A$11,0)),0))</f>
        <v>0.27777777777777779</v>
      </c>
      <c r="J160" s="16">
        <f t="array" ref="J160:L160">$I160*D160:F160</f>
        <v>3.0555555555555558</v>
      </c>
      <c r="K160" s="16">
        <v>2.8611111111111116</v>
      </c>
      <c r="L160" s="16">
        <v>2.6388888888888888</v>
      </c>
    </row>
    <row r="161" spans="1:12" x14ac:dyDescent="0.25">
      <c r="A161" s="158"/>
      <c r="B161" s="165"/>
      <c r="C161" s="15" t="s">
        <v>116</v>
      </c>
      <c r="D161" s="16">
        <v>23.12</v>
      </c>
      <c r="E161" s="16">
        <v>26</v>
      </c>
      <c r="F161" s="16">
        <v>26</v>
      </c>
      <c r="H161" s="6" t="str">
        <f t="shared" si="6"/>
        <v>MJ</v>
      </c>
      <c r="I161" s="16">
        <f>IF(H161="","",(H161="MJ")*1+(H161="kWh")/3.6+((H161="kg")+(H161="m³"))*IFERROR(INDEX('3. LHV'!$B$4:$B$11,MATCH($C161,'3. LHV'!$A$4:$A$11,0)),0))</f>
        <v>1</v>
      </c>
      <c r="J161" s="16">
        <f t="array" ref="J161:L161">$I161*D161:F161</f>
        <v>23.12</v>
      </c>
      <c r="K161" s="16">
        <v>26</v>
      </c>
      <c r="L161" s="16">
        <v>26</v>
      </c>
    </row>
    <row r="162" spans="1:12" x14ac:dyDescent="0.25">
      <c r="A162" s="158"/>
      <c r="B162" s="165"/>
      <c r="C162" s="15" t="s">
        <v>143</v>
      </c>
      <c r="D162" s="16">
        <v>2.5499999999999998</v>
      </c>
      <c r="E162" s="16">
        <v>2.5499999999999998</v>
      </c>
      <c r="F162" s="16">
        <v>2.5499999999999998</v>
      </c>
      <c r="H162" s="6" t="str">
        <f t="shared" si="6"/>
        <v>tkm</v>
      </c>
      <c r="I162" s="16">
        <f>IF(H162="","",(H162="MJ")*1+(H162="kWh")/3.6+((H162="kg")+(H162="m³"))*IFERROR(INDEX('3. LHV'!$B$4:$B$11,MATCH($C162,'3. LHV'!$A$4:$A$11,0)),0))</f>
        <v>0</v>
      </c>
      <c r="J162" s="16">
        <f t="array" ref="J162:L162">$I162*D162:F162</f>
        <v>0</v>
      </c>
      <c r="K162" s="16">
        <v>0</v>
      </c>
      <c r="L162" s="16">
        <v>0</v>
      </c>
    </row>
    <row r="163" spans="1:12" x14ac:dyDescent="0.25">
      <c r="A163" s="158"/>
      <c r="B163" s="165"/>
      <c r="C163" s="15" t="s">
        <v>144</v>
      </c>
      <c r="D163" s="16">
        <v>0.17</v>
      </c>
      <c r="E163" s="16">
        <v>0.17</v>
      </c>
      <c r="F163" s="16">
        <v>0.17</v>
      </c>
      <c r="H163" s="6" t="str">
        <f t="shared" si="6"/>
        <v>kg</v>
      </c>
      <c r="I163" s="16">
        <f>IF(H163="","",(H163="MJ")*1+(H163="kWh")/3.6+((H163="kg")+(H163="m³"))*IFERROR(INDEX('3. LHV'!$B$4:$B$11,MATCH($C163,'3. LHV'!$A$4:$A$11,0)),0))</f>
        <v>30</v>
      </c>
      <c r="J163" s="16">
        <f t="array" ref="J163:L163">$I163*D163:F163</f>
        <v>5.1000000000000005</v>
      </c>
      <c r="K163" s="16">
        <v>5.1000000000000005</v>
      </c>
      <c r="L163" s="16">
        <v>5.1000000000000005</v>
      </c>
    </row>
    <row r="164" spans="1:12" x14ac:dyDescent="0.25">
      <c r="A164" s="158"/>
      <c r="B164" s="166"/>
      <c r="C164" s="17" t="s">
        <v>145</v>
      </c>
      <c r="D164" s="18">
        <v>3.2529999999999998E-3</v>
      </c>
      <c r="E164" s="18">
        <v>3.2499999999999999E-3</v>
      </c>
      <c r="F164" s="18">
        <v>3.2499999999999999E-3</v>
      </c>
      <c r="H164" s="44" t="str">
        <f t="shared" si="6"/>
        <v>m³</v>
      </c>
      <c r="I164" s="18">
        <f>IF(H164="","",(H164="MJ")*1+(H164="kWh")/3.6+((H164="kg")+(H164="m³"))*IFERROR(INDEX('3. LHV'!$B$4:$B$11,MATCH($C164,'3. LHV'!$A$4:$A$11,0)),0))</f>
        <v>3294</v>
      </c>
      <c r="J164" s="18">
        <f t="array" ref="J164:L164">$I164*D164:F164</f>
        <v>10.715382</v>
      </c>
      <c r="K164" s="18">
        <v>10.705499999999999</v>
      </c>
      <c r="L164" s="18">
        <v>10.705499999999999</v>
      </c>
    </row>
    <row r="165" spans="1:12" x14ac:dyDescent="0.25">
      <c r="A165" s="158"/>
      <c r="B165" s="165" t="s">
        <v>47</v>
      </c>
      <c r="C165" s="15" t="s">
        <v>146</v>
      </c>
      <c r="D165" s="16">
        <v>1.5508E-6</v>
      </c>
      <c r="E165" s="16">
        <v>5.2E-7</v>
      </c>
      <c r="F165" s="16">
        <v>1.1999999999999999E-7</v>
      </c>
      <c r="H165" s="6" t="str">
        <f t="shared" si="6"/>
        <v/>
      </c>
      <c r="I165" s="16" t="str">
        <f>IF(H165="","",(H165="MJ")*1+(H165="kWh")/3.6+((H165="kg")+(H165="m³"))*IFERROR(INDEX('3. LHV'!$B$4:$B$11,MATCH($C165,'3. LHV'!$A$4:$A$11,0)),0))</f>
        <v/>
      </c>
    </row>
    <row r="166" spans="1:12" x14ac:dyDescent="0.25">
      <c r="A166" s="158"/>
      <c r="B166" s="165"/>
      <c r="C166" s="15" t="s">
        <v>62</v>
      </c>
      <c r="D166" s="16">
        <v>7.8518999999999993E-9</v>
      </c>
      <c r="E166" s="16">
        <v>2.6299999999999998E-9</v>
      </c>
      <c r="F166" s="16">
        <v>6.0799999999999997E-10</v>
      </c>
      <c r="H166" s="6" t="str">
        <f t="shared" si="6"/>
        <v/>
      </c>
      <c r="I166" s="16" t="str">
        <f>IF(H166="","",(H166="MJ")*1+(H166="kWh")/3.6+((H166="kg")+(H166="m³"))*IFERROR(INDEX('3. LHV'!$B$4:$B$11,MATCH($C166,'3. LHV'!$A$4:$A$11,0)),0))</f>
        <v/>
      </c>
    </row>
    <row r="167" spans="1:12" x14ac:dyDescent="0.25">
      <c r="A167" s="158"/>
      <c r="B167" s="165"/>
      <c r="C167" s="15" t="s">
        <v>63</v>
      </c>
      <c r="D167" s="16">
        <v>9.4222999999999897E-9</v>
      </c>
      <c r="E167" s="16">
        <v>3.1599999999999998E-9</v>
      </c>
      <c r="F167" s="16">
        <v>7.2899999999999996E-10</v>
      </c>
      <c r="H167" s="6" t="str">
        <f t="shared" si="6"/>
        <v/>
      </c>
      <c r="I167" s="16" t="str">
        <f>IF(H167="","",(H167="MJ")*1+(H167="kWh")/3.6+((H167="kg")+(H167="m³"))*IFERROR(INDEX('3. LHV'!$B$4:$B$11,MATCH($C167,'3. LHV'!$A$4:$A$11,0)),0))</f>
        <v/>
      </c>
    </row>
    <row r="168" spans="1:12" x14ac:dyDescent="0.25">
      <c r="A168" s="158"/>
      <c r="B168" s="165"/>
      <c r="C168" s="15" t="s">
        <v>147</v>
      </c>
      <c r="D168" s="16">
        <v>2.7914E-7</v>
      </c>
      <c r="E168" s="16">
        <v>9.3600000000000004E-8</v>
      </c>
      <c r="F168" s="16">
        <v>2.1600000000000002E-8</v>
      </c>
      <c r="H168" s="6" t="str">
        <f t="shared" si="6"/>
        <v/>
      </c>
      <c r="I168" s="16" t="str">
        <f>IF(H168="","",(H168="MJ")*1+(H168="kWh")/3.6+((H168="kg")+(H168="m³"))*IFERROR(INDEX('3. LHV'!$B$4:$B$11,MATCH($C168,'3. LHV'!$A$4:$A$11,0)),0))</f>
        <v/>
      </c>
    </row>
    <row r="169" spans="1:12" x14ac:dyDescent="0.25">
      <c r="A169" s="158"/>
      <c r="B169" s="165"/>
      <c r="C169" s="15" t="s">
        <v>64</v>
      </c>
      <c r="D169" s="16">
        <v>3.1408000000000002E-10</v>
      </c>
      <c r="E169" s="16">
        <v>1.05E-10</v>
      </c>
      <c r="F169" s="16">
        <v>2.4299999999999999E-11</v>
      </c>
      <c r="H169" s="6" t="str">
        <f t="shared" si="6"/>
        <v/>
      </c>
      <c r="I169" s="16" t="str">
        <f>IF(H169="","",(H169="MJ")*1+(H169="kWh")/3.6+((H169="kg")+(H169="m³"))*IFERROR(INDEX('3. LHV'!$B$4:$B$11,MATCH($C169,'3. LHV'!$A$4:$A$11,0)),0))</f>
        <v/>
      </c>
    </row>
    <row r="170" spans="1:12" x14ac:dyDescent="0.25">
      <c r="A170" s="158"/>
      <c r="B170" s="165"/>
      <c r="C170" s="15" t="s">
        <v>148</v>
      </c>
      <c r="D170" s="16">
        <v>7.7538E-7</v>
      </c>
      <c r="E170" s="16">
        <v>2.6E-7</v>
      </c>
      <c r="F170" s="16">
        <v>5.9999999999999995E-8</v>
      </c>
      <c r="H170" s="6" t="str">
        <f t="shared" si="6"/>
        <v/>
      </c>
      <c r="I170" s="16" t="str">
        <f>IF(H170="","",(H170="MJ")*1+(H170="kWh")/3.6+((H170="kg")+(H170="m³"))*IFERROR(INDEX('3. LHV'!$B$4:$B$11,MATCH($C170,'3. LHV'!$A$4:$A$11,0)),0))</f>
        <v/>
      </c>
    </row>
    <row r="171" spans="1:12" x14ac:dyDescent="0.25">
      <c r="A171" s="158"/>
      <c r="B171" s="165"/>
      <c r="C171" s="15" t="s">
        <v>149</v>
      </c>
      <c r="D171" s="16">
        <v>1.6097999999999999</v>
      </c>
      <c r="E171" s="16">
        <v>1.61</v>
      </c>
      <c r="F171" s="16">
        <v>1.61</v>
      </c>
      <c r="H171" s="6" t="str">
        <f t="shared" si="6"/>
        <v/>
      </c>
      <c r="I171" s="16" t="str">
        <f>IF(H171="","",(H171="MJ")*1+(H171="kWh")/3.6+((H171="kg")+(H171="m³"))*IFERROR(INDEX('3. LHV'!$B$4:$B$11,MATCH($C171,'3. LHV'!$A$4:$A$11,0)),0))</f>
        <v/>
      </c>
    </row>
    <row r="172" spans="1:12" x14ac:dyDescent="0.25">
      <c r="A172" s="158"/>
      <c r="B172" s="165"/>
      <c r="C172" s="15" t="s">
        <v>150</v>
      </c>
      <c r="D172" s="16">
        <v>3.5808</v>
      </c>
      <c r="E172" s="16">
        <v>3.61</v>
      </c>
      <c r="F172" s="16">
        <v>3.61</v>
      </c>
      <c r="H172" s="6" t="str">
        <f t="shared" si="6"/>
        <v/>
      </c>
      <c r="I172" s="16" t="str">
        <f>IF(H172="","",(H172="MJ")*1+(H172="kWh")/3.6+((H172="kg")+(H172="m³"))*IFERROR(INDEX('3. LHV'!$B$4:$B$11,MATCH($C172,'3. LHV'!$A$4:$A$11,0)),0))</f>
        <v/>
      </c>
    </row>
    <row r="173" spans="1:12" x14ac:dyDescent="0.25">
      <c r="A173" s="158"/>
      <c r="B173" s="165"/>
      <c r="C173" s="15" t="s">
        <v>151</v>
      </c>
      <c r="D173" s="16">
        <v>7.8519000000000003E-8</v>
      </c>
      <c r="E173" s="16">
        <v>2.6300000000000001E-8</v>
      </c>
      <c r="F173" s="16">
        <v>6.0799999999999997E-9</v>
      </c>
      <c r="H173" s="6" t="str">
        <f t="shared" si="6"/>
        <v/>
      </c>
      <c r="I173" s="16" t="str">
        <f>IF(H173="","",(H173="MJ")*1+(H173="kWh")/3.6+((H173="kg")+(H173="m³"))*IFERROR(INDEX('3. LHV'!$B$4:$B$11,MATCH($C173,'3. LHV'!$A$4:$A$11,0)),0))</f>
        <v/>
      </c>
    </row>
    <row r="174" spans="1:12" x14ac:dyDescent="0.25">
      <c r="A174" s="158"/>
      <c r="B174" s="165"/>
      <c r="C174" s="15" t="s">
        <v>65</v>
      </c>
      <c r="D174" s="16">
        <v>7.8518999999999993E-9</v>
      </c>
      <c r="E174" s="16">
        <v>2.6299999999999998E-9</v>
      </c>
      <c r="F174" s="16">
        <v>6.0799999999999997E-10</v>
      </c>
      <c r="H174" s="6" t="str">
        <f t="shared" si="6"/>
        <v/>
      </c>
      <c r="I174" s="16" t="str">
        <f>IF(H174="","",(H174="MJ")*1+(H174="kWh")/3.6+((H174="kg")+(H174="m³"))*IFERROR(INDEX('3. LHV'!$B$4:$B$11,MATCH($C174,'3. LHV'!$A$4:$A$11,0)),0))</f>
        <v/>
      </c>
    </row>
    <row r="175" spans="1:12" x14ac:dyDescent="0.25">
      <c r="A175" s="158"/>
      <c r="B175" s="165"/>
      <c r="C175" s="15" t="s">
        <v>152</v>
      </c>
      <c r="D175" s="16">
        <v>6.8704000000000003E-6</v>
      </c>
      <c r="E175" s="16">
        <v>2.3E-6</v>
      </c>
      <c r="F175" s="16">
        <v>5.3200000000000005E-7</v>
      </c>
      <c r="H175" s="6" t="str">
        <f t="shared" si="6"/>
        <v/>
      </c>
      <c r="I175" s="16" t="str">
        <f>IF(H175="","",(H175="MJ")*1+(H175="kWh")/3.6+((H175="kg")+(H175="m³"))*IFERROR(INDEX('3. LHV'!$B$4:$B$11,MATCH($C175,'3. LHV'!$A$4:$A$11,0)),0))</f>
        <v/>
      </c>
    </row>
    <row r="176" spans="1:12" x14ac:dyDescent="0.25">
      <c r="A176" s="158"/>
      <c r="B176" s="165"/>
      <c r="C176" s="15" t="s">
        <v>153</v>
      </c>
      <c r="D176" s="16">
        <v>3.8769000000000001E-8</v>
      </c>
      <c r="E176" s="16">
        <v>1.3000000000000001E-8</v>
      </c>
      <c r="F176" s="16">
        <v>3E-9</v>
      </c>
      <c r="H176" s="6" t="str">
        <f t="shared" si="6"/>
        <v/>
      </c>
      <c r="I176" s="16" t="str">
        <f>IF(H176="","",(H176="MJ")*1+(H176="kWh")/3.6+((H176="kg")+(H176="m³"))*IFERROR(INDEX('3. LHV'!$B$4:$B$11,MATCH($C176,'3. LHV'!$A$4:$A$11,0)),0))</f>
        <v/>
      </c>
    </row>
    <row r="177" spans="1:12" x14ac:dyDescent="0.25">
      <c r="A177" s="158"/>
      <c r="B177" s="165"/>
      <c r="C177" s="15" t="s">
        <v>154</v>
      </c>
      <c r="D177" s="16">
        <v>3.8769000000000001E-6</v>
      </c>
      <c r="E177" s="16">
        <v>1.3E-6</v>
      </c>
      <c r="F177" s="16">
        <v>2.9999999999999999E-7</v>
      </c>
      <c r="H177" s="6" t="str">
        <f t="shared" si="6"/>
        <v/>
      </c>
      <c r="I177" s="16" t="str">
        <f>IF(H177="","",(H177="MJ")*1+(H177="kWh")/3.6+((H177="kg")+(H177="m³"))*IFERROR(INDEX('3. LHV'!$B$4:$B$11,MATCH($C177,'3. LHV'!$A$4:$A$11,0)),0))</f>
        <v/>
      </c>
    </row>
    <row r="178" spans="1:12" x14ac:dyDescent="0.25">
      <c r="A178" s="158"/>
      <c r="B178" s="165"/>
      <c r="C178" s="15" t="s">
        <v>67</v>
      </c>
      <c r="D178" s="16">
        <v>3.4351999999999899E-7</v>
      </c>
      <c r="E178" s="16">
        <v>1.15E-7</v>
      </c>
      <c r="F178" s="16">
        <v>2.66E-8</v>
      </c>
      <c r="H178" s="6" t="str">
        <f t="shared" si="6"/>
        <v/>
      </c>
      <c r="I178" s="16" t="str">
        <f>IF(H178="","",(H178="MJ")*1+(H178="kWh")/3.6+((H178="kg")+(H178="m³"))*IFERROR(INDEX('3. LHV'!$B$4:$B$11,MATCH($C178,'3. LHV'!$A$4:$A$11,0)),0))</f>
        <v/>
      </c>
    </row>
    <row r="179" spans="1:12" x14ac:dyDescent="0.25">
      <c r="A179" s="158"/>
      <c r="B179" s="165"/>
      <c r="C179" s="15" t="s">
        <v>69</v>
      </c>
      <c r="D179" s="16">
        <v>7.8518999999999993E-9</v>
      </c>
      <c r="E179" s="16">
        <v>2.6299999999999998E-9</v>
      </c>
      <c r="F179" s="16">
        <v>6.0799999999999997E-10</v>
      </c>
      <c r="H179" s="6" t="str">
        <f t="shared" si="6"/>
        <v/>
      </c>
      <c r="I179" s="16" t="str">
        <f>IF(H179="","",(H179="MJ")*1+(H179="kWh")/3.6+((H179="kg")+(H179="m³"))*IFERROR(INDEX('3. LHV'!$B$4:$B$11,MATCH($C179,'3. LHV'!$A$4:$A$11,0)),0))</f>
        <v/>
      </c>
    </row>
    <row r="180" spans="1:12" x14ac:dyDescent="0.25">
      <c r="A180" s="158"/>
      <c r="B180" s="165"/>
      <c r="C180" s="15" t="s">
        <v>72</v>
      </c>
      <c r="D180" s="16">
        <v>7.7537999999999904E-3</v>
      </c>
      <c r="E180" s="16">
        <v>2.5999999999999999E-3</v>
      </c>
      <c r="F180" s="16">
        <v>5.9999999999999995E-4</v>
      </c>
      <c r="H180" s="6" t="str">
        <f t="shared" si="6"/>
        <v/>
      </c>
      <c r="I180" s="16" t="str">
        <f>IF(H180="","",(H180="MJ")*1+(H180="kWh")/3.6+((H180="kg")+(H180="m³"))*IFERROR(INDEX('3. LHV'!$B$4:$B$11,MATCH($C180,'3. LHV'!$A$4:$A$11,0)),0))</f>
        <v/>
      </c>
    </row>
    <row r="181" spans="1:12" x14ac:dyDescent="0.25">
      <c r="A181" s="158"/>
      <c r="B181" s="165"/>
      <c r="C181" s="15" t="s">
        <v>155</v>
      </c>
      <c r="D181" s="16">
        <v>7.5133999999999904E-3</v>
      </c>
      <c r="E181" s="16">
        <v>2.5200000000000001E-3</v>
      </c>
      <c r="F181" s="16">
        <v>5.8100000000000003E-4</v>
      </c>
      <c r="H181" s="6" t="str">
        <f t="shared" si="6"/>
        <v/>
      </c>
      <c r="I181" s="16" t="str">
        <f>IF(H181="","",(H181="MJ")*1+(H181="kWh")/3.6+((H181="kg")+(H181="m³"))*IFERROR(INDEX('3. LHV'!$B$4:$B$11,MATCH($C181,'3. LHV'!$A$4:$A$11,0)),0))</f>
        <v/>
      </c>
    </row>
    <row r="182" spans="1:12" ht="15.75" thickBot="1" x14ac:dyDescent="0.3">
      <c r="A182" s="159"/>
      <c r="B182" s="167"/>
      <c r="C182" s="19" t="s">
        <v>156</v>
      </c>
      <c r="D182" s="20">
        <v>7.7538E-7</v>
      </c>
      <c r="E182" s="20">
        <v>2.6E-7</v>
      </c>
      <c r="F182" s="20">
        <v>5.9999999999999995E-8</v>
      </c>
    </row>
    <row r="183" spans="1:12" ht="15.75" thickBot="1" x14ac:dyDescent="0.3">
      <c r="B183" s="6"/>
      <c r="C183" s="6"/>
      <c r="D183" s="6"/>
      <c r="E183" s="6"/>
      <c r="F183" s="6"/>
      <c r="H183" s="6" t="str">
        <f>IFERROR(RIGHT(RIGHT(C182,4),LEN(RIGHT(C182,4))-SEARCH("/",RIGHT(C182,4))),"")</f>
        <v/>
      </c>
      <c r="I183" s="16" t="str">
        <f>IF(H183="","",(H183="MJ")*1+(H183="kWh")/3.6+((H183="kg")+(H183="m³"))*IFERROR(INDEX('3. LHV'!$B$4:$B$11,MATCH($C182,'3. LHV'!$A$4:$A$11,0)),0))</f>
        <v/>
      </c>
    </row>
    <row r="184" spans="1:12" x14ac:dyDescent="0.25">
      <c r="A184" s="157" t="s">
        <v>157</v>
      </c>
      <c r="B184" s="11" t="s">
        <v>38</v>
      </c>
      <c r="C184" s="12" t="s">
        <v>158</v>
      </c>
      <c r="D184" s="12">
        <v>1</v>
      </c>
      <c r="E184" s="12">
        <v>1</v>
      </c>
      <c r="F184" s="12">
        <v>1</v>
      </c>
      <c r="H184" s="45" t="str">
        <f>IFERROR(RIGHT(RIGHT(C183,4),LEN(RIGHT(C183,4))-SEARCH("/",RIGHT(C183,4))),"")</f>
        <v/>
      </c>
      <c r="I184" s="46" t="str">
        <f>IF(H184="","",(H184="MJ")*1+(H184="kWh")/3.6+((H184="kg")+(H184="m³"))*IFERROR(INDEX('3. LHV'!$B$4:$B$11,MATCH($C183,'3. LHV'!$A$4:$A$11,0)),0))</f>
        <v/>
      </c>
      <c r="J184" s="47">
        <f>SUM(J185:J188)</f>
        <v>9.4842478822222223</v>
      </c>
      <c r="K184" s="47">
        <f t="shared" ref="K184:L184" si="7">SUM(K185:K188)</f>
        <v>6.7055555555555557</v>
      </c>
      <c r="L184" s="47">
        <f t="shared" si="7"/>
        <v>6.3455555555555563</v>
      </c>
    </row>
    <row r="185" spans="1:12" x14ac:dyDescent="0.25">
      <c r="A185" s="158"/>
      <c r="B185" s="164" t="s">
        <v>40</v>
      </c>
      <c r="C185" s="13" t="s">
        <v>159</v>
      </c>
      <c r="D185" s="14">
        <v>0.209706</v>
      </c>
      <c r="E185" s="14">
        <v>1.3</v>
      </c>
      <c r="F185" s="14">
        <v>1.23</v>
      </c>
      <c r="H185" s="6" t="str">
        <f t="shared" si="6"/>
        <v>kWh</v>
      </c>
      <c r="I185" s="16">
        <f>IF(H185="","",(H185="MJ")*1+(H185="kWh")/3.6+((H185="kg")+(H185="m³"))*IFERROR(INDEX('3. LHV'!$B$4:$B$11,MATCH($C185,'3. LHV'!$A$4:$A$11,0)),0))</f>
        <v>0.27777777777777779</v>
      </c>
      <c r="J185" s="16">
        <f t="array" ref="J185:L185">$I185*D185:F185</f>
        <v>5.8251666666666667E-2</v>
      </c>
      <c r="K185" s="16">
        <v>0.36111111111111116</v>
      </c>
      <c r="L185" s="16">
        <v>0.34166666666666667</v>
      </c>
    </row>
    <row r="186" spans="1:12" x14ac:dyDescent="0.25">
      <c r="A186" s="158"/>
      <c r="B186" s="165"/>
      <c r="C186" s="15" t="s">
        <v>93</v>
      </c>
      <c r="D186" s="16">
        <v>6.9202979999999998</v>
      </c>
      <c r="E186" s="16">
        <v>4.7</v>
      </c>
      <c r="F186" s="16">
        <v>4.12</v>
      </c>
      <c r="H186" s="6" t="str">
        <f t="shared" si="6"/>
        <v>MJ</v>
      </c>
      <c r="I186" s="16">
        <f>IF(H186="","",(H186="MJ")*1+(H186="kWh")/3.6+((H186="kg")+(H186="m³"))*IFERROR(INDEX('3. LHV'!$B$4:$B$11,MATCH($C186,'3. LHV'!$A$4:$A$11,0)),0))</f>
        <v>1</v>
      </c>
      <c r="J186" s="16">
        <f t="array" ref="J186:L186">$I186*D186:F186</f>
        <v>6.9202979999999998</v>
      </c>
      <c r="K186" s="16">
        <v>4.7</v>
      </c>
      <c r="L186" s="16">
        <v>4.12</v>
      </c>
    </row>
    <row r="187" spans="1:12" x14ac:dyDescent="0.25">
      <c r="A187" s="158"/>
      <c r="B187" s="165"/>
      <c r="C187" s="15" t="s">
        <v>58</v>
      </c>
      <c r="D187" s="16">
        <v>3.2754080000000001</v>
      </c>
      <c r="E187" s="16">
        <v>1.96</v>
      </c>
      <c r="F187" s="16">
        <v>1.85</v>
      </c>
      <c r="H187" s="6" t="str">
        <f t="shared" si="6"/>
        <v>kWh</v>
      </c>
      <c r="I187" s="16">
        <f>IF(H187="","",(H187="MJ")*1+(H187="kWh")/3.6+((H187="kg")+(H187="m³"))*IFERROR(INDEX('3. LHV'!$B$4:$B$11,MATCH($C187,'3. LHV'!$A$4:$A$11,0)),0))</f>
        <v>0.27777777777777779</v>
      </c>
      <c r="J187" s="16">
        <f t="array" ref="J187:L187">$I187*D187:F187</f>
        <v>0.90983555555555562</v>
      </c>
      <c r="K187" s="16">
        <v>0.54444444444444451</v>
      </c>
      <c r="L187" s="16">
        <v>0.51388888888888895</v>
      </c>
    </row>
    <row r="188" spans="1:12" x14ac:dyDescent="0.25">
      <c r="A188" s="158"/>
      <c r="B188" s="166"/>
      <c r="C188" s="17" t="s">
        <v>60</v>
      </c>
      <c r="D188" s="18">
        <v>1.5958626600000001</v>
      </c>
      <c r="E188" s="18">
        <v>1.1000000000000001</v>
      </c>
      <c r="F188" s="18">
        <v>1.37</v>
      </c>
      <c r="H188" s="44" t="str">
        <f t="shared" si="6"/>
        <v>MJ</v>
      </c>
      <c r="I188" s="18">
        <f>IF(H188="","",(H188="MJ")*1+(H188="kWh")/3.6+((H188="kg")+(H188="m³"))*IFERROR(INDEX('3. LHV'!$B$4:$B$11,MATCH($C188,'3. LHV'!$A$4:$A$11,0)),0))</f>
        <v>1</v>
      </c>
      <c r="J188" s="18">
        <f t="array" ref="J188:L188">$I188*D188:F188</f>
        <v>1.5958626600000001</v>
      </c>
      <c r="K188" s="18">
        <v>1.1000000000000001</v>
      </c>
      <c r="L188" s="18">
        <v>1.37</v>
      </c>
    </row>
    <row r="189" spans="1:12" x14ac:dyDescent="0.25">
      <c r="A189" s="158"/>
      <c r="B189" s="165" t="s">
        <v>47</v>
      </c>
      <c r="C189" s="15" t="s">
        <v>67</v>
      </c>
      <c r="D189" s="16">
        <v>1.038544E-4</v>
      </c>
      <c r="E189" s="16">
        <v>5.1999999999999997E-5</v>
      </c>
      <c r="F189" s="16">
        <v>5.1999999999999997E-5</v>
      </c>
      <c r="H189" s="6" t="str">
        <f t="shared" si="6"/>
        <v/>
      </c>
      <c r="I189" s="16" t="str">
        <f>IF(H189="","",(H189="MJ")*1+(H189="kWh")/3.6+((H189="kg")+(H189="m³"))*IFERROR(INDEX('3. LHV'!$B$4:$B$11,MATCH($C189,'3. LHV'!$A$4:$A$11,0)),0))</f>
        <v/>
      </c>
    </row>
    <row r="190" spans="1:12" x14ac:dyDescent="0.25">
      <c r="A190" s="158"/>
      <c r="B190" s="165"/>
      <c r="C190" s="15" t="s">
        <v>69</v>
      </c>
      <c r="D190" s="16">
        <v>3.9944000000000002E-6</v>
      </c>
      <c r="E190" s="16">
        <v>1.9999999999999999E-6</v>
      </c>
      <c r="F190" s="16">
        <v>1.9999999999999999E-6</v>
      </c>
      <c r="H190" s="6" t="str">
        <f t="shared" si="6"/>
        <v/>
      </c>
      <c r="I190" s="16" t="str">
        <f>IF(H190="","",(H190="MJ")*1+(H190="kWh")/3.6+((H190="kg")+(H190="m³"))*IFERROR(INDEX('3. LHV'!$B$4:$B$11,MATCH($C190,'3. LHV'!$A$4:$A$11,0)),0))</f>
        <v/>
      </c>
    </row>
    <row r="191" spans="1:12" x14ac:dyDescent="0.25">
      <c r="A191" s="158"/>
      <c r="B191" s="165"/>
      <c r="C191" s="15" t="s">
        <v>71</v>
      </c>
      <c r="D191" s="16">
        <v>1.8773680000000001E-4</v>
      </c>
      <c r="E191" s="16">
        <v>1.4100000000000001E-4</v>
      </c>
      <c r="F191" s="16">
        <v>1.4100000000000001E-4</v>
      </c>
      <c r="H191" s="6" t="str">
        <f t="shared" si="6"/>
        <v/>
      </c>
      <c r="I191" s="16" t="str">
        <f>IF(H191="","",(H191="MJ")*1+(H191="kWh")/3.6+((H191="kg")+(H191="m³"))*IFERROR(INDEX('3. LHV'!$B$4:$B$11,MATCH($C191,'3. LHV'!$A$4:$A$11,0)),0))</f>
        <v/>
      </c>
    </row>
    <row r="192" spans="1:12" x14ac:dyDescent="0.25">
      <c r="A192" s="158"/>
      <c r="B192" s="165"/>
      <c r="C192" s="15" t="s">
        <v>72</v>
      </c>
      <c r="D192" s="16">
        <v>3.5949599999999999E-5</v>
      </c>
      <c r="E192" s="16">
        <v>2.6999999999999999E-5</v>
      </c>
      <c r="F192" s="16">
        <v>2.6999999999999999E-5</v>
      </c>
      <c r="H192" s="6" t="str">
        <f t="shared" si="6"/>
        <v/>
      </c>
      <c r="I192" s="16" t="str">
        <f>IF(H192="","",(H192="MJ")*1+(H192="kWh")/3.6+((H192="kg")+(H192="m³"))*IFERROR(INDEX('3. LHV'!$B$4:$B$11,MATCH($C192,'3. LHV'!$A$4:$A$11,0)),0))</f>
        <v/>
      </c>
    </row>
    <row r="193" spans="1:12" x14ac:dyDescent="0.25">
      <c r="A193" s="158"/>
      <c r="B193" s="165"/>
      <c r="C193" s="15" t="s">
        <v>73</v>
      </c>
      <c r="D193" s="16">
        <v>3.5949599999999999E-5</v>
      </c>
      <c r="E193" s="16">
        <v>2.6999999999999999E-5</v>
      </c>
      <c r="F193" s="16">
        <v>2.6999999999999999E-5</v>
      </c>
      <c r="H193" s="6" t="str">
        <f t="shared" si="6"/>
        <v/>
      </c>
      <c r="I193" s="16" t="str">
        <f>IF(H193="","",(H193="MJ")*1+(H193="kWh")/3.6+((H193="kg")+(H193="m³"))*IFERROR(INDEX('3. LHV'!$B$4:$B$11,MATCH($C193,'3. LHV'!$A$4:$A$11,0)),0))</f>
        <v/>
      </c>
    </row>
    <row r="194" spans="1:12" x14ac:dyDescent="0.25">
      <c r="A194" s="158"/>
      <c r="B194" s="165"/>
      <c r="C194" s="15" t="s">
        <v>77</v>
      </c>
      <c r="D194" s="16">
        <v>1.7454529399999901E-2</v>
      </c>
      <c r="E194" s="16">
        <v>1.3100000000000001E-2</v>
      </c>
      <c r="F194" s="16">
        <v>1.3100000000000001E-2</v>
      </c>
      <c r="H194" s="6" t="str">
        <f t="shared" si="6"/>
        <v/>
      </c>
      <c r="I194" s="16" t="str">
        <f>IF(H194="","",(H194="MJ")*1+(H194="kWh")/3.6+((H194="kg")+(H194="m³"))*IFERROR(INDEX('3. LHV'!$B$4:$B$11,MATCH($C194,'3. LHV'!$A$4:$A$11,0)),0))</f>
        <v/>
      </c>
    </row>
    <row r="195" spans="1:12" ht="15.75" thickBot="1" x14ac:dyDescent="0.3">
      <c r="A195" s="159"/>
      <c r="B195" s="167"/>
      <c r="C195" s="19" t="s">
        <v>88</v>
      </c>
      <c r="D195" s="20">
        <v>2.07708799999999E-3</v>
      </c>
      <c r="E195" s="20">
        <v>1.0399999999999999E-3</v>
      </c>
      <c r="F195" s="20">
        <v>1.0399999999999999E-3</v>
      </c>
    </row>
    <row r="196" spans="1:12" ht="15.75" thickBot="1" x14ac:dyDescent="0.3">
      <c r="H196" s="6" t="str">
        <f>IFERROR(RIGHT(RIGHT(C195,4),LEN(RIGHT(C195,4))-SEARCH("/",RIGHT(C195,4))),"")</f>
        <v/>
      </c>
      <c r="I196" s="16" t="str">
        <f>IF(H196="","",(H196="MJ")*1+(H196="kWh")/3.6+((H196="kg")+(H196="m³"))*IFERROR(INDEX('3. LHV'!$B$4:$B$11,MATCH($C195,'3. LHV'!$A$4:$A$11,0)),0))</f>
        <v/>
      </c>
    </row>
    <row r="197" spans="1:12" x14ac:dyDescent="0.25">
      <c r="A197" s="157" t="s">
        <v>160</v>
      </c>
      <c r="B197" s="11" t="s">
        <v>38</v>
      </c>
      <c r="C197" s="12" t="s">
        <v>161</v>
      </c>
      <c r="D197" s="12">
        <v>1</v>
      </c>
      <c r="E197" s="12">
        <v>1</v>
      </c>
      <c r="F197" s="12">
        <v>1</v>
      </c>
      <c r="H197" s="45" t="str">
        <f>IFERROR(RIGHT(RIGHT(C196,4),LEN(RIGHT(C196,4))-SEARCH("/",RIGHT(C196,4))),"")</f>
        <v/>
      </c>
      <c r="I197" s="46" t="str">
        <f>IF(H197="","",(H197="MJ")*1+(H197="kWh")/3.6+((H197="kg")+(H197="m³"))*IFERROR(INDEX('3. LHV'!$B$4:$B$11,MATCH($C196,'3. LHV'!$A$4:$A$11,0)),0))</f>
        <v/>
      </c>
      <c r="J197" s="47">
        <f>SUM(J198:J202)</f>
        <v>2.5945027500000002</v>
      </c>
      <c r="K197" s="47">
        <f>SUM(K198:K202)</f>
        <v>1.9628955000000001</v>
      </c>
      <c r="L197" s="47">
        <f>SUM(L198:L202)</f>
        <v>1.4204815</v>
      </c>
    </row>
    <row r="198" spans="1:12" x14ac:dyDescent="0.25">
      <c r="A198" s="158"/>
      <c r="B198" s="164" t="s">
        <v>40</v>
      </c>
      <c r="C198" s="13" t="s">
        <v>162</v>
      </c>
      <c r="D198" s="14">
        <v>2.5499999999999998E-2</v>
      </c>
      <c r="E198" s="14">
        <v>1.83E-2</v>
      </c>
      <c r="F198" s="14">
        <v>1.32E-2</v>
      </c>
      <c r="H198" s="6" t="str">
        <f t="shared" ref="H198:H226" si="8">IFERROR(RIGHT(RIGHT(C198,4),LEN(RIGHT(C198,4))-SEARCH("/",RIGHT(C198,4))),"")</f>
        <v>kg</v>
      </c>
      <c r="I198" s="16">
        <f>IF(H198="","",(H198="MJ")*1+(H198="kWh")/3.6+((H198="kg")+(H198="m³"))*IFERROR(INDEX('3. LHV'!$B$4:$B$11,MATCH($C198,'3. LHV'!$A$4:$A$11,0)),0))</f>
        <v>53.4</v>
      </c>
      <c r="J198" s="16">
        <f t="array" ref="J198:L198">$I198*D198:F198</f>
        <v>1.3616999999999999</v>
      </c>
      <c r="K198" s="16">
        <v>0.97721999999999998</v>
      </c>
      <c r="L198" s="16">
        <v>0.70487999999999995</v>
      </c>
    </row>
    <row r="199" spans="1:12" x14ac:dyDescent="0.25">
      <c r="A199" s="158"/>
      <c r="B199" s="165"/>
      <c r="C199" s="15" t="s">
        <v>163</v>
      </c>
      <c r="D199" s="16">
        <v>3.7399999999999998E-4</v>
      </c>
      <c r="E199" s="16">
        <v>2.9999999999999997E-4</v>
      </c>
      <c r="F199" s="16">
        <v>2.0000000000000001E-4</v>
      </c>
      <c r="H199" s="6" t="str">
        <f t="shared" si="8"/>
        <v>kg</v>
      </c>
      <c r="I199" s="16">
        <f>IF(H199="","",(H199="MJ")*1+(H199="kWh")/3.6+((H199="kg")+(H199="m³"))*IFERROR(INDEX('3. LHV'!$B$4:$B$11,MATCH($C199,'3. LHV'!$A$4:$A$11,0)),0))</f>
        <v>54.3</v>
      </c>
      <c r="J199" s="16">
        <f t="array" ref="J199:L199">$I199*D199:F199</f>
        <v>2.0308199999999998E-2</v>
      </c>
      <c r="K199" s="16">
        <v>1.6289999999999999E-2</v>
      </c>
      <c r="L199" s="16">
        <v>1.086E-2</v>
      </c>
    </row>
    <row r="200" spans="1:12" x14ac:dyDescent="0.25">
      <c r="A200" s="158"/>
      <c r="B200" s="165"/>
      <c r="C200" s="15" t="s">
        <v>164</v>
      </c>
      <c r="D200" s="16">
        <v>3.5400000000000001E-2</v>
      </c>
      <c r="E200" s="16">
        <v>2.8400000000000002E-2</v>
      </c>
      <c r="F200" s="16">
        <v>2.06E-2</v>
      </c>
      <c r="H200" s="6" t="str">
        <f t="shared" si="8"/>
        <v>kg</v>
      </c>
      <c r="I200" s="16">
        <f>IF(H200="","",(H200="MJ")*1+(H200="kWh")/3.6+((H200="kg")+(H200="m³"))*IFERROR(INDEX('3. LHV'!$B$4:$B$11,MATCH($C200,'3. LHV'!$A$4:$A$11,0)),0))</f>
        <v>30.8</v>
      </c>
      <c r="J200" s="16">
        <f t="array" ref="J200:L200">$I200*D200:F200</f>
        <v>1.09032</v>
      </c>
      <c r="K200" s="16">
        <v>0.87472000000000005</v>
      </c>
      <c r="L200" s="16">
        <v>0.63448000000000004</v>
      </c>
    </row>
    <row r="201" spans="1:12" x14ac:dyDescent="0.25">
      <c r="A201" s="158"/>
      <c r="B201" s="165"/>
      <c r="C201" s="15" t="s">
        <v>165</v>
      </c>
      <c r="D201" s="16">
        <v>6.8100000000000001E-3</v>
      </c>
      <c r="E201" s="16">
        <v>3.2000000000000002E-3</v>
      </c>
      <c r="F201" s="16">
        <v>2.3999999999999998E-3</v>
      </c>
      <c r="H201" s="6" t="str">
        <f t="shared" si="8"/>
        <v>MJ</v>
      </c>
      <c r="I201" s="16">
        <f>IF(H201="","",(H201="MJ")*1+(H201="kWh")/3.6+((H201="kg")+(H201="m³"))*IFERROR(INDEX('3. LHV'!$B$4:$B$11,MATCH($C201,'3. LHV'!$A$4:$A$11,0)),0))</f>
        <v>1</v>
      </c>
      <c r="J201" s="16">
        <f t="array" ref="J201:L201">$I201*D201:F201</f>
        <v>6.8100000000000001E-3</v>
      </c>
      <c r="K201" s="16">
        <v>3.2000000000000002E-3</v>
      </c>
      <c r="L201" s="16">
        <v>2.3999999999999998E-3</v>
      </c>
    </row>
    <row r="202" spans="1:12" x14ac:dyDescent="0.25">
      <c r="A202" s="158"/>
      <c r="B202" s="166"/>
      <c r="C202" s="17" t="s">
        <v>166</v>
      </c>
      <c r="D202" s="18">
        <v>3.9100000000000003E-3</v>
      </c>
      <c r="E202" s="18">
        <v>3.0999999999999999E-3</v>
      </c>
      <c r="F202" s="18">
        <v>2.3E-3</v>
      </c>
      <c r="H202" s="44" t="str">
        <f t="shared" si="8"/>
        <v>kg</v>
      </c>
      <c r="I202" s="18">
        <f>IF(H202="","",(H202="MJ")*1+(H202="kWh")/3.6+((H202="kg")+(H202="m³"))*IFERROR(INDEX('3. LHV'!$B$4:$B$11,MATCH($C202,'3. LHV'!$A$4:$A$11,0)),0))</f>
        <v>29.504999999999999</v>
      </c>
      <c r="J202" s="18">
        <f t="array" ref="J202:L202">$I202*D202:F202</f>
        <v>0.11536455000000001</v>
      </c>
      <c r="K202" s="18">
        <v>9.1465499999999991E-2</v>
      </c>
      <c r="L202" s="18">
        <v>6.7861499999999991E-2</v>
      </c>
    </row>
    <row r="203" spans="1:12" x14ac:dyDescent="0.25">
      <c r="A203" s="158"/>
      <c r="B203" s="165" t="s">
        <v>47</v>
      </c>
      <c r="C203" s="15" t="s">
        <v>51</v>
      </c>
      <c r="D203" s="16">
        <v>0.83899999999999897</v>
      </c>
      <c r="E203" s="16">
        <v>0.79900000000000004</v>
      </c>
      <c r="F203" s="16">
        <v>0.77</v>
      </c>
      <c r="H203" s="6" t="str">
        <f t="shared" si="8"/>
        <v/>
      </c>
      <c r="I203" s="16" t="str">
        <f>IF(H203="","",(H203="MJ")*1+(H203="kWh")/3.6+((H203="kg")+(H203="m³"))*IFERROR(INDEX('3. LHV'!$B$4:$B$11,MATCH($C203,'3. LHV'!$A$4:$A$11,0)),0))</f>
        <v/>
      </c>
    </row>
    <row r="204" spans="1:12" x14ac:dyDescent="0.25">
      <c r="A204" s="158"/>
      <c r="B204" s="165"/>
      <c r="C204" s="15" t="s">
        <v>119</v>
      </c>
      <c r="D204" s="16">
        <v>4.71999999999999E-4</v>
      </c>
      <c r="E204" s="16">
        <v>1E-4</v>
      </c>
      <c r="F204" s="16">
        <v>1E-4</v>
      </c>
      <c r="H204" s="6" t="str">
        <f t="shared" si="8"/>
        <v/>
      </c>
      <c r="I204" s="16" t="str">
        <f>IF(H204="","",(H204="MJ")*1+(H204="kWh")/3.6+((H204="kg")+(H204="m³"))*IFERROR(INDEX('3. LHV'!$B$4:$B$11,MATCH($C204,'3. LHV'!$A$4:$A$11,0)),0))</f>
        <v/>
      </c>
    </row>
    <row r="205" spans="1:12" x14ac:dyDescent="0.25">
      <c r="A205" s="158"/>
      <c r="B205" s="165"/>
      <c r="C205" s="15" t="s">
        <v>124</v>
      </c>
      <c r="D205" s="16">
        <v>6.3099999999999904E-6</v>
      </c>
      <c r="E205" s="16">
        <v>6.3099999999999997E-6</v>
      </c>
      <c r="F205" s="16">
        <v>6.3099999999999997E-6</v>
      </c>
      <c r="H205" s="6" t="str">
        <f t="shared" si="8"/>
        <v/>
      </c>
      <c r="I205" s="16" t="str">
        <f>IF(H205="","",(H205="MJ")*1+(H205="kWh")/3.6+((H205="kg")+(H205="m³"))*IFERROR(INDEX('3. LHV'!$B$4:$B$11,MATCH($C205,'3. LHV'!$A$4:$A$11,0)),0))</f>
        <v/>
      </c>
    </row>
    <row r="206" spans="1:12" x14ac:dyDescent="0.25">
      <c r="A206" s="158"/>
      <c r="B206" s="165"/>
      <c r="C206" s="15" t="s">
        <v>125</v>
      </c>
      <c r="D206" s="16">
        <v>8.4999999999999994E-8</v>
      </c>
      <c r="E206" s="16">
        <v>8.4999999999999994E-8</v>
      </c>
      <c r="F206" s="16">
        <v>8.4999999999999994E-8</v>
      </c>
      <c r="H206" s="6" t="str">
        <f t="shared" si="8"/>
        <v/>
      </c>
      <c r="I206" s="16" t="str">
        <f>IF(H206="","",(H206="MJ")*1+(H206="kWh")/3.6+((H206="kg")+(H206="m³"))*IFERROR(INDEX('3. LHV'!$B$4:$B$11,MATCH($C206,'3. LHV'!$A$4:$A$11,0)),0))</f>
        <v/>
      </c>
    </row>
    <row r="207" spans="1:12" x14ac:dyDescent="0.25">
      <c r="A207" s="158"/>
      <c r="B207" s="165"/>
      <c r="C207" s="15" t="s">
        <v>129</v>
      </c>
      <c r="D207" s="16">
        <v>1.08E-3</v>
      </c>
      <c r="E207" s="16">
        <v>4.0000000000000002E-4</v>
      </c>
      <c r="F207" s="16">
        <v>1.6000000000000001E-4</v>
      </c>
      <c r="H207" s="6" t="str">
        <f t="shared" si="8"/>
        <v/>
      </c>
      <c r="I207" s="16" t="str">
        <f>IF(H207="","",(H207="MJ")*1+(H207="kWh")/3.6+((H207="kg")+(H207="m³"))*IFERROR(INDEX('3. LHV'!$B$4:$B$11,MATCH($C207,'3. LHV'!$A$4:$A$11,0)),0))</f>
        <v/>
      </c>
    </row>
    <row r="208" spans="1:12" x14ac:dyDescent="0.25">
      <c r="A208" s="158"/>
      <c r="B208" s="165"/>
      <c r="C208" s="15" t="s">
        <v>134</v>
      </c>
      <c r="D208" s="16">
        <v>5.9999999999999995E-8</v>
      </c>
      <c r="E208" s="16">
        <v>5.9999999999999995E-8</v>
      </c>
      <c r="F208" s="16">
        <v>5.9999999999999995E-8</v>
      </c>
      <c r="H208" s="6" t="str">
        <f t="shared" si="8"/>
        <v/>
      </c>
      <c r="I208" s="16" t="str">
        <f>IF(H208="","",(H208="MJ")*1+(H208="kWh")/3.6+((H208="kg")+(H208="m³"))*IFERROR(INDEX('3. LHV'!$B$4:$B$11,MATCH($C208,'3. LHV'!$A$4:$A$11,0)),0))</f>
        <v/>
      </c>
    </row>
    <row r="209" spans="1:12" x14ac:dyDescent="0.25">
      <c r="A209" s="158"/>
      <c r="B209" s="165"/>
      <c r="C209" s="15" t="s">
        <v>55</v>
      </c>
      <c r="D209" s="16">
        <v>3.5500000000000001E-4</v>
      </c>
      <c r="E209" s="16">
        <v>3.96E-5</v>
      </c>
      <c r="F209" s="16">
        <v>1.0000000000000001E-5</v>
      </c>
      <c r="H209" s="6" t="str">
        <f t="shared" si="8"/>
        <v/>
      </c>
      <c r="I209" s="16" t="str">
        <f>IF(H209="","",(H209="MJ")*1+(H209="kWh")/3.6+((H209="kg")+(H209="m³"))*IFERROR(INDEX('3. LHV'!$B$4:$B$11,MATCH($C209,'3. LHV'!$A$4:$A$11,0)),0))</f>
        <v/>
      </c>
    </row>
    <row r="210" spans="1:12" x14ac:dyDescent="0.25">
      <c r="A210" s="158"/>
      <c r="B210" s="165"/>
      <c r="C210" s="15" t="s">
        <v>72</v>
      </c>
      <c r="D210" s="16">
        <v>5.66E-6</v>
      </c>
      <c r="E210" s="16">
        <v>1.2799999999999999E-5</v>
      </c>
      <c r="F210" s="16">
        <v>6.3999999999999997E-6</v>
      </c>
      <c r="H210" s="6" t="str">
        <f t="shared" si="8"/>
        <v/>
      </c>
      <c r="I210" s="16" t="str">
        <f>IF(H210="","",(H210="MJ")*1+(H210="kWh")/3.6+((H210="kg")+(H210="m³"))*IFERROR(INDEX('3. LHV'!$B$4:$B$11,MATCH($C210,'3. LHV'!$A$4:$A$11,0)),0))</f>
        <v/>
      </c>
    </row>
    <row r="211" spans="1:12" x14ac:dyDescent="0.25">
      <c r="A211" s="158"/>
      <c r="B211" s="165"/>
      <c r="C211" s="15" t="s">
        <v>71</v>
      </c>
      <c r="D211" s="16">
        <v>2.41E-5</v>
      </c>
      <c r="E211" s="16">
        <v>3.0000000000000001E-6</v>
      </c>
      <c r="F211" s="16">
        <v>1.5E-6</v>
      </c>
      <c r="H211" s="6" t="str">
        <f t="shared" si="8"/>
        <v/>
      </c>
      <c r="I211" s="16" t="str">
        <f>IF(H211="","",(H211="MJ")*1+(H211="kWh")/3.6+((H211="kg")+(H211="m³"))*IFERROR(INDEX('3. LHV'!$B$4:$B$11,MATCH($C211,'3. LHV'!$A$4:$A$11,0)),0))</f>
        <v/>
      </c>
    </row>
    <row r="212" spans="1:12" ht="15.75" thickBot="1" x14ac:dyDescent="0.3">
      <c r="A212" s="159"/>
      <c r="B212" s="167"/>
      <c r="C212" s="19" t="s">
        <v>73</v>
      </c>
      <c r="D212" s="20">
        <v>7.9200000000000004E-6</v>
      </c>
      <c r="E212" s="20">
        <v>4.1999999999999996E-6</v>
      </c>
      <c r="F212" s="20">
        <v>2.0999999999999998E-6</v>
      </c>
    </row>
    <row r="213" spans="1:12" ht="15.75" thickBot="1" x14ac:dyDescent="0.3">
      <c r="H213" s="6" t="str">
        <f>IFERROR(RIGHT(RIGHT(C212,4),LEN(RIGHT(C212,4))-SEARCH("/",RIGHT(C212,4))),"")</f>
        <v/>
      </c>
      <c r="I213" s="16" t="str">
        <f>IF(H213="","",(H213="MJ")*1+(H213="kWh")/3.6+((H213="kg")+(H213="m³"))*IFERROR(INDEX('3. LHV'!$B$4:$B$11,MATCH($C212,'3. LHV'!$A$4:$A$11,0)),0))</f>
        <v/>
      </c>
    </row>
    <row r="214" spans="1:12" x14ac:dyDescent="0.25">
      <c r="A214" s="157"/>
      <c r="B214" s="24" t="s">
        <v>38</v>
      </c>
      <c r="C214" s="25" t="s">
        <v>168</v>
      </c>
      <c r="D214" s="25">
        <v>1</v>
      </c>
      <c r="E214" s="25">
        <v>1</v>
      </c>
      <c r="F214" s="25">
        <v>1</v>
      </c>
      <c r="H214" s="45" t="str">
        <f>IFERROR(RIGHT(RIGHT(C213,4),LEN(RIGHT(C213,4))-SEARCH("/",RIGHT(C213,4))),"")</f>
        <v/>
      </c>
      <c r="I214" s="46" t="str">
        <f>IF(H214="","",(H214="MJ")*1+(H214="kWh")/3.6+((H214="kg")+(H214="m³"))*IFERROR(INDEX('3. LHV'!$B$4:$B$11,MATCH($C213,'3. LHV'!$A$4:$A$11,0)),0))</f>
        <v/>
      </c>
      <c r="J214" s="47">
        <f>SUM(J215:J217)</f>
        <v>8.4727133333333331</v>
      </c>
      <c r="K214" s="47">
        <f>SUM(K215:K217)</f>
        <v>8.4727133333333331</v>
      </c>
      <c r="L214" s="47">
        <f>SUM(L215:L217)</f>
        <v>7.3663977777777774</v>
      </c>
    </row>
    <row r="215" spans="1:12" x14ac:dyDescent="0.25">
      <c r="A215" s="158"/>
      <c r="B215" s="160" t="s">
        <v>40</v>
      </c>
      <c r="C215" s="26" t="s">
        <v>159</v>
      </c>
      <c r="D215" s="27">
        <v>0.111</v>
      </c>
      <c r="E215" s="27">
        <v>0.111</v>
      </c>
      <c r="F215" s="27">
        <v>0.1</v>
      </c>
      <c r="H215" s="6" t="str">
        <f t="shared" si="8"/>
        <v>kWh</v>
      </c>
      <c r="I215" s="16">
        <f>IF(H215="","",(H215="MJ")*1+(H215="kWh")/3.6+((H215="kg")+(H215="m³"))*IFERROR(INDEX('3. LHV'!$B$4:$B$11,MATCH($C215,'3. LHV'!$A$4:$A$11,0)),0))</f>
        <v>0.27777777777777779</v>
      </c>
      <c r="J215" s="16">
        <f t="array" ref="J215:L215">$I215*D215:F215</f>
        <v>3.0833333333333334E-2</v>
      </c>
      <c r="K215" s="16">
        <v>3.0833333333333334E-2</v>
      </c>
      <c r="L215" s="16">
        <v>2.777777777777778E-2</v>
      </c>
    </row>
    <row r="216" spans="1:12" x14ac:dyDescent="0.25">
      <c r="A216" s="158"/>
      <c r="B216" s="161"/>
      <c r="C216" s="21" t="s">
        <v>117</v>
      </c>
      <c r="D216" s="16">
        <v>4.5599999999999996</v>
      </c>
      <c r="E216" s="28">
        <v>4.5599999999999996</v>
      </c>
      <c r="F216" s="28">
        <v>5.04</v>
      </c>
      <c r="H216" s="6" t="str">
        <f t="shared" si="8"/>
        <v>MJ</v>
      </c>
      <c r="I216" s="16">
        <f>IF(H216="","",(H216="MJ")*1+(H216="kWh")/3.6+((H216="kg")+(H216="m³"))*IFERROR(INDEX('3. LHV'!$B$4:$B$11,MATCH($C216,'3. LHV'!$A$4:$A$11,0)),0))</f>
        <v>1</v>
      </c>
      <c r="J216" s="16">
        <f t="array" ref="J216:L216">$I216*D216:F216</f>
        <v>4.5599999999999996</v>
      </c>
      <c r="K216" s="16">
        <v>4.5599999999999996</v>
      </c>
      <c r="L216" s="16">
        <v>5.04</v>
      </c>
    </row>
    <row r="217" spans="1:12" x14ac:dyDescent="0.25">
      <c r="A217" s="158"/>
      <c r="B217" s="162"/>
      <c r="C217" s="29" t="s">
        <v>169</v>
      </c>
      <c r="D217" s="30">
        <v>7.3800000000000004E-2</v>
      </c>
      <c r="E217" s="30">
        <v>7.3800000000000004E-2</v>
      </c>
      <c r="F217" s="30">
        <v>4.3700000000000003E-2</v>
      </c>
      <c r="H217" s="44" t="str">
        <f t="shared" si="8"/>
        <v>kg</v>
      </c>
      <c r="I217" s="18">
        <f>IF(H217="","",(H217="MJ")*1+(H217="kWh")/3.6+((H217="kg")+(H217="m³"))*IFERROR(INDEX('3. LHV'!$B$4:$B$11,MATCH($C217,'3. LHV'!$A$4:$A$11,0)),0))</f>
        <v>52.6</v>
      </c>
      <c r="J217" s="18">
        <f t="array" ref="J217:L217">$I217*D217:F217</f>
        <v>3.8818800000000002</v>
      </c>
      <c r="K217" s="18">
        <v>3.8818800000000002</v>
      </c>
      <c r="L217" s="18">
        <v>2.2986200000000001</v>
      </c>
    </row>
    <row r="218" spans="1:12" x14ac:dyDescent="0.25">
      <c r="A218" s="158"/>
      <c r="B218" s="161" t="s">
        <v>47</v>
      </c>
      <c r="C218" s="21" t="s">
        <v>51</v>
      </c>
      <c r="D218" s="28">
        <v>0.69299999999999995</v>
      </c>
      <c r="E218" s="28">
        <v>0.69299999999999995</v>
      </c>
      <c r="F218" s="28">
        <v>0.626</v>
      </c>
      <c r="H218" s="6" t="str">
        <f t="shared" si="8"/>
        <v/>
      </c>
      <c r="I218" s="16" t="str">
        <f>IF(H218="","",(H218="MJ")*1+(H218="kWh")/3.6+((H218="kg")+(H218="m³"))*IFERROR(INDEX('3. LHV'!$B$4:$B$11,MATCH($C218,'3. LHV'!$A$4:$A$11,0)),0))</f>
        <v/>
      </c>
    </row>
    <row r="219" spans="1:12" x14ac:dyDescent="0.25">
      <c r="A219" s="158"/>
      <c r="B219" s="161"/>
      <c r="C219" s="21" t="s">
        <v>124</v>
      </c>
      <c r="D219" s="28">
        <v>9.2499999999999999E-5</v>
      </c>
      <c r="E219" s="28">
        <v>6.8800000000000005E-5</v>
      </c>
      <c r="F219" s="28">
        <v>4.5000000000000003E-5</v>
      </c>
      <c r="H219" s="6" t="str">
        <f t="shared" si="8"/>
        <v/>
      </c>
      <c r="I219" s="16" t="str">
        <f>IF(H219="","",(H219="MJ")*1+(H219="kWh")/3.6+((H219="kg")+(H219="m³"))*IFERROR(INDEX('3. LHV'!$B$4:$B$11,MATCH($C219,'3. LHV'!$A$4:$A$11,0)),0))</f>
        <v/>
      </c>
    </row>
    <row r="220" spans="1:12" x14ac:dyDescent="0.25">
      <c r="A220" s="158"/>
      <c r="B220" s="161"/>
      <c r="C220" s="21" t="s">
        <v>48</v>
      </c>
      <c r="D220" s="28">
        <v>2.0999999999999999E-5</v>
      </c>
      <c r="E220" s="28">
        <v>1.3499999999999999E-5</v>
      </c>
      <c r="F220" s="28">
        <v>6.0000000000000002E-6</v>
      </c>
      <c r="H220" s="6" t="str">
        <f t="shared" si="8"/>
        <v/>
      </c>
      <c r="I220" s="16" t="str">
        <f>IF(H220="","",(H220="MJ")*1+(H220="kWh")/3.6+((H220="kg")+(H220="m³"))*IFERROR(INDEX('3. LHV'!$B$4:$B$11,MATCH($C220,'3. LHV'!$A$4:$A$11,0)),0))</f>
        <v/>
      </c>
    </row>
    <row r="221" spans="1:12" x14ac:dyDescent="0.25">
      <c r="A221" s="158"/>
      <c r="B221" s="161"/>
      <c r="C221" s="21" t="s">
        <v>125</v>
      </c>
      <c r="D221" s="28">
        <v>2.0999999999999999E-5</v>
      </c>
      <c r="E221" s="28">
        <v>0</v>
      </c>
      <c r="F221" s="28">
        <v>0</v>
      </c>
      <c r="H221" s="6" t="str">
        <f t="shared" si="8"/>
        <v/>
      </c>
      <c r="I221" s="16" t="str">
        <f>IF(H221="","",(H221="MJ")*1+(H221="kWh")/3.6+((H221="kg")+(H221="m³"))*IFERROR(INDEX('3. LHV'!$B$4:$B$11,MATCH($C221,'3. LHV'!$A$4:$A$11,0)),0))</f>
        <v/>
      </c>
    </row>
    <row r="222" spans="1:12" x14ac:dyDescent="0.25">
      <c r="A222" s="158"/>
      <c r="B222" s="161"/>
      <c r="C222" s="21" t="s">
        <v>129</v>
      </c>
      <c r="D222" s="28">
        <v>3.2699999999999899E-3</v>
      </c>
      <c r="E222" s="28">
        <v>2.64E-3</v>
      </c>
      <c r="F222" s="28">
        <v>2E-3</v>
      </c>
      <c r="H222" s="6" t="str">
        <f t="shared" si="8"/>
        <v/>
      </c>
      <c r="I222" s="16" t="str">
        <f>IF(H222="","",(H222="MJ")*1+(H222="kWh")/3.6+((H222="kg")+(H222="m³"))*IFERROR(INDEX('3. LHV'!$B$4:$B$11,MATCH($C222,'3. LHV'!$A$4:$A$11,0)),0))</f>
        <v/>
      </c>
    </row>
    <row r="223" spans="1:12" x14ac:dyDescent="0.25">
      <c r="A223" s="158"/>
      <c r="B223" s="161"/>
      <c r="C223" s="21" t="s">
        <v>54</v>
      </c>
      <c r="D223" s="28">
        <v>1.84E-4</v>
      </c>
      <c r="E223" s="28">
        <v>1.16E-4</v>
      </c>
      <c r="F223" s="28">
        <v>4.8000000000000001E-5</v>
      </c>
      <c r="H223" s="6" t="str">
        <f t="shared" si="8"/>
        <v/>
      </c>
      <c r="I223" s="16" t="str">
        <f>IF(H223="","",(H223="MJ")*1+(H223="kWh")/3.6+((H223="kg")+(H223="m³"))*IFERROR(INDEX('3. LHV'!$B$4:$B$11,MATCH($C223,'3. LHV'!$A$4:$A$11,0)),0))</f>
        <v/>
      </c>
    </row>
    <row r="224" spans="1:12" x14ac:dyDescent="0.25">
      <c r="A224" s="158"/>
      <c r="B224" s="161"/>
      <c r="C224" s="21" t="s">
        <v>138</v>
      </c>
      <c r="D224" s="28">
        <v>2.3E-5</v>
      </c>
      <c r="E224" s="28">
        <v>1.45E-5</v>
      </c>
      <c r="F224" s="28">
        <v>6.0000000000000002E-6</v>
      </c>
      <c r="H224" s="6" t="str">
        <f t="shared" si="8"/>
        <v/>
      </c>
      <c r="I224" s="16" t="str">
        <f>IF(H224="","",(H224="MJ")*1+(H224="kWh")/3.6+((H224="kg")+(H224="m³"))*IFERROR(INDEX('3. LHV'!$B$4:$B$11,MATCH($C224,'3. LHV'!$A$4:$A$11,0)),0))</f>
        <v/>
      </c>
    </row>
    <row r="225" spans="1:9" x14ac:dyDescent="0.25">
      <c r="A225" s="158"/>
      <c r="B225" s="161"/>
      <c r="C225" s="21" t="s">
        <v>49</v>
      </c>
      <c r="D225" s="28">
        <v>2.3E-5</v>
      </c>
      <c r="E225" s="28">
        <v>1.45E-5</v>
      </c>
      <c r="F225" s="28">
        <v>6.0000000000000002E-6</v>
      </c>
      <c r="H225" s="6" t="str">
        <f t="shared" si="8"/>
        <v/>
      </c>
      <c r="I225" s="16" t="str">
        <f>IF(H225="","",(H225="MJ")*1+(H225="kWh")/3.6+((H225="kg")+(H225="m³"))*IFERROR(INDEX('3. LHV'!$B$4:$B$11,MATCH($C225,'3. LHV'!$A$4:$A$11,0)),0))</f>
        <v/>
      </c>
    </row>
    <row r="226" spans="1:9" ht="15.75" thickBot="1" x14ac:dyDescent="0.3">
      <c r="A226" s="159"/>
      <c r="B226" s="163"/>
      <c r="C226" s="31" t="s">
        <v>55</v>
      </c>
      <c r="D226" s="32">
        <v>4.0400000000000002E-3</v>
      </c>
      <c r="E226" s="32">
        <v>3.15E-3</v>
      </c>
      <c r="F226" s="32">
        <v>2.2699999999999999E-3</v>
      </c>
      <c r="H226" s="6" t="str">
        <f t="shared" si="8"/>
        <v/>
      </c>
      <c r="I226" s="16" t="str">
        <f>IF(H226="","",(H226="MJ")*1+(H226="kWh")/3.6+((H226="kg")+(H226="m³"))*IFERROR(INDEX('3. LHV'!$B$4:$B$11,MATCH($C226,'3. LHV'!$A$4:$A$11,0)),0))</f>
        <v/>
      </c>
    </row>
    <row r="228" spans="1:9" x14ac:dyDescent="0.25">
      <c r="A228" s="42" t="s">
        <v>188</v>
      </c>
    </row>
    <row r="229" spans="1:9" ht="15.75" thickBot="1" x14ac:dyDescent="0.3"/>
    <row r="230" spans="1:9" x14ac:dyDescent="0.25">
      <c r="A230" s="49" t="s">
        <v>170</v>
      </c>
      <c r="B230" s="49"/>
      <c r="C230" s="33" t="s">
        <v>171</v>
      </c>
      <c r="D230" s="33">
        <v>2010</v>
      </c>
      <c r="E230" s="33">
        <v>2030</v>
      </c>
      <c r="F230" s="33">
        <v>2050</v>
      </c>
    </row>
    <row r="231" spans="1:9" x14ac:dyDescent="0.25">
      <c r="A231" s="9" t="s">
        <v>39</v>
      </c>
      <c r="C231" s="13" t="s">
        <v>37</v>
      </c>
      <c r="D231" s="34">
        <v>4.4946666666666673</v>
      </c>
      <c r="E231" s="34">
        <f t="shared" ref="E231:E241" si="9">INDEX(K$3:K$226,MATCH($A231,$C$3:$C$226,0))</f>
        <v>4.2841111111111116</v>
      </c>
      <c r="F231" s="34">
        <f t="shared" ref="F231:F241" si="10">INDEX(L$3:L$226,MATCH($A231,$C$3:$C$226,0))</f>
        <v>4.0618888888888893</v>
      </c>
    </row>
    <row r="232" spans="1:9" x14ac:dyDescent="0.25">
      <c r="A232" s="9" t="s">
        <v>57</v>
      </c>
      <c r="C232" s="15" t="s">
        <v>172</v>
      </c>
      <c r="D232" s="35">
        <v>8.4219444444444456</v>
      </c>
      <c r="E232" s="35">
        <f t="shared" si="9"/>
        <v>8.1672222222222217</v>
      </c>
      <c r="F232" s="35">
        <f t="shared" si="10"/>
        <v>7.9227777777777781</v>
      </c>
    </row>
    <row r="233" spans="1:9" x14ac:dyDescent="0.25">
      <c r="A233" s="9" t="s">
        <v>79</v>
      </c>
      <c r="C233" s="15" t="s">
        <v>173</v>
      </c>
      <c r="D233" s="36">
        <v>10.266944444444444</v>
      </c>
      <c r="E233" s="35">
        <f t="shared" si="9"/>
        <v>7.0083333333333329</v>
      </c>
      <c r="F233" s="35">
        <f t="shared" si="10"/>
        <v>6.7041666666666666</v>
      </c>
    </row>
    <row r="234" spans="1:9" x14ac:dyDescent="0.25">
      <c r="A234" s="9" t="s">
        <v>92</v>
      </c>
      <c r="C234" s="15" t="s">
        <v>91</v>
      </c>
      <c r="D234" s="36">
        <v>76.07941666666666</v>
      </c>
      <c r="E234" s="36">
        <f t="shared" si="9"/>
        <v>68.75</v>
      </c>
      <c r="F234" s="36">
        <f t="shared" si="10"/>
        <v>66.079444444444448</v>
      </c>
    </row>
    <row r="235" spans="1:9" x14ac:dyDescent="0.25">
      <c r="A235" s="9" t="s">
        <v>110</v>
      </c>
      <c r="C235" s="15" t="s">
        <v>109</v>
      </c>
      <c r="D235" s="36">
        <v>40.628216111111115</v>
      </c>
      <c r="E235" s="36">
        <f t="shared" si="9"/>
        <v>38.6</v>
      </c>
      <c r="F235" s="36">
        <f t="shared" si="10"/>
        <v>36.987777777777772</v>
      </c>
    </row>
    <row r="236" spans="1:9" x14ac:dyDescent="0.25">
      <c r="A236" s="9" t="s">
        <v>115</v>
      </c>
      <c r="C236" s="15" t="s">
        <v>174</v>
      </c>
      <c r="D236" s="35">
        <v>1.4662999999999999</v>
      </c>
      <c r="E236" s="35">
        <f t="shared" si="9"/>
        <v>1.3227</v>
      </c>
      <c r="F236" s="35">
        <f t="shared" si="10"/>
        <v>1.1689999999999998</v>
      </c>
    </row>
    <row r="237" spans="1:9" x14ac:dyDescent="0.25">
      <c r="A237" s="9" t="s">
        <v>135</v>
      </c>
      <c r="C237" s="15" t="s">
        <v>175</v>
      </c>
      <c r="D237" s="36">
        <v>13.954000000000001</v>
      </c>
      <c r="E237" s="36">
        <f t="shared" si="9"/>
        <v>13.795999999999999</v>
      </c>
      <c r="F237" s="36">
        <f t="shared" si="10"/>
        <v>13.641999999999999</v>
      </c>
    </row>
    <row r="238" spans="1:9" x14ac:dyDescent="0.25">
      <c r="A238" s="9" t="s">
        <v>141</v>
      </c>
      <c r="C238" s="15" t="s">
        <v>176</v>
      </c>
      <c r="D238" s="36">
        <v>41.990937555555561</v>
      </c>
      <c r="E238" s="36">
        <f t="shared" si="9"/>
        <v>44.666611111111109</v>
      </c>
      <c r="F238" s="36">
        <f t="shared" si="10"/>
        <v>44.444388888888888</v>
      </c>
    </row>
    <row r="239" spans="1:9" x14ac:dyDescent="0.25">
      <c r="A239" s="9" t="s">
        <v>158</v>
      </c>
      <c r="C239" s="15" t="s">
        <v>157</v>
      </c>
      <c r="D239" s="35">
        <v>9.4842478822222223</v>
      </c>
      <c r="E239" s="35">
        <f t="shared" si="9"/>
        <v>6.7055555555555557</v>
      </c>
      <c r="F239" s="35">
        <f t="shared" si="10"/>
        <v>6.3455555555555563</v>
      </c>
    </row>
    <row r="240" spans="1:9" x14ac:dyDescent="0.25">
      <c r="A240" s="9" t="s">
        <v>161</v>
      </c>
      <c r="C240" s="15" t="s">
        <v>160</v>
      </c>
      <c r="D240" s="35">
        <v>2.5945027500000002</v>
      </c>
      <c r="E240" s="35">
        <f t="shared" si="9"/>
        <v>1.9628955000000001</v>
      </c>
      <c r="F240" s="35">
        <f t="shared" si="10"/>
        <v>1.4204815</v>
      </c>
    </row>
    <row r="241" spans="1:6" ht="15.75" thickBot="1" x14ac:dyDescent="0.3">
      <c r="A241" s="19" t="s">
        <v>168</v>
      </c>
      <c r="B241" s="50"/>
      <c r="C241" s="19" t="s">
        <v>167</v>
      </c>
      <c r="D241" s="37">
        <v>8.4727133333333331</v>
      </c>
      <c r="E241" s="37">
        <f t="shared" si="9"/>
        <v>8.4727133333333331</v>
      </c>
      <c r="F241" s="37">
        <f t="shared" si="10"/>
        <v>7.3663977777777774</v>
      </c>
    </row>
  </sheetData>
  <mergeCells count="31">
    <mergeCell ref="A3:A17"/>
    <mergeCell ref="B4:B9"/>
    <mergeCell ref="B10:B17"/>
    <mergeCell ref="A19:A70"/>
    <mergeCell ref="B20:B23"/>
    <mergeCell ref="B24:B40"/>
    <mergeCell ref="B43:B55"/>
    <mergeCell ref="B56:B69"/>
    <mergeCell ref="A159:A182"/>
    <mergeCell ref="B160:B164"/>
    <mergeCell ref="B165:B182"/>
    <mergeCell ref="A72:A96"/>
    <mergeCell ref="B73:B78"/>
    <mergeCell ref="B79:B96"/>
    <mergeCell ref="A98:A116"/>
    <mergeCell ref="B99:B104"/>
    <mergeCell ref="B105:B116"/>
    <mergeCell ref="A118:A157"/>
    <mergeCell ref="B119:B120"/>
    <mergeCell ref="B121:B141"/>
    <mergeCell ref="B144:B145"/>
    <mergeCell ref="B146:B157"/>
    <mergeCell ref="A214:A226"/>
    <mergeCell ref="B215:B217"/>
    <mergeCell ref="B218:B226"/>
    <mergeCell ref="A184:A195"/>
    <mergeCell ref="B185:B188"/>
    <mergeCell ref="B189:B195"/>
    <mergeCell ref="A197:A212"/>
    <mergeCell ref="B198:B202"/>
    <mergeCell ref="B203:B212"/>
  </mergeCells>
  <dataValidations count="2">
    <dataValidation type="list" allowBlank="1" showInputMessage="1" showErrorMessage="1" sqref="C3:C9 C19:C23 C42:C55 C72:C78 C98:C104 C118:C120 C143:C145 C159:C164 C184:C188 C197:C202 C214:C217">
      <formula1>raw_name</formula1>
    </dataValidation>
    <dataValidation type="list" allowBlank="1" showInputMessage="1" showErrorMessage="1" sqref="C10:C17 C24:C40 C56:C70 C79:C96 C105:C116 C121:C142 C146:C157 C165:C182 C189:C195 C203:C212 C218:C226">
      <formula1>em_name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3" sqref="A3:C11"/>
    </sheetView>
  </sheetViews>
  <sheetFormatPr defaultRowHeight="15" x14ac:dyDescent="0.25"/>
  <cols>
    <col min="1" max="1" width="32.140625" bestFit="1" customWidth="1"/>
    <col min="2" max="2" width="11.5703125" bestFit="1" customWidth="1"/>
    <col min="3" max="3" width="76.5703125" bestFit="1" customWidth="1"/>
  </cols>
  <sheetData>
    <row r="1" spans="1:4" x14ac:dyDescent="0.25">
      <c r="A1" s="55" t="s">
        <v>757</v>
      </c>
    </row>
    <row r="2" spans="1:4" ht="15.75" thickBot="1" x14ac:dyDescent="0.3"/>
    <row r="3" spans="1:4" x14ac:dyDescent="0.25">
      <c r="A3" s="102" t="s">
        <v>177</v>
      </c>
      <c r="B3" s="102" t="s">
        <v>178</v>
      </c>
      <c r="C3" s="102" t="s">
        <v>179</v>
      </c>
      <c r="D3" s="38"/>
    </row>
    <row r="4" spans="1:4" x14ac:dyDescent="0.25">
      <c r="A4" s="93" t="s">
        <v>136</v>
      </c>
      <c r="B4" s="92">
        <v>28.2</v>
      </c>
      <c r="C4" s="93" t="s">
        <v>180</v>
      </c>
      <c r="D4" s="38"/>
    </row>
    <row r="5" spans="1:4" x14ac:dyDescent="0.25">
      <c r="A5" s="93" t="s">
        <v>144</v>
      </c>
      <c r="B5" s="93">
        <v>30</v>
      </c>
      <c r="C5" s="39" t="s">
        <v>181</v>
      </c>
      <c r="D5" s="38"/>
    </row>
    <row r="6" spans="1:4" x14ac:dyDescent="0.25">
      <c r="A6" s="93" t="s">
        <v>145</v>
      </c>
      <c r="B6" s="93">
        <v>3294</v>
      </c>
      <c r="C6" s="93" t="s">
        <v>182</v>
      </c>
      <c r="D6" s="38"/>
    </row>
    <row r="7" spans="1:4" x14ac:dyDescent="0.25">
      <c r="A7" s="93" t="s">
        <v>162</v>
      </c>
      <c r="B7" s="93">
        <v>53.4</v>
      </c>
      <c r="C7" s="93" t="s">
        <v>183</v>
      </c>
      <c r="D7" s="38"/>
    </row>
    <row r="8" spans="1:4" x14ac:dyDescent="0.25">
      <c r="A8" s="93" t="s">
        <v>169</v>
      </c>
      <c r="B8" s="93">
        <v>52.6</v>
      </c>
      <c r="C8" s="93" t="s">
        <v>183</v>
      </c>
      <c r="D8" s="38"/>
    </row>
    <row r="9" spans="1:4" x14ac:dyDescent="0.25">
      <c r="A9" s="93" t="s">
        <v>163</v>
      </c>
      <c r="B9" s="93">
        <v>54.3</v>
      </c>
      <c r="C9" s="93" t="s">
        <v>183</v>
      </c>
      <c r="D9" s="38"/>
    </row>
    <row r="10" spans="1:4" x14ac:dyDescent="0.25">
      <c r="A10" s="93" t="s">
        <v>164</v>
      </c>
      <c r="B10" s="93">
        <v>30.8</v>
      </c>
      <c r="C10" s="93" t="s">
        <v>184</v>
      </c>
    </row>
    <row r="11" spans="1:4" x14ac:dyDescent="0.25">
      <c r="A11" s="94" t="s">
        <v>166</v>
      </c>
      <c r="B11" s="94">
        <v>29.504999999999999</v>
      </c>
      <c r="C11" s="52" t="s">
        <v>185</v>
      </c>
    </row>
    <row r="12" spans="1:4" x14ac:dyDescent="0.25">
      <c r="A12" s="40"/>
      <c r="C12" s="41"/>
    </row>
    <row r="13" spans="1:4" x14ac:dyDescent="0.25">
      <c r="A13" s="40"/>
      <c r="C13" s="41"/>
    </row>
    <row r="14" spans="1:4" x14ac:dyDescent="0.25">
      <c r="A14" s="40"/>
      <c r="C14" s="41"/>
    </row>
    <row r="15" spans="1:4" x14ac:dyDescent="0.25">
      <c r="C15" s="41"/>
    </row>
  </sheetData>
  <dataValidations count="1">
    <dataValidation type="list" allowBlank="1" showInputMessage="1" showErrorMessage="1" sqref="A4:A11">
      <formula1>raw_name</formula1>
    </dataValidation>
  </dataValidations>
  <hyperlinks>
    <hyperlink ref="C11" r:id="rId1"/>
    <hyperlink ref="C5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9" zoomScaleNormal="100" workbookViewId="0">
      <selection activeCell="A3" sqref="A3:B49"/>
    </sheetView>
  </sheetViews>
  <sheetFormatPr defaultRowHeight="15" x14ac:dyDescent="0.25"/>
  <cols>
    <col min="1" max="1" width="20.85546875" customWidth="1"/>
    <col min="2" max="2" width="34.28515625" bestFit="1" customWidth="1"/>
    <col min="3" max="5" width="21" customWidth="1"/>
  </cols>
  <sheetData>
    <row r="1" spans="1:2" x14ac:dyDescent="0.25">
      <c r="A1" s="55" t="s">
        <v>765</v>
      </c>
    </row>
    <row r="2" spans="1:2" ht="15.75" thickBot="1" x14ac:dyDescent="0.3"/>
    <row r="3" spans="1:2" x14ac:dyDescent="0.25">
      <c r="A3" s="49" t="s">
        <v>764</v>
      </c>
      <c r="B3" s="49" t="s">
        <v>430</v>
      </c>
    </row>
    <row r="4" spans="1:2" x14ac:dyDescent="0.25">
      <c r="A4" s="78" t="s">
        <v>192</v>
      </c>
      <c r="B4" s="78" t="s">
        <v>192</v>
      </c>
    </row>
    <row r="5" spans="1:2" x14ac:dyDescent="0.25">
      <c r="A5" s="78" t="s">
        <v>193</v>
      </c>
      <c r="B5" s="78" t="s">
        <v>193</v>
      </c>
    </row>
    <row r="6" spans="1:2" x14ac:dyDescent="0.25">
      <c r="A6" s="13" t="s">
        <v>218</v>
      </c>
      <c r="B6" s="168" t="s">
        <v>194</v>
      </c>
    </row>
    <row r="7" spans="1:2" x14ac:dyDescent="0.25">
      <c r="A7" s="15" t="s">
        <v>219</v>
      </c>
      <c r="B7" s="169"/>
    </row>
    <row r="8" spans="1:2" x14ac:dyDescent="0.25">
      <c r="A8" s="15" t="s">
        <v>220</v>
      </c>
      <c r="B8" s="169"/>
    </row>
    <row r="9" spans="1:2" x14ac:dyDescent="0.25">
      <c r="A9" s="15" t="s">
        <v>221</v>
      </c>
      <c r="B9" s="169"/>
    </row>
    <row r="10" spans="1:2" x14ac:dyDescent="0.25">
      <c r="A10" s="15" t="s">
        <v>222</v>
      </c>
      <c r="B10" s="169"/>
    </row>
    <row r="11" spans="1:2" x14ac:dyDescent="0.25">
      <c r="A11" s="15" t="s">
        <v>223</v>
      </c>
      <c r="B11" s="169"/>
    </row>
    <row r="12" spans="1:2" x14ac:dyDescent="0.25">
      <c r="A12" s="15" t="s">
        <v>224</v>
      </c>
      <c r="B12" s="169"/>
    </row>
    <row r="13" spans="1:2" x14ac:dyDescent="0.25">
      <c r="A13" s="15" t="s">
        <v>225</v>
      </c>
      <c r="B13" s="169"/>
    </row>
    <row r="14" spans="1:2" x14ac:dyDescent="0.25">
      <c r="A14" s="15" t="s">
        <v>226</v>
      </c>
      <c r="B14" s="169"/>
    </row>
    <row r="15" spans="1:2" x14ac:dyDescent="0.25">
      <c r="A15" s="15" t="s">
        <v>227</v>
      </c>
      <c r="B15" s="169"/>
    </row>
    <row r="16" spans="1:2" x14ac:dyDescent="0.25">
      <c r="A16" s="15" t="s">
        <v>228</v>
      </c>
      <c r="B16" s="169"/>
    </row>
    <row r="17" spans="1:2" x14ac:dyDescent="0.25">
      <c r="A17" s="15" t="s">
        <v>229</v>
      </c>
      <c r="B17" s="169"/>
    </row>
    <row r="18" spans="1:2" x14ac:dyDescent="0.25">
      <c r="A18" s="15" t="s">
        <v>230</v>
      </c>
      <c r="B18" s="169"/>
    </row>
    <row r="19" spans="1:2" x14ac:dyDescent="0.25">
      <c r="A19" s="15" t="s">
        <v>231</v>
      </c>
      <c r="B19" s="169"/>
    </row>
    <row r="20" spans="1:2" x14ac:dyDescent="0.25">
      <c r="A20" s="15" t="s">
        <v>232</v>
      </c>
      <c r="B20" s="169"/>
    </row>
    <row r="21" spans="1:2" x14ac:dyDescent="0.25">
      <c r="A21" s="15" t="s">
        <v>233</v>
      </c>
      <c r="B21" s="169"/>
    </row>
    <row r="22" spans="1:2" x14ac:dyDescent="0.25">
      <c r="A22" s="15" t="s">
        <v>234</v>
      </c>
      <c r="B22" s="169"/>
    </row>
    <row r="23" spans="1:2" x14ac:dyDescent="0.25">
      <c r="A23" s="15" t="s">
        <v>235</v>
      </c>
      <c r="B23" s="169"/>
    </row>
    <row r="24" spans="1:2" x14ac:dyDescent="0.25">
      <c r="A24" s="15" t="s">
        <v>236</v>
      </c>
      <c r="B24" s="169"/>
    </row>
    <row r="25" spans="1:2" x14ac:dyDescent="0.25">
      <c r="A25" s="15" t="s">
        <v>237</v>
      </c>
      <c r="B25" s="169"/>
    </row>
    <row r="26" spans="1:2" x14ac:dyDescent="0.25">
      <c r="A26" s="15" t="s">
        <v>238</v>
      </c>
      <c r="B26" s="169"/>
    </row>
    <row r="27" spans="1:2" x14ac:dyDescent="0.25">
      <c r="A27" s="15" t="s">
        <v>239</v>
      </c>
      <c r="B27" s="169"/>
    </row>
    <row r="28" spans="1:2" x14ac:dyDescent="0.25">
      <c r="A28" s="15" t="s">
        <v>240</v>
      </c>
      <c r="B28" s="169"/>
    </row>
    <row r="29" spans="1:2" x14ac:dyDescent="0.25">
      <c r="A29" s="15" t="s">
        <v>241</v>
      </c>
      <c r="B29" s="169"/>
    </row>
    <row r="30" spans="1:2" x14ac:dyDescent="0.25">
      <c r="A30" s="15" t="s">
        <v>242</v>
      </c>
      <c r="B30" s="169"/>
    </row>
    <row r="31" spans="1:2" x14ac:dyDescent="0.25">
      <c r="A31" s="15" t="s">
        <v>243</v>
      </c>
      <c r="B31" s="169"/>
    </row>
    <row r="32" spans="1:2" x14ac:dyDescent="0.25">
      <c r="A32" s="15" t="s">
        <v>244</v>
      </c>
      <c r="B32" s="169"/>
    </row>
    <row r="33" spans="1:2" x14ac:dyDescent="0.25">
      <c r="A33" s="21" t="s">
        <v>253</v>
      </c>
      <c r="B33" s="169"/>
    </row>
    <row r="34" spans="1:2" x14ac:dyDescent="0.25">
      <c r="A34" s="17" t="s">
        <v>245</v>
      </c>
      <c r="B34" s="170"/>
    </row>
    <row r="35" spans="1:2" x14ac:dyDescent="0.25">
      <c r="A35" s="13" t="s">
        <v>246</v>
      </c>
      <c r="B35" s="168" t="s">
        <v>195</v>
      </c>
    </row>
    <row r="36" spans="1:2" x14ac:dyDescent="0.25">
      <c r="A36" s="15" t="s">
        <v>247</v>
      </c>
      <c r="B36" s="169"/>
    </row>
    <row r="37" spans="1:2" x14ac:dyDescent="0.25">
      <c r="A37" s="17" t="s">
        <v>248</v>
      </c>
      <c r="B37" s="170"/>
    </row>
    <row r="38" spans="1:2" x14ac:dyDescent="0.25">
      <c r="A38" s="13" t="s">
        <v>249</v>
      </c>
      <c r="B38" s="168" t="s">
        <v>196</v>
      </c>
    </row>
    <row r="39" spans="1:2" x14ac:dyDescent="0.25">
      <c r="A39" s="15" t="s">
        <v>250</v>
      </c>
      <c r="B39" s="169"/>
    </row>
    <row r="40" spans="1:2" x14ac:dyDescent="0.25">
      <c r="A40" s="17" t="s">
        <v>251</v>
      </c>
      <c r="B40" s="170"/>
    </row>
    <row r="41" spans="1:2" x14ac:dyDescent="0.25">
      <c r="A41" s="21" t="s">
        <v>252</v>
      </c>
      <c r="B41" s="171" t="s">
        <v>197</v>
      </c>
    </row>
    <row r="42" spans="1:2" x14ac:dyDescent="0.25">
      <c r="A42" s="21" t="s">
        <v>336</v>
      </c>
      <c r="B42" s="172"/>
    </row>
    <row r="43" spans="1:2" x14ac:dyDescent="0.25">
      <c r="A43" s="79" t="s">
        <v>264</v>
      </c>
      <c r="B43" s="78" t="s">
        <v>198</v>
      </c>
    </row>
    <row r="44" spans="1:2" x14ac:dyDescent="0.25">
      <c r="A44" s="21" t="s">
        <v>335</v>
      </c>
      <c r="B44" s="9" t="s">
        <v>217</v>
      </c>
    </row>
    <row r="45" spans="1:2" x14ac:dyDescent="0.25">
      <c r="A45" s="26" t="s">
        <v>272</v>
      </c>
      <c r="B45" s="168" t="s">
        <v>199</v>
      </c>
    </row>
    <row r="46" spans="1:2" x14ac:dyDescent="0.25">
      <c r="A46" s="29" t="s">
        <v>427</v>
      </c>
      <c r="B46" s="170"/>
    </row>
    <row r="47" spans="1:2" ht="15.75" thickBot="1" x14ac:dyDescent="0.3">
      <c r="A47" s="80" t="s">
        <v>428</v>
      </c>
      <c r="B47" s="80" t="s">
        <v>429</v>
      </c>
    </row>
    <row r="49" spans="1:5" x14ac:dyDescent="0.25">
      <c r="A49" s="55" t="s">
        <v>767</v>
      </c>
    </row>
    <row r="50" spans="1:5" ht="16.5" thickBot="1" x14ac:dyDescent="0.3">
      <c r="A50" s="54"/>
    </row>
    <row r="51" spans="1:5" x14ac:dyDescent="0.25">
      <c r="A51" s="48"/>
      <c r="B51" s="48" t="s">
        <v>196</v>
      </c>
      <c r="C51" s="48" t="s">
        <v>198</v>
      </c>
      <c r="D51" s="48" t="s">
        <v>199</v>
      </c>
      <c r="E51" s="48" t="s">
        <v>217</v>
      </c>
    </row>
    <row r="52" spans="1:5" ht="15.75" thickBot="1" x14ac:dyDescent="0.3">
      <c r="A52" s="80" t="s">
        <v>766</v>
      </c>
      <c r="B52" s="80">
        <v>0.38</v>
      </c>
      <c r="C52" s="80">
        <v>0.26</v>
      </c>
      <c r="D52" s="80">
        <v>2.3E-2</v>
      </c>
      <c r="E52" s="80">
        <v>0.33</v>
      </c>
    </row>
  </sheetData>
  <mergeCells count="5">
    <mergeCell ref="B6:B34"/>
    <mergeCell ref="B35:B37"/>
    <mergeCell ref="B38:B40"/>
    <mergeCell ref="B41:B42"/>
    <mergeCell ref="B45:B4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Normal="100" workbookViewId="0">
      <pane ySplit="3" topLeftCell="A4" activePane="bottomLeft" state="frozen"/>
      <selection pane="bottomLeft"/>
    </sheetView>
  </sheetViews>
  <sheetFormatPr defaultRowHeight="15" x14ac:dyDescent="0.25"/>
  <cols>
    <col min="1" max="1" width="33.140625" style="53" bestFit="1" customWidth="1"/>
    <col min="2" max="2" width="5.7109375" style="53" bestFit="1" customWidth="1"/>
    <col min="3" max="3" width="22.140625" style="53" bestFit="1" customWidth="1"/>
    <col min="4" max="4" width="17.85546875" style="53" bestFit="1" customWidth="1"/>
    <col min="5" max="5" width="14" style="53" bestFit="1" customWidth="1"/>
    <col min="6" max="6" width="36.42578125" style="53" bestFit="1" customWidth="1"/>
    <col min="7" max="7" width="122" style="53" bestFit="1" customWidth="1"/>
    <col min="8" max="8" width="54.7109375" style="53" bestFit="1" customWidth="1"/>
    <col min="9" max="9" width="49.140625" style="53" bestFit="1" customWidth="1"/>
    <col min="10" max="10" width="51.7109375" style="53" bestFit="1" customWidth="1"/>
    <col min="11" max="16384" width="9.140625" style="53"/>
  </cols>
  <sheetData>
    <row r="1" spans="1:9" x14ac:dyDescent="0.25">
      <c r="A1" s="55" t="s">
        <v>758</v>
      </c>
    </row>
    <row r="2" spans="1:9" ht="15.75" thickBot="1" x14ac:dyDescent="0.3"/>
    <row r="3" spans="1:9" x14ac:dyDescent="0.25">
      <c r="A3" s="57" t="s">
        <v>192</v>
      </c>
      <c r="B3" s="57" t="s">
        <v>193</v>
      </c>
      <c r="C3" s="57" t="s">
        <v>195</v>
      </c>
      <c r="D3" s="57" t="s">
        <v>194</v>
      </c>
      <c r="E3" s="57" t="s">
        <v>196</v>
      </c>
      <c r="F3" s="57" t="s">
        <v>254</v>
      </c>
      <c r="G3" s="57" t="s">
        <v>198</v>
      </c>
      <c r="H3" s="57" t="s">
        <v>199</v>
      </c>
      <c r="I3" s="57" t="s">
        <v>217</v>
      </c>
    </row>
    <row r="4" spans="1:9" x14ac:dyDescent="0.25">
      <c r="A4" s="6" t="s">
        <v>192</v>
      </c>
      <c r="B4" s="6" t="s">
        <v>193</v>
      </c>
      <c r="C4" s="6" t="s">
        <v>247</v>
      </c>
      <c r="D4" s="6" t="s">
        <v>218</v>
      </c>
      <c r="E4" s="6" t="s">
        <v>249</v>
      </c>
      <c r="F4" s="6" t="s">
        <v>255</v>
      </c>
      <c r="G4" s="6" t="s">
        <v>256</v>
      </c>
      <c r="H4" s="6" t="s">
        <v>257</v>
      </c>
      <c r="I4" s="6" t="s">
        <v>258</v>
      </c>
    </row>
    <row r="5" spans="1:9" x14ac:dyDescent="0.25">
      <c r="A5" s="6" t="s">
        <v>259</v>
      </c>
      <c r="B5" s="6"/>
      <c r="C5" s="6" t="s">
        <v>248</v>
      </c>
      <c r="D5" s="6" t="s">
        <v>219</v>
      </c>
      <c r="E5" s="6" t="s">
        <v>250</v>
      </c>
      <c r="F5" s="6" t="s">
        <v>220</v>
      </c>
      <c r="G5" s="6" t="s">
        <v>260</v>
      </c>
      <c r="H5" s="6" t="s">
        <v>261</v>
      </c>
      <c r="I5" s="6" t="s">
        <v>262</v>
      </c>
    </row>
    <row r="6" spans="1:9" x14ac:dyDescent="0.25">
      <c r="A6" s="6"/>
      <c r="B6" s="6"/>
      <c r="C6" s="6" t="s">
        <v>246</v>
      </c>
      <c r="D6" s="6" t="s">
        <v>222</v>
      </c>
      <c r="E6" s="6" t="s">
        <v>263</v>
      </c>
      <c r="F6" s="6" t="s">
        <v>221</v>
      </c>
      <c r="G6" s="6" t="s">
        <v>264</v>
      </c>
      <c r="H6" s="6" t="s">
        <v>265</v>
      </c>
      <c r="I6" s="6" t="s">
        <v>266</v>
      </c>
    </row>
    <row r="7" spans="1:9" x14ac:dyDescent="0.25">
      <c r="A7" s="6"/>
      <c r="B7" s="6"/>
      <c r="C7" s="6"/>
      <c r="D7" s="6" t="s">
        <v>223</v>
      </c>
      <c r="E7" s="6" t="s">
        <v>267</v>
      </c>
      <c r="F7" s="6" t="s">
        <v>268</v>
      </c>
      <c r="G7" s="6" t="s">
        <v>269</v>
      </c>
      <c r="H7" s="6" t="s">
        <v>193</v>
      </c>
      <c r="I7" s="6" t="s">
        <v>270</v>
      </c>
    </row>
    <row r="8" spans="1:9" x14ac:dyDescent="0.25">
      <c r="A8" s="6"/>
      <c r="B8" s="6"/>
      <c r="C8" s="6"/>
      <c r="D8" s="6" t="s">
        <v>225</v>
      </c>
      <c r="E8" s="6"/>
      <c r="F8" s="6" t="s">
        <v>235</v>
      </c>
      <c r="G8" s="6" t="s">
        <v>271</v>
      </c>
      <c r="H8" s="6" t="s">
        <v>272</v>
      </c>
      <c r="I8" s="6" t="s">
        <v>273</v>
      </c>
    </row>
    <row r="9" spans="1:9" x14ac:dyDescent="0.25">
      <c r="A9" s="6"/>
      <c r="B9" s="6"/>
      <c r="C9" s="6"/>
      <c r="D9" s="6" t="s">
        <v>226</v>
      </c>
      <c r="E9" s="6"/>
      <c r="F9" s="6" t="s">
        <v>240</v>
      </c>
      <c r="G9" s="6" t="s">
        <v>274</v>
      </c>
      <c r="H9" s="6" t="s">
        <v>275</v>
      </c>
      <c r="I9" s="6" t="s">
        <v>276</v>
      </c>
    </row>
    <row r="10" spans="1:9" x14ac:dyDescent="0.25">
      <c r="A10" s="6"/>
      <c r="B10" s="6"/>
      <c r="C10" s="6"/>
      <c r="D10" s="6" t="s">
        <v>227</v>
      </c>
      <c r="E10" s="6"/>
      <c r="F10" s="6" t="s">
        <v>277</v>
      </c>
      <c r="G10" s="6" t="s">
        <v>278</v>
      </c>
      <c r="H10" s="6" t="s">
        <v>279</v>
      </c>
      <c r="I10" s="6" t="s">
        <v>280</v>
      </c>
    </row>
    <row r="11" spans="1:9" x14ac:dyDescent="0.25">
      <c r="A11" s="6"/>
      <c r="B11" s="6"/>
      <c r="C11" s="6"/>
      <c r="D11" s="6" t="s">
        <v>228</v>
      </c>
      <c r="E11" s="6"/>
      <c r="F11" s="6" t="s">
        <v>281</v>
      </c>
      <c r="G11" s="6" t="s">
        <v>282</v>
      </c>
      <c r="H11" s="6" t="s">
        <v>283</v>
      </c>
      <c r="I11" s="6" t="s">
        <v>284</v>
      </c>
    </row>
    <row r="12" spans="1:9" x14ac:dyDescent="0.25">
      <c r="A12" s="6"/>
      <c r="B12" s="6"/>
      <c r="C12" s="6"/>
      <c r="D12" s="6" t="s">
        <v>229</v>
      </c>
      <c r="E12" s="6"/>
      <c r="F12" s="6" t="s">
        <v>285</v>
      </c>
      <c r="G12" s="6" t="s">
        <v>286</v>
      </c>
      <c r="H12" s="6" t="s">
        <v>287</v>
      </c>
      <c r="I12" s="6" t="s">
        <v>288</v>
      </c>
    </row>
    <row r="13" spans="1:9" x14ac:dyDescent="0.25">
      <c r="A13" s="6"/>
      <c r="B13" s="6"/>
      <c r="C13" s="6"/>
      <c r="D13" s="6" t="s">
        <v>289</v>
      </c>
      <c r="E13" s="6"/>
      <c r="F13" s="6" t="s">
        <v>290</v>
      </c>
      <c r="G13" s="6" t="s">
        <v>291</v>
      </c>
      <c r="H13" s="6" t="s">
        <v>292</v>
      </c>
      <c r="I13" s="6" t="s">
        <v>293</v>
      </c>
    </row>
    <row r="14" spans="1:9" x14ac:dyDescent="0.25">
      <c r="A14" s="6"/>
      <c r="B14" s="6"/>
      <c r="C14" s="6"/>
      <c r="D14" s="6" t="s">
        <v>230</v>
      </c>
      <c r="E14" s="6"/>
      <c r="F14" s="6" t="s">
        <v>294</v>
      </c>
      <c r="G14" s="6" t="s">
        <v>295</v>
      </c>
      <c r="H14" s="6" t="s">
        <v>296</v>
      </c>
      <c r="I14" s="6" t="s">
        <v>297</v>
      </c>
    </row>
    <row r="15" spans="1:9" x14ac:dyDescent="0.25">
      <c r="A15" s="6"/>
      <c r="B15" s="6"/>
      <c r="C15" s="6"/>
      <c r="D15" s="6" t="s">
        <v>231</v>
      </c>
      <c r="E15" s="6"/>
      <c r="F15" s="6" t="s">
        <v>298</v>
      </c>
      <c r="G15" s="6" t="s">
        <v>299</v>
      </c>
      <c r="H15" s="6" t="s">
        <v>300</v>
      </c>
      <c r="I15" s="6" t="s">
        <v>301</v>
      </c>
    </row>
    <row r="16" spans="1:9" x14ac:dyDescent="0.25">
      <c r="A16" s="6"/>
      <c r="B16" s="6"/>
      <c r="C16" s="6"/>
      <c r="D16" s="6" t="s">
        <v>234</v>
      </c>
      <c r="E16" s="6"/>
      <c r="F16" s="6" t="s">
        <v>302</v>
      </c>
      <c r="G16" s="6" t="s">
        <v>303</v>
      </c>
      <c r="H16" s="6" t="s">
        <v>304</v>
      </c>
      <c r="I16" s="6" t="s">
        <v>305</v>
      </c>
    </row>
    <row r="17" spans="1:9" x14ac:dyDescent="0.25">
      <c r="A17" s="6"/>
      <c r="B17" s="6"/>
      <c r="C17" s="6"/>
      <c r="D17" s="6" t="s">
        <v>236</v>
      </c>
      <c r="E17" s="6"/>
      <c r="F17" s="6" t="s">
        <v>306</v>
      </c>
      <c r="G17" s="6" t="s">
        <v>307</v>
      </c>
      <c r="H17" s="6" t="s">
        <v>308</v>
      </c>
      <c r="I17" s="6" t="s">
        <v>309</v>
      </c>
    </row>
    <row r="18" spans="1:9" x14ac:dyDescent="0.25">
      <c r="A18" s="6"/>
      <c r="B18" s="6"/>
      <c r="C18" s="6"/>
      <c r="D18" s="6" t="s">
        <v>237</v>
      </c>
      <c r="E18" s="6"/>
      <c r="F18" s="6" t="s">
        <v>310</v>
      </c>
      <c r="G18" s="6" t="s">
        <v>311</v>
      </c>
      <c r="H18" s="6" t="s">
        <v>312</v>
      </c>
      <c r="I18" s="6" t="s">
        <v>313</v>
      </c>
    </row>
    <row r="19" spans="1:9" x14ac:dyDescent="0.25">
      <c r="A19" s="6"/>
      <c r="B19" s="6"/>
      <c r="C19" s="6"/>
      <c r="D19" s="6" t="s">
        <v>238</v>
      </c>
      <c r="E19" s="6"/>
      <c r="F19" s="6" t="s">
        <v>224</v>
      </c>
      <c r="G19" s="6" t="s">
        <v>314</v>
      </c>
      <c r="H19" s="6" t="s">
        <v>315</v>
      </c>
      <c r="I19" s="6" t="s">
        <v>316</v>
      </c>
    </row>
    <row r="20" spans="1:9" x14ac:dyDescent="0.25">
      <c r="A20" s="6"/>
      <c r="B20" s="6"/>
      <c r="C20" s="6"/>
      <c r="D20" s="6" t="s">
        <v>239</v>
      </c>
      <c r="E20" s="6"/>
      <c r="F20" s="6" t="s">
        <v>317</v>
      </c>
      <c r="G20" s="6" t="s">
        <v>318</v>
      </c>
      <c r="H20" s="6" t="s">
        <v>319</v>
      </c>
      <c r="I20" s="6" t="s">
        <v>320</v>
      </c>
    </row>
    <row r="21" spans="1:9" x14ac:dyDescent="0.25">
      <c r="A21" s="6"/>
      <c r="B21" s="6"/>
      <c r="C21" s="6"/>
      <c r="D21" s="6" t="s">
        <v>321</v>
      </c>
      <c r="E21" s="6"/>
      <c r="F21" s="6" t="s">
        <v>322</v>
      </c>
      <c r="G21" s="6" t="s">
        <v>323</v>
      </c>
      <c r="H21" s="6" t="s">
        <v>324</v>
      </c>
      <c r="I21" s="6" t="s">
        <v>325</v>
      </c>
    </row>
    <row r="22" spans="1:9" x14ac:dyDescent="0.25">
      <c r="A22" s="6"/>
      <c r="B22" s="6"/>
      <c r="C22" s="6"/>
      <c r="D22" s="6" t="s">
        <v>243</v>
      </c>
      <c r="E22" s="6"/>
      <c r="F22" s="6" t="s">
        <v>326</v>
      </c>
      <c r="G22" s="6" t="s">
        <v>327</v>
      </c>
      <c r="H22" s="6" t="s">
        <v>328</v>
      </c>
      <c r="I22" s="6" t="s">
        <v>329</v>
      </c>
    </row>
    <row r="23" spans="1:9" x14ac:dyDescent="0.25">
      <c r="A23" s="6"/>
      <c r="B23" s="6"/>
      <c r="C23" s="6"/>
      <c r="D23" s="6" t="s">
        <v>244</v>
      </c>
      <c r="E23" s="6"/>
      <c r="F23" s="6" t="s">
        <v>232</v>
      </c>
      <c r="G23" s="6" t="s">
        <v>330</v>
      </c>
      <c r="H23" s="6" t="s">
        <v>331</v>
      </c>
      <c r="I23" s="6" t="s">
        <v>332</v>
      </c>
    </row>
    <row r="24" spans="1:9" x14ac:dyDescent="0.25">
      <c r="A24" s="6"/>
      <c r="B24" s="6"/>
      <c r="C24" s="6"/>
      <c r="D24" s="6" t="s">
        <v>253</v>
      </c>
      <c r="E24" s="6"/>
      <c r="F24" s="6" t="s">
        <v>233</v>
      </c>
      <c r="G24" s="6" t="s">
        <v>333</v>
      </c>
      <c r="H24" s="6" t="s">
        <v>334</v>
      </c>
      <c r="I24" s="6" t="s">
        <v>335</v>
      </c>
    </row>
    <row r="25" spans="1:9" x14ac:dyDescent="0.25">
      <c r="A25" s="6"/>
      <c r="B25" s="6"/>
      <c r="C25" s="6"/>
      <c r="D25" s="6" t="s">
        <v>336</v>
      </c>
      <c r="E25" s="6"/>
      <c r="F25" s="6" t="s">
        <v>337</v>
      </c>
      <c r="G25" s="6" t="s">
        <v>338</v>
      </c>
      <c r="H25" s="6" t="s">
        <v>339</v>
      </c>
      <c r="I25" s="6" t="s">
        <v>340</v>
      </c>
    </row>
    <row r="26" spans="1:9" x14ac:dyDescent="0.25">
      <c r="A26" s="6"/>
      <c r="B26" s="6"/>
      <c r="C26" s="6"/>
      <c r="D26" s="6" t="s">
        <v>245</v>
      </c>
      <c r="E26" s="6"/>
      <c r="F26" s="6" t="s">
        <v>341</v>
      </c>
      <c r="G26" s="6" t="s">
        <v>342</v>
      </c>
      <c r="H26" s="6" t="s">
        <v>343</v>
      </c>
      <c r="I26" s="6" t="s">
        <v>344</v>
      </c>
    </row>
    <row r="27" spans="1:9" x14ac:dyDescent="0.25">
      <c r="A27" s="6"/>
      <c r="B27" s="6"/>
      <c r="C27" s="6"/>
      <c r="D27" s="6"/>
      <c r="E27" s="6"/>
      <c r="F27" s="6" t="s">
        <v>345</v>
      </c>
      <c r="G27" s="6" t="s">
        <v>346</v>
      </c>
      <c r="H27" s="6" t="s">
        <v>347</v>
      </c>
      <c r="I27" s="6" t="s">
        <v>348</v>
      </c>
    </row>
    <row r="28" spans="1:9" x14ac:dyDescent="0.25">
      <c r="A28" s="6"/>
      <c r="B28" s="6"/>
      <c r="C28" s="6"/>
      <c r="D28" s="6"/>
      <c r="E28" s="6"/>
      <c r="F28" s="6" t="s">
        <v>349</v>
      </c>
      <c r="G28" s="6" t="s">
        <v>350</v>
      </c>
      <c r="H28" s="6" t="s">
        <v>351</v>
      </c>
      <c r="I28" s="6" t="s">
        <v>352</v>
      </c>
    </row>
    <row r="29" spans="1:9" x14ac:dyDescent="0.25">
      <c r="A29" s="6"/>
      <c r="B29" s="6"/>
      <c r="C29" s="6"/>
      <c r="D29" s="6"/>
      <c r="E29" s="6"/>
      <c r="F29" s="6" t="s">
        <v>353</v>
      </c>
      <c r="G29" s="6" t="s">
        <v>354</v>
      </c>
      <c r="H29" s="6" t="s">
        <v>355</v>
      </c>
      <c r="I29" s="6" t="s">
        <v>356</v>
      </c>
    </row>
    <row r="30" spans="1:9" x14ac:dyDescent="0.25">
      <c r="A30" s="6"/>
      <c r="B30" s="6"/>
      <c r="C30" s="6"/>
      <c r="D30" s="6"/>
      <c r="E30" s="6"/>
      <c r="F30" s="6"/>
      <c r="G30" s="6" t="s">
        <v>357</v>
      </c>
      <c r="H30" s="6" t="s">
        <v>358</v>
      </c>
      <c r="I30" s="6" t="s">
        <v>359</v>
      </c>
    </row>
    <row r="31" spans="1:9" x14ac:dyDescent="0.25">
      <c r="A31" s="6"/>
      <c r="B31" s="6"/>
      <c r="C31" s="6"/>
      <c r="D31" s="6"/>
      <c r="E31" s="6"/>
      <c r="F31" s="6"/>
      <c r="G31" s="6" t="s">
        <v>360</v>
      </c>
      <c r="H31" s="6" t="s">
        <v>361</v>
      </c>
      <c r="I31" s="6" t="s">
        <v>362</v>
      </c>
    </row>
    <row r="32" spans="1:9" x14ac:dyDescent="0.25">
      <c r="A32" s="6"/>
      <c r="B32" s="6"/>
      <c r="C32" s="6"/>
      <c r="D32" s="6"/>
      <c r="E32" s="6"/>
      <c r="F32" s="6"/>
      <c r="G32" s="6" t="s">
        <v>363</v>
      </c>
      <c r="H32" s="6" t="s">
        <v>364</v>
      </c>
      <c r="I32" s="6" t="s">
        <v>365</v>
      </c>
    </row>
    <row r="33" spans="1:9" x14ac:dyDescent="0.25">
      <c r="A33" s="6"/>
      <c r="B33" s="6"/>
      <c r="C33" s="6"/>
      <c r="D33" s="6"/>
      <c r="E33" s="6"/>
      <c r="F33" s="6"/>
      <c r="G33" s="6" t="s">
        <v>366</v>
      </c>
      <c r="H33" s="6" t="s">
        <v>367</v>
      </c>
      <c r="I33" s="6" t="s">
        <v>368</v>
      </c>
    </row>
    <row r="34" spans="1:9" x14ac:dyDescent="0.25">
      <c r="A34" s="6"/>
      <c r="B34" s="6"/>
      <c r="C34" s="6"/>
      <c r="D34" s="6"/>
      <c r="E34" s="6"/>
      <c r="F34" s="6"/>
      <c r="G34" s="6" t="s">
        <v>369</v>
      </c>
      <c r="H34" s="6" t="s">
        <v>370</v>
      </c>
      <c r="I34" s="6" t="s">
        <v>371</v>
      </c>
    </row>
    <row r="35" spans="1:9" x14ac:dyDescent="0.25">
      <c r="A35" s="6"/>
      <c r="B35" s="6"/>
      <c r="C35" s="6"/>
      <c r="D35" s="6"/>
      <c r="E35" s="6"/>
      <c r="F35" s="6"/>
      <c r="G35" s="6" t="s">
        <v>372</v>
      </c>
      <c r="H35" s="6" t="s">
        <v>373</v>
      </c>
      <c r="I35" s="6" t="s">
        <v>374</v>
      </c>
    </row>
    <row r="36" spans="1:9" x14ac:dyDescent="0.25">
      <c r="A36" s="6"/>
      <c r="B36" s="6"/>
      <c r="C36" s="6"/>
      <c r="D36" s="6"/>
      <c r="E36" s="6"/>
      <c r="F36" s="6"/>
      <c r="G36" s="6" t="s">
        <v>375</v>
      </c>
      <c r="H36" s="6" t="s">
        <v>376</v>
      </c>
      <c r="I36" s="6" t="s">
        <v>377</v>
      </c>
    </row>
    <row r="37" spans="1:9" x14ac:dyDescent="0.25">
      <c r="A37" s="6"/>
      <c r="B37" s="6"/>
      <c r="C37" s="6"/>
      <c r="D37" s="6"/>
      <c r="E37" s="6"/>
      <c r="F37" s="6"/>
      <c r="G37" s="6" t="s">
        <v>378</v>
      </c>
      <c r="H37" s="6" t="s">
        <v>379</v>
      </c>
      <c r="I37" s="6" t="s">
        <v>380</v>
      </c>
    </row>
    <row r="38" spans="1:9" x14ac:dyDescent="0.25">
      <c r="A38" s="6"/>
      <c r="B38" s="6"/>
      <c r="C38" s="6"/>
      <c r="D38" s="6"/>
      <c r="E38" s="6"/>
      <c r="F38" s="6"/>
      <c r="G38" s="6" t="s">
        <v>381</v>
      </c>
      <c r="H38" s="6"/>
      <c r="I38" s="6" t="s">
        <v>382</v>
      </c>
    </row>
    <row r="39" spans="1:9" x14ac:dyDescent="0.25">
      <c r="A39" s="6"/>
      <c r="B39" s="6"/>
      <c r="C39" s="6"/>
      <c r="D39" s="6"/>
      <c r="E39" s="6"/>
      <c r="F39" s="6"/>
      <c r="G39" s="6" t="s">
        <v>383</v>
      </c>
      <c r="H39" s="6"/>
      <c r="I39" s="6" t="s">
        <v>384</v>
      </c>
    </row>
    <row r="40" spans="1:9" x14ac:dyDescent="0.25">
      <c r="A40" s="6"/>
      <c r="B40" s="6"/>
      <c r="C40" s="6"/>
      <c r="D40" s="6"/>
      <c r="E40" s="6"/>
      <c r="F40" s="6"/>
      <c r="G40" s="6" t="s">
        <v>385</v>
      </c>
      <c r="H40" s="6"/>
      <c r="I40" s="6" t="s">
        <v>386</v>
      </c>
    </row>
    <row r="41" spans="1:9" x14ac:dyDescent="0.25">
      <c r="A41" s="6"/>
      <c r="B41" s="6"/>
      <c r="C41" s="6"/>
      <c r="D41" s="6"/>
      <c r="E41" s="6"/>
      <c r="F41" s="6"/>
      <c r="G41" s="6" t="s">
        <v>387</v>
      </c>
      <c r="H41" s="6"/>
      <c r="I41" s="6" t="s">
        <v>388</v>
      </c>
    </row>
    <row r="42" spans="1:9" x14ac:dyDescent="0.25">
      <c r="A42" s="6"/>
      <c r="B42" s="6"/>
      <c r="C42" s="6"/>
      <c r="D42" s="6"/>
      <c r="E42" s="6"/>
      <c r="F42" s="6"/>
      <c r="G42" s="6" t="s">
        <v>389</v>
      </c>
      <c r="H42" s="6"/>
      <c r="I42" s="6" t="s">
        <v>390</v>
      </c>
    </row>
    <row r="43" spans="1:9" x14ac:dyDescent="0.25">
      <c r="A43" s="6"/>
      <c r="B43" s="6"/>
      <c r="C43" s="6"/>
      <c r="D43" s="6"/>
      <c r="E43" s="6"/>
      <c r="F43" s="6"/>
      <c r="G43" s="6" t="s">
        <v>391</v>
      </c>
      <c r="H43" s="6"/>
      <c r="I43" s="6" t="s">
        <v>392</v>
      </c>
    </row>
    <row r="44" spans="1:9" x14ac:dyDescent="0.25">
      <c r="A44" s="6"/>
      <c r="B44" s="6"/>
      <c r="C44" s="6"/>
      <c r="D44" s="6"/>
      <c r="E44" s="6"/>
      <c r="F44" s="6"/>
      <c r="G44" s="6" t="s">
        <v>393</v>
      </c>
      <c r="H44" s="6"/>
      <c r="I44" s="6" t="s">
        <v>394</v>
      </c>
    </row>
    <row r="45" spans="1:9" x14ac:dyDescent="0.25">
      <c r="A45" s="6"/>
      <c r="B45" s="6"/>
      <c r="C45" s="6"/>
      <c r="D45" s="6"/>
      <c r="E45" s="6"/>
      <c r="F45" s="6"/>
      <c r="G45" s="6" t="s">
        <v>395</v>
      </c>
      <c r="H45" s="6"/>
      <c r="I45" s="6" t="s">
        <v>396</v>
      </c>
    </row>
    <row r="46" spans="1:9" x14ac:dyDescent="0.25">
      <c r="A46" s="6"/>
      <c r="B46" s="6"/>
      <c r="C46" s="6"/>
      <c r="D46" s="6"/>
      <c r="E46" s="6"/>
      <c r="F46" s="6"/>
      <c r="G46" s="6" t="s">
        <v>397</v>
      </c>
      <c r="H46" s="6"/>
      <c r="I46" s="6" t="s">
        <v>398</v>
      </c>
    </row>
    <row r="47" spans="1:9" x14ac:dyDescent="0.25">
      <c r="A47" s="6"/>
      <c r="B47" s="6"/>
      <c r="C47" s="6"/>
      <c r="D47" s="6"/>
      <c r="E47" s="6"/>
      <c r="F47" s="6"/>
      <c r="G47" s="6" t="s">
        <v>399</v>
      </c>
      <c r="H47" s="6"/>
      <c r="I47" s="6" t="s">
        <v>400</v>
      </c>
    </row>
    <row r="48" spans="1:9" x14ac:dyDescent="0.25">
      <c r="A48" s="6"/>
      <c r="B48" s="6"/>
      <c r="C48" s="6"/>
      <c r="D48" s="6"/>
      <c r="E48" s="6"/>
      <c r="F48" s="6"/>
      <c r="G48" s="6"/>
      <c r="H48" s="6"/>
      <c r="I48" s="6" t="s">
        <v>401</v>
      </c>
    </row>
    <row r="49" spans="1:9" x14ac:dyDescent="0.25">
      <c r="A49" s="6"/>
      <c r="B49" s="6"/>
      <c r="C49" s="6"/>
      <c r="D49" s="6"/>
      <c r="E49" s="6"/>
      <c r="F49" s="6"/>
      <c r="G49" s="6"/>
      <c r="H49" s="6"/>
      <c r="I49" s="6" t="s">
        <v>402</v>
      </c>
    </row>
    <row r="50" spans="1:9" x14ac:dyDescent="0.25">
      <c r="A50" s="6"/>
      <c r="B50" s="6"/>
      <c r="C50" s="6"/>
      <c r="D50" s="6"/>
      <c r="E50" s="6"/>
      <c r="F50" s="6"/>
      <c r="G50" s="6"/>
      <c r="H50" s="6"/>
      <c r="I50" s="6" t="s">
        <v>403</v>
      </c>
    </row>
    <row r="51" spans="1:9" x14ac:dyDescent="0.25">
      <c r="A51" s="6"/>
      <c r="B51" s="6"/>
      <c r="C51" s="6"/>
      <c r="D51" s="6"/>
      <c r="E51" s="6"/>
      <c r="F51" s="6"/>
      <c r="G51" s="6"/>
      <c r="H51" s="6"/>
      <c r="I51" s="6" t="s">
        <v>404</v>
      </c>
    </row>
    <row r="52" spans="1:9" x14ac:dyDescent="0.25">
      <c r="A52" s="6"/>
      <c r="B52" s="6"/>
      <c r="C52" s="6"/>
      <c r="D52" s="6"/>
      <c r="E52" s="6"/>
      <c r="F52" s="6"/>
      <c r="G52" s="6"/>
      <c r="H52" s="6"/>
      <c r="I52" s="6" t="s">
        <v>405</v>
      </c>
    </row>
    <row r="53" spans="1:9" x14ac:dyDescent="0.25">
      <c r="A53" s="6"/>
      <c r="B53" s="6"/>
      <c r="C53" s="6"/>
      <c r="D53" s="6"/>
      <c r="E53" s="6"/>
      <c r="F53" s="6"/>
      <c r="G53" s="6"/>
      <c r="H53" s="6"/>
      <c r="I53" s="6" t="s">
        <v>406</v>
      </c>
    </row>
    <row r="54" spans="1:9" x14ac:dyDescent="0.25">
      <c r="A54" s="6"/>
      <c r="B54" s="6"/>
      <c r="C54" s="6"/>
      <c r="D54" s="6"/>
      <c r="E54" s="6"/>
      <c r="F54" s="6"/>
      <c r="G54" s="6"/>
      <c r="H54" s="6"/>
      <c r="I54" s="6" t="s">
        <v>407</v>
      </c>
    </row>
    <row r="55" spans="1:9" x14ac:dyDescent="0.25">
      <c r="A55" s="6"/>
      <c r="B55" s="6"/>
      <c r="C55" s="6"/>
      <c r="D55" s="6"/>
      <c r="E55" s="6"/>
      <c r="F55" s="6"/>
      <c r="G55" s="6"/>
      <c r="H55" s="6"/>
      <c r="I55" s="6" t="s">
        <v>408</v>
      </c>
    </row>
    <row r="56" spans="1:9" x14ac:dyDescent="0.25">
      <c r="A56" s="6"/>
      <c r="B56" s="6"/>
      <c r="C56" s="6"/>
      <c r="D56" s="6"/>
      <c r="E56" s="6"/>
      <c r="F56" s="6"/>
      <c r="G56" s="6"/>
      <c r="H56" s="6"/>
      <c r="I56" s="6" t="s">
        <v>409</v>
      </c>
    </row>
    <row r="57" spans="1:9" x14ac:dyDescent="0.25">
      <c r="A57" s="6"/>
      <c r="B57" s="6"/>
      <c r="C57" s="6"/>
      <c r="D57" s="6"/>
      <c r="E57" s="6"/>
      <c r="F57" s="6"/>
      <c r="G57" s="6"/>
      <c r="H57" s="6"/>
      <c r="I57" s="6" t="s">
        <v>410</v>
      </c>
    </row>
    <row r="58" spans="1:9" x14ac:dyDescent="0.25">
      <c r="A58" s="6"/>
      <c r="B58" s="6"/>
      <c r="C58" s="6"/>
      <c r="D58" s="6"/>
      <c r="E58" s="6"/>
      <c r="F58" s="6"/>
      <c r="G58" s="6"/>
      <c r="H58" s="6"/>
      <c r="I58" s="6" t="s">
        <v>411</v>
      </c>
    </row>
    <row r="59" spans="1:9" x14ac:dyDescent="0.25">
      <c r="A59" s="6"/>
      <c r="B59" s="6"/>
      <c r="C59" s="6"/>
      <c r="D59" s="6"/>
      <c r="E59" s="6"/>
      <c r="F59" s="6"/>
      <c r="G59" s="6"/>
      <c r="H59" s="6"/>
      <c r="I59" s="6" t="s">
        <v>412</v>
      </c>
    </row>
    <row r="60" spans="1:9" x14ac:dyDescent="0.25">
      <c r="A60" s="6"/>
      <c r="B60" s="6"/>
      <c r="C60" s="6"/>
      <c r="D60" s="6"/>
      <c r="E60" s="6"/>
      <c r="F60" s="6"/>
      <c r="G60" s="6"/>
      <c r="H60" s="6"/>
      <c r="I60" s="6" t="s">
        <v>413</v>
      </c>
    </row>
    <row r="61" spans="1:9" x14ac:dyDescent="0.25">
      <c r="A61" s="6"/>
      <c r="B61" s="6"/>
      <c r="C61" s="6"/>
      <c r="D61" s="6"/>
      <c r="E61" s="6"/>
      <c r="F61" s="6"/>
      <c r="G61" s="6"/>
      <c r="H61" s="6"/>
      <c r="I61" s="44" t="s">
        <v>414</v>
      </c>
    </row>
    <row r="62" spans="1:9" x14ac:dyDescent="0.25">
      <c r="A62" s="6"/>
      <c r="B62" s="6"/>
      <c r="C62" s="6"/>
      <c r="D62" s="6"/>
      <c r="E62" s="6"/>
      <c r="F62" s="6"/>
      <c r="G62" s="6"/>
      <c r="H62" s="6"/>
      <c r="I62" s="6" t="s">
        <v>415</v>
      </c>
    </row>
    <row r="63" spans="1:9" x14ac:dyDescent="0.25">
      <c r="A63" s="6"/>
      <c r="B63" s="6"/>
      <c r="C63" s="6"/>
      <c r="D63" s="6"/>
      <c r="E63" s="6"/>
      <c r="F63" s="6"/>
      <c r="G63" s="6"/>
      <c r="H63" s="6"/>
      <c r="I63" s="6" t="s">
        <v>416</v>
      </c>
    </row>
    <row r="64" spans="1:9" x14ac:dyDescent="0.25">
      <c r="A64" s="6"/>
      <c r="B64" s="6"/>
      <c r="C64" s="6"/>
      <c r="D64" s="6"/>
      <c r="E64" s="6"/>
      <c r="F64" s="6"/>
      <c r="G64" s="6"/>
      <c r="H64" s="6"/>
      <c r="I64" s="6" t="s">
        <v>417</v>
      </c>
    </row>
    <row r="65" spans="1:9" x14ac:dyDescent="0.25">
      <c r="A65" s="6"/>
      <c r="B65" s="6"/>
      <c r="C65" s="6"/>
      <c r="D65" s="6"/>
      <c r="E65" s="6"/>
      <c r="F65" s="6"/>
      <c r="G65" s="6"/>
      <c r="H65" s="6"/>
      <c r="I65" s="6" t="s">
        <v>418</v>
      </c>
    </row>
    <row r="66" spans="1:9" x14ac:dyDescent="0.25">
      <c r="A66" s="6"/>
      <c r="B66" s="6"/>
      <c r="C66" s="6"/>
      <c r="D66" s="6"/>
      <c r="E66" s="6"/>
      <c r="F66" s="6"/>
      <c r="G66" s="6"/>
      <c r="H66" s="6"/>
      <c r="I66" s="6" t="s">
        <v>419</v>
      </c>
    </row>
    <row r="67" spans="1:9" x14ac:dyDescent="0.25">
      <c r="A67" s="6"/>
      <c r="B67" s="6"/>
      <c r="C67" s="6"/>
      <c r="D67" s="6"/>
      <c r="E67" s="6"/>
      <c r="F67" s="6"/>
      <c r="G67" s="6"/>
      <c r="H67" s="6"/>
      <c r="I67" s="6" t="s">
        <v>420</v>
      </c>
    </row>
    <row r="68" spans="1:9" x14ac:dyDescent="0.25">
      <c r="A68" s="6"/>
      <c r="B68" s="6"/>
      <c r="C68" s="6"/>
      <c r="D68" s="6"/>
      <c r="E68" s="6"/>
      <c r="F68" s="6"/>
      <c r="G68" s="6"/>
      <c r="H68" s="6"/>
      <c r="I68" s="6" t="s">
        <v>421</v>
      </c>
    </row>
    <row r="69" spans="1:9" x14ac:dyDescent="0.25">
      <c r="A69" s="6"/>
      <c r="B69" s="6"/>
      <c r="C69" s="6"/>
      <c r="D69" s="6"/>
      <c r="E69" s="6"/>
      <c r="F69" s="6"/>
      <c r="G69" s="6"/>
      <c r="H69" s="6"/>
      <c r="I69" s="6" t="s">
        <v>422</v>
      </c>
    </row>
    <row r="70" spans="1:9" x14ac:dyDescent="0.25">
      <c r="A70" s="6"/>
      <c r="B70" s="6"/>
      <c r="C70" s="6"/>
      <c r="D70" s="6"/>
      <c r="E70" s="6"/>
      <c r="F70" s="6"/>
      <c r="G70" s="6"/>
      <c r="H70" s="6"/>
      <c r="I70" s="6" t="s">
        <v>423</v>
      </c>
    </row>
    <row r="71" spans="1:9" x14ac:dyDescent="0.25">
      <c r="A71" s="6"/>
      <c r="B71" s="6"/>
      <c r="C71" s="6"/>
      <c r="D71" s="6"/>
      <c r="E71" s="6"/>
      <c r="F71" s="6"/>
      <c r="G71" s="6"/>
      <c r="H71" s="6"/>
      <c r="I71" s="6" t="s">
        <v>424</v>
      </c>
    </row>
    <row r="72" spans="1:9" x14ac:dyDescent="0.25">
      <c r="A72" s="6"/>
      <c r="B72" s="6"/>
      <c r="C72" s="6"/>
      <c r="D72" s="6"/>
      <c r="E72" s="6"/>
      <c r="F72" s="6"/>
      <c r="G72" s="6"/>
      <c r="H72" s="6"/>
      <c r="I72" s="6" t="s">
        <v>425</v>
      </c>
    </row>
    <row r="73" spans="1:9" x14ac:dyDescent="0.25">
      <c r="A73" s="44"/>
      <c r="B73" s="44"/>
      <c r="C73" s="44"/>
      <c r="D73" s="44"/>
      <c r="E73" s="44"/>
      <c r="F73" s="44"/>
      <c r="G73" s="44"/>
      <c r="H73" s="44"/>
      <c r="I73" s="44" t="s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zoomScaleNormal="100"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1.42578125" bestFit="1" customWidth="1"/>
    <col min="2" max="2" width="9.140625" bestFit="1" customWidth="1"/>
    <col min="3" max="3" width="79.42578125" bestFit="1" customWidth="1"/>
    <col min="4" max="18" width="3" bestFit="1" customWidth="1"/>
  </cols>
  <sheetData>
    <row r="1" spans="1:18" x14ac:dyDescent="0.25">
      <c r="A1" s="55" t="s">
        <v>759</v>
      </c>
    </row>
    <row r="2" spans="1:18" ht="15.75" thickBot="1" x14ac:dyDescent="0.3"/>
    <row r="3" spans="1:18" ht="151.5" x14ac:dyDescent="0.25">
      <c r="A3" s="103" t="s">
        <v>763</v>
      </c>
      <c r="B3" s="103" t="s">
        <v>570</v>
      </c>
      <c r="C3" s="104" t="s">
        <v>571</v>
      </c>
      <c r="D3" s="65" t="s">
        <v>431</v>
      </c>
      <c r="E3" s="65" t="s">
        <v>432</v>
      </c>
      <c r="F3" s="65" t="s">
        <v>433</v>
      </c>
      <c r="G3" s="65" t="s">
        <v>434</v>
      </c>
      <c r="H3" s="65" t="s">
        <v>435</v>
      </c>
      <c r="I3" s="65" t="s">
        <v>436</v>
      </c>
      <c r="J3" s="65" t="s">
        <v>437</v>
      </c>
      <c r="K3" s="65" t="s">
        <v>438</v>
      </c>
      <c r="L3" s="65" t="s">
        <v>439</v>
      </c>
      <c r="M3" s="65" t="s">
        <v>440</v>
      </c>
      <c r="N3" s="65" t="s">
        <v>441</v>
      </c>
      <c r="O3" s="65" t="s">
        <v>442</v>
      </c>
      <c r="P3" s="65" t="s">
        <v>443</v>
      </c>
      <c r="Q3" s="65" t="s">
        <v>444</v>
      </c>
      <c r="R3" s="65" t="s">
        <v>445</v>
      </c>
    </row>
    <row r="4" spans="1:18" x14ac:dyDescent="0.25">
      <c r="A4" s="6">
        <v>1</v>
      </c>
      <c r="B4" s="9">
        <v>1</v>
      </c>
      <c r="C4" s="60" t="s">
        <v>446</v>
      </c>
      <c r="D4" s="66">
        <v>0</v>
      </c>
      <c r="E4" s="66">
        <v>0</v>
      </c>
      <c r="F4" s="66">
        <v>0</v>
      </c>
      <c r="G4" s="66">
        <v>0</v>
      </c>
      <c r="H4" s="66">
        <v>1</v>
      </c>
      <c r="I4" s="66">
        <v>1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  <c r="P4" s="66">
        <v>0</v>
      </c>
      <c r="Q4" s="66">
        <v>0</v>
      </c>
      <c r="R4" s="66">
        <v>0</v>
      </c>
    </row>
    <row r="5" spans="1:18" x14ac:dyDescent="0.25">
      <c r="A5" s="6">
        <v>2</v>
      </c>
      <c r="B5" s="9">
        <v>2</v>
      </c>
      <c r="C5" s="60" t="s">
        <v>447</v>
      </c>
      <c r="D5" s="66">
        <v>0</v>
      </c>
      <c r="E5" s="66">
        <v>0</v>
      </c>
      <c r="F5" s="66">
        <v>0</v>
      </c>
      <c r="G5" s="66">
        <v>0</v>
      </c>
      <c r="H5" s="66">
        <v>1</v>
      </c>
      <c r="I5" s="66">
        <v>1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  <c r="P5" s="66">
        <v>0</v>
      </c>
      <c r="Q5" s="66">
        <v>0</v>
      </c>
      <c r="R5" s="66">
        <v>0</v>
      </c>
    </row>
    <row r="6" spans="1:18" x14ac:dyDescent="0.25">
      <c r="A6" s="6">
        <v>3</v>
      </c>
      <c r="B6" s="9">
        <v>3</v>
      </c>
      <c r="C6" s="60" t="s">
        <v>448</v>
      </c>
      <c r="D6" s="66">
        <v>0</v>
      </c>
      <c r="E6" s="66">
        <v>0</v>
      </c>
      <c r="F6" s="66">
        <v>0</v>
      </c>
      <c r="G6" s="66">
        <v>0</v>
      </c>
      <c r="H6" s="66">
        <v>1</v>
      </c>
      <c r="I6" s="66">
        <v>1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  <c r="P6" s="66">
        <v>0</v>
      </c>
      <c r="Q6" s="66">
        <v>0</v>
      </c>
      <c r="R6" s="66">
        <v>0</v>
      </c>
    </row>
    <row r="7" spans="1:18" x14ac:dyDescent="0.25">
      <c r="A7" s="6">
        <v>4</v>
      </c>
      <c r="B7" s="9">
        <v>4</v>
      </c>
      <c r="C7" s="60" t="s">
        <v>449</v>
      </c>
      <c r="D7" s="66">
        <v>0</v>
      </c>
      <c r="E7" s="66">
        <v>0</v>
      </c>
      <c r="F7" s="66">
        <v>0</v>
      </c>
      <c r="G7" s="66">
        <v>0</v>
      </c>
      <c r="H7" s="66">
        <v>1</v>
      </c>
      <c r="I7" s="66">
        <v>1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  <c r="P7" s="66">
        <v>0</v>
      </c>
      <c r="Q7" s="66">
        <v>0</v>
      </c>
      <c r="R7" s="66">
        <v>0</v>
      </c>
    </row>
    <row r="8" spans="1:18" x14ac:dyDescent="0.25">
      <c r="A8" s="6">
        <v>5</v>
      </c>
      <c r="B8" s="9">
        <v>5</v>
      </c>
      <c r="C8" s="60" t="s">
        <v>450</v>
      </c>
      <c r="D8" s="66">
        <v>0</v>
      </c>
      <c r="E8" s="66">
        <v>0</v>
      </c>
      <c r="F8" s="66">
        <v>0</v>
      </c>
      <c r="G8" s="66">
        <v>0</v>
      </c>
      <c r="H8" s="66">
        <v>1</v>
      </c>
      <c r="I8" s="66">
        <v>1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  <c r="P8" s="66">
        <v>0</v>
      </c>
      <c r="Q8" s="66">
        <v>0</v>
      </c>
      <c r="R8" s="66">
        <v>0</v>
      </c>
    </row>
    <row r="9" spans="1:18" x14ac:dyDescent="0.25">
      <c r="A9" s="6">
        <v>6</v>
      </c>
      <c r="B9" s="9">
        <v>6</v>
      </c>
      <c r="C9" s="60" t="s">
        <v>451</v>
      </c>
      <c r="D9" s="66">
        <v>0</v>
      </c>
      <c r="E9" s="66">
        <v>0</v>
      </c>
      <c r="F9" s="66">
        <v>0</v>
      </c>
      <c r="G9" s="66">
        <v>0</v>
      </c>
      <c r="H9" s="66">
        <v>1</v>
      </c>
      <c r="I9" s="66">
        <v>1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6">
        <v>0</v>
      </c>
    </row>
    <row r="10" spans="1:18" x14ac:dyDescent="0.25">
      <c r="A10" s="6">
        <v>7</v>
      </c>
      <c r="B10" s="9">
        <v>7</v>
      </c>
      <c r="C10" s="60" t="s">
        <v>452</v>
      </c>
      <c r="D10" s="66">
        <v>0</v>
      </c>
      <c r="E10" s="66">
        <v>0</v>
      </c>
      <c r="F10" s="66">
        <v>0</v>
      </c>
      <c r="G10" s="66">
        <v>0</v>
      </c>
      <c r="H10" s="66">
        <v>1</v>
      </c>
      <c r="I10" s="66">
        <v>1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6">
        <v>0</v>
      </c>
    </row>
    <row r="11" spans="1:18" x14ac:dyDescent="0.25">
      <c r="A11" s="6">
        <v>8</v>
      </c>
      <c r="B11" s="9">
        <v>8</v>
      </c>
      <c r="C11" s="60" t="s">
        <v>453</v>
      </c>
      <c r="D11" s="66">
        <v>0</v>
      </c>
      <c r="E11" s="66">
        <v>0</v>
      </c>
      <c r="F11" s="66">
        <v>0</v>
      </c>
      <c r="G11" s="66">
        <v>0</v>
      </c>
      <c r="H11" s="66">
        <v>1</v>
      </c>
      <c r="I11" s="66">
        <v>1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6">
        <v>0</v>
      </c>
    </row>
    <row r="12" spans="1:18" x14ac:dyDescent="0.25">
      <c r="A12" s="6">
        <v>9</v>
      </c>
      <c r="B12" s="9">
        <v>9</v>
      </c>
      <c r="C12" s="60" t="s">
        <v>454</v>
      </c>
      <c r="D12" s="66">
        <v>0</v>
      </c>
      <c r="E12" s="66">
        <v>0</v>
      </c>
      <c r="F12" s="66">
        <v>0</v>
      </c>
      <c r="G12" s="66">
        <v>0</v>
      </c>
      <c r="H12" s="66">
        <v>1</v>
      </c>
      <c r="I12" s="66">
        <v>1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6">
        <v>0</v>
      </c>
    </row>
    <row r="13" spans="1:18" x14ac:dyDescent="0.25">
      <c r="A13" s="6">
        <v>10</v>
      </c>
      <c r="B13" s="9">
        <v>10</v>
      </c>
      <c r="C13" s="60" t="s">
        <v>455</v>
      </c>
      <c r="D13" s="66">
        <v>0</v>
      </c>
      <c r="E13" s="66">
        <v>0</v>
      </c>
      <c r="F13" s="66">
        <v>0</v>
      </c>
      <c r="G13" s="66">
        <v>0</v>
      </c>
      <c r="H13" s="66">
        <v>1</v>
      </c>
      <c r="I13" s="66">
        <v>1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  <c r="P13" s="66">
        <v>0</v>
      </c>
      <c r="Q13" s="66">
        <v>0</v>
      </c>
      <c r="R13" s="66">
        <v>0</v>
      </c>
    </row>
    <row r="14" spans="1:18" x14ac:dyDescent="0.25">
      <c r="A14" s="6">
        <v>11</v>
      </c>
      <c r="B14" s="9">
        <v>11</v>
      </c>
      <c r="C14" s="60" t="s">
        <v>456</v>
      </c>
      <c r="D14" s="66">
        <v>0</v>
      </c>
      <c r="E14" s="66">
        <v>0</v>
      </c>
      <c r="F14" s="66">
        <v>0</v>
      </c>
      <c r="G14" s="66">
        <v>0</v>
      </c>
      <c r="H14" s="66">
        <v>1</v>
      </c>
      <c r="I14" s="66">
        <v>1</v>
      </c>
      <c r="J14" s="66">
        <v>0</v>
      </c>
      <c r="K14" s="66">
        <v>0</v>
      </c>
      <c r="L14" s="66">
        <v>0</v>
      </c>
      <c r="M14" s="66">
        <v>0</v>
      </c>
      <c r="N14" s="66">
        <v>0</v>
      </c>
      <c r="O14" s="66">
        <v>0</v>
      </c>
      <c r="P14" s="66">
        <v>0</v>
      </c>
      <c r="Q14" s="66">
        <v>0</v>
      </c>
      <c r="R14" s="66">
        <v>0</v>
      </c>
    </row>
    <row r="15" spans="1:18" x14ac:dyDescent="0.25">
      <c r="A15" s="6">
        <v>12</v>
      </c>
      <c r="B15" s="9">
        <v>12</v>
      </c>
      <c r="C15" s="60" t="s">
        <v>457</v>
      </c>
      <c r="D15" s="66">
        <v>0</v>
      </c>
      <c r="E15" s="66">
        <v>0</v>
      </c>
      <c r="F15" s="66">
        <v>0</v>
      </c>
      <c r="G15" s="66">
        <v>0</v>
      </c>
      <c r="H15" s="66">
        <v>1</v>
      </c>
      <c r="I15" s="66">
        <v>1</v>
      </c>
      <c r="J15" s="66">
        <v>0</v>
      </c>
      <c r="K15" s="66">
        <v>0</v>
      </c>
      <c r="L15" s="66">
        <v>0</v>
      </c>
      <c r="M15" s="66">
        <v>0</v>
      </c>
      <c r="N15" s="66">
        <v>0</v>
      </c>
      <c r="O15" s="66">
        <v>0</v>
      </c>
      <c r="P15" s="66">
        <v>0</v>
      </c>
      <c r="Q15" s="66">
        <v>0</v>
      </c>
      <c r="R15" s="66">
        <v>0</v>
      </c>
    </row>
    <row r="16" spans="1:18" x14ac:dyDescent="0.25">
      <c r="A16" s="6">
        <v>13</v>
      </c>
      <c r="B16" s="9">
        <v>13</v>
      </c>
      <c r="C16" s="60" t="s">
        <v>458</v>
      </c>
      <c r="D16" s="66">
        <v>0</v>
      </c>
      <c r="E16" s="66">
        <v>0</v>
      </c>
      <c r="F16" s="66">
        <v>0</v>
      </c>
      <c r="G16" s="66">
        <v>0</v>
      </c>
      <c r="H16" s="66">
        <v>1</v>
      </c>
      <c r="I16" s="66">
        <v>1</v>
      </c>
      <c r="J16" s="66">
        <v>0</v>
      </c>
      <c r="K16" s="66">
        <v>0</v>
      </c>
      <c r="L16" s="66">
        <v>0</v>
      </c>
      <c r="M16" s="66">
        <v>0</v>
      </c>
      <c r="N16" s="66">
        <v>0</v>
      </c>
      <c r="O16" s="66">
        <v>0</v>
      </c>
      <c r="P16" s="66">
        <v>0</v>
      </c>
      <c r="Q16" s="66">
        <v>0</v>
      </c>
      <c r="R16" s="66">
        <v>0</v>
      </c>
    </row>
    <row r="17" spans="1:18" x14ac:dyDescent="0.25">
      <c r="A17" s="6">
        <v>14</v>
      </c>
      <c r="B17" s="9">
        <v>14</v>
      </c>
      <c r="C17" s="60" t="s">
        <v>459</v>
      </c>
      <c r="D17" s="66">
        <v>0</v>
      </c>
      <c r="E17" s="66">
        <v>0</v>
      </c>
      <c r="F17" s="66">
        <v>0</v>
      </c>
      <c r="G17" s="66">
        <v>0</v>
      </c>
      <c r="H17" s="66">
        <v>1</v>
      </c>
      <c r="I17" s="66">
        <v>1</v>
      </c>
      <c r="J17" s="66">
        <v>0</v>
      </c>
      <c r="K17" s="66">
        <v>0</v>
      </c>
      <c r="L17" s="66">
        <v>0</v>
      </c>
      <c r="M17" s="66">
        <v>0</v>
      </c>
      <c r="N17" s="66">
        <v>0</v>
      </c>
      <c r="O17" s="66">
        <v>0</v>
      </c>
      <c r="P17" s="66">
        <v>0</v>
      </c>
      <c r="Q17" s="66">
        <v>0</v>
      </c>
      <c r="R17" s="66">
        <v>0</v>
      </c>
    </row>
    <row r="18" spans="1:18" x14ac:dyDescent="0.25">
      <c r="A18" s="6">
        <v>15</v>
      </c>
      <c r="B18" s="9">
        <v>15</v>
      </c>
      <c r="C18" s="60" t="s">
        <v>460</v>
      </c>
      <c r="D18" s="66">
        <v>0</v>
      </c>
      <c r="E18" s="66">
        <v>0</v>
      </c>
      <c r="F18" s="66">
        <v>0</v>
      </c>
      <c r="G18" s="66">
        <v>0</v>
      </c>
      <c r="H18" s="66">
        <v>1</v>
      </c>
      <c r="I18" s="66">
        <v>1</v>
      </c>
      <c r="J18" s="66">
        <v>0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6">
        <v>0</v>
      </c>
    </row>
    <row r="19" spans="1:18" x14ac:dyDescent="0.25">
      <c r="A19" s="6">
        <v>16</v>
      </c>
      <c r="B19" s="9">
        <v>16</v>
      </c>
      <c r="C19" s="60" t="s">
        <v>461</v>
      </c>
      <c r="D19" s="66">
        <v>0</v>
      </c>
      <c r="E19" s="66">
        <v>0</v>
      </c>
      <c r="F19" s="66">
        <v>0</v>
      </c>
      <c r="G19" s="66">
        <v>0</v>
      </c>
      <c r="H19" s="66">
        <v>1</v>
      </c>
      <c r="I19" s="66">
        <v>1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6">
        <v>0</v>
      </c>
    </row>
    <row r="20" spans="1:18" x14ac:dyDescent="0.25">
      <c r="A20" s="6">
        <v>17</v>
      </c>
      <c r="B20" s="9">
        <v>17</v>
      </c>
      <c r="C20" s="60" t="s">
        <v>462</v>
      </c>
      <c r="D20" s="66">
        <v>0</v>
      </c>
      <c r="E20" s="66">
        <v>0</v>
      </c>
      <c r="F20" s="66">
        <v>0</v>
      </c>
      <c r="G20" s="66">
        <v>0</v>
      </c>
      <c r="H20" s="66">
        <v>1</v>
      </c>
      <c r="I20" s="66">
        <v>1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6">
        <v>0</v>
      </c>
    </row>
    <row r="21" spans="1:18" x14ac:dyDescent="0.25">
      <c r="A21" s="6">
        <v>18</v>
      </c>
      <c r="B21" s="9">
        <v>18</v>
      </c>
      <c r="C21" s="60" t="s">
        <v>463</v>
      </c>
      <c r="D21" s="66">
        <v>1</v>
      </c>
      <c r="E21" s="66">
        <v>1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6">
        <v>0</v>
      </c>
    </row>
    <row r="22" spans="1:18" x14ac:dyDescent="0.25">
      <c r="A22" s="6">
        <v>19</v>
      </c>
      <c r="B22" s="9">
        <v>19</v>
      </c>
      <c r="C22" s="60" t="s">
        <v>464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1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6">
        <v>0</v>
      </c>
    </row>
    <row r="23" spans="1:18" x14ac:dyDescent="0.25">
      <c r="A23" s="6">
        <v>20</v>
      </c>
      <c r="B23" s="9">
        <v>20</v>
      </c>
      <c r="C23" s="60" t="s">
        <v>465</v>
      </c>
      <c r="D23" s="66">
        <v>0</v>
      </c>
      <c r="E23" s="66">
        <v>0</v>
      </c>
      <c r="F23" s="66">
        <v>1</v>
      </c>
      <c r="G23" s="66">
        <v>1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6">
        <v>0</v>
      </c>
    </row>
    <row r="24" spans="1:18" x14ac:dyDescent="0.25">
      <c r="A24" s="6">
        <v>21</v>
      </c>
      <c r="B24" s="9">
        <v>21</v>
      </c>
      <c r="C24" s="60" t="s">
        <v>466</v>
      </c>
      <c r="D24" s="66">
        <v>0</v>
      </c>
      <c r="E24" s="66">
        <v>0</v>
      </c>
      <c r="F24" s="66">
        <v>1</v>
      </c>
      <c r="G24" s="66">
        <v>1</v>
      </c>
      <c r="H24" s="66">
        <v>0</v>
      </c>
      <c r="I24" s="66">
        <v>0</v>
      </c>
      <c r="J24" s="66">
        <v>1</v>
      </c>
      <c r="K24" s="66">
        <v>0</v>
      </c>
      <c r="L24" s="66">
        <v>0</v>
      </c>
      <c r="M24" s="66">
        <v>0</v>
      </c>
      <c r="N24" s="66">
        <v>0</v>
      </c>
      <c r="O24" s="66">
        <v>0</v>
      </c>
      <c r="P24" s="66">
        <v>0</v>
      </c>
      <c r="Q24" s="66">
        <v>0</v>
      </c>
      <c r="R24" s="66">
        <v>0</v>
      </c>
    </row>
    <row r="25" spans="1:18" x14ac:dyDescent="0.25">
      <c r="A25" s="6">
        <v>22</v>
      </c>
      <c r="B25" s="9">
        <v>22</v>
      </c>
      <c r="C25" s="60" t="s">
        <v>467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1</v>
      </c>
      <c r="L25" s="66">
        <v>0</v>
      </c>
      <c r="M25" s="66">
        <v>0</v>
      </c>
      <c r="N25" s="66">
        <v>0</v>
      </c>
      <c r="O25" s="66">
        <v>0</v>
      </c>
      <c r="P25" s="66">
        <v>0</v>
      </c>
      <c r="Q25" s="66">
        <v>0</v>
      </c>
      <c r="R25" s="66">
        <v>0</v>
      </c>
    </row>
    <row r="26" spans="1:18" x14ac:dyDescent="0.25">
      <c r="A26" s="6">
        <v>23</v>
      </c>
      <c r="B26" s="9">
        <v>23</v>
      </c>
      <c r="C26" s="60" t="s">
        <v>468</v>
      </c>
      <c r="D26" s="66">
        <v>1</v>
      </c>
      <c r="E26" s="66">
        <v>1</v>
      </c>
      <c r="F26" s="66">
        <v>1</v>
      </c>
      <c r="G26" s="66">
        <v>1</v>
      </c>
      <c r="H26" s="66">
        <v>1</v>
      </c>
      <c r="I26" s="66">
        <v>1</v>
      </c>
      <c r="J26" s="66">
        <v>1</v>
      </c>
      <c r="K26" s="66">
        <v>1</v>
      </c>
      <c r="L26" s="66">
        <v>1</v>
      </c>
      <c r="M26" s="66">
        <v>1</v>
      </c>
      <c r="N26" s="66">
        <v>1</v>
      </c>
      <c r="O26" s="66">
        <v>1</v>
      </c>
      <c r="P26" s="66">
        <v>1</v>
      </c>
      <c r="Q26" s="66">
        <v>1</v>
      </c>
      <c r="R26" s="66">
        <v>1</v>
      </c>
    </row>
    <row r="27" spans="1:18" x14ac:dyDescent="0.25">
      <c r="A27" s="6">
        <v>24</v>
      </c>
      <c r="B27" s="9">
        <v>24</v>
      </c>
      <c r="C27" s="60" t="s">
        <v>469</v>
      </c>
      <c r="D27" s="66">
        <v>1</v>
      </c>
      <c r="E27" s="66">
        <v>1</v>
      </c>
      <c r="F27" s="66">
        <v>1</v>
      </c>
      <c r="G27" s="66">
        <v>1</v>
      </c>
      <c r="H27" s="66">
        <v>1</v>
      </c>
      <c r="I27" s="66">
        <v>1</v>
      </c>
      <c r="J27" s="66">
        <v>1</v>
      </c>
      <c r="K27" s="66">
        <v>1</v>
      </c>
      <c r="L27" s="66">
        <v>1</v>
      </c>
      <c r="M27" s="66">
        <v>1</v>
      </c>
      <c r="N27" s="66">
        <v>1</v>
      </c>
      <c r="O27" s="66">
        <v>1</v>
      </c>
      <c r="P27" s="66">
        <v>1</v>
      </c>
      <c r="Q27" s="66">
        <v>1</v>
      </c>
      <c r="R27" s="66">
        <v>1</v>
      </c>
    </row>
    <row r="28" spans="1:18" x14ac:dyDescent="0.25">
      <c r="A28" s="6">
        <v>25</v>
      </c>
      <c r="B28" s="9">
        <v>25</v>
      </c>
      <c r="C28" s="60" t="s">
        <v>470</v>
      </c>
      <c r="D28" s="66">
        <v>1</v>
      </c>
      <c r="E28" s="66">
        <v>1</v>
      </c>
      <c r="F28" s="66">
        <v>1</v>
      </c>
      <c r="G28" s="66">
        <v>1</v>
      </c>
      <c r="H28" s="66">
        <v>1</v>
      </c>
      <c r="I28" s="66">
        <v>1</v>
      </c>
      <c r="J28" s="66">
        <v>1</v>
      </c>
      <c r="K28" s="66">
        <v>1</v>
      </c>
      <c r="L28" s="66">
        <v>1</v>
      </c>
      <c r="M28" s="66">
        <v>1</v>
      </c>
      <c r="N28" s="66">
        <v>1</v>
      </c>
      <c r="O28" s="66">
        <v>1</v>
      </c>
      <c r="P28" s="66">
        <v>1</v>
      </c>
      <c r="Q28" s="66">
        <v>1</v>
      </c>
      <c r="R28" s="66">
        <v>1</v>
      </c>
    </row>
    <row r="29" spans="1:18" x14ac:dyDescent="0.25">
      <c r="A29" s="6">
        <v>26</v>
      </c>
      <c r="B29" s="9">
        <v>26</v>
      </c>
      <c r="C29" s="60" t="s">
        <v>471</v>
      </c>
      <c r="D29" s="66">
        <v>1</v>
      </c>
      <c r="E29" s="66">
        <v>1</v>
      </c>
      <c r="F29" s="66">
        <v>1</v>
      </c>
      <c r="G29" s="66">
        <v>1</v>
      </c>
      <c r="H29" s="66">
        <v>1</v>
      </c>
      <c r="I29" s="66">
        <v>1</v>
      </c>
      <c r="J29" s="66">
        <v>1</v>
      </c>
      <c r="K29" s="66">
        <v>1</v>
      </c>
      <c r="L29" s="66">
        <v>1</v>
      </c>
      <c r="M29" s="66">
        <v>1</v>
      </c>
      <c r="N29" s="66">
        <v>1</v>
      </c>
      <c r="O29" s="66">
        <v>1</v>
      </c>
      <c r="P29" s="66">
        <v>1</v>
      </c>
      <c r="Q29" s="66">
        <v>1</v>
      </c>
      <c r="R29" s="66">
        <v>1</v>
      </c>
    </row>
    <row r="30" spans="1:18" x14ac:dyDescent="0.25">
      <c r="A30" s="6">
        <v>27</v>
      </c>
      <c r="B30" s="9">
        <v>27</v>
      </c>
      <c r="C30" s="60" t="s">
        <v>472</v>
      </c>
      <c r="D30" s="66">
        <v>1</v>
      </c>
      <c r="E30" s="66">
        <v>1</v>
      </c>
      <c r="F30" s="66">
        <v>1</v>
      </c>
      <c r="G30" s="66">
        <v>1</v>
      </c>
      <c r="H30" s="66">
        <v>1</v>
      </c>
      <c r="I30" s="66">
        <v>1</v>
      </c>
      <c r="J30" s="66">
        <v>1</v>
      </c>
      <c r="K30" s="66">
        <v>1</v>
      </c>
      <c r="L30" s="66">
        <v>1</v>
      </c>
      <c r="M30" s="66">
        <v>1</v>
      </c>
      <c r="N30" s="66">
        <v>1</v>
      </c>
      <c r="O30" s="66">
        <v>1</v>
      </c>
      <c r="P30" s="66">
        <v>1</v>
      </c>
      <c r="Q30" s="66">
        <v>1</v>
      </c>
      <c r="R30" s="66">
        <v>1</v>
      </c>
    </row>
    <row r="31" spans="1:18" x14ac:dyDescent="0.25">
      <c r="A31" s="6">
        <v>28</v>
      </c>
      <c r="B31" s="9">
        <v>28</v>
      </c>
      <c r="C31" s="60" t="s">
        <v>473</v>
      </c>
      <c r="D31" s="66">
        <v>1</v>
      </c>
      <c r="E31" s="66">
        <v>1</v>
      </c>
      <c r="F31" s="66">
        <v>1</v>
      </c>
      <c r="G31" s="66">
        <v>1</v>
      </c>
      <c r="H31" s="66">
        <v>1</v>
      </c>
      <c r="I31" s="66">
        <v>1</v>
      </c>
      <c r="J31" s="66">
        <v>1</v>
      </c>
      <c r="K31" s="66">
        <v>1</v>
      </c>
      <c r="L31" s="66">
        <v>1</v>
      </c>
      <c r="M31" s="66">
        <v>1</v>
      </c>
      <c r="N31" s="66">
        <v>1</v>
      </c>
      <c r="O31" s="66">
        <v>1</v>
      </c>
      <c r="P31" s="66">
        <v>1</v>
      </c>
      <c r="Q31" s="66">
        <v>1</v>
      </c>
      <c r="R31" s="66">
        <v>1</v>
      </c>
    </row>
    <row r="32" spans="1:18" x14ac:dyDescent="0.25">
      <c r="A32" s="6">
        <v>29</v>
      </c>
      <c r="B32" s="9">
        <v>29</v>
      </c>
      <c r="C32" s="60" t="s">
        <v>474</v>
      </c>
      <c r="D32" s="66">
        <v>1</v>
      </c>
      <c r="E32" s="66">
        <v>1</v>
      </c>
      <c r="F32" s="66">
        <v>1</v>
      </c>
      <c r="G32" s="66">
        <v>1</v>
      </c>
      <c r="H32" s="66">
        <v>1</v>
      </c>
      <c r="I32" s="66">
        <v>1</v>
      </c>
      <c r="J32" s="66">
        <v>1</v>
      </c>
      <c r="K32" s="66">
        <v>1</v>
      </c>
      <c r="L32" s="66">
        <v>1</v>
      </c>
      <c r="M32" s="66">
        <v>1</v>
      </c>
      <c r="N32" s="66">
        <v>1</v>
      </c>
      <c r="O32" s="66">
        <v>1</v>
      </c>
      <c r="P32" s="66">
        <v>1</v>
      </c>
      <c r="Q32" s="66">
        <v>1</v>
      </c>
      <c r="R32" s="66">
        <v>1</v>
      </c>
    </row>
    <row r="33" spans="1:18" x14ac:dyDescent="0.25">
      <c r="A33" s="6">
        <v>30</v>
      </c>
      <c r="B33" s="9">
        <v>30</v>
      </c>
      <c r="C33" s="60" t="s">
        <v>475</v>
      </c>
      <c r="D33" s="66">
        <v>1</v>
      </c>
      <c r="E33" s="66">
        <v>1</v>
      </c>
      <c r="F33" s="66">
        <v>1</v>
      </c>
      <c r="G33" s="66">
        <v>1</v>
      </c>
      <c r="H33" s="66">
        <v>1</v>
      </c>
      <c r="I33" s="66">
        <v>1</v>
      </c>
      <c r="J33" s="66">
        <v>1</v>
      </c>
      <c r="K33" s="66">
        <v>1</v>
      </c>
      <c r="L33" s="66">
        <v>1</v>
      </c>
      <c r="M33" s="66">
        <v>1</v>
      </c>
      <c r="N33" s="66">
        <v>1</v>
      </c>
      <c r="O33" s="66">
        <v>1</v>
      </c>
      <c r="P33" s="66">
        <v>1</v>
      </c>
      <c r="Q33" s="66">
        <v>1</v>
      </c>
      <c r="R33" s="66">
        <v>1</v>
      </c>
    </row>
    <row r="34" spans="1:18" x14ac:dyDescent="0.25">
      <c r="A34" s="6">
        <v>31</v>
      </c>
      <c r="B34" s="9">
        <v>31</v>
      </c>
      <c r="C34" s="60" t="s">
        <v>476</v>
      </c>
      <c r="D34" s="66">
        <v>1</v>
      </c>
      <c r="E34" s="66">
        <v>1</v>
      </c>
      <c r="F34" s="66">
        <v>1</v>
      </c>
      <c r="G34" s="66">
        <v>1</v>
      </c>
      <c r="H34" s="66">
        <v>1</v>
      </c>
      <c r="I34" s="66">
        <v>1</v>
      </c>
      <c r="J34" s="66">
        <v>1</v>
      </c>
      <c r="K34" s="66">
        <v>1</v>
      </c>
      <c r="L34" s="66">
        <v>1</v>
      </c>
      <c r="M34" s="66">
        <v>1</v>
      </c>
      <c r="N34" s="66">
        <v>1</v>
      </c>
      <c r="O34" s="66">
        <v>1</v>
      </c>
      <c r="P34" s="66">
        <v>1</v>
      </c>
      <c r="Q34" s="66">
        <v>1</v>
      </c>
      <c r="R34" s="66">
        <v>1</v>
      </c>
    </row>
    <row r="35" spans="1:18" x14ac:dyDescent="0.25">
      <c r="A35" s="6">
        <v>32</v>
      </c>
      <c r="B35" s="9">
        <v>32</v>
      </c>
      <c r="C35" s="60" t="s">
        <v>477</v>
      </c>
      <c r="D35" s="66">
        <v>1</v>
      </c>
      <c r="E35" s="66">
        <v>1</v>
      </c>
      <c r="F35" s="66">
        <v>0</v>
      </c>
      <c r="G35" s="66">
        <v>0</v>
      </c>
      <c r="H35" s="66">
        <v>1</v>
      </c>
      <c r="I35" s="66">
        <v>1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6">
        <v>0</v>
      </c>
    </row>
    <row r="36" spans="1:18" x14ac:dyDescent="0.25">
      <c r="A36" s="6">
        <v>33</v>
      </c>
      <c r="B36" s="9">
        <v>33</v>
      </c>
      <c r="C36" s="60" t="s">
        <v>478</v>
      </c>
      <c r="D36" s="66">
        <v>0</v>
      </c>
      <c r="E36" s="66">
        <v>0</v>
      </c>
      <c r="F36" s="66">
        <v>0</v>
      </c>
      <c r="G36" s="66">
        <v>0</v>
      </c>
      <c r="H36" s="66">
        <v>1</v>
      </c>
      <c r="I36" s="66">
        <v>1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6">
        <v>0</v>
      </c>
    </row>
    <row r="37" spans="1:18" x14ac:dyDescent="0.25">
      <c r="A37" s="6">
        <v>34</v>
      </c>
      <c r="B37" s="9">
        <v>34</v>
      </c>
      <c r="C37" s="60" t="s">
        <v>479</v>
      </c>
      <c r="D37" s="66">
        <v>0</v>
      </c>
      <c r="E37" s="66">
        <v>0</v>
      </c>
      <c r="F37" s="66">
        <v>0</v>
      </c>
      <c r="G37" s="66">
        <v>0</v>
      </c>
      <c r="H37" s="66">
        <v>1</v>
      </c>
      <c r="I37" s="66">
        <v>1</v>
      </c>
      <c r="J37" s="66">
        <v>0</v>
      </c>
      <c r="K37" s="66">
        <v>0</v>
      </c>
      <c r="L37" s="66">
        <v>0</v>
      </c>
      <c r="M37" s="66">
        <v>0</v>
      </c>
      <c r="N37" s="66">
        <v>0</v>
      </c>
      <c r="O37" s="66">
        <v>0</v>
      </c>
      <c r="P37" s="66">
        <v>0</v>
      </c>
      <c r="Q37" s="66">
        <v>0</v>
      </c>
      <c r="R37" s="66">
        <v>0</v>
      </c>
    </row>
    <row r="38" spans="1:18" x14ac:dyDescent="0.25">
      <c r="A38" s="6">
        <v>35</v>
      </c>
      <c r="B38" s="9">
        <v>35</v>
      </c>
      <c r="C38" s="60" t="s">
        <v>480</v>
      </c>
      <c r="D38" s="66">
        <v>0</v>
      </c>
      <c r="E38" s="66">
        <v>0</v>
      </c>
      <c r="F38" s="66">
        <v>0</v>
      </c>
      <c r="G38" s="66">
        <v>0</v>
      </c>
      <c r="H38" s="66">
        <v>1</v>
      </c>
      <c r="I38" s="66">
        <v>1</v>
      </c>
      <c r="J38" s="66">
        <v>0</v>
      </c>
      <c r="K38" s="66">
        <v>0</v>
      </c>
      <c r="L38" s="66">
        <v>0</v>
      </c>
      <c r="M38" s="66">
        <v>0</v>
      </c>
      <c r="N38" s="66">
        <v>0</v>
      </c>
      <c r="O38" s="66">
        <v>0</v>
      </c>
      <c r="P38" s="66">
        <v>0</v>
      </c>
      <c r="Q38" s="66">
        <v>0</v>
      </c>
      <c r="R38" s="66">
        <v>0</v>
      </c>
    </row>
    <row r="39" spans="1:18" x14ac:dyDescent="0.25">
      <c r="A39" s="6">
        <v>36</v>
      </c>
      <c r="B39" s="9">
        <v>36</v>
      </c>
      <c r="C39" s="60" t="s">
        <v>481</v>
      </c>
      <c r="D39" s="66">
        <v>0</v>
      </c>
      <c r="E39" s="66">
        <v>0</v>
      </c>
      <c r="F39" s="66">
        <v>0</v>
      </c>
      <c r="G39" s="66">
        <v>0</v>
      </c>
      <c r="H39" s="66">
        <v>1</v>
      </c>
      <c r="I39" s="66">
        <v>1</v>
      </c>
      <c r="J39" s="66">
        <v>0</v>
      </c>
      <c r="K39" s="66">
        <v>0</v>
      </c>
      <c r="L39" s="66">
        <v>0</v>
      </c>
      <c r="M39" s="66">
        <v>0</v>
      </c>
      <c r="N39" s="66">
        <v>0</v>
      </c>
      <c r="O39" s="66">
        <v>0</v>
      </c>
      <c r="P39" s="66">
        <v>0</v>
      </c>
      <c r="Q39" s="66">
        <v>0</v>
      </c>
      <c r="R39" s="66">
        <v>0</v>
      </c>
    </row>
    <row r="40" spans="1:18" x14ac:dyDescent="0.25">
      <c r="A40" s="6">
        <v>37</v>
      </c>
      <c r="B40" s="9">
        <v>37</v>
      </c>
      <c r="C40" s="60" t="s">
        <v>482</v>
      </c>
      <c r="D40" s="66">
        <v>0</v>
      </c>
      <c r="E40" s="66">
        <v>0</v>
      </c>
      <c r="F40" s="66">
        <v>0</v>
      </c>
      <c r="G40" s="66">
        <v>0</v>
      </c>
      <c r="H40" s="66">
        <v>1</v>
      </c>
      <c r="I40" s="66">
        <v>1</v>
      </c>
      <c r="J40" s="66">
        <v>0</v>
      </c>
      <c r="K40" s="66">
        <v>0</v>
      </c>
      <c r="L40" s="66">
        <v>0</v>
      </c>
      <c r="M40" s="66">
        <v>0</v>
      </c>
      <c r="N40" s="66">
        <v>0</v>
      </c>
      <c r="O40" s="66">
        <v>0</v>
      </c>
      <c r="P40" s="66">
        <v>0</v>
      </c>
      <c r="Q40" s="66">
        <v>0</v>
      </c>
      <c r="R40" s="66">
        <v>0</v>
      </c>
    </row>
    <row r="41" spans="1:18" x14ac:dyDescent="0.25">
      <c r="A41" s="6">
        <v>38</v>
      </c>
      <c r="B41" s="9">
        <v>38</v>
      </c>
      <c r="C41" s="60" t="s">
        <v>483</v>
      </c>
      <c r="D41" s="66">
        <v>0</v>
      </c>
      <c r="E41" s="66">
        <v>0</v>
      </c>
      <c r="F41" s="66">
        <v>0</v>
      </c>
      <c r="G41" s="66">
        <v>0</v>
      </c>
      <c r="H41" s="66">
        <v>1</v>
      </c>
      <c r="I41" s="66">
        <v>1</v>
      </c>
      <c r="J41" s="66">
        <v>0</v>
      </c>
      <c r="K41" s="66">
        <v>0</v>
      </c>
      <c r="L41" s="66">
        <v>0</v>
      </c>
      <c r="M41" s="66">
        <v>0</v>
      </c>
      <c r="N41" s="66">
        <v>0</v>
      </c>
      <c r="O41" s="66">
        <v>0</v>
      </c>
      <c r="P41" s="66">
        <v>0</v>
      </c>
      <c r="Q41" s="66">
        <v>0</v>
      </c>
      <c r="R41" s="66">
        <v>0</v>
      </c>
    </row>
    <row r="42" spans="1:18" x14ac:dyDescent="0.25">
      <c r="A42" s="6">
        <v>39</v>
      </c>
      <c r="B42" s="9">
        <v>39</v>
      </c>
      <c r="C42" s="60" t="s">
        <v>484</v>
      </c>
      <c r="D42" s="66">
        <v>0</v>
      </c>
      <c r="E42" s="66">
        <v>0</v>
      </c>
      <c r="F42" s="66">
        <v>0</v>
      </c>
      <c r="G42" s="66">
        <v>0</v>
      </c>
      <c r="H42" s="66">
        <v>1</v>
      </c>
      <c r="I42" s="66">
        <v>1</v>
      </c>
      <c r="J42" s="66">
        <v>0</v>
      </c>
      <c r="K42" s="66">
        <v>0</v>
      </c>
      <c r="L42" s="66">
        <v>0</v>
      </c>
      <c r="M42" s="66">
        <v>0</v>
      </c>
      <c r="N42" s="66">
        <v>0</v>
      </c>
      <c r="O42" s="66">
        <v>0</v>
      </c>
      <c r="P42" s="66">
        <v>0</v>
      </c>
      <c r="Q42" s="66">
        <v>0</v>
      </c>
      <c r="R42" s="66">
        <v>0</v>
      </c>
    </row>
    <row r="43" spans="1:18" x14ac:dyDescent="0.25">
      <c r="A43" s="6">
        <v>40</v>
      </c>
      <c r="B43" s="9">
        <v>40</v>
      </c>
      <c r="C43" s="60" t="s">
        <v>485</v>
      </c>
      <c r="D43" s="66">
        <v>0</v>
      </c>
      <c r="E43" s="66">
        <v>0</v>
      </c>
      <c r="F43" s="66">
        <v>0</v>
      </c>
      <c r="G43" s="66">
        <v>0</v>
      </c>
      <c r="H43" s="66">
        <v>1</v>
      </c>
      <c r="I43" s="66">
        <v>1</v>
      </c>
      <c r="J43" s="66">
        <v>0</v>
      </c>
      <c r="K43" s="66">
        <v>0</v>
      </c>
      <c r="L43" s="66">
        <v>0</v>
      </c>
      <c r="M43" s="66">
        <v>0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</row>
    <row r="44" spans="1:18" x14ac:dyDescent="0.25">
      <c r="A44" s="6">
        <v>41</v>
      </c>
      <c r="B44" s="9">
        <v>41</v>
      </c>
      <c r="C44" s="60" t="s">
        <v>486</v>
      </c>
      <c r="D44" s="66">
        <v>0</v>
      </c>
      <c r="E44" s="66">
        <v>0</v>
      </c>
      <c r="F44" s="66">
        <v>0</v>
      </c>
      <c r="G44" s="66">
        <v>0</v>
      </c>
      <c r="H44" s="66">
        <v>1</v>
      </c>
      <c r="I44" s="66">
        <v>1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</row>
    <row r="45" spans="1:18" x14ac:dyDescent="0.25">
      <c r="A45" s="6">
        <v>42</v>
      </c>
      <c r="B45" s="9">
        <v>42</v>
      </c>
      <c r="C45" s="60" t="s">
        <v>487</v>
      </c>
      <c r="D45" s="66">
        <v>0</v>
      </c>
      <c r="E45" s="66">
        <v>0</v>
      </c>
      <c r="F45" s="66">
        <v>0</v>
      </c>
      <c r="G45" s="66">
        <v>0</v>
      </c>
      <c r="H45" s="66">
        <v>1</v>
      </c>
      <c r="I45" s="66">
        <v>1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</row>
    <row r="46" spans="1:18" x14ac:dyDescent="0.25">
      <c r="A46" s="6">
        <v>43</v>
      </c>
      <c r="B46" s="9">
        <v>43</v>
      </c>
      <c r="C46" s="60" t="s">
        <v>488</v>
      </c>
      <c r="D46" s="66">
        <v>0</v>
      </c>
      <c r="E46" s="66">
        <v>0</v>
      </c>
      <c r="F46" s="66">
        <v>0</v>
      </c>
      <c r="G46" s="66">
        <v>0</v>
      </c>
      <c r="H46" s="66">
        <v>1</v>
      </c>
      <c r="I46" s="66">
        <v>1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</row>
    <row r="47" spans="1:18" x14ac:dyDescent="0.25">
      <c r="A47" s="6">
        <v>44</v>
      </c>
      <c r="B47" s="9">
        <v>44</v>
      </c>
      <c r="C47" s="60" t="s">
        <v>489</v>
      </c>
      <c r="D47" s="66">
        <v>0</v>
      </c>
      <c r="E47" s="66">
        <v>0</v>
      </c>
      <c r="F47" s="66">
        <v>0</v>
      </c>
      <c r="G47" s="66">
        <v>0</v>
      </c>
      <c r="H47" s="66">
        <v>1</v>
      </c>
      <c r="I47" s="66">
        <v>1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</row>
    <row r="48" spans="1:18" x14ac:dyDescent="0.25">
      <c r="A48" s="6">
        <v>45</v>
      </c>
      <c r="B48" s="9">
        <v>45</v>
      </c>
      <c r="C48" s="60" t="s">
        <v>490</v>
      </c>
      <c r="D48" s="66">
        <v>0</v>
      </c>
      <c r="E48" s="66">
        <v>0</v>
      </c>
      <c r="F48" s="66">
        <v>0</v>
      </c>
      <c r="G48" s="66">
        <v>0</v>
      </c>
      <c r="H48" s="66">
        <v>1</v>
      </c>
      <c r="I48" s="66">
        <v>1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</row>
    <row r="49" spans="1:18" x14ac:dyDescent="0.25">
      <c r="A49" s="6">
        <v>46</v>
      </c>
      <c r="B49" s="9">
        <v>46</v>
      </c>
      <c r="C49" s="60" t="s">
        <v>491</v>
      </c>
      <c r="D49" s="66">
        <v>0</v>
      </c>
      <c r="E49" s="66">
        <v>0</v>
      </c>
      <c r="F49" s="66">
        <v>0</v>
      </c>
      <c r="G49" s="66">
        <v>0</v>
      </c>
      <c r="H49" s="66">
        <v>1</v>
      </c>
      <c r="I49" s="66">
        <v>1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</row>
    <row r="50" spans="1:18" x14ac:dyDescent="0.25">
      <c r="A50" s="6">
        <v>47</v>
      </c>
      <c r="B50" s="9">
        <v>47</v>
      </c>
      <c r="C50" s="60" t="s">
        <v>492</v>
      </c>
      <c r="D50" s="66">
        <v>0</v>
      </c>
      <c r="E50" s="66">
        <v>0</v>
      </c>
      <c r="F50" s="66">
        <v>0</v>
      </c>
      <c r="G50" s="66">
        <v>0</v>
      </c>
      <c r="H50" s="66">
        <v>1</v>
      </c>
      <c r="I50" s="66">
        <v>1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</row>
    <row r="51" spans="1:18" x14ac:dyDescent="0.25">
      <c r="A51" s="6">
        <v>48</v>
      </c>
      <c r="B51" s="9">
        <v>48</v>
      </c>
      <c r="C51" s="60" t="s">
        <v>493</v>
      </c>
      <c r="D51" s="66">
        <v>0</v>
      </c>
      <c r="E51" s="66">
        <v>0</v>
      </c>
      <c r="F51" s="66">
        <v>0</v>
      </c>
      <c r="G51" s="66">
        <v>0</v>
      </c>
      <c r="H51" s="66">
        <v>1</v>
      </c>
      <c r="I51" s="66">
        <v>1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</row>
    <row r="52" spans="1:18" x14ac:dyDescent="0.25">
      <c r="A52" s="6">
        <v>49</v>
      </c>
      <c r="B52" s="9">
        <v>49</v>
      </c>
      <c r="C52" s="60" t="s">
        <v>494</v>
      </c>
      <c r="D52" s="66">
        <v>0</v>
      </c>
      <c r="E52" s="66">
        <v>0</v>
      </c>
      <c r="F52" s="66">
        <v>0</v>
      </c>
      <c r="G52" s="66">
        <v>0</v>
      </c>
      <c r="H52" s="66">
        <v>1</v>
      </c>
      <c r="I52" s="66">
        <v>1</v>
      </c>
      <c r="J52" s="66">
        <v>0</v>
      </c>
      <c r="K52" s="66">
        <v>0</v>
      </c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</row>
    <row r="53" spans="1:18" x14ac:dyDescent="0.25">
      <c r="A53" s="6">
        <v>50</v>
      </c>
      <c r="B53" s="9">
        <v>50</v>
      </c>
      <c r="C53" s="60" t="s">
        <v>495</v>
      </c>
      <c r="D53" s="66">
        <v>0</v>
      </c>
      <c r="E53" s="66">
        <v>0</v>
      </c>
      <c r="F53" s="66">
        <v>0</v>
      </c>
      <c r="G53" s="66">
        <v>0</v>
      </c>
      <c r="H53" s="66">
        <v>1</v>
      </c>
      <c r="I53" s="66">
        <v>1</v>
      </c>
      <c r="J53" s="66">
        <v>0</v>
      </c>
      <c r="K53" s="66">
        <v>0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>
        <v>0</v>
      </c>
    </row>
    <row r="54" spans="1:18" x14ac:dyDescent="0.25">
      <c r="A54" s="6">
        <v>51</v>
      </c>
      <c r="B54" s="9">
        <v>51</v>
      </c>
      <c r="C54" s="60" t="s">
        <v>496</v>
      </c>
      <c r="D54" s="66">
        <v>1</v>
      </c>
      <c r="E54" s="66">
        <v>1</v>
      </c>
      <c r="F54" s="66">
        <v>0</v>
      </c>
      <c r="G54" s="66">
        <v>0</v>
      </c>
      <c r="H54" s="66">
        <v>1</v>
      </c>
      <c r="I54" s="66">
        <v>1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</row>
    <row r="55" spans="1:18" x14ac:dyDescent="0.25">
      <c r="A55" s="6">
        <v>52</v>
      </c>
      <c r="B55" s="9">
        <v>52</v>
      </c>
      <c r="C55" s="60" t="s">
        <v>497</v>
      </c>
      <c r="D55" s="66">
        <v>1</v>
      </c>
      <c r="E55" s="66">
        <v>1</v>
      </c>
      <c r="F55" s="66">
        <v>1</v>
      </c>
      <c r="G55" s="66">
        <v>1</v>
      </c>
      <c r="H55" s="66">
        <v>1</v>
      </c>
      <c r="I55" s="66">
        <v>1</v>
      </c>
      <c r="J55" s="66">
        <v>1</v>
      </c>
      <c r="K55" s="66">
        <v>1</v>
      </c>
      <c r="L55" s="66">
        <v>1</v>
      </c>
      <c r="M55" s="66">
        <v>1</v>
      </c>
      <c r="N55" s="66">
        <v>1</v>
      </c>
      <c r="O55" s="66">
        <v>1</v>
      </c>
      <c r="P55" s="66">
        <v>1</v>
      </c>
      <c r="Q55" s="66">
        <v>1</v>
      </c>
      <c r="R55" s="66">
        <v>1</v>
      </c>
    </row>
    <row r="56" spans="1:18" x14ac:dyDescent="0.25">
      <c r="A56" s="6">
        <v>53</v>
      </c>
      <c r="B56" s="9">
        <v>53</v>
      </c>
      <c r="C56" s="60" t="s">
        <v>498</v>
      </c>
      <c r="D56" s="66">
        <v>1</v>
      </c>
      <c r="E56" s="66">
        <v>1</v>
      </c>
      <c r="F56" s="66">
        <v>1</v>
      </c>
      <c r="G56" s="66">
        <v>1</v>
      </c>
      <c r="H56" s="66">
        <v>1</v>
      </c>
      <c r="I56" s="66">
        <v>1</v>
      </c>
      <c r="J56" s="66">
        <v>1</v>
      </c>
      <c r="K56" s="66">
        <v>1</v>
      </c>
      <c r="L56" s="66">
        <v>1</v>
      </c>
      <c r="M56" s="66">
        <v>1</v>
      </c>
      <c r="N56" s="66">
        <v>1</v>
      </c>
      <c r="O56" s="66">
        <v>1</v>
      </c>
      <c r="P56" s="66">
        <v>1</v>
      </c>
      <c r="Q56" s="66">
        <v>1</v>
      </c>
      <c r="R56" s="66">
        <v>1</v>
      </c>
    </row>
    <row r="57" spans="1:18" x14ac:dyDescent="0.25">
      <c r="A57" s="6">
        <v>54</v>
      </c>
      <c r="B57" s="9">
        <v>54</v>
      </c>
      <c r="C57" s="60" t="s">
        <v>499</v>
      </c>
      <c r="D57" s="66">
        <v>1</v>
      </c>
      <c r="E57" s="66">
        <v>1</v>
      </c>
      <c r="F57" s="66">
        <v>1</v>
      </c>
      <c r="G57" s="66">
        <v>1</v>
      </c>
      <c r="H57" s="66">
        <v>1</v>
      </c>
      <c r="I57" s="66">
        <v>1</v>
      </c>
      <c r="J57" s="66">
        <v>1</v>
      </c>
      <c r="K57" s="66">
        <v>1</v>
      </c>
      <c r="L57" s="66">
        <v>1</v>
      </c>
      <c r="M57" s="66">
        <v>1</v>
      </c>
      <c r="N57" s="66">
        <v>1</v>
      </c>
      <c r="O57" s="66">
        <v>1</v>
      </c>
      <c r="P57" s="66">
        <v>1</v>
      </c>
      <c r="Q57" s="66">
        <v>1</v>
      </c>
      <c r="R57" s="66">
        <v>1</v>
      </c>
    </row>
    <row r="58" spans="1:18" x14ac:dyDescent="0.25">
      <c r="A58" s="6">
        <v>55</v>
      </c>
      <c r="B58" s="9">
        <v>55</v>
      </c>
      <c r="C58" s="60" t="s">
        <v>500</v>
      </c>
      <c r="D58" s="66">
        <v>1</v>
      </c>
      <c r="E58" s="66">
        <v>1</v>
      </c>
      <c r="F58" s="66">
        <v>1</v>
      </c>
      <c r="G58" s="66">
        <v>1</v>
      </c>
      <c r="H58" s="66">
        <v>1</v>
      </c>
      <c r="I58" s="66">
        <v>1</v>
      </c>
      <c r="J58" s="66">
        <v>1</v>
      </c>
      <c r="K58" s="66">
        <v>1</v>
      </c>
      <c r="L58" s="66">
        <v>1</v>
      </c>
      <c r="M58" s="66">
        <v>1</v>
      </c>
      <c r="N58" s="66">
        <v>1</v>
      </c>
      <c r="O58" s="66">
        <v>1</v>
      </c>
      <c r="P58" s="66">
        <v>1</v>
      </c>
      <c r="Q58" s="66">
        <v>1</v>
      </c>
      <c r="R58" s="66">
        <v>1</v>
      </c>
    </row>
    <row r="59" spans="1:18" x14ac:dyDescent="0.25">
      <c r="A59" s="6">
        <v>56</v>
      </c>
      <c r="B59" s="9">
        <v>56</v>
      </c>
      <c r="C59" s="60" t="s">
        <v>501</v>
      </c>
      <c r="D59" s="66">
        <v>1</v>
      </c>
      <c r="E59" s="66">
        <v>1</v>
      </c>
      <c r="F59" s="66">
        <v>1</v>
      </c>
      <c r="G59" s="66">
        <v>1</v>
      </c>
      <c r="H59" s="66">
        <v>1</v>
      </c>
      <c r="I59" s="66">
        <v>1</v>
      </c>
      <c r="J59" s="66">
        <v>1</v>
      </c>
      <c r="K59" s="66">
        <v>1</v>
      </c>
      <c r="L59" s="66">
        <v>1</v>
      </c>
      <c r="M59" s="66">
        <v>1</v>
      </c>
      <c r="N59" s="66">
        <v>1</v>
      </c>
      <c r="O59" s="66">
        <v>1</v>
      </c>
      <c r="P59" s="66">
        <v>1</v>
      </c>
      <c r="Q59" s="66">
        <v>1</v>
      </c>
      <c r="R59" s="66">
        <v>1</v>
      </c>
    </row>
    <row r="60" spans="1:18" x14ac:dyDescent="0.25">
      <c r="A60" s="6">
        <v>57</v>
      </c>
      <c r="B60" s="9">
        <v>57</v>
      </c>
      <c r="C60" s="60" t="s">
        <v>502</v>
      </c>
      <c r="D60" s="66">
        <v>1</v>
      </c>
      <c r="E60" s="66">
        <v>1</v>
      </c>
      <c r="F60" s="66">
        <v>1</v>
      </c>
      <c r="G60" s="66">
        <v>1</v>
      </c>
      <c r="H60" s="66">
        <v>1</v>
      </c>
      <c r="I60" s="66">
        <v>1</v>
      </c>
      <c r="J60" s="66">
        <v>1</v>
      </c>
      <c r="K60" s="66">
        <v>1</v>
      </c>
      <c r="L60" s="66">
        <v>1</v>
      </c>
      <c r="M60" s="66">
        <v>1</v>
      </c>
      <c r="N60" s="66">
        <v>1</v>
      </c>
      <c r="O60" s="66">
        <v>1</v>
      </c>
      <c r="P60" s="66">
        <v>1</v>
      </c>
      <c r="Q60" s="66">
        <v>1</v>
      </c>
      <c r="R60" s="66">
        <v>1</v>
      </c>
    </row>
    <row r="61" spans="1:18" x14ac:dyDescent="0.25">
      <c r="A61" s="6">
        <v>58</v>
      </c>
      <c r="B61" s="9">
        <v>58</v>
      </c>
      <c r="C61" s="60" t="s">
        <v>503</v>
      </c>
      <c r="D61" s="66">
        <v>0</v>
      </c>
      <c r="E61" s="66">
        <v>0</v>
      </c>
      <c r="F61" s="66">
        <v>0</v>
      </c>
      <c r="G61" s="66">
        <v>0</v>
      </c>
      <c r="H61" s="66">
        <v>1</v>
      </c>
      <c r="I61" s="66">
        <v>0</v>
      </c>
      <c r="J61" s="66">
        <v>0</v>
      </c>
      <c r="K61" s="66">
        <v>1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</row>
    <row r="62" spans="1:18" x14ac:dyDescent="0.25">
      <c r="A62" s="6">
        <v>59</v>
      </c>
      <c r="B62" s="9">
        <v>59</v>
      </c>
      <c r="C62" s="60" t="s">
        <v>504</v>
      </c>
      <c r="D62" s="66">
        <v>1</v>
      </c>
      <c r="E62" s="66">
        <v>1</v>
      </c>
      <c r="F62" s="66">
        <v>1</v>
      </c>
      <c r="G62" s="66">
        <v>1</v>
      </c>
      <c r="H62" s="66">
        <v>1</v>
      </c>
      <c r="I62" s="66">
        <v>1</v>
      </c>
      <c r="J62" s="66">
        <v>1</v>
      </c>
      <c r="K62" s="66">
        <v>1</v>
      </c>
      <c r="L62" s="66">
        <v>1</v>
      </c>
      <c r="M62" s="66">
        <v>1</v>
      </c>
      <c r="N62" s="66">
        <v>1</v>
      </c>
      <c r="O62" s="66">
        <v>1</v>
      </c>
      <c r="P62" s="66">
        <v>1</v>
      </c>
      <c r="Q62" s="66">
        <v>1</v>
      </c>
      <c r="R62" s="66">
        <v>1</v>
      </c>
    </row>
    <row r="63" spans="1:18" x14ac:dyDescent="0.25">
      <c r="A63" s="6">
        <v>60</v>
      </c>
      <c r="B63" s="9">
        <v>60</v>
      </c>
      <c r="C63" s="60" t="s">
        <v>505</v>
      </c>
      <c r="D63" s="66">
        <v>1</v>
      </c>
      <c r="E63" s="66">
        <v>1</v>
      </c>
      <c r="F63" s="66">
        <v>1</v>
      </c>
      <c r="G63" s="66">
        <v>1</v>
      </c>
      <c r="H63" s="66">
        <v>1</v>
      </c>
      <c r="I63" s="66">
        <v>1</v>
      </c>
      <c r="J63" s="66">
        <v>1</v>
      </c>
      <c r="K63" s="66">
        <v>1</v>
      </c>
      <c r="L63" s="66">
        <v>1</v>
      </c>
      <c r="M63" s="66">
        <v>1</v>
      </c>
      <c r="N63" s="66">
        <v>1</v>
      </c>
      <c r="O63" s="66">
        <v>1</v>
      </c>
      <c r="P63" s="66">
        <v>1</v>
      </c>
      <c r="Q63" s="66">
        <v>1</v>
      </c>
      <c r="R63" s="66">
        <v>1</v>
      </c>
    </row>
    <row r="64" spans="1:18" x14ac:dyDescent="0.25">
      <c r="A64" s="6">
        <v>61</v>
      </c>
      <c r="B64" s="9">
        <v>61</v>
      </c>
      <c r="C64" s="60" t="s">
        <v>506</v>
      </c>
      <c r="D64" s="66">
        <v>1</v>
      </c>
      <c r="E64" s="66">
        <v>1</v>
      </c>
      <c r="F64" s="66">
        <v>1</v>
      </c>
      <c r="G64" s="66">
        <v>1</v>
      </c>
      <c r="H64" s="66">
        <v>1</v>
      </c>
      <c r="I64" s="66">
        <v>1</v>
      </c>
      <c r="J64" s="66">
        <v>1</v>
      </c>
      <c r="K64" s="66">
        <v>1</v>
      </c>
      <c r="L64" s="66">
        <v>1</v>
      </c>
      <c r="M64" s="66">
        <v>1</v>
      </c>
      <c r="N64" s="66">
        <v>1</v>
      </c>
      <c r="O64" s="66">
        <v>1</v>
      </c>
      <c r="P64" s="66">
        <v>1</v>
      </c>
      <c r="Q64" s="66">
        <v>1</v>
      </c>
      <c r="R64" s="66">
        <v>1</v>
      </c>
    </row>
    <row r="65" spans="1:18" x14ac:dyDescent="0.25">
      <c r="A65" s="6">
        <v>62</v>
      </c>
      <c r="B65" s="9">
        <v>62</v>
      </c>
      <c r="C65" s="60" t="s">
        <v>507</v>
      </c>
      <c r="D65" s="66">
        <v>1</v>
      </c>
      <c r="E65" s="66">
        <v>1</v>
      </c>
      <c r="F65" s="66">
        <v>1</v>
      </c>
      <c r="G65" s="66">
        <v>1</v>
      </c>
      <c r="H65" s="66">
        <v>1</v>
      </c>
      <c r="I65" s="66">
        <v>1</v>
      </c>
      <c r="J65" s="66">
        <v>1</v>
      </c>
      <c r="K65" s="66">
        <v>1</v>
      </c>
      <c r="L65" s="66">
        <v>1</v>
      </c>
      <c r="M65" s="66">
        <v>1</v>
      </c>
      <c r="N65" s="66">
        <v>1</v>
      </c>
      <c r="O65" s="66">
        <v>1</v>
      </c>
      <c r="P65" s="66">
        <v>1</v>
      </c>
      <c r="Q65" s="66">
        <v>1</v>
      </c>
      <c r="R65" s="66">
        <v>1</v>
      </c>
    </row>
    <row r="66" spans="1:18" x14ac:dyDescent="0.25">
      <c r="A66" s="6">
        <v>63</v>
      </c>
      <c r="B66" s="9">
        <v>63</v>
      </c>
      <c r="C66" s="60" t="s">
        <v>508</v>
      </c>
      <c r="D66" s="66">
        <v>1</v>
      </c>
      <c r="E66" s="66">
        <v>1</v>
      </c>
      <c r="F66" s="66">
        <v>1</v>
      </c>
      <c r="G66" s="66">
        <v>1</v>
      </c>
      <c r="H66" s="66">
        <v>1</v>
      </c>
      <c r="I66" s="66">
        <v>1</v>
      </c>
      <c r="J66" s="66">
        <v>1</v>
      </c>
      <c r="K66" s="66">
        <v>1</v>
      </c>
      <c r="L66" s="66">
        <v>1</v>
      </c>
      <c r="M66" s="66">
        <v>1</v>
      </c>
      <c r="N66" s="66">
        <v>1</v>
      </c>
      <c r="O66" s="66">
        <v>1</v>
      </c>
      <c r="P66" s="66">
        <v>1</v>
      </c>
      <c r="Q66" s="66">
        <v>1</v>
      </c>
      <c r="R66" s="66">
        <v>1</v>
      </c>
    </row>
    <row r="67" spans="1:18" x14ac:dyDescent="0.25">
      <c r="A67" s="6">
        <v>64</v>
      </c>
      <c r="B67" s="9">
        <v>64</v>
      </c>
      <c r="C67" s="60" t="s">
        <v>509</v>
      </c>
      <c r="D67" s="66">
        <v>1</v>
      </c>
      <c r="E67" s="66">
        <v>1</v>
      </c>
      <c r="F67" s="66">
        <v>1</v>
      </c>
      <c r="G67" s="66">
        <v>1</v>
      </c>
      <c r="H67" s="66">
        <v>1</v>
      </c>
      <c r="I67" s="66">
        <v>1</v>
      </c>
      <c r="J67" s="66">
        <v>1</v>
      </c>
      <c r="K67" s="66">
        <v>1</v>
      </c>
      <c r="L67" s="66">
        <v>1</v>
      </c>
      <c r="M67" s="66">
        <v>1</v>
      </c>
      <c r="N67" s="66">
        <v>1</v>
      </c>
      <c r="O67" s="66">
        <v>1</v>
      </c>
      <c r="P67" s="66">
        <v>1</v>
      </c>
      <c r="Q67" s="66">
        <v>1</v>
      </c>
      <c r="R67" s="66">
        <v>1</v>
      </c>
    </row>
    <row r="68" spans="1:18" x14ac:dyDescent="0.25">
      <c r="A68" s="6">
        <v>65</v>
      </c>
      <c r="B68" s="9">
        <v>65</v>
      </c>
      <c r="C68" s="60" t="s">
        <v>510</v>
      </c>
      <c r="D68" s="66">
        <v>1</v>
      </c>
      <c r="E68" s="66">
        <v>1</v>
      </c>
      <c r="F68" s="66">
        <v>1</v>
      </c>
      <c r="G68" s="66">
        <v>1</v>
      </c>
      <c r="H68" s="66">
        <v>1</v>
      </c>
      <c r="I68" s="66">
        <v>1</v>
      </c>
      <c r="J68" s="66">
        <v>1</v>
      </c>
      <c r="K68" s="66">
        <v>1</v>
      </c>
      <c r="L68" s="66">
        <v>1</v>
      </c>
      <c r="M68" s="66">
        <v>1</v>
      </c>
      <c r="N68" s="66">
        <v>1</v>
      </c>
      <c r="O68" s="66">
        <v>1</v>
      </c>
      <c r="P68" s="66">
        <v>1</v>
      </c>
      <c r="Q68" s="66">
        <v>1</v>
      </c>
      <c r="R68" s="66">
        <v>1</v>
      </c>
    </row>
    <row r="69" spans="1:18" x14ac:dyDescent="0.25">
      <c r="A69" s="6">
        <v>66</v>
      </c>
      <c r="B69" s="9">
        <v>66</v>
      </c>
      <c r="C69" s="60" t="s">
        <v>511</v>
      </c>
      <c r="D69" s="66">
        <v>1</v>
      </c>
      <c r="E69" s="66">
        <v>1</v>
      </c>
      <c r="F69" s="66">
        <v>1</v>
      </c>
      <c r="G69" s="66">
        <v>1</v>
      </c>
      <c r="H69" s="66">
        <v>1</v>
      </c>
      <c r="I69" s="66">
        <v>1</v>
      </c>
      <c r="J69" s="66">
        <v>1</v>
      </c>
      <c r="K69" s="66">
        <v>1</v>
      </c>
      <c r="L69" s="66">
        <v>1</v>
      </c>
      <c r="M69" s="66">
        <v>1</v>
      </c>
      <c r="N69" s="66">
        <v>1</v>
      </c>
      <c r="O69" s="66">
        <v>1</v>
      </c>
      <c r="P69" s="66">
        <v>1</v>
      </c>
      <c r="Q69" s="66">
        <v>1</v>
      </c>
      <c r="R69" s="66">
        <v>1</v>
      </c>
    </row>
    <row r="70" spans="1:18" x14ac:dyDescent="0.25">
      <c r="A70" s="6">
        <v>67</v>
      </c>
      <c r="B70" s="9">
        <v>67</v>
      </c>
      <c r="C70" s="60" t="s">
        <v>512</v>
      </c>
      <c r="D70" s="66">
        <v>1</v>
      </c>
      <c r="E70" s="66">
        <v>1</v>
      </c>
      <c r="F70" s="66">
        <v>1</v>
      </c>
      <c r="G70" s="66">
        <v>1</v>
      </c>
      <c r="H70" s="66">
        <v>1</v>
      </c>
      <c r="I70" s="66">
        <v>1</v>
      </c>
      <c r="J70" s="66">
        <v>1</v>
      </c>
      <c r="K70" s="66">
        <v>1</v>
      </c>
      <c r="L70" s="66">
        <v>1</v>
      </c>
      <c r="M70" s="66">
        <v>1</v>
      </c>
      <c r="N70" s="66">
        <v>1</v>
      </c>
      <c r="O70" s="66">
        <v>1</v>
      </c>
      <c r="P70" s="66">
        <v>1</v>
      </c>
      <c r="Q70" s="66">
        <v>1</v>
      </c>
      <c r="R70" s="66">
        <v>1</v>
      </c>
    </row>
    <row r="71" spans="1:18" x14ac:dyDescent="0.25">
      <c r="A71" s="6">
        <v>68</v>
      </c>
      <c r="B71" s="9">
        <v>68</v>
      </c>
      <c r="C71" s="60" t="s">
        <v>513</v>
      </c>
      <c r="D71" s="66">
        <v>1</v>
      </c>
      <c r="E71" s="66">
        <v>1</v>
      </c>
      <c r="F71" s="66">
        <v>1</v>
      </c>
      <c r="G71" s="66">
        <v>1</v>
      </c>
      <c r="H71" s="66">
        <v>1</v>
      </c>
      <c r="I71" s="66">
        <v>1</v>
      </c>
      <c r="J71" s="66">
        <v>1</v>
      </c>
      <c r="K71" s="66">
        <v>1</v>
      </c>
      <c r="L71" s="66">
        <v>1</v>
      </c>
      <c r="M71" s="66">
        <v>1</v>
      </c>
      <c r="N71" s="66">
        <v>1</v>
      </c>
      <c r="O71" s="66">
        <v>1</v>
      </c>
      <c r="P71" s="66">
        <v>1</v>
      </c>
      <c r="Q71" s="66">
        <v>1</v>
      </c>
      <c r="R71" s="66">
        <v>1</v>
      </c>
    </row>
    <row r="72" spans="1:18" x14ac:dyDescent="0.25">
      <c r="A72" s="6">
        <v>69</v>
      </c>
      <c r="B72" s="9">
        <v>69</v>
      </c>
      <c r="C72" s="60" t="s">
        <v>514</v>
      </c>
      <c r="D72" s="66">
        <v>1</v>
      </c>
      <c r="E72" s="66">
        <v>1</v>
      </c>
      <c r="F72" s="66">
        <v>1</v>
      </c>
      <c r="G72" s="66">
        <v>1</v>
      </c>
      <c r="H72" s="66">
        <v>1</v>
      </c>
      <c r="I72" s="66">
        <v>1</v>
      </c>
      <c r="J72" s="66">
        <v>1</v>
      </c>
      <c r="K72" s="66">
        <v>1</v>
      </c>
      <c r="L72" s="66">
        <v>1</v>
      </c>
      <c r="M72" s="66">
        <v>1</v>
      </c>
      <c r="N72" s="66">
        <v>1</v>
      </c>
      <c r="O72" s="66">
        <v>1</v>
      </c>
      <c r="P72" s="66">
        <v>1</v>
      </c>
      <c r="Q72" s="66">
        <v>1</v>
      </c>
      <c r="R72" s="66">
        <v>1</v>
      </c>
    </row>
    <row r="73" spans="1:18" x14ac:dyDescent="0.25">
      <c r="A73" s="6">
        <v>70</v>
      </c>
      <c r="B73" s="9">
        <v>70</v>
      </c>
      <c r="C73" s="60" t="s">
        <v>515</v>
      </c>
      <c r="D73" s="66">
        <v>1</v>
      </c>
      <c r="E73" s="66">
        <v>1</v>
      </c>
      <c r="F73" s="66">
        <v>1</v>
      </c>
      <c r="G73" s="66">
        <v>1</v>
      </c>
      <c r="H73" s="66">
        <v>1</v>
      </c>
      <c r="I73" s="66">
        <v>1</v>
      </c>
      <c r="J73" s="66">
        <v>1</v>
      </c>
      <c r="K73" s="66">
        <v>1</v>
      </c>
      <c r="L73" s="66">
        <v>1</v>
      </c>
      <c r="M73" s="66">
        <v>1</v>
      </c>
      <c r="N73" s="66">
        <v>1</v>
      </c>
      <c r="O73" s="66">
        <v>1</v>
      </c>
      <c r="P73" s="66">
        <v>1</v>
      </c>
      <c r="Q73" s="66">
        <v>1</v>
      </c>
      <c r="R73" s="66">
        <v>1</v>
      </c>
    </row>
    <row r="74" spans="1:18" x14ac:dyDescent="0.25">
      <c r="A74" s="6">
        <v>71</v>
      </c>
      <c r="B74" s="9">
        <v>71</v>
      </c>
      <c r="C74" s="60" t="s">
        <v>516</v>
      </c>
      <c r="D74" s="66">
        <v>1</v>
      </c>
      <c r="E74" s="66">
        <v>1</v>
      </c>
      <c r="F74" s="66">
        <v>1</v>
      </c>
      <c r="G74" s="66">
        <v>1</v>
      </c>
      <c r="H74" s="66">
        <v>1</v>
      </c>
      <c r="I74" s="66">
        <v>1</v>
      </c>
      <c r="J74" s="66">
        <v>1</v>
      </c>
      <c r="K74" s="66">
        <v>1</v>
      </c>
      <c r="L74" s="66">
        <v>1</v>
      </c>
      <c r="M74" s="66">
        <v>1</v>
      </c>
      <c r="N74" s="66">
        <v>1</v>
      </c>
      <c r="O74" s="66">
        <v>1</v>
      </c>
      <c r="P74" s="66">
        <v>1</v>
      </c>
      <c r="Q74" s="66">
        <v>1</v>
      </c>
      <c r="R74" s="66">
        <v>1</v>
      </c>
    </row>
    <row r="75" spans="1:18" x14ac:dyDescent="0.25">
      <c r="A75" s="6">
        <v>72</v>
      </c>
      <c r="B75" s="9">
        <v>72</v>
      </c>
      <c r="C75" s="60" t="s">
        <v>517</v>
      </c>
      <c r="D75" s="66">
        <v>1</v>
      </c>
      <c r="E75" s="66">
        <v>1</v>
      </c>
      <c r="F75" s="66">
        <v>1</v>
      </c>
      <c r="G75" s="66">
        <v>1</v>
      </c>
      <c r="H75" s="66">
        <v>1</v>
      </c>
      <c r="I75" s="66">
        <v>1</v>
      </c>
      <c r="J75" s="66">
        <v>1</v>
      </c>
      <c r="K75" s="66">
        <v>1</v>
      </c>
      <c r="L75" s="66">
        <v>1</v>
      </c>
      <c r="M75" s="66">
        <v>1</v>
      </c>
      <c r="N75" s="66">
        <v>1</v>
      </c>
      <c r="O75" s="66">
        <v>1</v>
      </c>
      <c r="P75" s="66">
        <v>1</v>
      </c>
      <c r="Q75" s="66">
        <v>1</v>
      </c>
      <c r="R75" s="66">
        <v>1</v>
      </c>
    </row>
    <row r="76" spans="1:18" x14ac:dyDescent="0.25">
      <c r="A76" s="6">
        <v>73</v>
      </c>
      <c r="B76" s="9">
        <v>73</v>
      </c>
      <c r="C76" s="60" t="s">
        <v>518</v>
      </c>
      <c r="D76" s="66">
        <v>1</v>
      </c>
      <c r="E76" s="66">
        <v>1</v>
      </c>
      <c r="F76" s="66">
        <v>1</v>
      </c>
      <c r="G76" s="66">
        <v>1</v>
      </c>
      <c r="H76" s="66">
        <v>1</v>
      </c>
      <c r="I76" s="66">
        <v>1</v>
      </c>
      <c r="J76" s="66">
        <v>1</v>
      </c>
      <c r="K76" s="66">
        <v>1</v>
      </c>
      <c r="L76" s="66">
        <v>1</v>
      </c>
      <c r="M76" s="66">
        <v>1</v>
      </c>
      <c r="N76" s="66">
        <v>1</v>
      </c>
      <c r="O76" s="66">
        <v>1</v>
      </c>
      <c r="P76" s="66">
        <v>1</v>
      </c>
      <c r="Q76" s="66">
        <v>1</v>
      </c>
      <c r="R76" s="66">
        <v>1</v>
      </c>
    </row>
    <row r="77" spans="1:18" x14ac:dyDescent="0.25">
      <c r="A77" s="6">
        <v>74</v>
      </c>
      <c r="B77" s="9">
        <v>74</v>
      </c>
      <c r="C77" s="60" t="s">
        <v>519</v>
      </c>
      <c r="D77" s="66">
        <v>1</v>
      </c>
      <c r="E77" s="66">
        <v>1</v>
      </c>
      <c r="F77" s="66">
        <v>1</v>
      </c>
      <c r="G77" s="66">
        <v>1</v>
      </c>
      <c r="H77" s="66">
        <v>1</v>
      </c>
      <c r="I77" s="66">
        <v>1</v>
      </c>
      <c r="J77" s="66">
        <v>1</v>
      </c>
      <c r="K77" s="66">
        <v>1</v>
      </c>
      <c r="L77" s="66">
        <v>1</v>
      </c>
      <c r="M77" s="66">
        <v>1</v>
      </c>
      <c r="N77" s="66">
        <v>1</v>
      </c>
      <c r="O77" s="66">
        <v>1</v>
      </c>
      <c r="P77" s="66">
        <v>1</v>
      </c>
      <c r="Q77" s="66">
        <v>1</v>
      </c>
      <c r="R77" s="66">
        <v>1</v>
      </c>
    </row>
    <row r="78" spans="1:18" x14ac:dyDescent="0.25">
      <c r="A78" s="6">
        <v>75</v>
      </c>
      <c r="B78" s="9">
        <v>75</v>
      </c>
      <c r="C78" s="60" t="s">
        <v>520</v>
      </c>
      <c r="D78" s="66">
        <v>1</v>
      </c>
      <c r="E78" s="66">
        <v>1</v>
      </c>
      <c r="F78" s="66">
        <v>1</v>
      </c>
      <c r="G78" s="66">
        <v>1</v>
      </c>
      <c r="H78" s="66">
        <v>1</v>
      </c>
      <c r="I78" s="66">
        <v>1</v>
      </c>
      <c r="J78" s="66">
        <v>1</v>
      </c>
      <c r="K78" s="66">
        <v>1</v>
      </c>
      <c r="L78" s="66">
        <v>1</v>
      </c>
      <c r="M78" s="66">
        <v>1</v>
      </c>
      <c r="N78" s="66">
        <v>1</v>
      </c>
      <c r="O78" s="66">
        <v>1</v>
      </c>
      <c r="P78" s="66">
        <v>1</v>
      </c>
      <c r="Q78" s="66">
        <v>1</v>
      </c>
      <c r="R78" s="66">
        <v>1</v>
      </c>
    </row>
    <row r="79" spans="1:18" x14ac:dyDescent="0.25">
      <c r="A79" s="6">
        <v>76</v>
      </c>
      <c r="B79" s="9">
        <v>76</v>
      </c>
      <c r="C79" s="60" t="s">
        <v>521</v>
      </c>
      <c r="D79" s="66">
        <v>1</v>
      </c>
      <c r="E79" s="66">
        <v>1</v>
      </c>
      <c r="F79" s="66">
        <v>1</v>
      </c>
      <c r="G79" s="66">
        <v>1</v>
      </c>
      <c r="H79" s="66">
        <v>1</v>
      </c>
      <c r="I79" s="66">
        <v>1</v>
      </c>
      <c r="J79" s="66">
        <v>1</v>
      </c>
      <c r="K79" s="66">
        <v>1</v>
      </c>
      <c r="L79" s="66">
        <v>1</v>
      </c>
      <c r="M79" s="66">
        <v>1</v>
      </c>
      <c r="N79" s="66">
        <v>1</v>
      </c>
      <c r="O79" s="66">
        <v>1</v>
      </c>
      <c r="P79" s="66">
        <v>1</v>
      </c>
      <c r="Q79" s="66">
        <v>1</v>
      </c>
      <c r="R79" s="66">
        <v>1</v>
      </c>
    </row>
    <row r="80" spans="1:18" x14ac:dyDescent="0.25">
      <c r="A80" s="6">
        <v>77</v>
      </c>
      <c r="B80" s="9">
        <v>77</v>
      </c>
      <c r="C80" s="60" t="s">
        <v>522</v>
      </c>
      <c r="D80" s="66">
        <v>1</v>
      </c>
      <c r="E80" s="66">
        <v>1</v>
      </c>
      <c r="F80" s="66">
        <v>1</v>
      </c>
      <c r="G80" s="66">
        <v>1</v>
      </c>
      <c r="H80" s="66">
        <v>1</v>
      </c>
      <c r="I80" s="66">
        <v>1</v>
      </c>
      <c r="J80" s="66">
        <v>1</v>
      </c>
      <c r="K80" s="66">
        <v>1</v>
      </c>
      <c r="L80" s="66">
        <v>1</v>
      </c>
      <c r="M80" s="66">
        <v>1</v>
      </c>
      <c r="N80" s="66">
        <v>1</v>
      </c>
      <c r="O80" s="66">
        <v>1</v>
      </c>
      <c r="P80" s="66">
        <v>1</v>
      </c>
      <c r="Q80" s="66">
        <v>1</v>
      </c>
      <c r="R80" s="66">
        <v>1</v>
      </c>
    </row>
    <row r="81" spans="1:18" x14ac:dyDescent="0.25">
      <c r="A81" s="6">
        <v>78</v>
      </c>
      <c r="B81" s="9">
        <v>78</v>
      </c>
      <c r="C81" s="60" t="s">
        <v>523</v>
      </c>
      <c r="D81" s="66">
        <v>1</v>
      </c>
      <c r="E81" s="66">
        <v>1</v>
      </c>
      <c r="F81" s="66">
        <v>1</v>
      </c>
      <c r="G81" s="66">
        <v>1</v>
      </c>
      <c r="H81" s="66">
        <v>1</v>
      </c>
      <c r="I81" s="66">
        <v>1</v>
      </c>
      <c r="J81" s="66">
        <v>1</v>
      </c>
      <c r="K81" s="66">
        <v>1</v>
      </c>
      <c r="L81" s="66">
        <v>1</v>
      </c>
      <c r="M81" s="66">
        <v>1</v>
      </c>
      <c r="N81" s="66">
        <v>1</v>
      </c>
      <c r="O81" s="66">
        <v>1</v>
      </c>
      <c r="P81" s="66">
        <v>1</v>
      </c>
      <c r="Q81" s="66">
        <v>1</v>
      </c>
      <c r="R81" s="66">
        <v>1</v>
      </c>
    </row>
    <row r="82" spans="1:18" x14ac:dyDescent="0.25">
      <c r="A82" s="6">
        <v>79</v>
      </c>
      <c r="B82" s="9">
        <v>79</v>
      </c>
      <c r="C82" s="60" t="s">
        <v>524</v>
      </c>
      <c r="D82" s="66">
        <v>1</v>
      </c>
      <c r="E82" s="66">
        <v>1</v>
      </c>
      <c r="F82" s="66">
        <v>1</v>
      </c>
      <c r="G82" s="66">
        <v>1</v>
      </c>
      <c r="H82" s="66">
        <v>1</v>
      </c>
      <c r="I82" s="66">
        <v>1</v>
      </c>
      <c r="J82" s="66">
        <v>1</v>
      </c>
      <c r="K82" s="66">
        <v>1</v>
      </c>
      <c r="L82" s="66">
        <v>1</v>
      </c>
      <c r="M82" s="66">
        <v>1</v>
      </c>
      <c r="N82" s="66">
        <v>1</v>
      </c>
      <c r="O82" s="66">
        <v>1</v>
      </c>
      <c r="P82" s="66">
        <v>1</v>
      </c>
      <c r="Q82" s="66">
        <v>1</v>
      </c>
      <c r="R82" s="66">
        <v>1</v>
      </c>
    </row>
    <row r="83" spans="1:18" x14ac:dyDescent="0.25">
      <c r="A83" s="6">
        <v>80</v>
      </c>
      <c r="B83" s="9">
        <v>80</v>
      </c>
      <c r="C83" s="60" t="s">
        <v>525</v>
      </c>
      <c r="D83" s="66">
        <v>1</v>
      </c>
      <c r="E83" s="66">
        <v>1</v>
      </c>
      <c r="F83" s="66">
        <v>1</v>
      </c>
      <c r="G83" s="66">
        <v>1</v>
      </c>
      <c r="H83" s="66">
        <v>1</v>
      </c>
      <c r="I83" s="66">
        <v>1</v>
      </c>
      <c r="J83" s="66">
        <v>1</v>
      </c>
      <c r="K83" s="66">
        <v>1</v>
      </c>
      <c r="L83" s="66">
        <v>1</v>
      </c>
      <c r="M83" s="66">
        <v>1</v>
      </c>
      <c r="N83" s="66">
        <v>1</v>
      </c>
      <c r="O83" s="66">
        <v>1</v>
      </c>
      <c r="P83" s="66">
        <v>1</v>
      </c>
      <c r="Q83" s="66">
        <v>1</v>
      </c>
      <c r="R83" s="66">
        <v>1</v>
      </c>
    </row>
    <row r="84" spans="1:18" x14ac:dyDescent="0.25">
      <c r="A84" s="6">
        <v>81</v>
      </c>
      <c r="B84" s="9">
        <v>81</v>
      </c>
      <c r="C84" s="60" t="s">
        <v>526</v>
      </c>
      <c r="D84" s="66">
        <v>1</v>
      </c>
      <c r="E84" s="66">
        <v>1</v>
      </c>
      <c r="F84" s="66">
        <v>1</v>
      </c>
      <c r="G84" s="66">
        <v>1</v>
      </c>
      <c r="H84" s="66">
        <v>1</v>
      </c>
      <c r="I84" s="66">
        <v>1</v>
      </c>
      <c r="J84" s="66">
        <v>1</v>
      </c>
      <c r="K84" s="66">
        <v>1</v>
      </c>
      <c r="L84" s="66">
        <v>1</v>
      </c>
      <c r="M84" s="66">
        <v>1</v>
      </c>
      <c r="N84" s="66">
        <v>1</v>
      </c>
      <c r="O84" s="66">
        <v>1</v>
      </c>
      <c r="P84" s="66">
        <v>1</v>
      </c>
      <c r="Q84" s="66">
        <v>1</v>
      </c>
      <c r="R84" s="66">
        <v>1</v>
      </c>
    </row>
    <row r="85" spans="1:18" x14ac:dyDescent="0.25">
      <c r="A85" s="6">
        <v>82</v>
      </c>
      <c r="B85" s="9">
        <v>82</v>
      </c>
      <c r="C85" s="60" t="s">
        <v>527</v>
      </c>
      <c r="D85" s="66">
        <v>1</v>
      </c>
      <c r="E85" s="66">
        <v>1</v>
      </c>
      <c r="F85" s="66">
        <v>1</v>
      </c>
      <c r="G85" s="66">
        <v>1</v>
      </c>
      <c r="H85" s="66">
        <v>1</v>
      </c>
      <c r="I85" s="66">
        <v>1</v>
      </c>
      <c r="J85" s="66">
        <v>1</v>
      </c>
      <c r="K85" s="66">
        <v>1</v>
      </c>
      <c r="L85" s="66">
        <v>1</v>
      </c>
      <c r="M85" s="66">
        <v>1</v>
      </c>
      <c r="N85" s="66">
        <v>1</v>
      </c>
      <c r="O85" s="66">
        <v>1</v>
      </c>
      <c r="P85" s="66">
        <v>1</v>
      </c>
      <c r="Q85" s="66">
        <v>1</v>
      </c>
      <c r="R85" s="66">
        <v>1</v>
      </c>
    </row>
    <row r="86" spans="1:18" x14ac:dyDescent="0.25">
      <c r="A86" s="6">
        <v>83</v>
      </c>
      <c r="B86" s="9">
        <v>83</v>
      </c>
      <c r="C86" s="60" t="s">
        <v>528</v>
      </c>
      <c r="D86" s="66">
        <v>1</v>
      </c>
      <c r="E86" s="66">
        <v>1</v>
      </c>
      <c r="F86" s="66">
        <v>1</v>
      </c>
      <c r="G86" s="66">
        <v>1</v>
      </c>
      <c r="H86" s="66">
        <v>1</v>
      </c>
      <c r="I86" s="66">
        <v>1</v>
      </c>
      <c r="J86" s="66">
        <v>1</v>
      </c>
      <c r="K86" s="66">
        <v>1</v>
      </c>
      <c r="L86" s="66">
        <v>1</v>
      </c>
      <c r="M86" s="66">
        <v>1</v>
      </c>
      <c r="N86" s="66">
        <v>1</v>
      </c>
      <c r="O86" s="66">
        <v>1</v>
      </c>
      <c r="P86" s="66">
        <v>1</v>
      </c>
      <c r="Q86" s="66">
        <v>1</v>
      </c>
      <c r="R86" s="66">
        <v>1</v>
      </c>
    </row>
    <row r="87" spans="1:18" x14ac:dyDescent="0.25">
      <c r="A87" s="6">
        <v>84</v>
      </c>
      <c r="B87" s="9">
        <v>84</v>
      </c>
      <c r="C87" s="61" t="s">
        <v>431</v>
      </c>
      <c r="D87" s="66">
        <v>1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</row>
    <row r="88" spans="1:18" x14ac:dyDescent="0.25">
      <c r="A88" s="63" t="s">
        <v>572</v>
      </c>
      <c r="B88" s="9">
        <v>85</v>
      </c>
      <c r="C88" s="61" t="s">
        <v>432</v>
      </c>
      <c r="D88" s="66">
        <v>0</v>
      </c>
      <c r="E88" s="66">
        <v>1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</row>
    <row r="89" spans="1:18" x14ac:dyDescent="0.25">
      <c r="A89" s="62">
        <v>85</v>
      </c>
      <c r="B89" s="9">
        <v>86</v>
      </c>
      <c r="C89" s="61" t="s">
        <v>433</v>
      </c>
      <c r="D89" s="66">
        <v>0</v>
      </c>
      <c r="E89" s="66">
        <v>0</v>
      </c>
      <c r="F89" s="66">
        <v>1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</row>
    <row r="90" spans="1:18" x14ac:dyDescent="0.25">
      <c r="A90" s="63" t="s">
        <v>572</v>
      </c>
      <c r="B90" s="9">
        <v>87</v>
      </c>
      <c r="C90" s="61" t="s">
        <v>434</v>
      </c>
      <c r="D90" s="66">
        <v>0</v>
      </c>
      <c r="E90" s="66">
        <v>0</v>
      </c>
      <c r="F90" s="66">
        <v>0</v>
      </c>
      <c r="G90" s="66">
        <v>1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</row>
    <row r="91" spans="1:18" x14ac:dyDescent="0.25">
      <c r="A91" s="62">
        <v>89</v>
      </c>
      <c r="B91" s="9">
        <v>88</v>
      </c>
      <c r="C91" s="61" t="s">
        <v>529</v>
      </c>
      <c r="D91" s="66">
        <v>0</v>
      </c>
      <c r="E91" s="66">
        <v>0</v>
      </c>
      <c r="F91" s="66">
        <v>0</v>
      </c>
      <c r="G91" s="66">
        <v>0</v>
      </c>
      <c r="H91" s="66">
        <v>1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</row>
    <row r="92" spans="1:18" x14ac:dyDescent="0.25">
      <c r="A92" s="63" t="s">
        <v>572</v>
      </c>
      <c r="B92" s="9">
        <v>89</v>
      </c>
      <c r="C92" s="61" t="s">
        <v>436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1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</row>
    <row r="93" spans="1:18" x14ac:dyDescent="0.25">
      <c r="A93" s="62">
        <v>89</v>
      </c>
      <c r="B93" s="9">
        <v>90</v>
      </c>
      <c r="C93" s="61" t="s">
        <v>437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1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</row>
    <row r="94" spans="1:18" x14ac:dyDescent="0.25">
      <c r="A94" s="62">
        <v>86</v>
      </c>
      <c r="B94" s="9">
        <v>91</v>
      </c>
      <c r="C94" s="61" t="s">
        <v>438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1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</row>
    <row r="95" spans="1:18" x14ac:dyDescent="0.25">
      <c r="A95" s="62">
        <v>87</v>
      </c>
      <c r="B95" s="9">
        <v>92</v>
      </c>
      <c r="C95" s="61" t="s">
        <v>439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1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</row>
    <row r="96" spans="1:18" x14ac:dyDescent="0.25">
      <c r="A96" s="63" t="s">
        <v>572</v>
      </c>
      <c r="B96" s="9">
        <v>93</v>
      </c>
      <c r="C96" s="61" t="s">
        <v>440</v>
      </c>
      <c r="D96" s="66">
        <v>0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1</v>
      </c>
      <c r="N96" s="66">
        <v>0</v>
      </c>
      <c r="O96" s="66">
        <v>0</v>
      </c>
      <c r="P96" s="66">
        <v>0</v>
      </c>
      <c r="Q96" s="66">
        <v>0</v>
      </c>
      <c r="R96" s="66">
        <v>0</v>
      </c>
    </row>
    <row r="97" spans="1:18" x14ac:dyDescent="0.25">
      <c r="A97" s="63" t="s">
        <v>572</v>
      </c>
      <c r="B97" s="9">
        <v>94</v>
      </c>
      <c r="C97" s="61" t="s">
        <v>441</v>
      </c>
      <c r="D97" s="66">
        <v>0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0</v>
      </c>
      <c r="N97" s="66">
        <v>1</v>
      </c>
      <c r="O97" s="66">
        <v>0</v>
      </c>
      <c r="P97" s="66">
        <v>0</v>
      </c>
      <c r="Q97" s="66">
        <v>0</v>
      </c>
      <c r="R97" s="66">
        <v>0</v>
      </c>
    </row>
    <row r="98" spans="1:18" x14ac:dyDescent="0.25">
      <c r="A98" s="63" t="s">
        <v>572</v>
      </c>
      <c r="B98" s="9">
        <v>95</v>
      </c>
      <c r="C98" s="61" t="s">
        <v>442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1</v>
      </c>
      <c r="P98" s="66">
        <v>0</v>
      </c>
      <c r="Q98" s="66">
        <v>0</v>
      </c>
      <c r="R98" s="66">
        <v>0</v>
      </c>
    </row>
    <row r="99" spans="1:18" x14ac:dyDescent="0.25">
      <c r="A99" s="63" t="s">
        <v>572</v>
      </c>
      <c r="B99" s="9">
        <v>96</v>
      </c>
      <c r="C99" s="61" t="s">
        <v>443</v>
      </c>
      <c r="D99" s="66">
        <v>0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1</v>
      </c>
      <c r="Q99" s="66">
        <v>0</v>
      </c>
      <c r="R99" s="66">
        <v>0</v>
      </c>
    </row>
    <row r="100" spans="1:18" x14ac:dyDescent="0.25">
      <c r="A100" s="6">
        <v>88</v>
      </c>
      <c r="B100" s="9">
        <v>97</v>
      </c>
      <c r="C100" s="61" t="s">
        <v>444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1</v>
      </c>
      <c r="R100" s="66">
        <v>0</v>
      </c>
    </row>
    <row r="101" spans="1:18" x14ac:dyDescent="0.25">
      <c r="A101" s="6">
        <v>88</v>
      </c>
      <c r="B101" s="9">
        <v>98</v>
      </c>
      <c r="C101" s="61" t="s">
        <v>445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1</v>
      </c>
    </row>
    <row r="102" spans="1:18" x14ac:dyDescent="0.25">
      <c r="A102" s="6">
        <v>90</v>
      </c>
      <c r="B102" s="9">
        <v>99</v>
      </c>
      <c r="C102" s="60" t="s">
        <v>530</v>
      </c>
      <c r="D102" s="66">
        <v>1</v>
      </c>
      <c r="E102" s="66">
        <v>1</v>
      </c>
      <c r="F102" s="66">
        <v>1</v>
      </c>
      <c r="G102" s="66">
        <v>1</v>
      </c>
      <c r="H102" s="66">
        <v>1</v>
      </c>
      <c r="I102" s="66">
        <v>1</v>
      </c>
      <c r="J102" s="66">
        <v>1</v>
      </c>
      <c r="K102" s="66">
        <v>1</v>
      </c>
      <c r="L102" s="66">
        <v>1</v>
      </c>
      <c r="M102" s="66">
        <v>1</v>
      </c>
      <c r="N102" s="66">
        <v>1</v>
      </c>
      <c r="O102" s="66">
        <v>1</v>
      </c>
      <c r="P102" s="66">
        <v>1</v>
      </c>
      <c r="Q102" s="66">
        <v>1</v>
      </c>
      <c r="R102" s="66">
        <v>1</v>
      </c>
    </row>
    <row r="103" spans="1:18" x14ac:dyDescent="0.25">
      <c r="A103" s="6">
        <v>91</v>
      </c>
      <c r="B103" s="9">
        <v>100</v>
      </c>
      <c r="C103" s="60" t="s">
        <v>531</v>
      </c>
      <c r="D103" s="66">
        <v>1</v>
      </c>
      <c r="E103" s="66">
        <v>1</v>
      </c>
      <c r="F103" s="66">
        <v>1</v>
      </c>
      <c r="G103" s="66">
        <v>1</v>
      </c>
      <c r="H103" s="66">
        <v>1</v>
      </c>
      <c r="I103" s="66">
        <v>1</v>
      </c>
      <c r="J103" s="66">
        <v>1</v>
      </c>
      <c r="K103" s="66">
        <v>1</v>
      </c>
      <c r="L103" s="66">
        <v>1</v>
      </c>
      <c r="M103" s="66">
        <v>1</v>
      </c>
      <c r="N103" s="66">
        <v>1</v>
      </c>
      <c r="O103" s="66">
        <v>1</v>
      </c>
      <c r="P103" s="66">
        <v>1</v>
      </c>
      <c r="Q103" s="66">
        <v>1</v>
      </c>
      <c r="R103" s="66">
        <v>1</v>
      </c>
    </row>
    <row r="104" spans="1:18" x14ac:dyDescent="0.25">
      <c r="A104" s="6">
        <v>92</v>
      </c>
      <c r="B104" s="9">
        <v>101</v>
      </c>
      <c r="C104" s="60" t="s">
        <v>532</v>
      </c>
      <c r="D104" s="66">
        <v>1</v>
      </c>
      <c r="E104" s="66">
        <v>1</v>
      </c>
      <c r="F104" s="66">
        <v>1</v>
      </c>
      <c r="G104" s="66">
        <v>1</v>
      </c>
      <c r="H104" s="66">
        <v>1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</row>
    <row r="105" spans="1:18" x14ac:dyDescent="0.25">
      <c r="A105" s="6">
        <v>93</v>
      </c>
      <c r="B105" s="9">
        <v>102</v>
      </c>
      <c r="C105" s="60" t="s">
        <v>533</v>
      </c>
      <c r="D105" s="66">
        <v>0</v>
      </c>
      <c r="E105" s="66">
        <v>0</v>
      </c>
      <c r="F105" s="66">
        <v>0</v>
      </c>
      <c r="G105" s="66">
        <v>0</v>
      </c>
      <c r="H105" s="66">
        <v>1</v>
      </c>
      <c r="I105" s="66">
        <v>0</v>
      </c>
      <c r="J105" s="66">
        <v>0</v>
      </c>
      <c r="K105" s="66">
        <v>0</v>
      </c>
      <c r="L105" s="66">
        <v>0</v>
      </c>
      <c r="M105" s="66">
        <v>0</v>
      </c>
      <c r="N105" s="66">
        <v>1</v>
      </c>
      <c r="O105" s="66">
        <v>0</v>
      </c>
      <c r="P105" s="66">
        <v>0</v>
      </c>
      <c r="Q105" s="66">
        <v>0</v>
      </c>
      <c r="R105" s="66">
        <v>0</v>
      </c>
    </row>
    <row r="106" spans="1:18" x14ac:dyDescent="0.25">
      <c r="A106" s="6">
        <v>94</v>
      </c>
      <c r="B106" s="9">
        <v>103</v>
      </c>
      <c r="C106" s="60" t="s">
        <v>534</v>
      </c>
      <c r="D106" s="66">
        <v>1</v>
      </c>
      <c r="E106" s="66">
        <v>1</v>
      </c>
      <c r="F106" s="66">
        <v>1</v>
      </c>
      <c r="G106" s="66">
        <v>1</v>
      </c>
      <c r="H106" s="66">
        <v>1</v>
      </c>
      <c r="I106" s="66">
        <v>1</v>
      </c>
      <c r="J106" s="66">
        <v>1</v>
      </c>
      <c r="K106" s="66">
        <v>1</v>
      </c>
      <c r="L106" s="66">
        <v>1</v>
      </c>
      <c r="M106" s="66">
        <v>1</v>
      </c>
      <c r="N106" s="66">
        <v>1</v>
      </c>
      <c r="O106" s="66">
        <v>1</v>
      </c>
      <c r="P106" s="66">
        <v>1</v>
      </c>
      <c r="Q106" s="66">
        <v>1</v>
      </c>
      <c r="R106" s="66">
        <v>1</v>
      </c>
    </row>
    <row r="107" spans="1:18" x14ac:dyDescent="0.25">
      <c r="A107" s="6">
        <v>95</v>
      </c>
      <c r="B107" s="9">
        <v>104</v>
      </c>
      <c r="C107" s="60" t="s">
        <v>535</v>
      </c>
      <c r="D107" s="66">
        <v>1</v>
      </c>
      <c r="E107" s="66">
        <v>1</v>
      </c>
      <c r="F107" s="66">
        <v>1</v>
      </c>
      <c r="G107" s="66">
        <v>1</v>
      </c>
      <c r="H107" s="66">
        <v>1</v>
      </c>
      <c r="I107" s="66">
        <v>1</v>
      </c>
      <c r="J107" s="66">
        <v>1</v>
      </c>
      <c r="K107" s="66">
        <v>1</v>
      </c>
      <c r="L107" s="66">
        <v>1</v>
      </c>
      <c r="M107" s="66">
        <v>1</v>
      </c>
      <c r="N107" s="66">
        <v>1</v>
      </c>
      <c r="O107" s="66">
        <v>1</v>
      </c>
      <c r="P107" s="66">
        <v>1</v>
      </c>
      <c r="Q107" s="66">
        <v>1</v>
      </c>
      <c r="R107" s="66">
        <v>1</v>
      </c>
    </row>
    <row r="108" spans="1:18" x14ac:dyDescent="0.25">
      <c r="A108" s="6">
        <v>96</v>
      </c>
      <c r="B108" s="9">
        <v>105</v>
      </c>
      <c r="C108" s="60" t="s">
        <v>536</v>
      </c>
      <c r="D108" s="66">
        <v>1</v>
      </c>
      <c r="E108" s="66">
        <v>1</v>
      </c>
      <c r="F108" s="66">
        <v>1</v>
      </c>
      <c r="G108" s="66">
        <v>1</v>
      </c>
      <c r="H108" s="66">
        <v>1</v>
      </c>
      <c r="I108" s="66">
        <v>1</v>
      </c>
      <c r="J108" s="66">
        <v>1</v>
      </c>
      <c r="K108" s="66">
        <v>1</v>
      </c>
      <c r="L108" s="66">
        <v>1</v>
      </c>
      <c r="M108" s="66">
        <v>1</v>
      </c>
      <c r="N108" s="66">
        <v>1</v>
      </c>
      <c r="O108" s="66">
        <v>1</v>
      </c>
      <c r="P108" s="66">
        <v>1</v>
      </c>
      <c r="Q108" s="66">
        <v>1</v>
      </c>
      <c r="R108" s="66">
        <v>1</v>
      </c>
    </row>
    <row r="109" spans="1:18" x14ac:dyDescent="0.25">
      <c r="A109" s="6">
        <v>97</v>
      </c>
      <c r="B109" s="9">
        <v>106</v>
      </c>
      <c r="C109" s="60" t="s">
        <v>537</v>
      </c>
      <c r="D109" s="66">
        <v>1</v>
      </c>
      <c r="E109" s="66">
        <v>1</v>
      </c>
      <c r="F109" s="66">
        <v>1</v>
      </c>
      <c r="G109" s="66">
        <v>1</v>
      </c>
      <c r="H109" s="66">
        <v>1</v>
      </c>
      <c r="I109" s="66">
        <v>1</v>
      </c>
      <c r="J109" s="66">
        <v>1</v>
      </c>
      <c r="K109" s="66">
        <v>1</v>
      </c>
      <c r="L109" s="66">
        <v>1</v>
      </c>
      <c r="M109" s="66">
        <v>1</v>
      </c>
      <c r="N109" s="66">
        <v>1</v>
      </c>
      <c r="O109" s="66">
        <v>1</v>
      </c>
      <c r="P109" s="66">
        <v>1</v>
      </c>
      <c r="Q109" s="66">
        <v>1</v>
      </c>
      <c r="R109" s="66">
        <v>1</v>
      </c>
    </row>
    <row r="110" spans="1:18" x14ac:dyDescent="0.25">
      <c r="A110" s="6">
        <v>98</v>
      </c>
      <c r="B110" s="9">
        <v>107</v>
      </c>
      <c r="C110" s="60" t="s">
        <v>538</v>
      </c>
      <c r="D110" s="66">
        <v>1</v>
      </c>
      <c r="E110" s="66">
        <v>1</v>
      </c>
      <c r="F110" s="66">
        <v>1</v>
      </c>
      <c r="G110" s="66">
        <v>1</v>
      </c>
      <c r="H110" s="66">
        <v>1</v>
      </c>
      <c r="I110" s="66">
        <v>1</v>
      </c>
      <c r="J110" s="66">
        <v>1</v>
      </c>
      <c r="K110" s="66">
        <v>1</v>
      </c>
      <c r="L110" s="66">
        <v>1</v>
      </c>
      <c r="M110" s="66">
        <v>1</v>
      </c>
      <c r="N110" s="66">
        <v>1</v>
      </c>
      <c r="O110" s="66">
        <v>1</v>
      </c>
      <c r="P110" s="66">
        <v>1</v>
      </c>
      <c r="Q110" s="66">
        <v>1</v>
      </c>
      <c r="R110" s="66">
        <v>1</v>
      </c>
    </row>
    <row r="111" spans="1:18" x14ac:dyDescent="0.25">
      <c r="A111" s="6">
        <v>99</v>
      </c>
      <c r="B111" s="9">
        <v>108</v>
      </c>
      <c r="C111" s="60" t="s">
        <v>539</v>
      </c>
      <c r="D111" s="66">
        <v>1</v>
      </c>
      <c r="E111" s="66">
        <v>1</v>
      </c>
      <c r="F111" s="66">
        <v>1</v>
      </c>
      <c r="G111" s="66">
        <v>1</v>
      </c>
      <c r="H111" s="66">
        <v>1</v>
      </c>
      <c r="I111" s="66">
        <v>1</v>
      </c>
      <c r="J111" s="66">
        <v>1</v>
      </c>
      <c r="K111" s="66">
        <v>1</v>
      </c>
      <c r="L111" s="66">
        <v>1</v>
      </c>
      <c r="M111" s="66">
        <v>1</v>
      </c>
      <c r="N111" s="66">
        <v>1</v>
      </c>
      <c r="O111" s="66">
        <v>1</v>
      </c>
      <c r="P111" s="66">
        <v>1</v>
      </c>
      <c r="Q111" s="66">
        <v>1</v>
      </c>
      <c r="R111" s="66">
        <v>1</v>
      </c>
    </row>
    <row r="112" spans="1:18" x14ac:dyDescent="0.25">
      <c r="A112" s="6">
        <v>100</v>
      </c>
      <c r="B112" s="9">
        <v>109</v>
      </c>
      <c r="C112" s="60" t="s">
        <v>540</v>
      </c>
      <c r="D112" s="66">
        <v>1</v>
      </c>
      <c r="E112" s="66">
        <v>1</v>
      </c>
      <c r="F112" s="66">
        <v>1</v>
      </c>
      <c r="G112" s="66">
        <v>1</v>
      </c>
      <c r="H112" s="66">
        <v>1</v>
      </c>
      <c r="I112" s="66">
        <v>1</v>
      </c>
      <c r="J112" s="66">
        <v>1</v>
      </c>
      <c r="K112" s="66">
        <v>1</v>
      </c>
      <c r="L112" s="66">
        <v>1</v>
      </c>
      <c r="M112" s="66">
        <v>1</v>
      </c>
      <c r="N112" s="66">
        <v>1</v>
      </c>
      <c r="O112" s="66">
        <v>1</v>
      </c>
      <c r="P112" s="66">
        <v>1</v>
      </c>
      <c r="Q112" s="66">
        <v>1</v>
      </c>
      <c r="R112" s="66">
        <v>1</v>
      </c>
    </row>
    <row r="113" spans="1:18" x14ac:dyDescent="0.25">
      <c r="A113" s="6">
        <v>101</v>
      </c>
      <c r="B113" s="9">
        <v>110</v>
      </c>
      <c r="C113" s="60" t="s">
        <v>541</v>
      </c>
      <c r="D113" s="66">
        <v>1</v>
      </c>
      <c r="E113" s="66">
        <v>1</v>
      </c>
      <c r="F113" s="66">
        <v>0</v>
      </c>
      <c r="G113" s="66">
        <v>0</v>
      </c>
      <c r="H113" s="66">
        <v>1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</row>
    <row r="114" spans="1:18" x14ac:dyDescent="0.25">
      <c r="A114" s="6">
        <v>102</v>
      </c>
      <c r="B114" s="9">
        <v>111</v>
      </c>
      <c r="C114" s="60" t="s">
        <v>542</v>
      </c>
      <c r="D114" s="66">
        <v>1</v>
      </c>
      <c r="E114" s="66">
        <v>1</v>
      </c>
      <c r="F114" s="66">
        <v>1</v>
      </c>
      <c r="G114" s="66">
        <v>1</v>
      </c>
      <c r="H114" s="66">
        <v>1</v>
      </c>
      <c r="I114" s="66">
        <v>1</v>
      </c>
      <c r="J114" s="66">
        <v>1</v>
      </c>
      <c r="K114" s="66">
        <v>1</v>
      </c>
      <c r="L114" s="66">
        <v>1</v>
      </c>
      <c r="M114" s="66">
        <v>1</v>
      </c>
      <c r="N114" s="66">
        <v>1</v>
      </c>
      <c r="O114" s="66">
        <v>1</v>
      </c>
      <c r="P114" s="66">
        <v>1</v>
      </c>
      <c r="Q114" s="66">
        <v>1</v>
      </c>
      <c r="R114" s="66">
        <v>1</v>
      </c>
    </row>
    <row r="115" spans="1:18" x14ac:dyDescent="0.25">
      <c r="A115" s="6">
        <v>103</v>
      </c>
      <c r="B115" s="9">
        <v>112</v>
      </c>
      <c r="C115" s="60" t="s">
        <v>543</v>
      </c>
      <c r="D115" s="66">
        <v>0</v>
      </c>
      <c r="E115" s="66">
        <v>0</v>
      </c>
      <c r="F115" s="66">
        <v>1</v>
      </c>
      <c r="G115" s="66">
        <v>1</v>
      </c>
      <c r="H115" s="66">
        <v>1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</row>
    <row r="116" spans="1:18" x14ac:dyDescent="0.25">
      <c r="A116" s="6">
        <v>104</v>
      </c>
      <c r="B116" s="9">
        <v>113</v>
      </c>
      <c r="C116" s="60" t="s">
        <v>544</v>
      </c>
      <c r="D116" s="66">
        <v>1</v>
      </c>
      <c r="E116" s="66">
        <v>1</v>
      </c>
      <c r="F116" s="66">
        <v>1</v>
      </c>
      <c r="G116" s="66">
        <v>1</v>
      </c>
      <c r="H116" s="66">
        <v>1</v>
      </c>
      <c r="I116" s="66">
        <v>0</v>
      </c>
      <c r="J116" s="66">
        <v>0</v>
      </c>
      <c r="K116" s="66">
        <v>0</v>
      </c>
      <c r="L116" s="66">
        <v>0</v>
      </c>
      <c r="M116" s="66">
        <v>1</v>
      </c>
      <c r="N116" s="66">
        <v>0</v>
      </c>
      <c r="O116" s="66">
        <v>0</v>
      </c>
      <c r="P116" s="66">
        <v>0</v>
      </c>
      <c r="Q116" s="66">
        <v>0</v>
      </c>
      <c r="R116" s="66">
        <v>1</v>
      </c>
    </row>
    <row r="117" spans="1:18" x14ac:dyDescent="0.25">
      <c r="A117" s="6">
        <v>105</v>
      </c>
      <c r="B117" s="9">
        <v>114</v>
      </c>
      <c r="C117" s="60" t="s">
        <v>545</v>
      </c>
      <c r="D117" s="66">
        <v>1</v>
      </c>
      <c r="E117" s="66">
        <v>1</v>
      </c>
      <c r="F117" s="66">
        <v>1</v>
      </c>
      <c r="G117" s="66">
        <v>1</v>
      </c>
      <c r="H117" s="66">
        <v>1</v>
      </c>
      <c r="I117" s="66">
        <v>0</v>
      </c>
      <c r="J117" s="66">
        <v>0</v>
      </c>
      <c r="K117" s="66">
        <v>0</v>
      </c>
      <c r="L117" s="66">
        <v>1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</row>
    <row r="118" spans="1:18" x14ac:dyDescent="0.25">
      <c r="A118" s="6">
        <v>106</v>
      </c>
      <c r="B118" s="9">
        <v>115</v>
      </c>
      <c r="C118" s="60" t="s">
        <v>546</v>
      </c>
      <c r="D118" s="66">
        <v>1</v>
      </c>
      <c r="E118" s="66">
        <v>1</v>
      </c>
      <c r="F118" s="66">
        <v>1</v>
      </c>
      <c r="G118" s="66">
        <v>1</v>
      </c>
      <c r="H118" s="66">
        <v>1</v>
      </c>
      <c r="I118" s="66">
        <v>1</v>
      </c>
      <c r="J118" s="66">
        <v>1</v>
      </c>
      <c r="K118" s="66">
        <v>1</v>
      </c>
      <c r="L118" s="66">
        <v>1</v>
      </c>
      <c r="M118" s="66">
        <v>1</v>
      </c>
      <c r="N118" s="66">
        <v>1</v>
      </c>
      <c r="O118" s="66">
        <v>1</v>
      </c>
      <c r="P118" s="66">
        <v>1</v>
      </c>
      <c r="Q118" s="66">
        <v>1</v>
      </c>
      <c r="R118" s="66">
        <v>1</v>
      </c>
    </row>
    <row r="119" spans="1:18" x14ac:dyDescent="0.25">
      <c r="A119" s="6">
        <v>107</v>
      </c>
      <c r="B119" s="9">
        <v>116</v>
      </c>
      <c r="C119" s="60" t="s">
        <v>547</v>
      </c>
      <c r="D119" s="66">
        <v>1</v>
      </c>
      <c r="E119" s="66">
        <v>1</v>
      </c>
      <c r="F119" s="66">
        <v>1</v>
      </c>
      <c r="G119" s="66">
        <v>1</v>
      </c>
      <c r="H119" s="66">
        <v>1</v>
      </c>
      <c r="I119" s="66">
        <v>1</v>
      </c>
      <c r="J119" s="66">
        <v>1</v>
      </c>
      <c r="K119" s="66">
        <v>1</v>
      </c>
      <c r="L119" s="66">
        <v>1</v>
      </c>
      <c r="M119" s="66">
        <v>1</v>
      </c>
      <c r="N119" s="66">
        <v>1</v>
      </c>
      <c r="O119" s="66">
        <v>1</v>
      </c>
      <c r="P119" s="66">
        <v>1</v>
      </c>
      <c r="Q119" s="66">
        <v>1</v>
      </c>
      <c r="R119" s="66">
        <v>1</v>
      </c>
    </row>
    <row r="120" spans="1:18" x14ac:dyDescent="0.25">
      <c r="A120" s="6">
        <v>108</v>
      </c>
      <c r="B120" s="9">
        <v>117</v>
      </c>
      <c r="C120" s="60" t="s">
        <v>548</v>
      </c>
      <c r="D120" s="66">
        <v>1</v>
      </c>
      <c r="E120" s="66">
        <v>1</v>
      </c>
      <c r="F120" s="66">
        <v>1</v>
      </c>
      <c r="G120" s="66">
        <v>1</v>
      </c>
      <c r="H120" s="66">
        <v>1</v>
      </c>
      <c r="I120" s="66">
        <v>1</v>
      </c>
      <c r="J120" s="66">
        <v>1</v>
      </c>
      <c r="K120" s="66">
        <v>1</v>
      </c>
      <c r="L120" s="66">
        <v>1</v>
      </c>
      <c r="M120" s="66">
        <v>1</v>
      </c>
      <c r="N120" s="66">
        <v>1</v>
      </c>
      <c r="O120" s="66">
        <v>1</v>
      </c>
      <c r="P120" s="66">
        <v>1</v>
      </c>
      <c r="Q120" s="66">
        <v>1</v>
      </c>
      <c r="R120" s="66">
        <v>1</v>
      </c>
    </row>
    <row r="121" spans="1:18" x14ac:dyDescent="0.25">
      <c r="A121" s="6">
        <v>109</v>
      </c>
      <c r="B121" s="9">
        <v>118</v>
      </c>
      <c r="C121" s="60" t="s">
        <v>549</v>
      </c>
      <c r="D121" s="66">
        <v>1</v>
      </c>
      <c r="E121" s="66">
        <v>1</v>
      </c>
      <c r="F121" s="66">
        <v>1</v>
      </c>
      <c r="G121" s="66">
        <v>1</v>
      </c>
      <c r="H121" s="66">
        <v>1</v>
      </c>
      <c r="I121" s="66">
        <v>1</v>
      </c>
      <c r="J121" s="66">
        <v>1</v>
      </c>
      <c r="K121" s="66">
        <v>1</v>
      </c>
      <c r="L121" s="66">
        <v>1</v>
      </c>
      <c r="M121" s="66">
        <v>1</v>
      </c>
      <c r="N121" s="66">
        <v>1</v>
      </c>
      <c r="O121" s="66">
        <v>1</v>
      </c>
      <c r="P121" s="66">
        <v>1</v>
      </c>
      <c r="Q121" s="66">
        <v>1</v>
      </c>
      <c r="R121" s="66">
        <v>1</v>
      </c>
    </row>
    <row r="122" spans="1:18" x14ac:dyDescent="0.25">
      <c r="A122" s="6">
        <v>110</v>
      </c>
      <c r="B122" s="9">
        <v>119</v>
      </c>
      <c r="C122" s="60" t="s">
        <v>550</v>
      </c>
      <c r="D122" s="66">
        <v>1</v>
      </c>
      <c r="E122" s="66">
        <v>1</v>
      </c>
      <c r="F122" s="66">
        <v>1</v>
      </c>
      <c r="G122" s="66">
        <v>1</v>
      </c>
      <c r="H122" s="66">
        <v>1</v>
      </c>
      <c r="I122" s="66">
        <v>1</v>
      </c>
      <c r="J122" s="66">
        <v>1</v>
      </c>
      <c r="K122" s="66">
        <v>1</v>
      </c>
      <c r="L122" s="66">
        <v>1</v>
      </c>
      <c r="M122" s="66">
        <v>1</v>
      </c>
      <c r="N122" s="66">
        <v>1</v>
      </c>
      <c r="O122" s="66">
        <v>1</v>
      </c>
      <c r="P122" s="66">
        <v>1</v>
      </c>
      <c r="Q122" s="66">
        <v>1</v>
      </c>
      <c r="R122" s="66">
        <v>1</v>
      </c>
    </row>
    <row r="123" spans="1:18" x14ac:dyDescent="0.25">
      <c r="A123" s="6">
        <v>111</v>
      </c>
      <c r="B123" s="9">
        <v>120</v>
      </c>
      <c r="C123" s="60" t="s">
        <v>551</v>
      </c>
      <c r="D123" s="66">
        <v>1</v>
      </c>
      <c r="E123" s="66">
        <v>1</v>
      </c>
      <c r="F123" s="66">
        <v>1</v>
      </c>
      <c r="G123" s="66">
        <v>1</v>
      </c>
      <c r="H123" s="66">
        <v>1</v>
      </c>
      <c r="I123" s="66">
        <v>1</v>
      </c>
      <c r="J123" s="66">
        <v>1</v>
      </c>
      <c r="K123" s="66">
        <v>1</v>
      </c>
      <c r="L123" s="66">
        <v>1</v>
      </c>
      <c r="M123" s="66">
        <v>1</v>
      </c>
      <c r="N123" s="66">
        <v>1</v>
      </c>
      <c r="O123" s="66">
        <v>1</v>
      </c>
      <c r="P123" s="66">
        <v>1</v>
      </c>
      <c r="Q123" s="66">
        <v>1</v>
      </c>
      <c r="R123" s="66">
        <v>1</v>
      </c>
    </row>
    <row r="124" spans="1:18" x14ac:dyDescent="0.25">
      <c r="A124" s="6">
        <v>112</v>
      </c>
      <c r="B124" s="9">
        <v>121</v>
      </c>
      <c r="C124" s="60" t="s">
        <v>552</v>
      </c>
      <c r="D124" s="66">
        <v>1</v>
      </c>
      <c r="E124" s="66">
        <v>1</v>
      </c>
      <c r="F124" s="66">
        <v>1</v>
      </c>
      <c r="G124" s="66">
        <v>1</v>
      </c>
      <c r="H124" s="66">
        <v>1</v>
      </c>
      <c r="I124" s="66">
        <v>1</v>
      </c>
      <c r="J124" s="66">
        <v>1</v>
      </c>
      <c r="K124" s="66">
        <v>1</v>
      </c>
      <c r="L124" s="66">
        <v>1</v>
      </c>
      <c r="M124" s="66">
        <v>1</v>
      </c>
      <c r="N124" s="66">
        <v>1</v>
      </c>
      <c r="O124" s="66">
        <v>1</v>
      </c>
      <c r="P124" s="66">
        <v>1</v>
      </c>
      <c r="Q124" s="66">
        <v>1</v>
      </c>
      <c r="R124" s="66">
        <v>1</v>
      </c>
    </row>
    <row r="125" spans="1:18" x14ac:dyDescent="0.25">
      <c r="A125" s="6">
        <v>113</v>
      </c>
      <c r="B125" s="9">
        <v>122</v>
      </c>
      <c r="C125" s="60" t="s">
        <v>553</v>
      </c>
      <c r="D125" s="66">
        <v>1</v>
      </c>
      <c r="E125" s="66">
        <v>1</v>
      </c>
      <c r="F125" s="66">
        <v>1</v>
      </c>
      <c r="G125" s="66">
        <v>1</v>
      </c>
      <c r="H125" s="66">
        <v>1</v>
      </c>
      <c r="I125" s="66">
        <v>1</v>
      </c>
      <c r="J125" s="66">
        <v>1</v>
      </c>
      <c r="K125" s="66">
        <v>1</v>
      </c>
      <c r="L125" s="66">
        <v>1</v>
      </c>
      <c r="M125" s="66">
        <v>1</v>
      </c>
      <c r="N125" s="66">
        <v>1</v>
      </c>
      <c r="O125" s="66">
        <v>1</v>
      </c>
      <c r="P125" s="66">
        <v>1</v>
      </c>
      <c r="Q125" s="66">
        <v>1</v>
      </c>
      <c r="R125" s="66">
        <v>1</v>
      </c>
    </row>
    <row r="126" spans="1:18" x14ac:dyDescent="0.25">
      <c r="A126" s="6">
        <v>114</v>
      </c>
      <c r="B126" s="9">
        <v>123</v>
      </c>
      <c r="C126" s="60" t="s">
        <v>554</v>
      </c>
      <c r="D126" s="66">
        <v>1</v>
      </c>
      <c r="E126" s="66">
        <v>1</v>
      </c>
      <c r="F126" s="66">
        <v>1</v>
      </c>
      <c r="G126" s="66">
        <v>1</v>
      </c>
      <c r="H126" s="66">
        <v>1</v>
      </c>
      <c r="I126" s="66">
        <v>1</v>
      </c>
      <c r="J126" s="66">
        <v>1</v>
      </c>
      <c r="K126" s="66">
        <v>1</v>
      </c>
      <c r="L126" s="66">
        <v>1</v>
      </c>
      <c r="M126" s="66">
        <v>1</v>
      </c>
      <c r="N126" s="66">
        <v>1</v>
      </c>
      <c r="O126" s="66">
        <v>1</v>
      </c>
      <c r="P126" s="66">
        <v>1</v>
      </c>
      <c r="Q126" s="66">
        <v>1</v>
      </c>
      <c r="R126" s="66">
        <v>1</v>
      </c>
    </row>
    <row r="127" spans="1:18" x14ac:dyDescent="0.25">
      <c r="A127" s="6">
        <v>115</v>
      </c>
      <c r="B127" s="9">
        <v>124</v>
      </c>
      <c r="C127" s="60" t="s">
        <v>555</v>
      </c>
      <c r="D127" s="66">
        <v>1</v>
      </c>
      <c r="E127" s="66">
        <v>1</v>
      </c>
      <c r="F127" s="66">
        <v>1</v>
      </c>
      <c r="G127" s="66">
        <v>1</v>
      </c>
      <c r="H127" s="66">
        <v>1</v>
      </c>
      <c r="I127" s="66">
        <v>1</v>
      </c>
      <c r="J127" s="66">
        <v>1</v>
      </c>
      <c r="K127" s="66">
        <v>1</v>
      </c>
      <c r="L127" s="66">
        <v>1</v>
      </c>
      <c r="M127" s="66">
        <v>1</v>
      </c>
      <c r="N127" s="66">
        <v>1</v>
      </c>
      <c r="O127" s="66">
        <v>1</v>
      </c>
      <c r="P127" s="66">
        <v>1</v>
      </c>
      <c r="Q127" s="66">
        <v>1</v>
      </c>
      <c r="R127" s="66">
        <v>1</v>
      </c>
    </row>
    <row r="128" spans="1:18" x14ac:dyDescent="0.25">
      <c r="A128" s="6">
        <v>116</v>
      </c>
      <c r="B128" s="9">
        <v>125</v>
      </c>
      <c r="C128" s="60" t="s">
        <v>556</v>
      </c>
      <c r="D128" s="66">
        <v>1</v>
      </c>
      <c r="E128" s="66">
        <v>1</v>
      </c>
      <c r="F128" s="66">
        <v>1</v>
      </c>
      <c r="G128" s="66">
        <v>1</v>
      </c>
      <c r="H128" s="66">
        <v>1</v>
      </c>
      <c r="I128" s="66">
        <v>1</v>
      </c>
      <c r="J128" s="66">
        <v>1</v>
      </c>
      <c r="K128" s="66">
        <v>1</v>
      </c>
      <c r="L128" s="66">
        <v>1</v>
      </c>
      <c r="M128" s="66">
        <v>1</v>
      </c>
      <c r="N128" s="66">
        <v>1</v>
      </c>
      <c r="O128" s="66">
        <v>1</v>
      </c>
      <c r="P128" s="66">
        <v>1</v>
      </c>
      <c r="Q128" s="66">
        <v>1</v>
      </c>
      <c r="R128" s="66">
        <v>1</v>
      </c>
    </row>
    <row r="129" spans="1:18" x14ac:dyDescent="0.25">
      <c r="A129" s="6">
        <v>117</v>
      </c>
      <c r="B129" s="9">
        <v>126</v>
      </c>
      <c r="C129" s="60" t="s">
        <v>557</v>
      </c>
      <c r="D129" s="66">
        <v>1</v>
      </c>
      <c r="E129" s="66">
        <v>1</v>
      </c>
      <c r="F129" s="66">
        <v>1</v>
      </c>
      <c r="G129" s="66">
        <v>1</v>
      </c>
      <c r="H129" s="66">
        <v>1</v>
      </c>
      <c r="I129" s="66">
        <v>1</v>
      </c>
      <c r="J129" s="66">
        <v>1</v>
      </c>
      <c r="K129" s="66">
        <v>1</v>
      </c>
      <c r="L129" s="66">
        <v>1</v>
      </c>
      <c r="M129" s="66">
        <v>1</v>
      </c>
      <c r="N129" s="66">
        <v>1</v>
      </c>
      <c r="O129" s="66">
        <v>1</v>
      </c>
      <c r="P129" s="66">
        <v>1</v>
      </c>
      <c r="Q129" s="66">
        <v>1</v>
      </c>
      <c r="R129" s="66">
        <v>1</v>
      </c>
    </row>
    <row r="130" spans="1:18" x14ac:dyDescent="0.25">
      <c r="A130" s="6">
        <v>118</v>
      </c>
      <c r="B130" s="9">
        <v>127</v>
      </c>
      <c r="C130" s="60" t="s">
        <v>558</v>
      </c>
      <c r="D130" s="66">
        <v>1</v>
      </c>
      <c r="E130" s="66">
        <v>1</v>
      </c>
      <c r="F130" s="66">
        <v>1</v>
      </c>
      <c r="G130" s="66">
        <v>1</v>
      </c>
      <c r="H130" s="66">
        <v>1</v>
      </c>
      <c r="I130" s="66">
        <v>1</v>
      </c>
      <c r="J130" s="66">
        <v>1</v>
      </c>
      <c r="K130" s="66">
        <v>1</v>
      </c>
      <c r="L130" s="66">
        <v>1</v>
      </c>
      <c r="M130" s="66">
        <v>1</v>
      </c>
      <c r="N130" s="66">
        <v>1</v>
      </c>
      <c r="O130" s="66">
        <v>1</v>
      </c>
      <c r="P130" s="66">
        <v>1</v>
      </c>
      <c r="Q130" s="66">
        <v>1</v>
      </c>
      <c r="R130" s="66">
        <v>1</v>
      </c>
    </row>
    <row r="131" spans="1:18" x14ac:dyDescent="0.25">
      <c r="A131" s="6">
        <v>119</v>
      </c>
      <c r="B131" s="9">
        <v>128</v>
      </c>
      <c r="C131" s="60" t="s">
        <v>559</v>
      </c>
      <c r="D131" s="66">
        <v>1</v>
      </c>
      <c r="E131" s="66">
        <v>1</v>
      </c>
      <c r="F131" s="66">
        <v>1</v>
      </c>
      <c r="G131" s="66">
        <v>1</v>
      </c>
      <c r="H131" s="66">
        <v>1</v>
      </c>
      <c r="I131" s="66">
        <v>1</v>
      </c>
      <c r="J131" s="66">
        <v>1</v>
      </c>
      <c r="K131" s="66">
        <v>1</v>
      </c>
      <c r="L131" s="66">
        <v>1</v>
      </c>
      <c r="M131" s="66">
        <v>1</v>
      </c>
      <c r="N131" s="66">
        <v>1</v>
      </c>
      <c r="O131" s="66">
        <v>1</v>
      </c>
      <c r="P131" s="66">
        <v>1</v>
      </c>
      <c r="Q131" s="66">
        <v>1</v>
      </c>
      <c r="R131" s="66">
        <v>1</v>
      </c>
    </row>
    <row r="132" spans="1:18" x14ac:dyDescent="0.25">
      <c r="A132" s="6">
        <v>120</v>
      </c>
      <c r="B132" s="9">
        <v>129</v>
      </c>
      <c r="C132" s="60" t="s">
        <v>560</v>
      </c>
      <c r="D132" s="66">
        <v>1</v>
      </c>
      <c r="E132" s="66">
        <v>1</v>
      </c>
      <c r="F132" s="66">
        <v>1</v>
      </c>
      <c r="G132" s="66">
        <v>1</v>
      </c>
      <c r="H132" s="66">
        <v>1</v>
      </c>
      <c r="I132" s="66">
        <v>1</v>
      </c>
      <c r="J132" s="66">
        <v>1</v>
      </c>
      <c r="K132" s="66">
        <v>1</v>
      </c>
      <c r="L132" s="66">
        <v>1</v>
      </c>
      <c r="M132" s="66">
        <v>1</v>
      </c>
      <c r="N132" s="66">
        <v>1</v>
      </c>
      <c r="O132" s="66">
        <v>1</v>
      </c>
      <c r="P132" s="66">
        <v>1</v>
      </c>
      <c r="Q132" s="66">
        <v>1</v>
      </c>
      <c r="R132" s="66">
        <v>1</v>
      </c>
    </row>
    <row r="133" spans="1:18" x14ac:dyDescent="0.25">
      <c r="A133" s="6">
        <v>121</v>
      </c>
      <c r="B133" s="9">
        <v>130</v>
      </c>
      <c r="C133" s="60" t="s">
        <v>561</v>
      </c>
      <c r="D133" s="66">
        <v>1</v>
      </c>
      <c r="E133" s="66">
        <v>1</v>
      </c>
      <c r="F133" s="66">
        <v>1</v>
      </c>
      <c r="G133" s="66">
        <v>1</v>
      </c>
      <c r="H133" s="66">
        <v>1</v>
      </c>
      <c r="I133" s="66">
        <v>1</v>
      </c>
      <c r="J133" s="66">
        <v>1</v>
      </c>
      <c r="K133" s="66">
        <v>1</v>
      </c>
      <c r="L133" s="66">
        <v>1</v>
      </c>
      <c r="M133" s="66">
        <v>1</v>
      </c>
      <c r="N133" s="66">
        <v>1</v>
      </c>
      <c r="O133" s="66">
        <v>1</v>
      </c>
      <c r="P133" s="66">
        <v>1</v>
      </c>
      <c r="Q133" s="66">
        <v>1</v>
      </c>
      <c r="R133" s="66">
        <v>1</v>
      </c>
    </row>
    <row r="134" spans="1:18" x14ac:dyDescent="0.25">
      <c r="A134" s="6">
        <v>122</v>
      </c>
      <c r="B134" s="9">
        <v>131</v>
      </c>
      <c r="C134" s="60" t="s">
        <v>562</v>
      </c>
      <c r="D134" s="66">
        <v>1</v>
      </c>
      <c r="E134" s="66">
        <v>1</v>
      </c>
      <c r="F134" s="66">
        <v>1</v>
      </c>
      <c r="G134" s="66">
        <v>1</v>
      </c>
      <c r="H134" s="66">
        <v>1</v>
      </c>
      <c r="I134" s="66">
        <v>1</v>
      </c>
      <c r="J134" s="66">
        <v>1</v>
      </c>
      <c r="K134" s="66">
        <v>1</v>
      </c>
      <c r="L134" s="66">
        <v>1</v>
      </c>
      <c r="M134" s="66">
        <v>1</v>
      </c>
      <c r="N134" s="66">
        <v>1</v>
      </c>
      <c r="O134" s="66">
        <v>1</v>
      </c>
      <c r="P134" s="66">
        <v>1</v>
      </c>
      <c r="Q134" s="66">
        <v>1</v>
      </c>
      <c r="R134" s="66">
        <v>1</v>
      </c>
    </row>
    <row r="135" spans="1:18" x14ac:dyDescent="0.25">
      <c r="A135" s="6">
        <v>123</v>
      </c>
      <c r="B135" s="9">
        <v>132</v>
      </c>
      <c r="C135" s="60" t="s">
        <v>563</v>
      </c>
      <c r="D135" s="66">
        <v>1</v>
      </c>
      <c r="E135" s="66">
        <v>1</v>
      </c>
      <c r="F135" s="66">
        <v>1</v>
      </c>
      <c r="G135" s="66">
        <v>1</v>
      </c>
      <c r="H135" s="66">
        <v>1</v>
      </c>
      <c r="I135" s="66">
        <v>1</v>
      </c>
      <c r="J135" s="66">
        <v>1</v>
      </c>
      <c r="K135" s="66">
        <v>1</v>
      </c>
      <c r="L135" s="66">
        <v>1</v>
      </c>
      <c r="M135" s="66">
        <v>1</v>
      </c>
      <c r="N135" s="66">
        <v>1</v>
      </c>
      <c r="O135" s="66">
        <v>1</v>
      </c>
      <c r="P135" s="66">
        <v>1</v>
      </c>
      <c r="Q135" s="66">
        <v>1</v>
      </c>
      <c r="R135" s="66">
        <v>1</v>
      </c>
    </row>
    <row r="136" spans="1:18" x14ac:dyDescent="0.25">
      <c r="A136" s="6">
        <v>124</v>
      </c>
      <c r="B136" s="9">
        <v>133</v>
      </c>
      <c r="C136" s="60" t="s">
        <v>564</v>
      </c>
      <c r="D136" s="66">
        <v>1</v>
      </c>
      <c r="E136" s="66">
        <v>1</v>
      </c>
      <c r="F136" s="66">
        <v>1</v>
      </c>
      <c r="G136" s="66">
        <v>1</v>
      </c>
      <c r="H136" s="66">
        <v>1</v>
      </c>
      <c r="I136" s="66">
        <v>1</v>
      </c>
      <c r="J136" s="66">
        <v>1</v>
      </c>
      <c r="K136" s="66">
        <v>1</v>
      </c>
      <c r="L136" s="66">
        <v>1</v>
      </c>
      <c r="M136" s="66">
        <v>1</v>
      </c>
      <c r="N136" s="66">
        <v>1</v>
      </c>
      <c r="O136" s="66">
        <v>1</v>
      </c>
      <c r="P136" s="66">
        <v>1</v>
      </c>
      <c r="Q136" s="66">
        <v>1</v>
      </c>
      <c r="R136" s="66">
        <v>1</v>
      </c>
    </row>
    <row r="137" spans="1:18" x14ac:dyDescent="0.25">
      <c r="A137" s="6">
        <v>125</v>
      </c>
      <c r="B137" s="9">
        <v>134</v>
      </c>
      <c r="C137" s="60" t="s">
        <v>565</v>
      </c>
      <c r="D137" s="66">
        <v>1</v>
      </c>
      <c r="E137" s="66">
        <v>1</v>
      </c>
      <c r="F137" s="66">
        <v>1</v>
      </c>
      <c r="G137" s="66">
        <v>1</v>
      </c>
      <c r="H137" s="66">
        <v>1</v>
      </c>
      <c r="I137" s="66">
        <v>1</v>
      </c>
      <c r="J137" s="66">
        <v>1</v>
      </c>
      <c r="K137" s="66">
        <v>1</v>
      </c>
      <c r="L137" s="66">
        <v>1</v>
      </c>
      <c r="M137" s="66">
        <v>1</v>
      </c>
      <c r="N137" s="66">
        <v>1</v>
      </c>
      <c r="O137" s="66">
        <v>1</v>
      </c>
      <c r="P137" s="66">
        <v>1</v>
      </c>
      <c r="Q137" s="66">
        <v>1</v>
      </c>
      <c r="R137" s="66">
        <v>1</v>
      </c>
    </row>
    <row r="138" spans="1:18" x14ac:dyDescent="0.25">
      <c r="A138" s="6">
        <v>126</v>
      </c>
      <c r="B138" s="9">
        <v>135</v>
      </c>
      <c r="C138" s="60" t="s">
        <v>566</v>
      </c>
      <c r="D138" s="66">
        <v>1</v>
      </c>
      <c r="E138" s="66">
        <v>1</v>
      </c>
      <c r="F138" s="66">
        <v>1</v>
      </c>
      <c r="G138" s="66">
        <v>1</v>
      </c>
      <c r="H138" s="66">
        <v>1</v>
      </c>
      <c r="I138" s="66">
        <v>1</v>
      </c>
      <c r="J138" s="66">
        <v>1</v>
      </c>
      <c r="K138" s="66">
        <v>1</v>
      </c>
      <c r="L138" s="66">
        <v>1</v>
      </c>
      <c r="M138" s="66">
        <v>1</v>
      </c>
      <c r="N138" s="66">
        <v>1</v>
      </c>
      <c r="O138" s="66">
        <v>1</v>
      </c>
      <c r="P138" s="66">
        <v>1</v>
      </c>
      <c r="Q138" s="66">
        <v>1</v>
      </c>
      <c r="R138" s="66">
        <v>1</v>
      </c>
    </row>
    <row r="139" spans="1:18" x14ac:dyDescent="0.25">
      <c r="A139" s="6">
        <v>127</v>
      </c>
      <c r="B139" s="9">
        <v>136</v>
      </c>
      <c r="C139" s="60" t="s">
        <v>567</v>
      </c>
      <c r="D139" s="66">
        <v>1</v>
      </c>
      <c r="E139" s="66">
        <v>1</v>
      </c>
      <c r="F139" s="66">
        <v>1</v>
      </c>
      <c r="G139" s="66">
        <v>1</v>
      </c>
      <c r="H139" s="66">
        <v>1</v>
      </c>
      <c r="I139" s="66">
        <v>1</v>
      </c>
      <c r="J139" s="66">
        <v>1</v>
      </c>
      <c r="K139" s="66">
        <v>1</v>
      </c>
      <c r="L139" s="66">
        <v>1</v>
      </c>
      <c r="M139" s="66">
        <v>1</v>
      </c>
      <c r="N139" s="66">
        <v>1</v>
      </c>
      <c r="O139" s="66">
        <v>1</v>
      </c>
      <c r="P139" s="66">
        <v>1</v>
      </c>
      <c r="Q139" s="66">
        <v>1</v>
      </c>
      <c r="R139" s="66">
        <v>1</v>
      </c>
    </row>
    <row r="140" spans="1:18" x14ac:dyDescent="0.25">
      <c r="A140" s="6">
        <v>128</v>
      </c>
      <c r="B140" s="9">
        <v>137</v>
      </c>
      <c r="C140" s="60" t="s">
        <v>568</v>
      </c>
      <c r="D140" s="66">
        <v>1</v>
      </c>
      <c r="E140" s="66">
        <v>1</v>
      </c>
      <c r="F140" s="66">
        <v>1</v>
      </c>
      <c r="G140" s="66">
        <v>1</v>
      </c>
      <c r="H140" s="66">
        <v>1</v>
      </c>
      <c r="I140" s="66">
        <v>1</v>
      </c>
      <c r="J140" s="66">
        <v>1</v>
      </c>
      <c r="K140" s="66">
        <v>1</v>
      </c>
      <c r="L140" s="66">
        <v>1</v>
      </c>
      <c r="M140" s="66">
        <v>1</v>
      </c>
      <c r="N140" s="66">
        <v>1</v>
      </c>
      <c r="O140" s="66">
        <v>1</v>
      </c>
      <c r="P140" s="66">
        <v>1</v>
      </c>
      <c r="Q140" s="66">
        <v>1</v>
      </c>
      <c r="R140" s="66">
        <v>1</v>
      </c>
    </row>
    <row r="141" spans="1:18" ht="15.75" thickBot="1" x14ac:dyDescent="0.3">
      <c r="A141" s="64">
        <v>129</v>
      </c>
      <c r="B141" s="19">
        <v>138</v>
      </c>
      <c r="C141" s="59" t="s">
        <v>569</v>
      </c>
      <c r="D141" s="67">
        <v>1</v>
      </c>
      <c r="E141" s="67">
        <v>1</v>
      </c>
      <c r="F141" s="67">
        <v>1</v>
      </c>
      <c r="G141" s="67">
        <v>1</v>
      </c>
      <c r="H141" s="67">
        <v>1</v>
      </c>
      <c r="I141" s="67">
        <v>1</v>
      </c>
      <c r="J141" s="67">
        <v>1</v>
      </c>
      <c r="K141" s="67">
        <v>1</v>
      </c>
      <c r="L141" s="67">
        <v>1</v>
      </c>
      <c r="M141" s="67">
        <v>1</v>
      </c>
      <c r="N141" s="67">
        <v>1</v>
      </c>
      <c r="O141" s="67">
        <v>1</v>
      </c>
      <c r="P141" s="67">
        <v>1</v>
      </c>
      <c r="Q141" s="67">
        <v>1</v>
      </c>
      <c r="R141" s="67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0.5703125" bestFit="1" customWidth="1"/>
    <col min="2" max="2" width="18.7109375" bestFit="1" customWidth="1"/>
  </cols>
  <sheetData>
    <row r="1" spans="1:29" x14ac:dyDescent="0.25">
      <c r="A1" s="55" t="s">
        <v>760</v>
      </c>
    </row>
    <row r="2" spans="1:29" ht="15.75" thickBot="1" x14ac:dyDescent="0.3"/>
    <row r="3" spans="1:29" x14ac:dyDescent="0.25">
      <c r="A3" s="180" t="s">
        <v>580</v>
      </c>
      <c r="B3" s="181" t="s">
        <v>581</v>
      </c>
      <c r="C3" s="180" t="s">
        <v>192</v>
      </c>
      <c r="D3" s="180"/>
      <c r="E3" s="180"/>
      <c r="F3" s="180" t="s">
        <v>193</v>
      </c>
      <c r="G3" s="180"/>
      <c r="H3" s="180"/>
      <c r="I3" s="180" t="s">
        <v>194</v>
      </c>
      <c r="J3" s="180"/>
      <c r="K3" s="180"/>
      <c r="L3" s="180" t="s">
        <v>195</v>
      </c>
      <c r="M3" s="180"/>
      <c r="N3" s="180"/>
      <c r="O3" s="180" t="s">
        <v>196</v>
      </c>
      <c r="P3" s="180"/>
      <c r="Q3" s="180"/>
      <c r="R3" s="180" t="s">
        <v>573</v>
      </c>
      <c r="S3" s="180"/>
      <c r="T3" s="180"/>
      <c r="U3" s="180" t="s">
        <v>198</v>
      </c>
      <c r="V3" s="180"/>
      <c r="W3" s="180"/>
      <c r="X3" s="180" t="s">
        <v>574</v>
      </c>
      <c r="Y3" s="180"/>
      <c r="Z3" s="180"/>
      <c r="AA3" s="180" t="s">
        <v>217</v>
      </c>
      <c r="AB3" s="180"/>
      <c r="AC3" s="180"/>
    </row>
    <row r="4" spans="1:29" x14ac:dyDescent="0.25">
      <c r="A4" s="175"/>
      <c r="B4" s="182"/>
      <c r="C4" s="70">
        <v>2010</v>
      </c>
      <c r="D4" s="70">
        <v>2030</v>
      </c>
      <c r="E4" s="70">
        <v>2050</v>
      </c>
      <c r="F4" s="70">
        <v>2010</v>
      </c>
      <c r="G4" s="70">
        <v>2030</v>
      </c>
      <c r="H4" s="70">
        <v>2050</v>
      </c>
      <c r="I4" s="70">
        <v>2010</v>
      </c>
      <c r="J4" s="70">
        <v>2030</v>
      </c>
      <c r="K4" s="70">
        <v>2050</v>
      </c>
      <c r="L4" s="70">
        <v>2010</v>
      </c>
      <c r="M4" s="70">
        <v>2030</v>
      </c>
      <c r="N4" s="70">
        <v>2050</v>
      </c>
      <c r="O4" s="70">
        <v>2010</v>
      </c>
      <c r="P4" s="70">
        <v>2030</v>
      </c>
      <c r="Q4" s="70">
        <v>2050</v>
      </c>
      <c r="R4" s="70">
        <v>2010</v>
      </c>
      <c r="S4" s="70">
        <v>2030</v>
      </c>
      <c r="T4" s="70">
        <v>2050</v>
      </c>
      <c r="U4" s="70">
        <v>2010</v>
      </c>
      <c r="V4" s="70">
        <v>2030</v>
      </c>
      <c r="W4" s="70">
        <v>2050</v>
      </c>
      <c r="X4" s="70">
        <v>2010</v>
      </c>
      <c r="Y4" s="70">
        <v>2030</v>
      </c>
      <c r="Z4" s="70">
        <v>2050</v>
      </c>
      <c r="AA4" s="70">
        <v>2010</v>
      </c>
      <c r="AB4" s="70">
        <v>2030</v>
      </c>
      <c r="AC4" s="70">
        <v>2050</v>
      </c>
    </row>
    <row r="5" spans="1:29" x14ac:dyDescent="0.25">
      <c r="A5" s="173" t="s">
        <v>0</v>
      </c>
      <c r="B5" s="2" t="s">
        <v>1</v>
      </c>
      <c r="C5" s="71">
        <v>0.36899999999999999</v>
      </c>
      <c r="D5" s="71">
        <v>0.13700000000000001</v>
      </c>
      <c r="E5" s="71">
        <v>8.2000000000000003E-2</v>
      </c>
      <c r="F5" s="71">
        <v>0.36899999999999999</v>
      </c>
      <c r="G5" s="71">
        <v>0.13700000000000001</v>
      </c>
      <c r="H5" s="71">
        <v>8.2000000000000003E-2</v>
      </c>
      <c r="I5" s="71">
        <v>0.36899999999999999</v>
      </c>
      <c r="J5" s="71">
        <v>0.13700000000000001</v>
      </c>
      <c r="K5" s="71">
        <v>8.2000000000000003E-2</v>
      </c>
      <c r="L5" s="71">
        <v>0.36899999999999999</v>
      </c>
      <c r="M5" s="71">
        <v>0.13700000000000001</v>
      </c>
      <c r="N5" s="71">
        <v>8.2000000000000003E-2</v>
      </c>
      <c r="O5" s="71">
        <v>0.36899999999999999</v>
      </c>
      <c r="P5" s="71">
        <v>0.13700000000000001</v>
      </c>
      <c r="Q5" s="71">
        <v>8.2000000000000003E-2</v>
      </c>
      <c r="R5" s="71">
        <v>0.36899999999999999</v>
      </c>
      <c r="S5" s="71">
        <v>0.13700000000000001</v>
      </c>
      <c r="T5" s="71">
        <v>8.2000000000000003E-2</v>
      </c>
      <c r="U5" s="71">
        <v>0.36899999999999999</v>
      </c>
      <c r="V5" s="71">
        <v>0.13700000000000001</v>
      </c>
      <c r="W5" s="71">
        <v>8.2000000000000003E-2</v>
      </c>
      <c r="X5" s="71">
        <v>0.36899999999999999</v>
      </c>
      <c r="Y5" s="71">
        <v>0.13700000000000001</v>
      </c>
      <c r="Z5" s="71">
        <v>8.2000000000000003E-2</v>
      </c>
      <c r="AA5" s="71">
        <v>0.36899999999999999</v>
      </c>
      <c r="AB5" s="71">
        <v>0.13700000000000001</v>
      </c>
      <c r="AC5" s="71">
        <v>8.2000000000000003E-2</v>
      </c>
    </row>
    <row r="6" spans="1:29" x14ac:dyDescent="0.25">
      <c r="A6" s="179"/>
      <c r="B6" s="1" t="s">
        <v>2</v>
      </c>
      <c r="C6" s="72">
        <v>0.52900000000000003</v>
      </c>
      <c r="D6" s="72">
        <v>0.19600000000000001</v>
      </c>
      <c r="E6" s="72">
        <v>0.11799999999999999</v>
      </c>
      <c r="F6" s="72">
        <v>0.52900000000000003</v>
      </c>
      <c r="G6" s="72">
        <v>0.19600000000000001</v>
      </c>
      <c r="H6" s="72">
        <v>0.11799999999999999</v>
      </c>
      <c r="I6" s="72">
        <v>0.52900000000000003</v>
      </c>
      <c r="J6" s="72">
        <v>0.19600000000000001</v>
      </c>
      <c r="K6" s="72">
        <v>0.11799999999999999</v>
      </c>
      <c r="L6" s="72">
        <v>0.52900000000000003</v>
      </c>
      <c r="M6" s="72">
        <v>0.19600000000000001</v>
      </c>
      <c r="N6" s="72">
        <v>0.11799999999999999</v>
      </c>
      <c r="O6" s="72">
        <v>0.52900000000000003</v>
      </c>
      <c r="P6" s="72">
        <v>0.19600000000000001</v>
      </c>
      <c r="Q6" s="72">
        <v>0.11799999999999999</v>
      </c>
      <c r="R6" s="72">
        <v>0.52900000000000003</v>
      </c>
      <c r="S6" s="72">
        <v>0.19600000000000001</v>
      </c>
      <c r="T6" s="72">
        <v>0.11799999999999999</v>
      </c>
      <c r="U6" s="72">
        <v>0.52900000000000003</v>
      </c>
      <c r="V6" s="72">
        <v>0.19600000000000001</v>
      </c>
      <c r="W6" s="72">
        <v>0.11799999999999999</v>
      </c>
      <c r="X6" s="72">
        <v>0.52900000000000003</v>
      </c>
      <c r="Y6" s="72">
        <v>0.19600000000000001</v>
      </c>
      <c r="Z6" s="72">
        <v>0.11799999999999999</v>
      </c>
      <c r="AA6" s="72">
        <v>0.52900000000000003</v>
      </c>
      <c r="AB6" s="72">
        <v>0.19600000000000001</v>
      </c>
      <c r="AC6" s="72">
        <v>0.11799999999999999</v>
      </c>
    </row>
    <row r="7" spans="1:29" x14ac:dyDescent="0.25">
      <c r="A7" s="179"/>
      <c r="B7" s="1" t="s">
        <v>3</v>
      </c>
      <c r="C7" s="72">
        <v>6.0000000000000001E-3</v>
      </c>
      <c r="D7" s="72">
        <v>0.13700000000000001</v>
      </c>
      <c r="E7" s="72">
        <v>0.16400000000000001</v>
      </c>
      <c r="F7" s="72">
        <v>6.0000000000000001E-3</v>
      </c>
      <c r="G7" s="72">
        <v>0.13700000000000001</v>
      </c>
      <c r="H7" s="72">
        <v>0.16400000000000001</v>
      </c>
      <c r="I7" s="72">
        <v>6.0000000000000001E-3</v>
      </c>
      <c r="J7" s="72">
        <v>0.13700000000000001</v>
      </c>
      <c r="K7" s="72">
        <v>0.16400000000000001</v>
      </c>
      <c r="L7" s="72">
        <v>6.0000000000000001E-3</v>
      </c>
      <c r="M7" s="72">
        <v>0.13700000000000001</v>
      </c>
      <c r="N7" s="72">
        <v>0.16400000000000001</v>
      </c>
      <c r="O7" s="72">
        <v>6.0000000000000001E-3</v>
      </c>
      <c r="P7" s="72">
        <v>0.13700000000000001</v>
      </c>
      <c r="Q7" s="72">
        <v>0.16400000000000001</v>
      </c>
      <c r="R7" s="72">
        <v>6.0000000000000001E-3</v>
      </c>
      <c r="S7" s="72">
        <v>0.13700000000000001</v>
      </c>
      <c r="T7" s="72">
        <v>0.16400000000000001</v>
      </c>
      <c r="U7" s="72">
        <v>6.0000000000000001E-3</v>
      </c>
      <c r="V7" s="72">
        <v>0.13700000000000001</v>
      </c>
      <c r="W7" s="72">
        <v>0.16400000000000001</v>
      </c>
      <c r="X7" s="72">
        <v>6.0000000000000001E-3</v>
      </c>
      <c r="Y7" s="72">
        <v>0.13700000000000001</v>
      </c>
      <c r="Z7" s="72">
        <v>0.16400000000000001</v>
      </c>
      <c r="AA7" s="72">
        <v>6.0000000000000001E-3</v>
      </c>
      <c r="AB7" s="72">
        <v>0.13700000000000001</v>
      </c>
      <c r="AC7" s="72">
        <v>0.16400000000000001</v>
      </c>
    </row>
    <row r="8" spans="1:29" x14ac:dyDescent="0.25">
      <c r="A8" s="179"/>
      <c r="B8" s="1" t="s">
        <v>4</v>
      </c>
      <c r="C8" s="72">
        <v>8.9999999999999993E-3</v>
      </c>
      <c r="D8" s="72">
        <v>0.19600000000000001</v>
      </c>
      <c r="E8" s="72">
        <v>0.23599999999999999</v>
      </c>
      <c r="F8" s="72">
        <v>8.9999999999999993E-3</v>
      </c>
      <c r="G8" s="72">
        <v>0.19600000000000001</v>
      </c>
      <c r="H8" s="72">
        <v>0.23599999999999999</v>
      </c>
      <c r="I8" s="72">
        <v>8.9999999999999993E-3</v>
      </c>
      <c r="J8" s="72">
        <v>0.19600000000000001</v>
      </c>
      <c r="K8" s="72">
        <v>0.23599999999999999</v>
      </c>
      <c r="L8" s="72">
        <v>8.9999999999999993E-3</v>
      </c>
      <c r="M8" s="72">
        <v>0.19600000000000001</v>
      </c>
      <c r="N8" s="72">
        <v>0.23599999999999999</v>
      </c>
      <c r="O8" s="72">
        <v>8.9999999999999993E-3</v>
      </c>
      <c r="P8" s="72">
        <v>0.19600000000000001</v>
      </c>
      <c r="Q8" s="72">
        <v>0.23599999999999999</v>
      </c>
      <c r="R8" s="72">
        <v>8.9999999999999993E-3</v>
      </c>
      <c r="S8" s="72">
        <v>0.19600000000000001</v>
      </c>
      <c r="T8" s="72">
        <v>0.23599999999999999</v>
      </c>
      <c r="U8" s="72">
        <v>8.9999999999999993E-3</v>
      </c>
      <c r="V8" s="72">
        <v>0.19600000000000001</v>
      </c>
      <c r="W8" s="72">
        <v>0.23599999999999999</v>
      </c>
      <c r="X8" s="72">
        <v>8.9999999999999993E-3</v>
      </c>
      <c r="Y8" s="72">
        <v>0.19600000000000001</v>
      </c>
      <c r="Z8" s="72">
        <v>0.23599999999999999</v>
      </c>
      <c r="AA8" s="72">
        <v>8.9999999999999993E-3</v>
      </c>
      <c r="AB8" s="72">
        <v>0.19600000000000001</v>
      </c>
      <c r="AC8" s="72">
        <v>0.23599999999999999</v>
      </c>
    </row>
    <row r="9" spans="1:29" x14ac:dyDescent="0.25">
      <c r="A9" s="179"/>
      <c r="B9" s="1" t="s">
        <v>5</v>
      </c>
      <c r="C9" s="72">
        <v>3.5000000000000003E-2</v>
      </c>
      <c r="D9" s="72">
        <v>0.13700000000000001</v>
      </c>
      <c r="E9" s="72">
        <v>0.16400000000000001</v>
      </c>
      <c r="F9" s="72">
        <v>3.5000000000000003E-2</v>
      </c>
      <c r="G9" s="72">
        <v>0.13700000000000001</v>
      </c>
      <c r="H9" s="72">
        <v>0.16400000000000001</v>
      </c>
      <c r="I9" s="72">
        <v>3.5000000000000003E-2</v>
      </c>
      <c r="J9" s="72">
        <v>0.13700000000000001</v>
      </c>
      <c r="K9" s="72">
        <v>0.16400000000000001</v>
      </c>
      <c r="L9" s="72">
        <v>3.5000000000000003E-2</v>
      </c>
      <c r="M9" s="72">
        <v>0.13700000000000001</v>
      </c>
      <c r="N9" s="72">
        <v>0.16400000000000001</v>
      </c>
      <c r="O9" s="72">
        <v>3.5000000000000003E-2</v>
      </c>
      <c r="P9" s="72">
        <v>0.13700000000000001</v>
      </c>
      <c r="Q9" s="72">
        <v>0.16400000000000001</v>
      </c>
      <c r="R9" s="72">
        <v>3.5000000000000003E-2</v>
      </c>
      <c r="S9" s="72">
        <v>0.13700000000000001</v>
      </c>
      <c r="T9" s="72">
        <v>0.16400000000000001</v>
      </c>
      <c r="U9" s="72">
        <v>3.5000000000000003E-2</v>
      </c>
      <c r="V9" s="72">
        <v>0.13700000000000001</v>
      </c>
      <c r="W9" s="72">
        <v>0.16400000000000001</v>
      </c>
      <c r="X9" s="72">
        <v>3.5000000000000003E-2</v>
      </c>
      <c r="Y9" s="72">
        <v>0.13700000000000001</v>
      </c>
      <c r="Z9" s="72">
        <v>0.16400000000000001</v>
      </c>
      <c r="AA9" s="72">
        <v>3.5000000000000003E-2</v>
      </c>
      <c r="AB9" s="72">
        <v>0.13700000000000001</v>
      </c>
      <c r="AC9" s="72">
        <v>0.16400000000000001</v>
      </c>
    </row>
    <row r="10" spans="1:29" x14ac:dyDescent="0.25">
      <c r="A10" s="175"/>
      <c r="B10" s="3" t="s">
        <v>6</v>
      </c>
      <c r="C10" s="73">
        <v>5.0999999999999997E-2</v>
      </c>
      <c r="D10" s="73">
        <v>0.19600000000000001</v>
      </c>
      <c r="E10" s="73">
        <v>0.23599999999999999</v>
      </c>
      <c r="F10" s="73">
        <v>5.0999999999999997E-2</v>
      </c>
      <c r="G10" s="73">
        <v>0.19600000000000001</v>
      </c>
      <c r="H10" s="73">
        <v>0.23599999999999999</v>
      </c>
      <c r="I10" s="73">
        <v>5.0999999999999997E-2</v>
      </c>
      <c r="J10" s="73">
        <v>0.19600000000000001</v>
      </c>
      <c r="K10" s="73">
        <v>0.23599999999999999</v>
      </c>
      <c r="L10" s="73">
        <v>5.0999999999999997E-2</v>
      </c>
      <c r="M10" s="73">
        <v>0.19600000000000001</v>
      </c>
      <c r="N10" s="73">
        <v>0.23599999999999999</v>
      </c>
      <c r="O10" s="73">
        <v>5.0999999999999997E-2</v>
      </c>
      <c r="P10" s="73">
        <v>0.19600000000000001</v>
      </c>
      <c r="Q10" s="73">
        <v>0.23599999999999999</v>
      </c>
      <c r="R10" s="73">
        <v>5.0999999999999997E-2</v>
      </c>
      <c r="S10" s="73">
        <v>0.19600000000000001</v>
      </c>
      <c r="T10" s="73">
        <v>0.23599999999999999</v>
      </c>
      <c r="U10" s="73">
        <v>5.0999999999999997E-2</v>
      </c>
      <c r="V10" s="73">
        <v>0.19600000000000001</v>
      </c>
      <c r="W10" s="73">
        <v>0.23599999999999999</v>
      </c>
      <c r="X10" s="73">
        <v>5.0999999999999997E-2</v>
      </c>
      <c r="Y10" s="73">
        <v>0.19600000000000001</v>
      </c>
      <c r="Z10" s="73">
        <v>0.23599999999999999</v>
      </c>
      <c r="AA10" s="73">
        <v>5.0999999999999997E-2</v>
      </c>
      <c r="AB10" s="73">
        <v>0.19600000000000001</v>
      </c>
      <c r="AC10" s="73">
        <v>0.23599999999999999</v>
      </c>
    </row>
    <row r="11" spans="1:29" x14ac:dyDescent="0.25">
      <c r="A11" s="173" t="s">
        <v>7</v>
      </c>
      <c r="B11" s="2" t="s">
        <v>8</v>
      </c>
      <c r="C11" s="71">
        <v>0.5</v>
      </c>
      <c r="D11" s="71">
        <v>0.5</v>
      </c>
      <c r="E11" s="71">
        <v>0.5</v>
      </c>
      <c r="F11" s="71">
        <v>0.5</v>
      </c>
      <c r="G11" s="71">
        <v>0.5</v>
      </c>
      <c r="H11" s="71">
        <v>0.5</v>
      </c>
      <c r="I11" s="71">
        <v>0.5</v>
      </c>
      <c r="J11" s="71">
        <v>0.5</v>
      </c>
      <c r="K11" s="71">
        <v>0.5</v>
      </c>
      <c r="L11" s="71">
        <v>0.5</v>
      </c>
      <c r="M11" s="71">
        <v>0.5</v>
      </c>
      <c r="N11" s="71">
        <v>0.5</v>
      </c>
      <c r="O11" s="71">
        <v>0.5</v>
      </c>
      <c r="P11" s="71">
        <v>0.5</v>
      </c>
      <c r="Q11" s="71">
        <v>0.5</v>
      </c>
      <c r="R11" s="71">
        <v>0.5</v>
      </c>
      <c r="S11" s="71">
        <v>0.5</v>
      </c>
      <c r="T11" s="71">
        <v>0.5</v>
      </c>
      <c r="U11" s="71">
        <v>0.5</v>
      </c>
      <c r="V11" s="71">
        <v>0.5</v>
      </c>
      <c r="W11" s="71">
        <v>0.5</v>
      </c>
      <c r="X11" s="71">
        <v>0.5</v>
      </c>
      <c r="Y11" s="71">
        <v>0.5</v>
      </c>
      <c r="Z11" s="71">
        <v>0.5</v>
      </c>
      <c r="AA11" s="71">
        <v>0.5</v>
      </c>
      <c r="AB11" s="71">
        <v>0.5</v>
      </c>
      <c r="AC11" s="71">
        <v>0.5</v>
      </c>
    </row>
    <row r="12" spans="1:29" x14ac:dyDescent="0.25">
      <c r="A12" s="175"/>
      <c r="B12" s="3" t="s">
        <v>9</v>
      </c>
      <c r="C12" s="73">
        <v>0.5</v>
      </c>
      <c r="D12" s="73">
        <v>0.5</v>
      </c>
      <c r="E12" s="73">
        <v>0.5</v>
      </c>
      <c r="F12" s="73">
        <v>0.5</v>
      </c>
      <c r="G12" s="73">
        <v>0.5</v>
      </c>
      <c r="H12" s="73">
        <v>0.5</v>
      </c>
      <c r="I12" s="73">
        <v>0.5</v>
      </c>
      <c r="J12" s="73">
        <v>0.5</v>
      </c>
      <c r="K12" s="73">
        <v>0.5</v>
      </c>
      <c r="L12" s="73">
        <v>0.5</v>
      </c>
      <c r="M12" s="73">
        <v>0.5</v>
      </c>
      <c r="N12" s="73">
        <v>0.5</v>
      </c>
      <c r="O12" s="73">
        <v>0.5</v>
      </c>
      <c r="P12" s="73">
        <v>0.5</v>
      </c>
      <c r="Q12" s="73">
        <v>0.5</v>
      </c>
      <c r="R12" s="73">
        <v>0.5</v>
      </c>
      <c r="S12" s="73">
        <v>0.5</v>
      </c>
      <c r="T12" s="73">
        <v>0.5</v>
      </c>
      <c r="U12" s="73">
        <v>0.5</v>
      </c>
      <c r="V12" s="73">
        <v>0.5</v>
      </c>
      <c r="W12" s="73">
        <v>0.5</v>
      </c>
      <c r="X12" s="73">
        <v>0.5</v>
      </c>
      <c r="Y12" s="73">
        <v>0.5</v>
      </c>
      <c r="Z12" s="73">
        <v>0.5</v>
      </c>
      <c r="AA12" s="73">
        <v>0.5</v>
      </c>
      <c r="AB12" s="73">
        <v>0.5</v>
      </c>
      <c r="AC12" s="73">
        <v>0.5</v>
      </c>
    </row>
    <row r="13" spans="1:29" x14ac:dyDescent="0.25">
      <c r="A13" s="176" t="s">
        <v>575</v>
      </c>
      <c r="B13" s="2" t="s">
        <v>11</v>
      </c>
      <c r="C13" s="71">
        <v>0.72</v>
      </c>
      <c r="D13" s="71">
        <v>0.66</v>
      </c>
      <c r="E13" s="71">
        <v>0.66</v>
      </c>
      <c r="F13" s="71">
        <v>0.72</v>
      </c>
      <c r="G13" s="71">
        <v>0.66</v>
      </c>
      <c r="H13" s="71">
        <v>0.66</v>
      </c>
      <c r="I13" s="71">
        <v>0.72</v>
      </c>
      <c r="J13" s="71">
        <v>0.66</v>
      </c>
      <c r="K13" s="71">
        <v>0.66</v>
      </c>
      <c r="L13" s="71">
        <v>0.72</v>
      </c>
      <c r="M13" s="71">
        <v>0.66</v>
      </c>
      <c r="N13" s="71">
        <v>0.66</v>
      </c>
      <c r="O13" s="71">
        <v>0.72</v>
      </c>
      <c r="P13" s="71">
        <v>0.66</v>
      </c>
      <c r="Q13" s="71">
        <v>0.66</v>
      </c>
      <c r="R13" s="71">
        <v>0.72</v>
      </c>
      <c r="S13" s="71">
        <v>0.66</v>
      </c>
      <c r="T13" s="71">
        <v>0.66</v>
      </c>
      <c r="U13" s="71">
        <v>0.72</v>
      </c>
      <c r="V13" s="71">
        <v>0.66</v>
      </c>
      <c r="W13" s="71">
        <v>0.66</v>
      </c>
      <c r="X13" s="71">
        <v>0.72</v>
      </c>
      <c r="Y13" s="71">
        <v>0.66</v>
      </c>
      <c r="Z13" s="71">
        <v>0.66</v>
      </c>
      <c r="AA13" s="71">
        <v>0.72</v>
      </c>
      <c r="AB13" s="71">
        <v>0.66</v>
      </c>
      <c r="AC13" s="71">
        <v>0.66</v>
      </c>
    </row>
    <row r="14" spans="1:29" x14ac:dyDescent="0.25">
      <c r="A14" s="177"/>
      <c r="B14" s="1" t="s">
        <v>12</v>
      </c>
      <c r="C14" s="72">
        <v>0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  <c r="S14" s="72">
        <v>0</v>
      </c>
      <c r="T14" s="72">
        <v>0</v>
      </c>
      <c r="U14" s="72">
        <v>0</v>
      </c>
      <c r="V14" s="72">
        <v>0</v>
      </c>
      <c r="W14" s="72">
        <v>0</v>
      </c>
      <c r="X14" s="72">
        <v>0</v>
      </c>
      <c r="Y14" s="72">
        <v>0</v>
      </c>
      <c r="Z14" s="72">
        <v>0</v>
      </c>
      <c r="AA14" s="72">
        <v>0</v>
      </c>
      <c r="AB14" s="72">
        <v>0</v>
      </c>
      <c r="AC14" s="72">
        <v>0</v>
      </c>
    </row>
    <row r="15" spans="1:29" x14ac:dyDescent="0.25">
      <c r="A15" s="178"/>
      <c r="B15" s="3" t="s">
        <v>13</v>
      </c>
      <c r="C15" s="73">
        <v>0.28000000000000003</v>
      </c>
      <c r="D15" s="73">
        <v>0.34</v>
      </c>
      <c r="E15" s="73">
        <v>0.34</v>
      </c>
      <c r="F15" s="73">
        <v>0.28000000000000003</v>
      </c>
      <c r="G15" s="73">
        <v>0.34</v>
      </c>
      <c r="H15" s="73">
        <v>0.34</v>
      </c>
      <c r="I15" s="73">
        <v>0.28000000000000003</v>
      </c>
      <c r="J15" s="73">
        <v>0.34</v>
      </c>
      <c r="K15" s="73">
        <v>0.34</v>
      </c>
      <c r="L15" s="73">
        <v>0.28000000000000003</v>
      </c>
      <c r="M15" s="73">
        <v>0.34</v>
      </c>
      <c r="N15" s="73">
        <v>0.34</v>
      </c>
      <c r="O15" s="73">
        <v>0.28000000000000003</v>
      </c>
      <c r="P15" s="73">
        <v>0.34</v>
      </c>
      <c r="Q15" s="73">
        <v>0.34</v>
      </c>
      <c r="R15" s="73">
        <v>0.28000000000000003</v>
      </c>
      <c r="S15" s="73">
        <v>0.34</v>
      </c>
      <c r="T15" s="73">
        <v>0.34</v>
      </c>
      <c r="U15" s="73">
        <v>0.28000000000000003</v>
      </c>
      <c r="V15" s="73">
        <v>0.34</v>
      </c>
      <c r="W15" s="73">
        <v>0.34</v>
      </c>
      <c r="X15" s="73">
        <v>0.28000000000000003</v>
      </c>
      <c r="Y15" s="73">
        <v>0.34</v>
      </c>
      <c r="Z15" s="73">
        <v>0.34</v>
      </c>
      <c r="AA15" s="73">
        <v>0.28000000000000003</v>
      </c>
      <c r="AB15" s="73">
        <v>0.34</v>
      </c>
      <c r="AC15" s="73">
        <v>0.34</v>
      </c>
    </row>
    <row r="16" spans="1:29" x14ac:dyDescent="0.25">
      <c r="A16" s="176" t="s">
        <v>203</v>
      </c>
      <c r="B16" s="2" t="s">
        <v>15</v>
      </c>
      <c r="C16" s="71">
        <v>1</v>
      </c>
      <c r="D16" s="71">
        <v>0.11</v>
      </c>
      <c r="E16" s="71">
        <v>0.11</v>
      </c>
      <c r="F16" s="71">
        <v>1</v>
      </c>
      <c r="G16" s="71">
        <v>0.11</v>
      </c>
      <c r="H16" s="71">
        <v>0.11</v>
      </c>
      <c r="I16" s="71">
        <v>1</v>
      </c>
      <c r="J16" s="71">
        <v>0.11</v>
      </c>
      <c r="K16" s="71">
        <v>0.11</v>
      </c>
      <c r="L16" s="71">
        <v>1</v>
      </c>
      <c r="M16" s="71">
        <v>0.11</v>
      </c>
      <c r="N16" s="71">
        <v>0.11</v>
      </c>
      <c r="O16" s="71">
        <v>1</v>
      </c>
      <c r="P16" s="71">
        <v>0.11</v>
      </c>
      <c r="Q16" s="71">
        <v>0.11</v>
      </c>
      <c r="R16" s="71">
        <v>1</v>
      </c>
      <c r="S16" s="71">
        <v>0.11</v>
      </c>
      <c r="T16" s="71">
        <v>0.11</v>
      </c>
      <c r="U16" s="71">
        <v>1</v>
      </c>
      <c r="V16" s="71">
        <v>0.11</v>
      </c>
      <c r="W16" s="71">
        <v>0.11</v>
      </c>
      <c r="X16" s="71">
        <v>1</v>
      </c>
      <c r="Y16" s="71">
        <v>0.11</v>
      </c>
      <c r="Z16" s="71">
        <v>0.11</v>
      </c>
      <c r="AA16" s="71">
        <v>1</v>
      </c>
      <c r="AB16" s="71">
        <v>0.11</v>
      </c>
      <c r="AC16" s="71">
        <v>0.11</v>
      </c>
    </row>
    <row r="17" spans="1:29" x14ac:dyDescent="0.25">
      <c r="A17" s="177"/>
      <c r="B17" s="1" t="s">
        <v>16</v>
      </c>
      <c r="C17" s="72">
        <v>0</v>
      </c>
      <c r="D17" s="72">
        <v>0.19</v>
      </c>
      <c r="E17" s="72">
        <v>0.19</v>
      </c>
      <c r="F17" s="72">
        <v>0</v>
      </c>
      <c r="G17" s="72">
        <v>0.19</v>
      </c>
      <c r="H17" s="72">
        <v>0.19</v>
      </c>
      <c r="I17" s="72">
        <v>0</v>
      </c>
      <c r="J17" s="72">
        <v>0.19</v>
      </c>
      <c r="K17" s="72">
        <v>0.19</v>
      </c>
      <c r="L17" s="72">
        <v>0</v>
      </c>
      <c r="M17" s="72">
        <v>0.19</v>
      </c>
      <c r="N17" s="72">
        <v>0.19</v>
      </c>
      <c r="O17" s="72">
        <v>0</v>
      </c>
      <c r="P17" s="72">
        <v>0.19</v>
      </c>
      <c r="Q17" s="72">
        <v>0.19</v>
      </c>
      <c r="R17" s="72">
        <v>0</v>
      </c>
      <c r="S17" s="72">
        <v>0.19</v>
      </c>
      <c r="T17" s="72">
        <v>0.19</v>
      </c>
      <c r="U17" s="72">
        <v>0</v>
      </c>
      <c r="V17" s="72">
        <v>0.19</v>
      </c>
      <c r="W17" s="72">
        <v>0.19</v>
      </c>
      <c r="X17" s="72">
        <v>0</v>
      </c>
      <c r="Y17" s="72">
        <v>0.19</v>
      </c>
      <c r="Z17" s="72">
        <v>0.19</v>
      </c>
      <c r="AA17" s="72">
        <v>0</v>
      </c>
      <c r="AB17" s="72">
        <v>0.19</v>
      </c>
      <c r="AC17" s="72">
        <v>0.19</v>
      </c>
    </row>
    <row r="18" spans="1:29" x14ac:dyDescent="0.25">
      <c r="A18" s="178"/>
      <c r="B18" s="3" t="s">
        <v>17</v>
      </c>
      <c r="C18" s="73">
        <v>0</v>
      </c>
      <c r="D18" s="73">
        <v>0.7</v>
      </c>
      <c r="E18" s="73">
        <v>0.7</v>
      </c>
      <c r="F18" s="73">
        <v>0</v>
      </c>
      <c r="G18" s="73">
        <v>0.7</v>
      </c>
      <c r="H18" s="73">
        <v>0.7</v>
      </c>
      <c r="I18" s="73">
        <v>0</v>
      </c>
      <c r="J18" s="73">
        <v>0.7</v>
      </c>
      <c r="K18" s="73">
        <v>0.7</v>
      </c>
      <c r="L18" s="73">
        <v>0</v>
      </c>
      <c r="M18" s="73">
        <v>0.7</v>
      </c>
      <c r="N18" s="73">
        <v>0.7</v>
      </c>
      <c r="O18" s="73">
        <v>0</v>
      </c>
      <c r="P18" s="73">
        <v>0.7</v>
      </c>
      <c r="Q18" s="73">
        <v>0.7</v>
      </c>
      <c r="R18" s="73">
        <v>0</v>
      </c>
      <c r="S18" s="73">
        <v>0.7</v>
      </c>
      <c r="T18" s="73">
        <v>0.7</v>
      </c>
      <c r="U18" s="73">
        <v>0</v>
      </c>
      <c r="V18" s="73">
        <v>0.7</v>
      </c>
      <c r="W18" s="73">
        <v>0.7</v>
      </c>
      <c r="X18" s="73">
        <v>0</v>
      </c>
      <c r="Y18" s="73">
        <v>0.7</v>
      </c>
      <c r="Z18" s="73">
        <v>0.7</v>
      </c>
      <c r="AA18" s="73">
        <v>0</v>
      </c>
      <c r="AB18" s="73">
        <v>0.7</v>
      </c>
      <c r="AC18" s="73">
        <v>0.7</v>
      </c>
    </row>
    <row r="19" spans="1:29" x14ac:dyDescent="0.25">
      <c r="A19" s="68" t="s">
        <v>576</v>
      </c>
      <c r="B19" s="4" t="s">
        <v>19</v>
      </c>
      <c r="C19" s="74">
        <v>1</v>
      </c>
      <c r="D19" s="74">
        <v>1</v>
      </c>
      <c r="E19" s="74">
        <v>1</v>
      </c>
      <c r="F19" s="74">
        <v>1</v>
      </c>
      <c r="G19" s="74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</row>
    <row r="20" spans="1:29" x14ac:dyDescent="0.25">
      <c r="A20" s="68" t="s">
        <v>205</v>
      </c>
      <c r="B20" s="4" t="s">
        <v>21</v>
      </c>
      <c r="C20" s="74">
        <v>1</v>
      </c>
      <c r="D20" s="74">
        <v>1</v>
      </c>
      <c r="E20" s="74">
        <v>1</v>
      </c>
      <c r="F20" s="74">
        <v>1</v>
      </c>
      <c r="G20" s="74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</row>
    <row r="21" spans="1:29" x14ac:dyDescent="0.25">
      <c r="A21" s="173" t="s">
        <v>22</v>
      </c>
      <c r="B21" s="2" t="s">
        <v>23</v>
      </c>
      <c r="C21" s="71">
        <v>0.15</v>
      </c>
      <c r="D21" s="71">
        <v>0.15</v>
      </c>
      <c r="E21" s="71">
        <v>0.15</v>
      </c>
      <c r="F21" s="71">
        <v>0.15</v>
      </c>
      <c r="G21" s="71">
        <v>0.15</v>
      </c>
      <c r="H21" s="71">
        <v>0.15</v>
      </c>
      <c r="I21" s="71">
        <v>0.15</v>
      </c>
      <c r="J21" s="71">
        <v>0.15</v>
      </c>
      <c r="K21" s="71">
        <v>0.15</v>
      </c>
      <c r="L21" s="71">
        <v>0.15</v>
      </c>
      <c r="M21" s="71">
        <v>0.15</v>
      </c>
      <c r="N21" s="71">
        <v>0.15</v>
      </c>
      <c r="O21" s="71">
        <v>0.15</v>
      </c>
      <c r="P21" s="71">
        <v>0.15</v>
      </c>
      <c r="Q21" s="71">
        <v>0.15</v>
      </c>
      <c r="R21" s="71">
        <v>0.15</v>
      </c>
      <c r="S21" s="71">
        <v>0.15</v>
      </c>
      <c r="T21" s="71">
        <v>0.15</v>
      </c>
      <c r="U21" s="71">
        <v>0.15</v>
      </c>
      <c r="V21" s="71">
        <v>0.15</v>
      </c>
      <c r="W21" s="71">
        <v>0.15</v>
      </c>
      <c r="X21" s="71">
        <v>0.15</v>
      </c>
      <c r="Y21" s="71">
        <v>0.15</v>
      </c>
      <c r="Z21" s="71">
        <v>0.15</v>
      </c>
      <c r="AA21" s="71">
        <v>0.15</v>
      </c>
      <c r="AB21" s="71">
        <v>0.15</v>
      </c>
      <c r="AC21" s="71">
        <v>0.15</v>
      </c>
    </row>
    <row r="22" spans="1:29" x14ac:dyDescent="0.25">
      <c r="A22" s="179"/>
      <c r="B22" s="1" t="s">
        <v>23</v>
      </c>
      <c r="C22" s="72">
        <v>0.8</v>
      </c>
      <c r="D22" s="72">
        <v>0.8</v>
      </c>
      <c r="E22" s="72">
        <v>0.8</v>
      </c>
      <c r="F22" s="72">
        <v>0.8</v>
      </c>
      <c r="G22" s="72">
        <v>0.8</v>
      </c>
      <c r="H22" s="72">
        <v>0.8</v>
      </c>
      <c r="I22" s="72">
        <v>0.8</v>
      </c>
      <c r="J22" s="72">
        <v>0.8</v>
      </c>
      <c r="K22" s="72">
        <v>0.8</v>
      </c>
      <c r="L22" s="72">
        <v>0.8</v>
      </c>
      <c r="M22" s="72">
        <v>0.8</v>
      </c>
      <c r="N22" s="72">
        <v>0.8</v>
      </c>
      <c r="O22" s="72">
        <v>0.8</v>
      </c>
      <c r="P22" s="72">
        <v>0.8</v>
      </c>
      <c r="Q22" s="72">
        <v>0.8</v>
      </c>
      <c r="R22" s="72">
        <v>0.8</v>
      </c>
      <c r="S22" s="72">
        <v>0.8</v>
      </c>
      <c r="T22" s="72">
        <v>0.8</v>
      </c>
      <c r="U22" s="72">
        <v>0.8</v>
      </c>
      <c r="V22" s="72">
        <v>0.8</v>
      </c>
      <c r="W22" s="72">
        <v>0.8</v>
      </c>
      <c r="X22" s="72">
        <v>0.8</v>
      </c>
      <c r="Y22" s="72">
        <v>0.8</v>
      </c>
      <c r="Z22" s="72">
        <v>0.8</v>
      </c>
      <c r="AA22" s="72">
        <v>0.8</v>
      </c>
      <c r="AB22" s="72">
        <v>0.8</v>
      </c>
      <c r="AC22" s="72">
        <v>0.8</v>
      </c>
    </row>
    <row r="23" spans="1:29" x14ac:dyDescent="0.25">
      <c r="A23" s="179"/>
      <c r="B23" s="1" t="s">
        <v>24</v>
      </c>
      <c r="C23" s="72">
        <v>0.05</v>
      </c>
      <c r="D23" s="72">
        <v>0.05</v>
      </c>
      <c r="E23" s="72">
        <v>0.05</v>
      </c>
      <c r="F23" s="72">
        <v>0.05</v>
      </c>
      <c r="G23" s="72">
        <v>0.05</v>
      </c>
      <c r="H23" s="72">
        <v>0.05</v>
      </c>
      <c r="I23" s="72">
        <v>0.05</v>
      </c>
      <c r="J23" s="72">
        <v>0.05</v>
      </c>
      <c r="K23" s="72">
        <v>0.05</v>
      </c>
      <c r="L23" s="72">
        <v>0.05</v>
      </c>
      <c r="M23" s="72">
        <v>0.05</v>
      </c>
      <c r="N23" s="72">
        <v>0.05</v>
      </c>
      <c r="O23" s="72">
        <v>0.05</v>
      </c>
      <c r="P23" s="72">
        <v>0.05</v>
      </c>
      <c r="Q23" s="72">
        <v>0.05</v>
      </c>
      <c r="R23" s="72">
        <v>0.05</v>
      </c>
      <c r="S23" s="72">
        <v>0.05</v>
      </c>
      <c r="T23" s="72">
        <v>0.05</v>
      </c>
      <c r="U23" s="72">
        <v>0.05</v>
      </c>
      <c r="V23" s="72">
        <v>0.05</v>
      </c>
      <c r="W23" s="72">
        <v>0.05</v>
      </c>
      <c r="X23" s="72">
        <v>0.05</v>
      </c>
      <c r="Y23" s="72">
        <v>0.05</v>
      </c>
      <c r="Z23" s="72">
        <v>0.05</v>
      </c>
      <c r="AA23" s="72">
        <v>0.05</v>
      </c>
      <c r="AB23" s="72">
        <v>0.05</v>
      </c>
      <c r="AC23" s="72">
        <v>0.05</v>
      </c>
    </row>
    <row r="24" spans="1:29" x14ac:dyDescent="0.25">
      <c r="A24" s="69" t="s">
        <v>25</v>
      </c>
      <c r="B24" s="4" t="s">
        <v>26</v>
      </c>
      <c r="C24" s="75">
        <v>1</v>
      </c>
      <c r="D24" s="75">
        <v>0.7</v>
      </c>
      <c r="E24" s="75">
        <v>0.2</v>
      </c>
      <c r="F24" s="74">
        <v>1</v>
      </c>
      <c r="G24" s="74">
        <v>0.7</v>
      </c>
      <c r="H24" s="74">
        <v>0.2</v>
      </c>
      <c r="I24" s="74">
        <v>1</v>
      </c>
      <c r="J24" s="74">
        <v>0.7</v>
      </c>
      <c r="K24" s="74">
        <v>0.2</v>
      </c>
      <c r="L24" s="74">
        <v>1</v>
      </c>
      <c r="M24" s="74">
        <v>0.7</v>
      </c>
      <c r="N24" s="74">
        <v>0.2</v>
      </c>
      <c r="O24" s="74">
        <v>1</v>
      </c>
      <c r="P24" s="74">
        <v>0.7</v>
      </c>
      <c r="Q24" s="74">
        <v>0.2</v>
      </c>
      <c r="R24" s="74">
        <v>1</v>
      </c>
      <c r="S24" s="74">
        <v>0.7</v>
      </c>
      <c r="T24" s="74">
        <v>0.2</v>
      </c>
      <c r="U24" s="74">
        <v>1</v>
      </c>
      <c r="V24" s="74">
        <v>0.7</v>
      </c>
      <c r="W24" s="74">
        <v>0.2</v>
      </c>
      <c r="X24" s="74">
        <v>1</v>
      </c>
      <c r="Y24" s="74">
        <v>0.7</v>
      </c>
      <c r="Z24" s="74">
        <v>0.2</v>
      </c>
      <c r="AA24" s="74">
        <v>1</v>
      </c>
      <c r="AB24" s="74">
        <v>0.7</v>
      </c>
      <c r="AC24" s="74">
        <v>0.2</v>
      </c>
    </row>
    <row r="25" spans="1:29" x14ac:dyDescent="0.25">
      <c r="A25" s="69" t="s">
        <v>25</v>
      </c>
      <c r="B25" s="4" t="s">
        <v>577</v>
      </c>
      <c r="C25" s="74">
        <v>0</v>
      </c>
      <c r="D25" s="74">
        <v>0.3</v>
      </c>
      <c r="E25" s="74">
        <v>0.8</v>
      </c>
      <c r="F25" s="74">
        <v>0</v>
      </c>
      <c r="G25" s="74">
        <v>0.3</v>
      </c>
      <c r="H25" s="74">
        <v>0.8</v>
      </c>
      <c r="I25" s="74">
        <v>0</v>
      </c>
      <c r="J25" s="74">
        <v>0.3</v>
      </c>
      <c r="K25" s="74">
        <v>0.8</v>
      </c>
      <c r="L25" s="74">
        <v>0</v>
      </c>
      <c r="M25" s="74">
        <v>0.3</v>
      </c>
      <c r="N25" s="74">
        <v>0.8</v>
      </c>
      <c r="O25" s="74">
        <v>0</v>
      </c>
      <c r="P25" s="74">
        <v>0.3</v>
      </c>
      <c r="Q25" s="74">
        <v>0.8</v>
      </c>
      <c r="R25" s="74">
        <v>0</v>
      </c>
      <c r="S25" s="74">
        <v>0.3</v>
      </c>
      <c r="T25" s="74">
        <v>0.8</v>
      </c>
      <c r="U25" s="74">
        <v>0</v>
      </c>
      <c r="V25" s="74">
        <v>0.3</v>
      </c>
      <c r="W25" s="74">
        <v>0.8</v>
      </c>
      <c r="X25" s="74">
        <v>0</v>
      </c>
      <c r="Y25" s="74">
        <v>0.3</v>
      </c>
      <c r="Z25" s="74">
        <v>0.8</v>
      </c>
      <c r="AA25" s="74">
        <v>0</v>
      </c>
      <c r="AB25" s="74">
        <v>0.3</v>
      </c>
      <c r="AC25" s="74">
        <v>0.8</v>
      </c>
    </row>
    <row r="26" spans="1:29" x14ac:dyDescent="0.25">
      <c r="A26" s="173" t="s">
        <v>27</v>
      </c>
      <c r="B26" s="2" t="s">
        <v>28</v>
      </c>
      <c r="C26" s="71">
        <v>0.5</v>
      </c>
      <c r="D26" s="71">
        <v>0.3</v>
      </c>
      <c r="E26" s="71">
        <v>0.1</v>
      </c>
      <c r="F26" s="71">
        <v>0.5</v>
      </c>
      <c r="G26" s="71">
        <v>0.3</v>
      </c>
      <c r="H26" s="71">
        <v>0.1</v>
      </c>
      <c r="I26" s="71">
        <v>0.5</v>
      </c>
      <c r="J26" s="71">
        <v>0.3</v>
      </c>
      <c r="K26" s="71">
        <v>0.1</v>
      </c>
      <c r="L26" s="71">
        <v>0.5</v>
      </c>
      <c r="M26" s="71">
        <v>0.3</v>
      </c>
      <c r="N26" s="71">
        <v>0.1</v>
      </c>
      <c r="O26" s="71">
        <v>0.5</v>
      </c>
      <c r="P26" s="71">
        <v>0.3</v>
      </c>
      <c r="Q26" s="71">
        <v>0.1</v>
      </c>
      <c r="R26" s="71">
        <v>0.5</v>
      </c>
      <c r="S26" s="71">
        <v>0.3</v>
      </c>
      <c r="T26" s="71">
        <v>0.1</v>
      </c>
      <c r="U26" s="71">
        <v>0.5</v>
      </c>
      <c r="V26" s="71">
        <v>0.3</v>
      </c>
      <c r="W26" s="71">
        <v>0.1</v>
      </c>
      <c r="X26" s="71">
        <v>0.5</v>
      </c>
      <c r="Y26" s="71">
        <v>0.3</v>
      </c>
      <c r="Z26" s="71">
        <v>0.1</v>
      </c>
      <c r="AA26" s="71">
        <v>0.5</v>
      </c>
      <c r="AB26" s="71">
        <v>0.3</v>
      </c>
      <c r="AC26" s="71">
        <v>0.1</v>
      </c>
    </row>
    <row r="27" spans="1:29" x14ac:dyDescent="0.25">
      <c r="A27" s="179"/>
      <c r="B27" s="1" t="s">
        <v>578</v>
      </c>
      <c r="C27" s="72">
        <v>0</v>
      </c>
      <c r="D27" s="72">
        <v>0.2</v>
      </c>
      <c r="E27" s="72">
        <v>0.4</v>
      </c>
      <c r="F27" s="72">
        <v>0</v>
      </c>
      <c r="G27" s="72">
        <v>0.2</v>
      </c>
      <c r="H27" s="72">
        <v>0.4</v>
      </c>
      <c r="I27" s="72">
        <v>0</v>
      </c>
      <c r="J27" s="72">
        <v>0.2</v>
      </c>
      <c r="K27" s="72">
        <v>0.4</v>
      </c>
      <c r="L27" s="72">
        <v>0</v>
      </c>
      <c r="M27" s="72">
        <v>0.2</v>
      </c>
      <c r="N27" s="72">
        <v>0.4</v>
      </c>
      <c r="O27" s="72">
        <v>0</v>
      </c>
      <c r="P27" s="72">
        <v>0.2</v>
      </c>
      <c r="Q27" s="72">
        <v>0.4</v>
      </c>
      <c r="R27" s="72">
        <v>0</v>
      </c>
      <c r="S27" s="72">
        <v>0.2</v>
      </c>
      <c r="T27" s="72">
        <v>0.4</v>
      </c>
      <c r="U27" s="72">
        <v>0</v>
      </c>
      <c r="V27" s="72">
        <v>0.2</v>
      </c>
      <c r="W27" s="72">
        <v>0.4</v>
      </c>
      <c r="X27" s="72">
        <v>0</v>
      </c>
      <c r="Y27" s="72">
        <v>0.2</v>
      </c>
      <c r="Z27" s="72">
        <v>0.4</v>
      </c>
      <c r="AA27" s="72">
        <v>0</v>
      </c>
      <c r="AB27" s="72">
        <v>0.2</v>
      </c>
      <c r="AC27" s="72">
        <v>0.4</v>
      </c>
    </row>
    <row r="28" spans="1:29" x14ac:dyDescent="0.25">
      <c r="A28" s="179"/>
      <c r="B28" s="1" t="s">
        <v>29</v>
      </c>
      <c r="C28" s="72">
        <v>0.5</v>
      </c>
      <c r="D28" s="72">
        <v>0.3</v>
      </c>
      <c r="E28" s="72">
        <v>0.1</v>
      </c>
      <c r="F28" s="72">
        <v>0.5</v>
      </c>
      <c r="G28" s="72">
        <v>0.3</v>
      </c>
      <c r="H28" s="72">
        <v>0.1</v>
      </c>
      <c r="I28" s="72">
        <v>0.5</v>
      </c>
      <c r="J28" s="72">
        <v>0.3</v>
      </c>
      <c r="K28" s="72">
        <v>0.1</v>
      </c>
      <c r="L28" s="72">
        <v>0.5</v>
      </c>
      <c r="M28" s="72">
        <v>0.3</v>
      </c>
      <c r="N28" s="72">
        <v>0.1</v>
      </c>
      <c r="O28" s="72">
        <v>0.5</v>
      </c>
      <c r="P28" s="72">
        <v>0.3</v>
      </c>
      <c r="Q28" s="72">
        <v>0.1</v>
      </c>
      <c r="R28" s="72">
        <v>0.5</v>
      </c>
      <c r="S28" s="72">
        <v>0.3</v>
      </c>
      <c r="T28" s="72">
        <v>0.1</v>
      </c>
      <c r="U28" s="72">
        <v>0.5</v>
      </c>
      <c r="V28" s="72">
        <v>0.3</v>
      </c>
      <c r="W28" s="72">
        <v>0.1</v>
      </c>
      <c r="X28" s="72">
        <v>0.5</v>
      </c>
      <c r="Y28" s="72">
        <v>0.3</v>
      </c>
      <c r="Z28" s="72">
        <v>0.1</v>
      </c>
      <c r="AA28" s="72">
        <v>0.5</v>
      </c>
      <c r="AB28" s="72">
        <v>0.3</v>
      </c>
      <c r="AC28" s="72">
        <v>0.1</v>
      </c>
    </row>
    <row r="29" spans="1:29" x14ac:dyDescent="0.25">
      <c r="A29" s="175"/>
      <c r="B29" s="3" t="s">
        <v>579</v>
      </c>
      <c r="C29" s="73">
        <v>0</v>
      </c>
      <c r="D29" s="73">
        <v>0.2</v>
      </c>
      <c r="E29" s="73">
        <v>0.4</v>
      </c>
      <c r="F29" s="73">
        <v>0</v>
      </c>
      <c r="G29" s="73">
        <v>0.2</v>
      </c>
      <c r="H29" s="73">
        <v>0.4</v>
      </c>
      <c r="I29" s="73">
        <v>0</v>
      </c>
      <c r="J29" s="73">
        <v>0.2</v>
      </c>
      <c r="K29" s="73">
        <v>0.4</v>
      </c>
      <c r="L29" s="73">
        <v>0</v>
      </c>
      <c r="M29" s="73">
        <v>0.2</v>
      </c>
      <c r="N29" s="73">
        <v>0.4</v>
      </c>
      <c r="O29" s="73">
        <v>0</v>
      </c>
      <c r="P29" s="73">
        <v>0.2</v>
      </c>
      <c r="Q29" s="73">
        <v>0.4</v>
      </c>
      <c r="R29" s="73">
        <v>0</v>
      </c>
      <c r="S29" s="73">
        <v>0.2</v>
      </c>
      <c r="T29" s="73">
        <v>0.4</v>
      </c>
      <c r="U29" s="73">
        <v>0</v>
      </c>
      <c r="V29" s="73">
        <v>0.2</v>
      </c>
      <c r="W29" s="73">
        <v>0.4</v>
      </c>
      <c r="X29" s="73">
        <v>0</v>
      </c>
      <c r="Y29" s="73">
        <v>0.2</v>
      </c>
      <c r="Z29" s="73">
        <v>0.4</v>
      </c>
      <c r="AA29" s="73">
        <v>0</v>
      </c>
      <c r="AB29" s="73">
        <v>0.2</v>
      </c>
      <c r="AC29" s="73">
        <v>0.4</v>
      </c>
    </row>
    <row r="30" spans="1:29" x14ac:dyDescent="0.25">
      <c r="A30" s="173" t="s">
        <v>30</v>
      </c>
      <c r="B30" s="2" t="s">
        <v>31</v>
      </c>
      <c r="C30" s="71">
        <v>0.5</v>
      </c>
      <c r="D30" s="71">
        <v>0.5</v>
      </c>
      <c r="E30" s="71">
        <v>0.5</v>
      </c>
      <c r="F30" s="71">
        <v>0.5</v>
      </c>
      <c r="G30" s="71">
        <v>0.5</v>
      </c>
      <c r="H30" s="71">
        <v>0.5</v>
      </c>
      <c r="I30" s="71">
        <v>0.5</v>
      </c>
      <c r="J30" s="71">
        <v>0.5</v>
      </c>
      <c r="K30" s="71">
        <v>0.5</v>
      </c>
      <c r="L30" s="71">
        <v>0.5</v>
      </c>
      <c r="M30" s="71">
        <v>0.5</v>
      </c>
      <c r="N30" s="71">
        <v>0.5</v>
      </c>
      <c r="O30" s="71">
        <v>0.5</v>
      </c>
      <c r="P30" s="71">
        <v>0.5</v>
      </c>
      <c r="Q30" s="71">
        <v>0.5</v>
      </c>
      <c r="R30" s="71">
        <v>0.5</v>
      </c>
      <c r="S30" s="71">
        <v>0.5</v>
      </c>
      <c r="T30" s="71">
        <v>0.5</v>
      </c>
      <c r="U30" s="71">
        <v>0.5</v>
      </c>
      <c r="V30" s="71">
        <v>0.5</v>
      </c>
      <c r="W30" s="71">
        <v>0.5</v>
      </c>
      <c r="X30" s="71">
        <v>0.5</v>
      </c>
      <c r="Y30" s="71">
        <v>0.5</v>
      </c>
      <c r="Z30" s="71">
        <v>0.5</v>
      </c>
      <c r="AA30" s="71">
        <v>0.5</v>
      </c>
      <c r="AB30" s="71">
        <v>0.5</v>
      </c>
      <c r="AC30" s="71">
        <v>0.5</v>
      </c>
    </row>
    <row r="31" spans="1:29" x14ac:dyDescent="0.25">
      <c r="A31" s="175"/>
      <c r="B31" s="3" t="s">
        <v>32</v>
      </c>
      <c r="C31" s="73">
        <v>0.5</v>
      </c>
      <c r="D31" s="73">
        <v>0.5</v>
      </c>
      <c r="E31" s="73">
        <v>0.5</v>
      </c>
      <c r="F31" s="73">
        <v>0.5</v>
      </c>
      <c r="G31" s="73">
        <v>0.5</v>
      </c>
      <c r="H31" s="73">
        <v>0.5</v>
      </c>
      <c r="I31" s="73">
        <v>0.5</v>
      </c>
      <c r="J31" s="73">
        <v>0.5</v>
      </c>
      <c r="K31" s="73">
        <v>0.5</v>
      </c>
      <c r="L31" s="73">
        <v>0.5</v>
      </c>
      <c r="M31" s="73">
        <v>0.5</v>
      </c>
      <c r="N31" s="73">
        <v>0.5</v>
      </c>
      <c r="O31" s="73">
        <v>0.5</v>
      </c>
      <c r="P31" s="73">
        <v>0.5</v>
      </c>
      <c r="Q31" s="73">
        <v>0.5</v>
      </c>
      <c r="R31" s="73">
        <v>0.5</v>
      </c>
      <c r="S31" s="73">
        <v>0.5</v>
      </c>
      <c r="T31" s="73">
        <v>0.5</v>
      </c>
      <c r="U31" s="73">
        <v>0.5</v>
      </c>
      <c r="V31" s="73">
        <v>0.5</v>
      </c>
      <c r="W31" s="73">
        <v>0.5</v>
      </c>
      <c r="X31" s="73">
        <v>0.5</v>
      </c>
      <c r="Y31" s="73">
        <v>0.5</v>
      </c>
      <c r="Z31" s="73">
        <v>0.5</v>
      </c>
      <c r="AA31" s="73">
        <v>0.5</v>
      </c>
      <c r="AB31" s="73">
        <v>0.5</v>
      </c>
      <c r="AC31" s="73">
        <v>0.5</v>
      </c>
    </row>
    <row r="32" spans="1:29" x14ac:dyDescent="0.25">
      <c r="A32" s="173" t="s">
        <v>33</v>
      </c>
      <c r="B32" s="2" t="s">
        <v>34</v>
      </c>
      <c r="C32" s="71">
        <v>0.76300000000000001</v>
      </c>
      <c r="D32" s="71">
        <v>0.76300000000000001</v>
      </c>
      <c r="E32" s="71">
        <v>0.76300000000000001</v>
      </c>
      <c r="F32" s="71">
        <v>0.76300000000000001</v>
      </c>
      <c r="G32" s="71">
        <v>0.76300000000000001</v>
      </c>
      <c r="H32" s="71">
        <v>0.76300000000000001</v>
      </c>
      <c r="I32" s="71">
        <v>0.76300000000000001</v>
      </c>
      <c r="J32" s="71">
        <v>0.76300000000000001</v>
      </c>
      <c r="K32" s="71">
        <v>0.76300000000000001</v>
      </c>
      <c r="L32" s="71">
        <v>0.76300000000000001</v>
      </c>
      <c r="M32" s="71">
        <v>0.76300000000000001</v>
      </c>
      <c r="N32" s="71">
        <v>0.76300000000000001</v>
      </c>
      <c r="O32" s="71">
        <v>0.76300000000000001</v>
      </c>
      <c r="P32" s="71">
        <v>0.76300000000000001</v>
      </c>
      <c r="Q32" s="71">
        <v>0.76300000000000001</v>
      </c>
      <c r="R32" s="71">
        <v>0.76300000000000001</v>
      </c>
      <c r="S32" s="71">
        <v>0.76300000000000001</v>
      </c>
      <c r="T32" s="71">
        <v>0.76300000000000001</v>
      </c>
      <c r="U32" s="71">
        <v>0.76300000000000001</v>
      </c>
      <c r="V32" s="71">
        <v>0.76300000000000001</v>
      </c>
      <c r="W32" s="71">
        <v>0.76300000000000001</v>
      </c>
      <c r="X32" s="71">
        <v>0.76300000000000001</v>
      </c>
      <c r="Y32" s="71">
        <v>0.76300000000000001</v>
      </c>
      <c r="Z32" s="71">
        <v>0.76300000000000001</v>
      </c>
      <c r="AA32" s="71">
        <v>0.76300000000000001</v>
      </c>
      <c r="AB32" s="71">
        <v>0.76300000000000001</v>
      </c>
      <c r="AC32" s="71">
        <v>0.76300000000000001</v>
      </c>
    </row>
    <row r="33" spans="1:29" ht="15.75" thickBot="1" x14ac:dyDescent="0.3">
      <c r="A33" s="174"/>
      <c r="B33" s="5" t="s">
        <v>35</v>
      </c>
      <c r="C33" s="76">
        <v>0.23699999999999999</v>
      </c>
      <c r="D33" s="76">
        <v>0.23699999999999999</v>
      </c>
      <c r="E33" s="76">
        <v>0.23699999999999999</v>
      </c>
      <c r="F33" s="76">
        <v>0.23699999999999999</v>
      </c>
      <c r="G33" s="76">
        <v>0.23699999999999999</v>
      </c>
      <c r="H33" s="76">
        <v>0.23699999999999999</v>
      </c>
      <c r="I33" s="76">
        <v>0.23699999999999999</v>
      </c>
      <c r="J33" s="76">
        <v>0.23699999999999999</v>
      </c>
      <c r="K33" s="76">
        <v>0.23699999999999999</v>
      </c>
      <c r="L33" s="76">
        <v>0.23699999999999999</v>
      </c>
      <c r="M33" s="76">
        <v>0.23699999999999999</v>
      </c>
      <c r="N33" s="76">
        <v>0.23699999999999999</v>
      </c>
      <c r="O33" s="76">
        <v>0.23699999999999999</v>
      </c>
      <c r="P33" s="76">
        <v>0.23699999999999999</v>
      </c>
      <c r="Q33" s="76">
        <v>0.23699999999999999</v>
      </c>
      <c r="R33" s="76">
        <v>0.23699999999999999</v>
      </c>
      <c r="S33" s="76">
        <v>0.23699999999999999</v>
      </c>
      <c r="T33" s="76">
        <v>0.23699999999999999</v>
      </c>
      <c r="U33" s="76">
        <v>0.23699999999999999</v>
      </c>
      <c r="V33" s="76">
        <v>0.23699999999999999</v>
      </c>
      <c r="W33" s="76">
        <v>0.23699999999999999</v>
      </c>
      <c r="X33" s="76">
        <v>0.23699999999999999</v>
      </c>
      <c r="Y33" s="76">
        <v>0.23699999999999999</v>
      </c>
      <c r="Z33" s="76">
        <v>0.23699999999999999</v>
      </c>
      <c r="AA33" s="76">
        <v>0.23699999999999999</v>
      </c>
      <c r="AB33" s="76">
        <v>0.23699999999999999</v>
      </c>
      <c r="AC33" s="76">
        <v>0.23699999999999999</v>
      </c>
    </row>
  </sheetData>
  <mergeCells count="19">
    <mergeCell ref="I3:K3"/>
    <mergeCell ref="L3:N3"/>
    <mergeCell ref="A5:A10"/>
    <mergeCell ref="A3:A4"/>
    <mergeCell ref="B3:B4"/>
    <mergeCell ref="C3:E3"/>
    <mergeCell ref="F3:H3"/>
    <mergeCell ref="O3:Q3"/>
    <mergeCell ref="R3:T3"/>
    <mergeCell ref="U3:W3"/>
    <mergeCell ref="X3:Z3"/>
    <mergeCell ref="AA3:AC3"/>
    <mergeCell ref="A32:A33"/>
    <mergeCell ref="A11:A12"/>
    <mergeCell ref="A13:A15"/>
    <mergeCell ref="A16:A18"/>
    <mergeCell ref="A21:A23"/>
    <mergeCell ref="A26:A29"/>
    <mergeCell ref="A30:A3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B1" zoomScaleNormal="100" workbookViewId="0">
      <selection activeCell="E8" sqref="E8:E9"/>
    </sheetView>
  </sheetViews>
  <sheetFormatPr defaultRowHeight="15" x14ac:dyDescent="0.25"/>
  <cols>
    <col min="1" max="1" width="17.28515625" bestFit="1" customWidth="1"/>
    <col min="2" max="2" width="20.5703125" bestFit="1" customWidth="1"/>
    <col min="3" max="3" width="13.28515625" customWidth="1"/>
    <col min="4" max="4" width="11.42578125" customWidth="1"/>
    <col min="5" max="5" width="206.5703125" customWidth="1"/>
  </cols>
  <sheetData>
    <row r="1" spans="1:5" x14ac:dyDescent="0.25">
      <c r="A1" s="55" t="s">
        <v>769</v>
      </c>
    </row>
    <row r="2" spans="1:5" ht="15.75" thickBot="1" x14ac:dyDescent="0.3"/>
    <row r="3" spans="1:5" ht="22.5" x14ac:dyDescent="0.25">
      <c r="A3" s="81" t="s">
        <v>580</v>
      </c>
      <c r="B3" s="81" t="s">
        <v>581</v>
      </c>
      <c r="C3" s="82" t="s">
        <v>584</v>
      </c>
      <c r="D3" s="82" t="s">
        <v>585</v>
      </c>
      <c r="E3" s="82" t="s">
        <v>771</v>
      </c>
    </row>
    <row r="4" spans="1:5" x14ac:dyDescent="0.25">
      <c r="A4" s="189" t="s">
        <v>0</v>
      </c>
      <c r="B4" s="83" t="s">
        <v>1</v>
      </c>
      <c r="C4" s="84">
        <v>30</v>
      </c>
      <c r="D4" s="84">
        <v>1</v>
      </c>
      <c r="E4" s="183" t="s">
        <v>770</v>
      </c>
    </row>
    <row r="5" spans="1:5" x14ac:dyDescent="0.25">
      <c r="A5" s="191"/>
      <c r="B5" s="60" t="s">
        <v>2</v>
      </c>
      <c r="C5" s="85">
        <v>30</v>
      </c>
      <c r="D5" s="85">
        <v>3.0000000000000001E-3</v>
      </c>
      <c r="E5" s="187"/>
    </row>
    <row r="6" spans="1:5" x14ac:dyDescent="0.25">
      <c r="A6" s="191"/>
      <c r="B6" s="60" t="s">
        <v>3</v>
      </c>
      <c r="C6" s="85">
        <v>30</v>
      </c>
      <c r="D6" s="85">
        <v>1</v>
      </c>
      <c r="E6" s="187" t="s">
        <v>781</v>
      </c>
    </row>
    <row r="7" spans="1:5" x14ac:dyDescent="0.25">
      <c r="A7" s="191"/>
      <c r="B7" s="60" t="s">
        <v>4</v>
      </c>
      <c r="C7" s="85">
        <v>30</v>
      </c>
      <c r="D7" s="85">
        <v>3.0000000000000001E-3</v>
      </c>
      <c r="E7" s="187"/>
    </row>
    <row r="8" spans="1:5" x14ac:dyDescent="0.25">
      <c r="A8" s="191"/>
      <c r="B8" s="60" t="s">
        <v>5</v>
      </c>
      <c r="C8" s="85">
        <v>30</v>
      </c>
      <c r="D8" s="85">
        <v>1</v>
      </c>
      <c r="E8" s="187" t="s">
        <v>780</v>
      </c>
    </row>
    <row r="9" spans="1:5" x14ac:dyDescent="0.25">
      <c r="A9" s="190"/>
      <c r="B9" s="86" t="s">
        <v>6</v>
      </c>
      <c r="C9" s="87">
        <v>30</v>
      </c>
      <c r="D9" s="87">
        <v>3.0000000000000001E-3</v>
      </c>
      <c r="E9" s="188"/>
    </row>
    <row r="10" spans="1:5" x14ac:dyDescent="0.25">
      <c r="A10" s="191" t="s">
        <v>7</v>
      </c>
      <c r="B10" s="60" t="s">
        <v>8</v>
      </c>
      <c r="C10" s="88">
        <v>30</v>
      </c>
      <c r="D10" s="88">
        <v>103</v>
      </c>
      <c r="E10" s="151" t="s">
        <v>772</v>
      </c>
    </row>
    <row r="11" spans="1:5" x14ac:dyDescent="0.25">
      <c r="A11" s="191"/>
      <c r="B11" s="60" t="s">
        <v>9</v>
      </c>
      <c r="C11" s="85">
        <v>30</v>
      </c>
      <c r="D11" s="85">
        <v>106</v>
      </c>
      <c r="E11" s="152" t="s">
        <v>773</v>
      </c>
    </row>
    <row r="12" spans="1:5" ht="22.5" x14ac:dyDescent="0.25">
      <c r="A12" s="193" t="s">
        <v>10</v>
      </c>
      <c r="B12" s="83" t="s">
        <v>11</v>
      </c>
      <c r="C12" s="84">
        <v>30</v>
      </c>
      <c r="D12" s="84">
        <v>550</v>
      </c>
      <c r="E12" s="153" t="s">
        <v>775</v>
      </c>
    </row>
    <row r="13" spans="1:5" ht="22.5" x14ac:dyDescent="0.25">
      <c r="A13" s="194"/>
      <c r="B13" s="60" t="s">
        <v>12</v>
      </c>
      <c r="C13" s="85">
        <v>30</v>
      </c>
      <c r="D13" s="85">
        <v>629</v>
      </c>
      <c r="E13" s="152" t="s">
        <v>777</v>
      </c>
    </row>
    <row r="14" spans="1:5" ht="22.5" x14ac:dyDescent="0.25">
      <c r="A14" s="195"/>
      <c r="B14" s="86" t="s">
        <v>13</v>
      </c>
      <c r="C14" s="87">
        <v>30</v>
      </c>
      <c r="D14" s="87">
        <v>550</v>
      </c>
      <c r="E14" s="154" t="s">
        <v>776</v>
      </c>
    </row>
    <row r="15" spans="1:5" ht="22.5" x14ac:dyDescent="0.25">
      <c r="A15" s="194" t="s">
        <v>14</v>
      </c>
      <c r="B15" s="60" t="s">
        <v>15</v>
      </c>
      <c r="C15" s="85">
        <v>30</v>
      </c>
      <c r="D15" s="88">
        <v>550</v>
      </c>
      <c r="E15" s="153" t="s">
        <v>775</v>
      </c>
    </row>
    <row r="16" spans="1:5" ht="22.5" x14ac:dyDescent="0.25">
      <c r="A16" s="194"/>
      <c r="B16" s="58" t="s">
        <v>16</v>
      </c>
      <c r="C16" s="88">
        <v>30</v>
      </c>
      <c r="D16" s="88">
        <v>497</v>
      </c>
      <c r="E16" s="152" t="s">
        <v>777</v>
      </c>
    </row>
    <row r="17" spans="1:5" ht="22.5" x14ac:dyDescent="0.25">
      <c r="A17" s="194"/>
      <c r="B17" s="60" t="s">
        <v>17</v>
      </c>
      <c r="C17" s="85">
        <v>30</v>
      </c>
      <c r="D17" s="85">
        <v>550</v>
      </c>
      <c r="E17" s="154" t="s">
        <v>776</v>
      </c>
    </row>
    <row r="18" spans="1:5" ht="22.5" x14ac:dyDescent="0.25">
      <c r="A18" s="89" t="s">
        <v>18</v>
      </c>
      <c r="B18" s="90" t="s">
        <v>19</v>
      </c>
      <c r="C18" s="89">
        <v>30</v>
      </c>
      <c r="D18" s="89">
        <v>555</v>
      </c>
      <c r="E18" s="155" t="s">
        <v>778</v>
      </c>
    </row>
    <row r="19" spans="1:5" ht="22.5" x14ac:dyDescent="0.25">
      <c r="A19" s="89" t="s">
        <v>20</v>
      </c>
      <c r="B19" s="90" t="s">
        <v>21</v>
      </c>
      <c r="C19" s="89">
        <v>30</v>
      </c>
      <c r="D19" s="89">
        <v>474</v>
      </c>
      <c r="E19" s="155" t="s">
        <v>778</v>
      </c>
    </row>
    <row r="20" spans="1:5" x14ac:dyDescent="0.25">
      <c r="A20" s="191" t="s">
        <v>22</v>
      </c>
      <c r="B20" s="58" t="s">
        <v>23</v>
      </c>
      <c r="C20" s="88">
        <v>80</v>
      </c>
      <c r="D20" s="88">
        <v>660</v>
      </c>
      <c r="E20" s="196" t="s">
        <v>774</v>
      </c>
    </row>
    <row r="21" spans="1:5" x14ac:dyDescent="0.25">
      <c r="A21" s="191"/>
      <c r="B21" s="58" t="s">
        <v>23</v>
      </c>
      <c r="C21" s="88">
        <v>80</v>
      </c>
      <c r="D21" s="85">
        <v>360</v>
      </c>
      <c r="E21" s="197"/>
    </row>
    <row r="22" spans="1:5" x14ac:dyDescent="0.25">
      <c r="A22" s="90" t="s">
        <v>25</v>
      </c>
      <c r="B22" s="90" t="s">
        <v>26</v>
      </c>
      <c r="C22" s="89">
        <v>20</v>
      </c>
      <c r="D22" s="89">
        <v>150</v>
      </c>
      <c r="E22" s="196" t="s">
        <v>779</v>
      </c>
    </row>
    <row r="23" spans="1:5" x14ac:dyDescent="0.25">
      <c r="A23" s="191" t="s">
        <v>27</v>
      </c>
      <c r="B23" s="58" t="s">
        <v>28</v>
      </c>
      <c r="C23" s="88">
        <v>25</v>
      </c>
      <c r="D23" s="88">
        <v>350</v>
      </c>
      <c r="E23" s="198"/>
    </row>
    <row r="24" spans="1:5" x14ac:dyDescent="0.25">
      <c r="A24" s="191"/>
      <c r="B24" s="58" t="s">
        <v>29</v>
      </c>
      <c r="C24" s="88">
        <v>25</v>
      </c>
      <c r="D24" s="85">
        <v>350</v>
      </c>
      <c r="E24" s="197"/>
    </row>
    <row r="25" spans="1:5" x14ac:dyDescent="0.25">
      <c r="A25" s="189" t="s">
        <v>30</v>
      </c>
      <c r="B25" s="83" t="s">
        <v>31</v>
      </c>
      <c r="C25" s="84">
        <v>100</v>
      </c>
      <c r="D25" s="183" t="s">
        <v>586</v>
      </c>
      <c r="E25" s="183"/>
    </row>
    <row r="26" spans="1:5" x14ac:dyDescent="0.25">
      <c r="A26" s="190"/>
      <c r="B26" s="86" t="s">
        <v>32</v>
      </c>
      <c r="C26" s="87">
        <v>100</v>
      </c>
      <c r="D26" s="188" t="s">
        <v>586</v>
      </c>
      <c r="E26" s="188"/>
    </row>
    <row r="27" spans="1:5" x14ac:dyDescent="0.25">
      <c r="A27" s="191" t="s">
        <v>33</v>
      </c>
      <c r="B27" s="58" t="s">
        <v>34</v>
      </c>
      <c r="C27" s="88">
        <v>80</v>
      </c>
      <c r="D27" s="183" t="s">
        <v>586</v>
      </c>
      <c r="E27" s="184"/>
    </row>
    <row r="28" spans="1:5" ht="15.75" thickBot="1" x14ac:dyDescent="0.3">
      <c r="A28" s="192"/>
      <c r="B28" s="59" t="s">
        <v>35</v>
      </c>
      <c r="C28" s="91">
        <v>80</v>
      </c>
      <c r="D28" s="185" t="s">
        <v>586</v>
      </c>
      <c r="E28" s="186"/>
    </row>
    <row r="29" spans="1:5" x14ac:dyDescent="0.25">
      <c r="A29" s="41"/>
      <c r="B29" s="41"/>
      <c r="C29" s="41"/>
      <c r="D29" s="41"/>
    </row>
  </sheetData>
  <mergeCells count="17">
    <mergeCell ref="A25:A26"/>
    <mergeCell ref="A27:A28"/>
    <mergeCell ref="A4:A9"/>
    <mergeCell ref="A10:A11"/>
    <mergeCell ref="A12:A14"/>
    <mergeCell ref="A15:A17"/>
    <mergeCell ref="A20:A21"/>
    <mergeCell ref="A23:A24"/>
    <mergeCell ref="D27:E27"/>
    <mergeCell ref="D28:E28"/>
    <mergeCell ref="E8:E9"/>
    <mergeCell ref="E6:E7"/>
    <mergeCell ref="E4:E5"/>
    <mergeCell ref="E20:E21"/>
    <mergeCell ref="E22:E24"/>
    <mergeCell ref="D25:E25"/>
    <mergeCell ref="D26:E2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5"/>
  <sheetViews>
    <sheetView zoomScaleNormal="100" workbookViewId="0">
      <pane ySplit="4" topLeftCell="A5" activePane="bottomLeft" state="frozen"/>
      <selection pane="bottomLeft" activeCell="C5" sqref="C5"/>
    </sheetView>
  </sheetViews>
  <sheetFormatPr defaultRowHeight="15" x14ac:dyDescent="0.25"/>
  <cols>
    <col min="1" max="1" width="27.42578125" style="43" customWidth="1"/>
    <col min="2" max="2" width="20.28515625" style="43" customWidth="1"/>
    <col min="3" max="3" width="6.140625" style="43" customWidth="1"/>
    <col min="4" max="6" width="4.85546875" style="43" customWidth="1"/>
    <col min="7" max="10" width="5.5703125" style="43" bestFit="1" customWidth="1"/>
    <col min="11" max="94" width="19.5703125" bestFit="1" customWidth="1"/>
    <col min="95" max="95" width="6.85546875" bestFit="1" customWidth="1"/>
    <col min="96" max="96" width="6.42578125" bestFit="1" customWidth="1"/>
    <col min="97" max="98" width="6.85546875" bestFit="1" customWidth="1"/>
    <col min="99" max="110" width="21.140625" bestFit="1" customWidth="1"/>
    <col min="111" max="111" width="12.7109375" bestFit="1" customWidth="1"/>
    <col min="112" max="129" width="15.42578125" bestFit="1" customWidth="1"/>
    <col min="130" max="130" width="18.5703125" bestFit="1" customWidth="1"/>
    <col min="131" max="142" width="20.7109375" bestFit="1" customWidth="1"/>
    <col min="143" max="143" width="23.28515625" bestFit="1" customWidth="1"/>
    <col min="144" max="171" width="24.140625" bestFit="1" customWidth="1"/>
    <col min="172" max="172" width="10.28515625" bestFit="1" customWidth="1"/>
    <col min="173" max="173" width="11.140625" bestFit="1" customWidth="1"/>
  </cols>
  <sheetData>
    <row r="1" spans="1:98" x14ac:dyDescent="0.25">
      <c r="A1" s="99" t="s">
        <v>761</v>
      </c>
    </row>
    <row r="2" spans="1:98" ht="15.75" thickBot="1" x14ac:dyDescent="0.3"/>
    <row r="3" spans="1:98" ht="15.75" thickBot="1" x14ac:dyDescent="0.3">
      <c r="A3" s="121"/>
      <c r="B3" s="122"/>
      <c r="C3" s="123" t="s">
        <v>746</v>
      </c>
      <c r="D3" s="122"/>
      <c r="E3" s="122"/>
      <c r="F3" s="122"/>
      <c r="G3" s="98" t="s">
        <v>747</v>
      </c>
      <c r="H3" s="98"/>
      <c r="I3" s="98"/>
      <c r="J3" s="98"/>
    </row>
    <row r="4" spans="1:98" ht="145.5" x14ac:dyDescent="0.25">
      <c r="A4" s="124" t="s">
        <v>587</v>
      </c>
      <c r="B4" s="123" t="s">
        <v>580</v>
      </c>
      <c r="C4" s="148" t="s">
        <v>588</v>
      </c>
      <c r="D4" s="149" t="s">
        <v>589</v>
      </c>
      <c r="E4" s="149" t="s">
        <v>590</v>
      </c>
      <c r="F4" s="150" t="s">
        <v>591</v>
      </c>
      <c r="G4" s="100" t="s">
        <v>588</v>
      </c>
      <c r="H4" s="100" t="s">
        <v>589</v>
      </c>
      <c r="I4" s="100" t="s">
        <v>590</v>
      </c>
      <c r="J4" s="100" t="s">
        <v>591</v>
      </c>
    </row>
    <row r="5" spans="1:98" s="95" customFormat="1" x14ac:dyDescent="0.25">
      <c r="A5" s="121" t="s">
        <v>592</v>
      </c>
      <c r="B5" s="121" t="s">
        <v>593</v>
      </c>
      <c r="C5" s="133">
        <v>140.06</v>
      </c>
      <c r="D5" s="134">
        <v>167.19</v>
      </c>
      <c r="E5" s="134"/>
      <c r="F5" s="135">
        <v>289.12</v>
      </c>
      <c r="G5" s="96">
        <v>105.77107567360032</v>
      </c>
      <c r="H5" s="96">
        <v>126.25921849114121</v>
      </c>
      <c r="I5" s="96">
        <v>0</v>
      </c>
      <c r="J5" s="96">
        <v>218.33880764494737</v>
      </c>
      <c r="K5" s="6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 spans="1:98" x14ac:dyDescent="0.25">
      <c r="A6" s="125"/>
      <c r="B6" s="126" t="s">
        <v>594</v>
      </c>
      <c r="C6" s="136">
        <v>37.43</v>
      </c>
      <c r="D6" s="137">
        <v>12.09</v>
      </c>
      <c r="E6" s="137">
        <v>19.09</v>
      </c>
      <c r="F6" s="138">
        <v>46.105000000000004</v>
      </c>
      <c r="G6" s="96">
        <v>28.266538358295445</v>
      </c>
      <c r="H6" s="96">
        <v>9.1301749599730684</v>
      </c>
      <c r="I6" s="96">
        <v>14.416463191553836</v>
      </c>
      <c r="J6" s="96">
        <v>34.817759845290183</v>
      </c>
    </row>
    <row r="7" spans="1:98" x14ac:dyDescent="0.25">
      <c r="A7" s="125"/>
      <c r="B7" s="126" t="s">
        <v>595</v>
      </c>
      <c r="C7" s="136">
        <v>34.295000000000002</v>
      </c>
      <c r="D7" s="137">
        <v>12.95</v>
      </c>
      <c r="E7" s="137">
        <v>31.24</v>
      </c>
      <c r="F7" s="138">
        <v>34.76</v>
      </c>
      <c r="G7" s="96">
        <v>25.899036414580348</v>
      </c>
      <c r="H7" s="96">
        <v>9.7796332284244194</v>
      </c>
      <c r="I7" s="96">
        <v>23.59194919351188</v>
      </c>
      <c r="J7" s="96">
        <v>26.250196989963925</v>
      </c>
    </row>
    <row r="8" spans="1:98" x14ac:dyDescent="0.25">
      <c r="A8" s="125"/>
      <c r="B8" s="126" t="s">
        <v>596</v>
      </c>
      <c r="C8" s="136">
        <v>22.727499999999999</v>
      </c>
      <c r="D8" s="137">
        <v>8.5550000000000015</v>
      </c>
      <c r="E8" s="137">
        <v>56.71</v>
      </c>
      <c r="F8" s="138">
        <v>50.319999999999993</v>
      </c>
      <c r="G8" s="96">
        <v>17.163445111893125</v>
      </c>
      <c r="H8" s="96">
        <v>6.4605994030247818</v>
      </c>
      <c r="I8" s="96">
        <v>42.826486516135049</v>
      </c>
      <c r="J8" s="96">
        <v>38.000860544734884</v>
      </c>
    </row>
    <row r="9" spans="1:98" x14ac:dyDescent="0.25">
      <c r="A9" s="125"/>
      <c r="B9" s="126" t="s">
        <v>597</v>
      </c>
      <c r="C9" s="136">
        <v>51.895000000000003</v>
      </c>
      <c r="D9" s="137">
        <v>9.6</v>
      </c>
      <c r="E9" s="137">
        <v>46.17</v>
      </c>
      <c r="F9" s="138">
        <v>75.435000000000002</v>
      </c>
      <c r="G9" s="96">
        <v>39.190275396840562</v>
      </c>
      <c r="H9" s="96">
        <v>7.2497667175964811</v>
      </c>
      <c r="I9" s="96">
        <v>34.866846807440581</v>
      </c>
      <c r="J9" s="96">
        <v>56.9673075356136</v>
      </c>
    </row>
    <row r="10" spans="1:98" x14ac:dyDescent="0.25">
      <c r="A10" s="125"/>
      <c r="B10" s="126" t="s">
        <v>657</v>
      </c>
      <c r="C10" s="136">
        <v>12.72</v>
      </c>
      <c r="D10" s="137">
        <v>3.91</v>
      </c>
      <c r="E10" s="137">
        <v>76.489999999999995</v>
      </c>
      <c r="F10" s="138">
        <v>56.07</v>
      </c>
      <c r="G10" s="96">
        <v>9.6059409008153374</v>
      </c>
      <c r="H10" s="96">
        <v>2.9527695693544</v>
      </c>
      <c r="I10" s="96">
        <v>57.764026690516125</v>
      </c>
      <c r="J10" s="96">
        <v>42.343168734961949</v>
      </c>
    </row>
    <row r="11" spans="1:98" x14ac:dyDescent="0.25">
      <c r="A11" s="125"/>
      <c r="B11" s="126" t="s">
        <v>598</v>
      </c>
      <c r="C11" s="136">
        <v>17.925000000000001</v>
      </c>
      <c r="D11" s="137">
        <v>12.01</v>
      </c>
      <c r="E11" s="137">
        <v>82.22</v>
      </c>
      <c r="F11" s="138">
        <v>76.62</v>
      </c>
      <c r="G11" s="96">
        <v>13.536673793012181</v>
      </c>
      <c r="H11" s="96">
        <v>9.069760237326431</v>
      </c>
      <c r="I11" s="96">
        <v>62.091231200081531</v>
      </c>
      <c r="J11" s="96">
        <v>57.862200614816921</v>
      </c>
    </row>
    <row r="12" spans="1:98" x14ac:dyDescent="0.25">
      <c r="A12" s="125"/>
      <c r="B12" s="126" t="s">
        <v>599</v>
      </c>
      <c r="C12" s="136">
        <v>14.184999999999999</v>
      </c>
      <c r="D12" s="137">
        <v>6.25</v>
      </c>
      <c r="E12" s="137">
        <v>73.77</v>
      </c>
      <c r="F12" s="138">
        <v>68.66</v>
      </c>
      <c r="G12" s="96">
        <v>10.712285509281882</v>
      </c>
      <c r="H12" s="96">
        <v>4.7199002067685427</v>
      </c>
      <c r="I12" s="96">
        <v>55.709926120530454</v>
      </c>
      <c r="J12" s="96">
        <v>51.850935711476495</v>
      </c>
    </row>
    <row r="13" spans="1:98" x14ac:dyDescent="0.25">
      <c r="A13" s="125"/>
      <c r="B13" s="126" t="s">
        <v>600</v>
      </c>
      <c r="C13" s="136">
        <v>19.008888888888887</v>
      </c>
      <c r="D13" s="137">
        <v>8.3588888888888881</v>
      </c>
      <c r="E13" s="137">
        <v>81.449999999999989</v>
      </c>
      <c r="F13" s="138">
        <v>90.024444444444441</v>
      </c>
      <c r="G13" s="96">
        <v>14.355209375537104</v>
      </c>
      <c r="H13" s="96">
        <v>6.3124994232035094</v>
      </c>
      <c r="I13" s="96">
        <v>61.509739494607636</v>
      </c>
      <c r="J13" s="96">
        <v>67.985023031609032</v>
      </c>
    </row>
    <row r="14" spans="1:98" x14ac:dyDescent="0.25">
      <c r="A14" s="125"/>
      <c r="B14" s="126" t="s">
        <v>601</v>
      </c>
      <c r="C14" s="136">
        <v>18.215</v>
      </c>
      <c r="D14" s="137">
        <v>8.8000000000000007</v>
      </c>
      <c r="E14" s="137">
        <v>46.95</v>
      </c>
      <c r="F14" s="138">
        <v>52.14</v>
      </c>
      <c r="G14" s="96">
        <v>13.75567716260624</v>
      </c>
      <c r="H14" s="96">
        <v>6.6456194911301081</v>
      </c>
      <c r="I14" s="96">
        <v>35.455890353245294</v>
      </c>
      <c r="J14" s="96">
        <v>39.375295484945887</v>
      </c>
    </row>
    <row r="15" spans="1:98" x14ac:dyDescent="0.25">
      <c r="A15" s="125"/>
      <c r="B15" s="126" t="s">
        <v>602</v>
      </c>
      <c r="C15" s="136">
        <v>24.625</v>
      </c>
      <c r="D15" s="137">
        <v>11.9</v>
      </c>
      <c r="E15" s="137">
        <v>49</v>
      </c>
      <c r="F15" s="138">
        <v>66.155000000000001</v>
      </c>
      <c r="G15" s="96">
        <v>18.596406814668057</v>
      </c>
      <c r="H15" s="96">
        <v>8.986689993687305</v>
      </c>
      <c r="I15" s="96">
        <v>37.004017621065373</v>
      </c>
      <c r="J15" s="96">
        <v>49.95919970860367</v>
      </c>
    </row>
    <row r="16" spans="1:98" x14ac:dyDescent="0.25">
      <c r="A16" s="125"/>
      <c r="B16" s="126" t="s">
        <v>603</v>
      </c>
      <c r="C16" s="136">
        <v>15.324999999999999</v>
      </c>
      <c r="D16" s="137">
        <v>7.85</v>
      </c>
      <c r="E16" s="137">
        <v>62.02</v>
      </c>
      <c r="F16" s="138">
        <v>47.325000000000003</v>
      </c>
      <c r="G16" s="96">
        <v>11.573195306996466</v>
      </c>
      <c r="H16" s="96">
        <v>5.9281946597012887</v>
      </c>
      <c r="I16" s="96">
        <v>46.836513731805603</v>
      </c>
      <c r="J16" s="96">
        <v>35.739084365651408</v>
      </c>
    </row>
    <row r="17" spans="1:10" x14ac:dyDescent="0.25">
      <c r="A17" s="125"/>
      <c r="B17" s="126" t="s">
        <v>604</v>
      </c>
      <c r="C17" s="136">
        <v>19.25</v>
      </c>
      <c r="D17" s="137">
        <v>9.86</v>
      </c>
      <c r="E17" s="137">
        <v>65.87</v>
      </c>
      <c r="F17" s="138">
        <v>58.46</v>
      </c>
      <c r="G17" s="96">
        <v>14.537292636847111</v>
      </c>
      <c r="H17" s="96">
        <v>7.4461145661980517</v>
      </c>
      <c r="I17" s="96">
        <v>49.743972259175024</v>
      </c>
      <c r="J17" s="96">
        <v>44.148058574030237</v>
      </c>
    </row>
    <row r="18" spans="1:10" x14ac:dyDescent="0.25">
      <c r="A18" s="125"/>
      <c r="B18" s="126" t="s">
        <v>605</v>
      </c>
      <c r="C18" s="136">
        <v>289.755</v>
      </c>
      <c r="D18" s="137">
        <v>49.36</v>
      </c>
      <c r="E18" s="137">
        <v>28.8</v>
      </c>
      <c r="F18" s="138">
        <v>323.60500000000002</v>
      </c>
      <c r="G18" s="96">
        <v>218.81834950595504</v>
      </c>
      <c r="H18" s="96">
        <v>37.275883872975243</v>
      </c>
      <c r="I18" s="96">
        <v>21.749300152789445</v>
      </c>
      <c r="J18" s="96">
        <v>244.38132902581347</v>
      </c>
    </row>
    <row r="19" spans="1:10" x14ac:dyDescent="0.25">
      <c r="A19" s="125"/>
      <c r="B19" s="126" t="s">
        <v>606</v>
      </c>
      <c r="C19" s="136">
        <v>9.42</v>
      </c>
      <c r="D19" s="137">
        <v>1.07</v>
      </c>
      <c r="E19" s="137">
        <v>82.95</v>
      </c>
      <c r="F19" s="138">
        <v>42.825000000000003</v>
      </c>
      <c r="G19" s="96">
        <v>7.1138335916415469</v>
      </c>
      <c r="H19" s="96">
        <v>0.80804691539877449</v>
      </c>
      <c r="I19" s="96">
        <v>62.642515544232097</v>
      </c>
      <c r="J19" s="96">
        <v>32.340756216778054</v>
      </c>
    </row>
    <row r="20" spans="1:10" x14ac:dyDescent="0.25">
      <c r="A20" s="131" t="s">
        <v>607</v>
      </c>
      <c r="B20" s="132"/>
      <c r="C20" s="139">
        <v>41.382999999999996</v>
      </c>
      <c r="D20" s="140">
        <v>18.881000000000004</v>
      </c>
      <c r="E20" s="140">
        <v>62.552105263157884</v>
      </c>
      <c r="F20" s="141">
        <v>89.580749999999981</v>
      </c>
      <c r="G20" s="97">
        <v>31.25178084107241</v>
      </c>
      <c r="H20" s="97">
        <v>14.258629728639498</v>
      </c>
      <c r="I20" s="97">
        <v>47.238351130461844</v>
      </c>
      <c r="J20" s="97">
        <v>67.649952071596957</v>
      </c>
    </row>
    <row r="21" spans="1:10" x14ac:dyDescent="0.25">
      <c r="A21" s="121" t="s">
        <v>202</v>
      </c>
      <c r="B21" s="121" t="s">
        <v>608</v>
      </c>
      <c r="C21" s="133">
        <v>28.387500000000003</v>
      </c>
      <c r="D21" s="134">
        <v>7.5850000000000009</v>
      </c>
      <c r="E21" s="134">
        <v>53.94</v>
      </c>
      <c r="F21" s="135">
        <v>89.912499999999994</v>
      </c>
      <c r="G21" s="96">
        <v>21.437786739142723</v>
      </c>
      <c r="H21" s="96">
        <v>5.7280708909343039</v>
      </c>
      <c r="I21" s="96">
        <v>40.734626744495223</v>
      </c>
      <c r="J21" s="96">
        <v>67.900484374572244</v>
      </c>
    </row>
    <row r="22" spans="1:10" x14ac:dyDescent="0.25">
      <c r="A22" s="125"/>
      <c r="B22" s="126" t="s">
        <v>609</v>
      </c>
      <c r="C22" s="136">
        <v>29.330000000000002</v>
      </c>
      <c r="D22" s="137">
        <v>8.3699999999999992</v>
      </c>
      <c r="E22" s="137">
        <v>46.03</v>
      </c>
      <c r="F22" s="138">
        <v>83.740000000000009</v>
      </c>
      <c r="G22" s="96">
        <v>22.149547690323416</v>
      </c>
      <c r="H22" s="96">
        <v>6.3208903569044317</v>
      </c>
      <c r="I22" s="96">
        <v>34.761121042808959</v>
      </c>
      <c r="J22" s="96">
        <v>63.239110930367644</v>
      </c>
    </row>
    <row r="23" spans="1:10" x14ac:dyDescent="0.25">
      <c r="A23" s="125"/>
      <c r="B23" s="126" t="s">
        <v>610</v>
      </c>
      <c r="C23" s="136">
        <v>45.924999999999997</v>
      </c>
      <c r="D23" s="137">
        <v>11.625</v>
      </c>
      <c r="E23" s="137">
        <v>20.535</v>
      </c>
      <c r="F23" s="138">
        <v>78.085000000000008</v>
      </c>
      <c r="G23" s="96">
        <v>34.681826719335248</v>
      </c>
      <c r="H23" s="96">
        <v>8.7790143845894892</v>
      </c>
      <c r="I23" s="96">
        <v>15.507704119358722</v>
      </c>
      <c r="J23" s="96">
        <v>58.968545223283463</v>
      </c>
    </row>
    <row r="24" spans="1:10" x14ac:dyDescent="0.25">
      <c r="A24" s="125"/>
      <c r="B24" s="126" t="s">
        <v>611</v>
      </c>
      <c r="C24" s="136">
        <v>19.553999999999998</v>
      </c>
      <c r="D24" s="137">
        <v>7.2060000000000004</v>
      </c>
      <c r="E24" s="137">
        <v>51.239999999999995</v>
      </c>
      <c r="F24" s="138">
        <v>78</v>
      </c>
      <c r="G24" s="96">
        <v>14.766868582904332</v>
      </c>
      <c r="H24" s="96">
        <v>5.4418561423958591</v>
      </c>
      <c r="I24" s="96">
        <v>38.695629855171212</v>
      </c>
      <c r="J24" s="96">
        <v>58.904354580471406</v>
      </c>
    </row>
    <row r="25" spans="1:10" x14ac:dyDescent="0.25">
      <c r="A25" s="125"/>
      <c r="B25" s="126" t="s">
        <v>612</v>
      </c>
      <c r="C25" s="136">
        <v>39.524999999999999</v>
      </c>
      <c r="D25" s="137">
        <v>20.11</v>
      </c>
      <c r="E25" s="137">
        <v>37.81</v>
      </c>
      <c r="F25" s="138">
        <v>97.444999999999993</v>
      </c>
      <c r="G25" s="96">
        <v>29.848648907604261</v>
      </c>
      <c r="H25" s="96">
        <v>15.186750905298462</v>
      </c>
      <c r="I25" s="96">
        <v>28.553508290866976</v>
      </c>
      <c r="J25" s="96">
        <v>73.588908103769697</v>
      </c>
    </row>
    <row r="26" spans="1:10" x14ac:dyDescent="0.25">
      <c r="A26" s="125"/>
      <c r="B26" s="126" t="s">
        <v>613</v>
      </c>
      <c r="C26" s="136">
        <v>18.693749999999998</v>
      </c>
      <c r="D26" s="137">
        <v>5.0775000000000006</v>
      </c>
      <c r="E26" s="137">
        <v>37.725000000000001</v>
      </c>
      <c r="F26" s="138">
        <v>61.496249999999996</v>
      </c>
      <c r="G26" s="96">
        <v>14.117221518444708</v>
      </c>
      <c r="H26" s="96">
        <v>3.8344469279787643</v>
      </c>
      <c r="I26" s="96">
        <v>28.489317648054922</v>
      </c>
      <c r="J26" s="96">
        <v>46.44098609447839</v>
      </c>
    </row>
    <row r="27" spans="1:10" x14ac:dyDescent="0.25">
      <c r="A27" s="125"/>
      <c r="B27" s="126" t="s">
        <v>614</v>
      </c>
      <c r="C27" s="136">
        <v>25.97</v>
      </c>
      <c r="D27" s="137">
        <v>9.6999999999999993</v>
      </c>
      <c r="E27" s="137">
        <v>43.93</v>
      </c>
      <c r="F27" s="138">
        <v>79.599999999999994</v>
      </c>
      <c r="G27" s="96">
        <v>19.612129339164646</v>
      </c>
      <c r="H27" s="96">
        <v>7.3252851209047769</v>
      </c>
      <c r="I27" s="96">
        <v>33.175234573334727</v>
      </c>
      <c r="J27" s="96">
        <v>60.112649033404153</v>
      </c>
    </row>
    <row r="28" spans="1:10" x14ac:dyDescent="0.25">
      <c r="A28" s="125"/>
      <c r="B28" s="126" t="s">
        <v>615</v>
      </c>
      <c r="C28" s="136">
        <v>23.34</v>
      </c>
      <c r="D28" s="137">
        <v>4.78</v>
      </c>
      <c r="E28" s="137">
        <v>34.93</v>
      </c>
      <c r="F28" s="138">
        <v>63.050000000000004</v>
      </c>
      <c r="G28" s="96">
        <v>17.625995332156446</v>
      </c>
      <c r="H28" s="96">
        <v>3.6097796781365812</v>
      </c>
      <c r="I28" s="96">
        <v>26.37857827558803</v>
      </c>
      <c r="J28" s="96">
        <v>47.614353285881059</v>
      </c>
    </row>
    <row r="29" spans="1:10" x14ac:dyDescent="0.25">
      <c r="A29" s="125"/>
      <c r="B29" s="126" t="s">
        <v>616</v>
      </c>
      <c r="C29" s="136">
        <v>27.782499999999999</v>
      </c>
      <c r="D29" s="137">
        <v>7.5350000000000001</v>
      </c>
      <c r="E29" s="137">
        <v>15.21</v>
      </c>
      <c r="F29" s="138">
        <v>50.525000000000006</v>
      </c>
      <c r="G29" s="96">
        <v>20.980900399127524</v>
      </c>
      <c r="H29" s="96">
        <v>5.6903116892801551</v>
      </c>
      <c r="I29" s="96">
        <v>11.486349143191925</v>
      </c>
      <c r="J29" s="96">
        <v>38.155673271516903</v>
      </c>
    </row>
    <row r="30" spans="1:10" x14ac:dyDescent="0.25">
      <c r="A30" s="125"/>
      <c r="B30" s="126" t="s">
        <v>617</v>
      </c>
      <c r="C30" s="136">
        <v>22.785</v>
      </c>
      <c r="D30" s="137">
        <v>4.74</v>
      </c>
      <c r="E30" s="137">
        <v>33.130000000000003</v>
      </c>
      <c r="F30" s="138">
        <v>60.655000000000001</v>
      </c>
      <c r="G30" s="96">
        <v>17.206868193795398</v>
      </c>
      <c r="H30" s="96">
        <v>3.5795723168132625</v>
      </c>
      <c r="I30" s="96">
        <v>25.01924701603869</v>
      </c>
      <c r="J30" s="96">
        <v>45.805687526647354</v>
      </c>
    </row>
    <row r="31" spans="1:10" x14ac:dyDescent="0.25">
      <c r="A31" s="125"/>
      <c r="B31" s="126" t="s">
        <v>618</v>
      </c>
      <c r="C31" s="136">
        <v>56.82</v>
      </c>
      <c r="D31" s="137">
        <v>10.98</v>
      </c>
      <c r="E31" s="137">
        <v>14.61</v>
      </c>
      <c r="F31" s="138">
        <v>82.42</v>
      </c>
      <c r="G31" s="96">
        <v>42.909556759774169</v>
      </c>
      <c r="H31" s="96">
        <v>8.2919206832509751</v>
      </c>
      <c r="I31" s="96">
        <v>11.033238723342144</v>
      </c>
      <c r="J31" s="96">
        <v>62.242268006698126</v>
      </c>
    </row>
    <row r="32" spans="1:10" x14ac:dyDescent="0.25">
      <c r="A32" s="125"/>
      <c r="B32" s="126" t="s">
        <v>619</v>
      </c>
      <c r="C32" s="136">
        <v>25.295000000000002</v>
      </c>
      <c r="D32" s="137">
        <v>5.69</v>
      </c>
      <c r="E32" s="137">
        <v>33.130000000000003</v>
      </c>
      <c r="F32" s="138">
        <v>64.115000000000009</v>
      </c>
      <c r="G32" s="96">
        <v>19.102380116833647</v>
      </c>
      <c r="H32" s="96">
        <v>4.296997148242081</v>
      </c>
      <c r="I32" s="96">
        <v>25.01924701603869</v>
      </c>
      <c r="J32" s="96">
        <v>48.418624281114418</v>
      </c>
    </row>
    <row r="33" spans="1:10" x14ac:dyDescent="0.25">
      <c r="A33" s="125"/>
      <c r="B33" s="126" t="s">
        <v>620</v>
      </c>
      <c r="C33" s="136">
        <v>45.6</v>
      </c>
      <c r="D33" s="137">
        <v>11.094999999999999</v>
      </c>
      <c r="E33" s="137">
        <v>15.57</v>
      </c>
      <c r="F33" s="138">
        <v>72.265000000000001</v>
      </c>
      <c r="G33" s="96">
        <v>34.436391908583289</v>
      </c>
      <c r="H33" s="96">
        <v>8.3787668470555161</v>
      </c>
      <c r="I33" s="96">
        <v>11.758215395101793</v>
      </c>
      <c r="J33" s="96">
        <v>54.573374150740598</v>
      </c>
    </row>
    <row r="34" spans="1:10" x14ac:dyDescent="0.25">
      <c r="A34" s="125"/>
      <c r="B34" s="126" t="s">
        <v>621</v>
      </c>
      <c r="C34" s="136">
        <v>23.97666666666667</v>
      </c>
      <c r="D34" s="137">
        <v>8.6300000000000008</v>
      </c>
      <c r="E34" s="137">
        <v>30.599999999999998</v>
      </c>
      <c r="F34" s="138">
        <v>66.13000000000001</v>
      </c>
      <c r="G34" s="96">
        <v>18.10679583321927</v>
      </c>
      <c r="H34" s="96">
        <v>6.5172382055060041</v>
      </c>
      <c r="I34" s="96">
        <v>23.108631412338781</v>
      </c>
      <c r="J34" s="96">
        <v>49.9403201077766</v>
      </c>
    </row>
    <row r="35" spans="1:10" x14ac:dyDescent="0.25">
      <c r="A35" s="125"/>
      <c r="B35" s="126" t="s">
        <v>622</v>
      </c>
      <c r="C35" s="136">
        <v>7.3800000000000008</v>
      </c>
      <c r="D35" s="137">
        <v>1.64</v>
      </c>
      <c r="E35" s="137">
        <v>23.06</v>
      </c>
      <c r="F35" s="138">
        <v>32.08</v>
      </c>
      <c r="G35" s="96">
        <v>5.5732581641522954</v>
      </c>
      <c r="H35" s="96">
        <v>1.2385018142560655</v>
      </c>
      <c r="I35" s="96">
        <v>17.414543802893213</v>
      </c>
      <c r="J35" s="96">
        <v>24.226303781301574</v>
      </c>
    </row>
    <row r="36" spans="1:10" x14ac:dyDescent="0.25">
      <c r="A36" s="125"/>
      <c r="B36" s="126" t="s">
        <v>623</v>
      </c>
      <c r="C36" s="136">
        <v>36.11</v>
      </c>
      <c r="D36" s="137">
        <v>3.97</v>
      </c>
      <c r="E36" s="137">
        <v>50.98</v>
      </c>
      <c r="F36" s="138">
        <v>99.82</v>
      </c>
      <c r="G36" s="96">
        <v>27.26969543462593</v>
      </c>
      <c r="H36" s="96">
        <v>2.9980806113393781</v>
      </c>
      <c r="I36" s="96">
        <v>38.499282006569643</v>
      </c>
      <c r="J36" s="96">
        <v>75.382470182341734</v>
      </c>
    </row>
    <row r="37" spans="1:10" x14ac:dyDescent="0.25">
      <c r="A37" s="125"/>
      <c r="B37" s="126" t="s">
        <v>624</v>
      </c>
      <c r="C37" s="136">
        <v>54.89</v>
      </c>
      <c r="D37" s="137">
        <v>21.58</v>
      </c>
      <c r="E37" s="137">
        <v>26.1</v>
      </c>
      <c r="F37" s="138">
        <v>102.58</v>
      </c>
      <c r="G37" s="96">
        <v>41.452051575924045</v>
      </c>
      <c r="H37" s="96">
        <v>16.296871433930423</v>
      </c>
      <c r="I37" s="96">
        <v>19.710303263465434</v>
      </c>
      <c r="J37" s="96">
        <v>77.466778113650733</v>
      </c>
    </row>
    <row r="38" spans="1:10" x14ac:dyDescent="0.25">
      <c r="A38" s="125"/>
      <c r="B38" s="126" t="s">
        <v>625</v>
      </c>
      <c r="C38" s="136">
        <v>43.644999999999996</v>
      </c>
      <c r="D38" s="137">
        <v>8.66</v>
      </c>
      <c r="E38" s="137">
        <v>35.950000000000003</v>
      </c>
      <c r="F38" s="138">
        <v>88.254999999999995</v>
      </c>
      <c r="G38" s="96">
        <v>32.960007123906081</v>
      </c>
      <c r="H38" s="96">
        <v>6.5398937264984927</v>
      </c>
      <c r="I38" s="96">
        <v>27.148865989332659</v>
      </c>
      <c r="J38" s="96">
        <v>66.648766839737235</v>
      </c>
    </row>
    <row r="39" spans="1:10" x14ac:dyDescent="0.25">
      <c r="A39" s="125"/>
      <c r="B39" s="126" t="s">
        <v>626</v>
      </c>
      <c r="C39" s="136">
        <v>24.6</v>
      </c>
      <c r="D39" s="137">
        <v>5.64</v>
      </c>
      <c r="E39" s="137">
        <v>31.51</v>
      </c>
      <c r="F39" s="138">
        <v>61.75</v>
      </c>
      <c r="G39" s="96">
        <v>18.577527213840984</v>
      </c>
      <c r="H39" s="96">
        <v>4.2592379465879322</v>
      </c>
      <c r="I39" s="96">
        <v>23.795848882444286</v>
      </c>
      <c r="J39" s="96">
        <v>46.6326140428732</v>
      </c>
    </row>
    <row r="40" spans="1:10" x14ac:dyDescent="0.25">
      <c r="A40" s="125"/>
      <c r="B40" s="126" t="s">
        <v>627</v>
      </c>
      <c r="C40" s="136">
        <v>31.02</v>
      </c>
      <c r="D40" s="137">
        <v>10.98</v>
      </c>
      <c r="E40" s="137">
        <v>14.61</v>
      </c>
      <c r="F40" s="138">
        <v>56.62</v>
      </c>
      <c r="G40" s="96">
        <v>23.425808706233628</v>
      </c>
      <c r="H40" s="96">
        <v>8.2919206832509751</v>
      </c>
      <c r="I40" s="96">
        <v>11.033238723342144</v>
      </c>
      <c r="J40" s="96">
        <v>42.758519953157574</v>
      </c>
    </row>
    <row r="41" spans="1:10" x14ac:dyDescent="0.25">
      <c r="A41" s="125"/>
      <c r="B41" s="126" t="s">
        <v>628</v>
      </c>
      <c r="C41" s="136">
        <v>26.67</v>
      </c>
      <c r="D41" s="137">
        <v>5.51</v>
      </c>
      <c r="E41" s="137">
        <v>38.99</v>
      </c>
      <c r="F41" s="138">
        <v>71.17</v>
      </c>
      <c r="G41" s="96">
        <v>20.140758162322726</v>
      </c>
      <c r="H41" s="96">
        <v>4.1610640222871469</v>
      </c>
      <c r="I41" s="96">
        <v>29.444625449904876</v>
      </c>
      <c r="J41" s="96">
        <v>53.746447634514745</v>
      </c>
    </row>
    <row r="42" spans="1:10" x14ac:dyDescent="0.25">
      <c r="A42" s="125"/>
      <c r="B42" s="126" t="s">
        <v>629</v>
      </c>
      <c r="C42" s="136">
        <v>47.394999999999996</v>
      </c>
      <c r="D42" s="137">
        <v>8.86</v>
      </c>
      <c r="E42" s="137">
        <v>44.54</v>
      </c>
      <c r="F42" s="138">
        <v>100.78999999999999</v>
      </c>
      <c r="G42" s="96">
        <v>35.791947247967208</v>
      </c>
      <c r="H42" s="96">
        <v>6.6909305331150852</v>
      </c>
      <c r="I42" s="96">
        <v>33.635896833515339</v>
      </c>
      <c r="J42" s="96">
        <v>76.114998694432217</v>
      </c>
    </row>
    <row r="43" spans="1:10" x14ac:dyDescent="0.25">
      <c r="A43" s="125"/>
      <c r="B43" s="126" t="s">
        <v>630</v>
      </c>
      <c r="C43" s="136">
        <v>49.97</v>
      </c>
      <c r="D43" s="137">
        <v>9.15</v>
      </c>
      <c r="E43" s="137">
        <v>50.24</v>
      </c>
      <c r="F43" s="138">
        <v>109.36</v>
      </c>
      <c r="G43" s="96">
        <v>37.736546133155848</v>
      </c>
      <c r="H43" s="96">
        <v>6.9099339027091462</v>
      </c>
      <c r="I43" s="96">
        <v>37.94044582208825</v>
      </c>
      <c r="J43" s="96">
        <v>82.586925857953247</v>
      </c>
    </row>
    <row r="44" spans="1:10" x14ac:dyDescent="0.25">
      <c r="A44" s="125"/>
      <c r="B44" s="126" t="s">
        <v>631</v>
      </c>
      <c r="C44" s="136">
        <v>80.22999999999999</v>
      </c>
      <c r="D44" s="137">
        <v>14.98</v>
      </c>
      <c r="E44" s="137">
        <v>32.22</v>
      </c>
      <c r="F44" s="138">
        <v>127.43</v>
      </c>
      <c r="G44" s="96">
        <v>60.588414974246419</v>
      </c>
      <c r="H44" s="96">
        <v>11.312656815582843</v>
      </c>
      <c r="I44" s="96">
        <v>24.332029545933189</v>
      </c>
      <c r="J44" s="96">
        <v>96.233101335762456</v>
      </c>
    </row>
    <row r="45" spans="1:10" x14ac:dyDescent="0.25">
      <c r="A45" s="125"/>
      <c r="B45" s="126" t="s">
        <v>632</v>
      </c>
      <c r="C45" s="136">
        <v>80.22999999999999</v>
      </c>
      <c r="D45" s="137">
        <v>14.69</v>
      </c>
      <c r="E45" s="137">
        <v>22.81</v>
      </c>
      <c r="F45" s="138">
        <v>117.72999999999999</v>
      </c>
      <c r="G45" s="96">
        <v>60.588414974246419</v>
      </c>
      <c r="H45" s="96">
        <v>11.093653445988782</v>
      </c>
      <c r="I45" s="96">
        <v>17.225747794622471</v>
      </c>
      <c r="J45" s="96">
        <v>88.907816214857675</v>
      </c>
    </row>
    <row r="46" spans="1:10" x14ac:dyDescent="0.25">
      <c r="A46" s="125"/>
      <c r="B46" s="126" t="s">
        <v>633</v>
      </c>
      <c r="C46" s="136">
        <v>62.064999999999998</v>
      </c>
      <c r="D46" s="137">
        <v>10.35</v>
      </c>
      <c r="E46" s="137">
        <v>40.97</v>
      </c>
      <c r="F46" s="138">
        <v>113.38500000000001</v>
      </c>
      <c r="G46" s="96">
        <v>46.870497013294333</v>
      </c>
      <c r="H46" s="96">
        <v>7.8161547424087061</v>
      </c>
      <c r="I46" s="96">
        <v>30.939889835409147</v>
      </c>
      <c r="J46" s="96">
        <v>85.626541591112186</v>
      </c>
    </row>
    <row r="47" spans="1:10" x14ac:dyDescent="0.25">
      <c r="A47" s="125"/>
      <c r="B47" s="126" t="s">
        <v>634</v>
      </c>
      <c r="C47" s="136">
        <v>82.515000000000001</v>
      </c>
      <c r="D47" s="137">
        <v>12.26</v>
      </c>
      <c r="E47" s="137">
        <v>19.690000000000001</v>
      </c>
      <c r="F47" s="138">
        <v>114.465</v>
      </c>
      <c r="G47" s="96">
        <v>62.314010489841003</v>
      </c>
      <c r="H47" s="96">
        <v>9.2585562455971733</v>
      </c>
      <c r="I47" s="96">
        <v>14.869573611403617</v>
      </c>
      <c r="J47" s="96">
        <v>86.442140346841796</v>
      </c>
    </row>
    <row r="48" spans="1:10" x14ac:dyDescent="0.25">
      <c r="A48" s="125"/>
      <c r="B48" s="126" t="s">
        <v>635</v>
      </c>
      <c r="C48" s="136">
        <v>37.3675</v>
      </c>
      <c r="D48" s="137">
        <v>11.285</v>
      </c>
      <c r="E48" s="137">
        <v>40.44</v>
      </c>
      <c r="F48" s="138">
        <v>89.09</v>
      </c>
      <c r="G48" s="96">
        <v>28.21933935622776</v>
      </c>
      <c r="H48" s="96">
        <v>8.5222518133412795</v>
      </c>
      <c r="I48" s="96">
        <v>30.539642297875176</v>
      </c>
      <c r="J48" s="96">
        <v>67.279345507361512</v>
      </c>
    </row>
    <row r="49" spans="1:10" x14ac:dyDescent="0.25">
      <c r="A49" s="125"/>
      <c r="B49" s="126" t="s">
        <v>636</v>
      </c>
      <c r="C49" s="136">
        <v>59.935000000000002</v>
      </c>
      <c r="D49" s="137">
        <v>17.064999999999998</v>
      </c>
      <c r="E49" s="137">
        <v>19.865000000000002</v>
      </c>
      <c r="F49" s="138">
        <v>96.867500000000007</v>
      </c>
      <c r="G49" s="96">
        <v>45.261955022827614</v>
      </c>
      <c r="H49" s="96">
        <v>12.887215524560826</v>
      </c>
      <c r="I49" s="96">
        <v>15.001730817193137</v>
      </c>
      <c r="J49" s="96">
        <v>73.152789324664283</v>
      </c>
    </row>
    <row r="50" spans="1:10" x14ac:dyDescent="0.25">
      <c r="A50" s="125"/>
      <c r="B50" s="126" t="s">
        <v>637</v>
      </c>
      <c r="C50" s="136">
        <v>25.68</v>
      </c>
      <c r="D50" s="137">
        <v>5.36</v>
      </c>
      <c r="E50" s="137">
        <v>40.65</v>
      </c>
      <c r="F50" s="138">
        <v>71.685000000000002</v>
      </c>
      <c r="G50" s="96">
        <v>19.393125969570587</v>
      </c>
      <c r="H50" s="96">
        <v>4.0477864173247022</v>
      </c>
      <c r="I50" s="96">
        <v>30.698230944822598</v>
      </c>
      <c r="J50" s="96">
        <v>54.135367411552473</v>
      </c>
    </row>
    <row r="51" spans="1:10" x14ac:dyDescent="0.25">
      <c r="A51" s="125"/>
      <c r="B51" s="126" t="s">
        <v>638</v>
      </c>
      <c r="C51" s="136">
        <v>34.54</v>
      </c>
      <c r="D51" s="137">
        <v>8.86</v>
      </c>
      <c r="E51" s="137">
        <v>87.43</v>
      </c>
      <c r="F51" s="138">
        <v>130.82499999999999</v>
      </c>
      <c r="G51" s="96">
        <v>26.084056502685673</v>
      </c>
      <c r="H51" s="96">
        <v>6.6909305331150852</v>
      </c>
      <c r="I51" s="96">
        <v>66.025740012443791</v>
      </c>
      <c r="J51" s="96">
        <v>98.796951128079115</v>
      </c>
    </row>
    <row r="52" spans="1:10" x14ac:dyDescent="0.25">
      <c r="A52" s="125"/>
      <c r="B52" s="126" t="s">
        <v>639</v>
      </c>
      <c r="C52" s="136">
        <v>25.065000000000001</v>
      </c>
      <c r="D52" s="137">
        <v>5.31</v>
      </c>
      <c r="E52" s="137">
        <v>38.79</v>
      </c>
      <c r="F52" s="138">
        <v>69.164999999999992</v>
      </c>
      <c r="G52" s="96">
        <v>18.928687789224565</v>
      </c>
      <c r="H52" s="96">
        <v>4.0100272156705534</v>
      </c>
      <c r="I52" s="96">
        <v>29.293588643288281</v>
      </c>
      <c r="J52" s="96">
        <v>52.23230364818339</v>
      </c>
    </row>
    <row r="53" spans="1:10" x14ac:dyDescent="0.25">
      <c r="A53" s="125"/>
      <c r="B53" s="126" t="s">
        <v>640</v>
      </c>
      <c r="C53" s="136">
        <v>15.195</v>
      </c>
      <c r="D53" s="137">
        <v>40.909999999999997</v>
      </c>
      <c r="E53" s="137">
        <v>15.39</v>
      </c>
      <c r="F53" s="138">
        <v>71.5</v>
      </c>
      <c r="G53" s="96">
        <v>11.47502138269568</v>
      </c>
      <c r="H53" s="96">
        <v>30.89457879342417</v>
      </c>
      <c r="I53" s="96">
        <v>11.62228226914686</v>
      </c>
      <c r="J53" s="96">
        <v>53.995658365432128</v>
      </c>
    </row>
    <row r="54" spans="1:10" x14ac:dyDescent="0.25">
      <c r="A54" s="125"/>
      <c r="B54" s="126" t="s">
        <v>641</v>
      </c>
      <c r="C54" s="136">
        <v>27.635000000000002</v>
      </c>
      <c r="D54" s="137">
        <v>6.41</v>
      </c>
      <c r="E54" s="137">
        <v>38.21</v>
      </c>
      <c r="F54" s="138">
        <v>72.254999999999995</v>
      </c>
      <c r="G54" s="96">
        <v>20.869510754247788</v>
      </c>
      <c r="H54" s="96">
        <v>4.8407296520618175</v>
      </c>
      <c r="I54" s="96">
        <v>28.855581904100163</v>
      </c>
      <c r="J54" s="96">
        <v>54.565822310409764</v>
      </c>
    </row>
    <row r="55" spans="1:10" x14ac:dyDescent="0.25">
      <c r="A55" s="125"/>
      <c r="B55" s="126" t="s">
        <v>642</v>
      </c>
      <c r="C55" s="136">
        <v>47.56</v>
      </c>
      <c r="D55" s="137">
        <v>13.93</v>
      </c>
      <c r="E55" s="137">
        <v>14.66</v>
      </c>
      <c r="F55" s="138">
        <v>76.150000000000006</v>
      </c>
      <c r="G55" s="96">
        <v>35.9165526134259</v>
      </c>
      <c r="H55" s="96">
        <v>10.519713580845726</v>
      </c>
      <c r="I55" s="96">
        <v>11.070997924996293</v>
      </c>
      <c r="J55" s="96">
        <v>57.507264119267923</v>
      </c>
    </row>
    <row r="56" spans="1:10" x14ac:dyDescent="0.25">
      <c r="A56" s="125"/>
      <c r="B56" s="126" t="s">
        <v>643</v>
      </c>
      <c r="C56" s="136">
        <v>27.9</v>
      </c>
      <c r="D56" s="137">
        <v>6.35</v>
      </c>
      <c r="E56" s="137">
        <v>35.94</v>
      </c>
      <c r="F56" s="138">
        <v>70.194999999999993</v>
      </c>
      <c r="G56" s="96">
        <v>21.069634523014773</v>
      </c>
      <c r="H56" s="96">
        <v>4.7954186100768386</v>
      </c>
      <c r="I56" s="96">
        <v>27.141314149001825</v>
      </c>
      <c r="J56" s="96">
        <v>53.010143202258845</v>
      </c>
    </row>
    <row r="57" spans="1:10" x14ac:dyDescent="0.25">
      <c r="A57" s="125"/>
      <c r="B57" s="126" t="s">
        <v>644</v>
      </c>
      <c r="C57" s="136">
        <v>45.394999999999996</v>
      </c>
      <c r="D57" s="137">
        <v>13.79</v>
      </c>
      <c r="E57" s="137">
        <v>13.52</v>
      </c>
      <c r="F57" s="138">
        <v>72.710000000000008</v>
      </c>
      <c r="G57" s="96">
        <v>34.281579181801277</v>
      </c>
      <c r="H57" s="96">
        <v>10.413987816214112</v>
      </c>
      <c r="I57" s="96">
        <v>10.210088127281711</v>
      </c>
      <c r="J57" s="96">
        <v>54.909431045462519</v>
      </c>
    </row>
    <row r="58" spans="1:10" x14ac:dyDescent="0.25">
      <c r="A58" s="131" t="s">
        <v>645</v>
      </c>
      <c r="B58" s="132"/>
      <c r="C58" s="139">
        <v>35.201770833333327</v>
      </c>
      <c r="D58" s="140">
        <v>9.8159374999999969</v>
      </c>
      <c r="E58" s="140">
        <v>35.172499999999985</v>
      </c>
      <c r="F58" s="141">
        <v>80.373333333333335</v>
      </c>
      <c r="G58" s="97">
        <v>26.583815269579009</v>
      </c>
      <c r="H58" s="97">
        <v>7.4128392697403322</v>
      </c>
      <c r="I58" s="97">
        <v>26.561710403610636</v>
      </c>
      <c r="J58" s="97">
        <v>60.696658018988316</v>
      </c>
    </row>
    <row r="59" spans="1:10" x14ac:dyDescent="0.25">
      <c r="A59" s="121" t="s">
        <v>204</v>
      </c>
      <c r="B59" s="121" t="s">
        <v>646</v>
      </c>
      <c r="C59" s="133">
        <v>7.55</v>
      </c>
      <c r="D59" s="134">
        <v>4.4800000000000004</v>
      </c>
      <c r="E59" s="134">
        <v>81.25</v>
      </c>
      <c r="F59" s="135">
        <v>93.28</v>
      </c>
      <c r="G59" s="96">
        <v>5.7016394497763994</v>
      </c>
      <c r="H59" s="96">
        <v>3.3832244682116914</v>
      </c>
      <c r="I59" s="96">
        <v>61.358702687991048</v>
      </c>
      <c r="J59" s="96">
        <v>70.443566605979143</v>
      </c>
    </row>
    <row r="60" spans="1:10" x14ac:dyDescent="0.25">
      <c r="A60" s="125"/>
      <c r="B60" s="126" t="s">
        <v>647</v>
      </c>
      <c r="C60" s="136">
        <v>14.587352941176471</v>
      </c>
      <c r="D60" s="137">
        <v>4.7367647058823534</v>
      </c>
      <c r="E60" s="137">
        <v>63.905588235294132</v>
      </c>
      <c r="F60" s="138">
        <v>83.037058823529435</v>
      </c>
      <c r="G60" s="96">
        <v>11.016136026122325</v>
      </c>
      <c r="H60" s="96">
        <v>3.5771290743532886</v>
      </c>
      <c r="I60" s="96">
        <v>48.26047986006882</v>
      </c>
      <c r="J60" s="96">
        <v>62.708260977700512</v>
      </c>
    </row>
    <row r="61" spans="1:10" x14ac:dyDescent="0.25">
      <c r="A61" s="125"/>
      <c r="B61" s="126" t="s">
        <v>648</v>
      </c>
      <c r="C61" s="136">
        <v>19.895</v>
      </c>
      <c r="D61" s="137">
        <v>3.64</v>
      </c>
      <c r="E61" s="137">
        <v>51.23</v>
      </c>
      <c r="F61" s="138">
        <v>74.765000000000001</v>
      </c>
      <c r="G61" s="96">
        <v>15.024386338185623</v>
      </c>
      <c r="H61" s="96">
        <v>2.7488698804219993</v>
      </c>
      <c r="I61" s="96">
        <v>38.688078014840386</v>
      </c>
      <c r="J61" s="96">
        <v>56.461334233448014</v>
      </c>
    </row>
    <row r="62" spans="1:10" x14ac:dyDescent="0.25">
      <c r="A62" s="125"/>
      <c r="B62" s="126" t="s">
        <v>649</v>
      </c>
      <c r="C62" s="136">
        <v>30.047499999999999</v>
      </c>
      <c r="D62" s="137">
        <v>5.9550000000000001</v>
      </c>
      <c r="E62" s="137">
        <v>67.050000000000011</v>
      </c>
      <c r="F62" s="138">
        <v>103.05</v>
      </c>
      <c r="G62" s="96">
        <v>22.691392234060444</v>
      </c>
      <c r="H62" s="96">
        <v>4.4971209170090676</v>
      </c>
      <c r="I62" s="96">
        <v>50.635089418212928</v>
      </c>
      <c r="J62" s="96">
        <v>77.821714609199731</v>
      </c>
    </row>
    <row r="63" spans="1:10" x14ac:dyDescent="0.25">
      <c r="A63" s="125"/>
      <c r="B63" s="126" t="s">
        <v>650</v>
      </c>
      <c r="C63" s="136">
        <v>18.829999999999998</v>
      </c>
      <c r="D63" s="137">
        <v>3.58</v>
      </c>
      <c r="E63" s="137">
        <v>49.28</v>
      </c>
      <c r="F63" s="138">
        <v>71.694999999999993</v>
      </c>
      <c r="G63" s="96">
        <v>14.220115342952264</v>
      </c>
      <c r="H63" s="96">
        <v>2.7035588384370213</v>
      </c>
      <c r="I63" s="96">
        <v>37.215469150328602</v>
      </c>
      <c r="J63" s="96">
        <v>54.142919251883299</v>
      </c>
    </row>
    <row r="64" spans="1:10" x14ac:dyDescent="0.25">
      <c r="A64" s="125"/>
      <c r="B64" s="126" t="s">
        <v>651</v>
      </c>
      <c r="C64" s="136">
        <v>6.92</v>
      </c>
      <c r="D64" s="137">
        <v>5.38</v>
      </c>
      <c r="E64" s="137">
        <v>108.39</v>
      </c>
      <c r="F64" s="138">
        <v>120.69</v>
      </c>
      <c r="G64" s="96">
        <v>5.2258735089341304</v>
      </c>
      <c r="H64" s="96">
        <v>4.0628900979863616</v>
      </c>
      <c r="I64" s="96">
        <v>81.854397345862765</v>
      </c>
      <c r="J64" s="96">
        <v>91.143160952783262</v>
      </c>
    </row>
    <row r="65" spans="1:10" x14ac:dyDescent="0.25">
      <c r="A65" s="125"/>
      <c r="B65" s="126" t="s">
        <v>652</v>
      </c>
      <c r="C65" s="136">
        <v>7.7125000000000004</v>
      </c>
      <c r="D65" s="137">
        <v>4.4550000000000001</v>
      </c>
      <c r="E65" s="137">
        <v>80.064999999999998</v>
      </c>
      <c r="F65" s="138">
        <v>92.237499999999997</v>
      </c>
      <c r="G65" s="96">
        <v>5.8243568551523817</v>
      </c>
      <c r="H65" s="96">
        <v>3.364344867384617</v>
      </c>
      <c r="I65" s="96">
        <v>60.463809608787734</v>
      </c>
      <c r="J65" s="96">
        <v>69.656287251490141</v>
      </c>
    </row>
    <row r="66" spans="1:10" x14ac:dyDescent="0.25">
      <c r="A66" s="125"/>
      <c r="B66" s="126" t="s">
        <v>653</v>
      </c>
      <c r="C66" s="136">
        <v>8.5350000000000001</v>
      </c>
      <c r="D66" s="137">
        <v>7.67</v>
      </c>
      <c r="E66" s="137">
        <v>65.67</v>
      </c>
      <c r="F66" s="138">
        <v>81.864999999999995</v>
      </c>
      <c r="G66" s="96">
        <v>6.4454957223631215</v>
      </c>
      <c r="H66" s="96">
        <v>5.7922615337463554</v>
      </c>
      <c r="I66" s="96">
        <v>49.592935452558429</v>
      </c>
      <c r="J66" s="96">
        <v>61.82314086833707</v>
      </c>
    </row>
    <row r="67" spans="1:10" x14ac:dyDescent="0.25">
      <c r="A67" s="125"/>
      <c r="B67" s="126" t="s">
        <v>654</v>
      </c>
      <c r="C67" s="136">
        <v>43.09</v>
      </c>
      <c r="D67" s="137">
        <v>29.79</v>
      </c>
      <c r="E67" s="137">
        <v>8.77</v>
      </c>
      <c r="F67" s="138">
        <v>81.650000000000006</v>
      </c>
      <c r="G67" s="96">
        <v>32.54087998554504</v>
      </c>
      <c r="H67" s="96">
        <v>22.49693234554158</v>
      </c>
      <c r="I67" s="96">
        <v>6.6229639701376186</v>
      </c>
      <c r="J67" s="96">
        <v>61.660776301224239</v>
      </c>
    </row>
    <row r="68" spans="1:10" x14ac:dyDescent="0.25">
      <c r="A68" s="125"/>
      <c r="B68" s="126" t="s">
        <v>655</v>
      </c>
      <c r="C68" s="136">
        <v>16.02</v>
      </c>
      <c r="D68" s="137">
        <v>6.33</v>
      </c>
      <c r="E68" s="137">
        <v>71.650000000000006</v>
      </c>
      <c r="F68" s="138">
        <v>94</v>
      </c>
      <c r="G68" s="96">
        <v>12.098048209989127</v>
      </c>
      <c r="H68" s="96">
        <v>4.7803149294151801</v>
      </c>
      <c r="I68" s="96">
        <v>54.108935970394576</v>
      </c>
      <c r="J68" s="96">
        <v>70.987299109798883</v>
      </c>
    </row>
    <row r="69" spans="1:10" x14ac:dyDescent="0.25">
      <c r="A69" s="131" t="s">
        <v>656</v>
      </c>
      <c r="B69" s="132"/>
      <c r="C69" s="139">
        <v>15.374545454545457</v>
      </c>
      <c r="D69" s="140">
        <v>5.3570909090909087</v>
      </c>
      <c r="E69" s="140">
        <v>65.908363636363632</v>
      </c>
      <c r="F69" s="141">
        <v>86.5209090909091</v>
      </c>
      <c r="G69" s="97">
        <v>11.610611243181033</v>
      </c>
      <c r="H69" s="97">
        <v>4.0455895183193693</v>
      </c>
      <c r="I69" s="97">
        <v>49.772943864807836</v>
      </c>
      <c r="J69" s="97">
        <v>65.339209073277459</v>
      </c>
    </row>
    <row r="70" spans="1:10" x14ac:dyDescent="0.25">
      <c r="A70" s="121" t="s">
        <v>209</v>
      </c>
      <c r="B70" s="121" t="s">
        <v>658</v>
      </c>
      <c r="C70" s="133">
        <v>339.09000000000003</v>
      </c>
      <c r="D70" s="134">
        <v>6.39</v>
      </c>
      <c r="E70" s="134"/>
      <c r="F70" s="135">
        <v>345.47500000000002</v>
      </c>
      <c r="G70" s="96">
        <v>256.07535377810325</v>
      </c>
      <c r="H70" s="96">
        <v>4.8256259714001573</v>
      </c>
      <c r="I70" s="96">
        <v>0</v>
      </c>
      <c r="J70" s="96">
        <v>260.89720382933797</v>
      </c>
    </row>
    <row r="71" spans="1:10" x14ac:dyDescent="0.25">
      <c r="A71" s="125"/>
      <c r="B71" s="126" t="s">
        <v>659</v>
      </c>
      <c r="C71" s="136">
        <v>44.489999999999995</v>
      </c>
      <c r="D71" s="137">
        <v>5.5</v>
      </c>
      <c r="E71" s="137"/>
      <c r="F71" s="138">
        <v>49.995000000000005</v>
      </c>
      <c r="G71" s="96">
        <v>33.598137631861185</v>
      </c>
      <c r="H71" s="96">
        <v>4.1535121819563177</v>
      </c>
      <c r="I71" s="96">
        <v>0</v>
      </c>
      <c r="J71" s="96">
        <v>37.755425733982925</v>
      </c>
    </row>
    <row r="72" spans="1:10" x14ac:dyDescent="0.25">
      <c r="A72" s="125"/>
      <c r="B72" s="126" t="s">
        <v>660</v>
      </c>
      <c r="C72" s="136">
        <v>30.445</v>
      </c>
      <c r="D72" s="137">
        <v>9.85</v>
      </c>
      <c r="E72" s="137"/>
      <c r="F72" s="138">
        <v>40.295000000000002</v>
      </c>
      <c r="G72" s="96">
        <v>22.991577887210923</v>
      </c>
      <c r="H72" s="96">
        <v>7.4385627258672224</v>
      </c>
      <c r="I72" s="96">
        <v>0</v>
      </c>
      <c r="J72" s="96">
        <v>30.430140613078148</v>
      </c>
    </row>
    <row r="73" spans="1:10" x14ac:dyDescent="0.25">
      <c r="A73" s="125"/>
      <c r="B73" s="126" t="s">
        <v>661</v>
      </c>
      <c r="C73" s="136">
        <v>245.41</v>
      </c>
      <c r="D73" s="137">
        <v>36.11</v>
      </c>
      <c r="E73" s="137"/>
      <c r="F73" s="138">
        <v>281.51</v>
      </c>
      <c r="G73" s="96">
        <v>185.32971355889089</v>
      </c>
      <c r="H73" s="96">
        <v>27.26969543462593</v>
      </c>
      <c r="I73" s="96">
        <v>0</v>
      </c>
      <c r="J73" s="96">
        <v>212.59185715318597</v>
      </c>
    </row>
    <row r="74" spans="1:10" x14ac:dyDescent="0.25">
      <c r="A74" s="125"/>
      <c r="B74" s="126" t="s">
        <v>662</v>
      </c>
      <c r="C74" s="136">
        <v>116.77</v>
      </c>
      <c r="D74" s="137">
        <v>36.11</v>
      </c>
      <c r="E74" s="137"/>
      <c r="F74" s="138">
        <v>152.88</v>
      </c>
      <c r="G74" s="96">
        <v>88.182839543098027</v>
      </c>
      <c r="H74" s="96">
        <v>27.26969543462593</v>
      </c>
      <c r="I74" s="96">
        <v>0</v>
      </c>
      <c r="J74" s="96">
        <v>115.45253497772396</v>
      </c>
    </row>
    <row r="75" spans="1:10" x14ac:dyDescent="0.25">
      <c r="A75" s="125"/>
      <c r="B75" s="126" t="s">
        <v>663</v>
      </c>
      <c r="C75" s="136">
        <v>22.905000000000001</v>
      </c>
      <c r="D75" s="137">
        <v>2.3650000000000002</v>
      </c>
      <c r="E75" s="137"/>
      <c r="F75" s="138">
        <v>25.270000000000003</v>
      </c>
      <c r="G75" s="96">
        <v>17.297490277765355</v>
      </c>
      <c r="H75" s="96">
        <v>1.7860102382412166</v>
      </c>
      <c r="I75" s="96">
        <v>0</v>
      </c>
      <c r="J75" s="96">
        <v>19.083500516006573</v>
      </c>
    </row>
    <row r="76" spans="1:10" x14ac:dyDescent="0.25">
      <c r="A76" s="125"/>
      <c r="B76" s="126" t="s">
        <v>664</v>
      </c>
      <c r="C76" s="136">
        <v>16.02</v>
      </c>
      <c r="D76" s="137">
        <v>1.37</v>
      </c>
      <c r="E76" s="137"/>
      <c r="F76" s="138">
        <v>17.385000000000002</v>
      </c>
      <c r="G76" s="96">
        <v>12.098048209989127</v>
      </c>
      <c r="H76" s="96">
        <v>1.0346021253236646</v>
      </c>
      <c r="I76" s="96">
        <v>0</v>
      </c>
      <c r="J76" s="96">
        <v>13.128874415147379</v>
      </c>
    </row>
    <row r="77" spans="1:10" x14ac:dyDescent="0.25">
      <c r="A77" s="125"/>
      <c r="B77" s="126" t="s">
        <v>665</v>
      </c>
      <c r="C77" s="136">
        <v>22.68</v>
      </c>
      <c r="D77" s="137">
        <v>2.54</v>
      </c>
      <c r="E77" s="137"/>
      <c r="F77" s="138">
        <v>25.22</v>
      </c>
      <c r="G77" s="96">
        <v>17.127573870321687</v>
      </c>
      <c r="H77" s="96">
        <v>1.9181674440307357</v>
      </c>
      <c r="I77" s="96">
        <v>0</v>
      </c>
      <c r="J77" s="96">
        <v>19.045741314352423</v>
      </c>
    </row>
    <row r="78" spans="1:10" x14ac:dyDescent="0.25">
      <c r="A78" s="125"/>
      <c r="B78" s="126" t="s">
        <v>666</v>
      </c>
      <c r="C78" s="136">
        <v>86.36</v>
      </c>
      <c r="D78" s="137">
        <v>15.17</v>
      </c>
      <c r="E78" s="137"/>
      <c r="F78" s="138">
        <v>106.89</v>
      </c>
      <c r="G78" s="96">
        <v>65.217693097045014</v>
      </c>
      <c r="H78" s="96">
        <v>11.456141781868606</v>
      </c>
      <c r="I78" s="96">
        <v>0</v>
      </c>
      <c r="J78" s="96">
        <v>80.721621296238325</v>
      </c>
    </row>
    <row r="79" spans="1:10" x14ac:dyDescent="0.25">
      <c r="A79" s="125"/>
      <c r="B79" s="126" t="s">
        <v>667</v>
      </c>
      <c r="C79" s="136">
        <v>24.134999999999998</v>
      </c>
      <c r="D79" s="137">
        <v>2.3650000000000002</v>
      </c>
      <c r="E79" s="137"/>
      <c r="F79" s="138">
        <v>26.5</v>
      </c>
      <c r="G79" s="96">
        <v>18.226366638457403</v>
      </c>
      <c r="H79" s="96">
        <v>1.7860102382412166</v>
      </c>
      <c r="I79" s="96">
        <v>0</v>
      </c>
      <c r="J79" s="96">
        <v>20.012376876698621</v>
      </c>
    </row>
    <row r="80" spans="1:10" x14ac:dyDescent="0.25">
      <c r="A80" s="125"/>
      <c r="B80" s="126" t="s">
        <v>668</v>
      </c>
      <c r="C80" s="136">
        <v>100.36500000000001</v>
      </c>
      <c r="D80" s="137">
        <v>10.55</v>
      </c>
      <c r="E80" s="137"/>
      <c r="F80" s="138">
        <v>110.91499999999999</v>
      </c>
      <c r="G80" s="96">
        <v>75.794045480371963</v>
      </c>
      <c r="H80" s="96">
        <v>7.9671915490253005</v>
      </c>
      <c r="I80" s="96">
        <v>0</v>
      </c>
      <c r="J80" s="96">
        <v>83.76123702939725</v>
      </c>
    </row>
    <row r="81" spans="1:10" x14ac:dyDescent="0.25">
      <c r="A81" s="125"/>
      <c r="B81" s="126" t="s">
        <v>669</v>
      </c>
      <c r="C81" s="136">
        <v>47.790000000000006</v>
      </c>
      <c r="D81" s="137">
        <v>5.0199999999999996</v>
      </c>
      <c r="E81" s="137"/>
      <c r="F81" s="138">
        <v>52.814999999999998</v>
      </c>
      <c r="G81" s="96">
        <v>36.090244941034989</v>
      </c>
      <c r="H81" s="96">
        <v>3.7910238460764929</v>
      </c>
      <c r="I81" s="96">
        <v>0</v>
      </c>
      <c r="J81" s="96">
        <v>39.88504470727689</v>
      </c>
    </row>
    <row r="82" spans="1:10" x14ac:dyDescent="0.25">
      <c r="A82" s="125"/>
      <c r="B82" s="126" t="s">
        <v>670</v>
      </c>
      <c r="C82" s="136">
        <v>80.935000000000002</v>
      </c>
      <c r="D82" s="137">
        <v>59.73</v>
      </c>
      <c r="E82" s="137"/>
      <c r="F82" s="138">
        <v>140.66</v>
      </c>
      <c r="G82" s="96">
        <v>61.120819717569915</v>
      </c>
      <c r="H82" s="96">
        <v>45.107142296045602</v>
      </c>
      <c r="I82" s="96">
        <v>0</v>
      </c>
      <c r="J82" s="96">
        <v>106.2241860934501</v>
      </c>
    </row>
    <row r="83" spans="1:10" x14ac:dyDescent="0.25">
      <c r="A83" s="125"/>
      <c r="B83" s="126" t="s">
        <v>671</v>
      </c>
      <c r="C83" s="136">
        <v>66.349999999999994</v>
      </c>
      <c r="D83" s="137">
        <v>4.25</v>
      </c>
      <c r="E83" s="137"/>
      <c r="F83" s="138">
        <v>70.599999999999994</v>
      </c>
      <c r="G83" s="96">
        <v>50.106460595054841</v>
      </c>
      <c r="H83" s="96">
        <v>3.2095321406026089</v>
      </c>
      <c r="I83" s="96">
        <v>0</v>
      </c>
      <c r="J83" s="96">
        <v>53.315992735657453</v>
      </c>
    </row>
    <row r="84" spans="1:10" x14ac:dyDescent="0.25">
      <c r="A84" s="125"/>
      <c r="B84" s="126" t="s">
        <v>672</v>
      </c>
      <c r="C84" s="136">
        <v>220.61</v>
      </c>
      <c r="D84" s="137">
        <v>6.97</v>
      </c>
      <c r="E84" s="137"/>
      <c r="F84" s="138">
        <v>227.58</v>
      </c>
      <c r="G84" s="96">
        <v>166.6011495384333</v>
      </c>
      <c r="H84" s="96">
        <v>5.2636327105882783</v>
      </c>
      <c r="I84" s="96">
        <v>0</v>
      </c>
      <c r="J84" s="96">
        <v>171.8647822490216</v>
      </c>
    </row>
    <row r="85" spans="1:10" x14ac:dyDescent="0.25">
      <c r="A85" s="131" t="s">
        <v>673</v>
      </c>
      <c r="B85" s="132"/>
      <c r="C85" s="139">
        <v>91.661785714285699</v>
      </c>
      <c r="D85" s="140">
        <v>12.012857142857145</v>
      </c>
      <c r="E85" s="140"/>
      <c r="F85" s="141">
        <v>104.05678571428574</v>
      </c>
      <c r="G85" s="97">
        <v>69.221517015300947</v>
      </c>
      <c r="H85" s="97">
        <v>9.0719179059923842</v>
      </c>
      <c r="I85" s="97">
        <v>0</v>
      </c>
      <c r="J85" s="97">
        <v>78.582023105364343</v>
      </c>
    </row>
    <row r="86" spans="1:10" x14ac:dyDescent="0.25">
      <c r="A86" s="121" t="s">
        <v>33</v>
      </c>
      <c r="B86" s="121" t="s">
        <v>674</v>
      </c>
      <c r="C86" s="133">
        <v>58.11</v>
      </c>
      <c r="D86" s="134">
        <v>15.54</v>
      </c>
      <c r="E86" s="134">
        <v>11.64</v>
      </c>
      <c r="F86" s="135">
        <v>85.29</v>
      </c>
      <c r="G86" s="96">
        <v>43.883744162451201</v>
      </c>
      <c r="H86" s="96">
        <v>11.735559874109303</v>
      </c>
      <c r="I86" s="96">
        <v>8.7903421450857344</v>
      </c>
      <c r="J86" s="96">
        <v>64.409646181646238</v>
      </c>
    </row>
    <row r="87" spans="1:10" x14ac:dyDescent="0.25">
      <c r="A87" s="125"/>
      <c r="B87" s="126" t="s">
        <v>675</v>
      </c>
      <c r="C87" s="136">
        <v>37.255000000000003</v>
      </c>
      <c r="D87" s="137">
        <v>16.5</v>
      </c>
      <c r="E87" s="137">
        <v>9.33</v>
      </c>
      <c r="F87" s="138">
        <v>63.084999999999994</v>
      </c>
      <c r="G87" s="96">
        <v>28.134381152505931</v>
      </c>
      <c r="H87" s="96">
        <v>12.460536545868951</v>
      </c>
      <c r="I87" s="96">
        <v>7.0458670286640803</v>
      </c>
      <c r="J87" s="96">
        <v>47.640784727038955</v>
      </c>
    </row>
    <row r="88" spans="1:10" x14ac:dyDescent="0.25">
      <c r="A88" s="125"/>
      <c r="B88" s="126" t="s">
        <v>676</v>
      </c>
      <c r="C88" s="136">
        <v>40.865000000000002</v>
      </c>
      <c r="D88" s="137">
        <v>12.87</v>
      </c>
      <c r="E88" s="137">
        <v>9.33</v>
      </c>
      <c r="F88" s="138">
        <v>63.06</v>
      </c>
      <c r="G88" s="96">
        <v>30.86059551193544</v>
      </c>
      <c r="H88" s="96">
        <v>9.719218505777782</v>
      </c>
      <c r="I88" s="96">
        <v>7.0458670286640803</v>
      </c>
      <c r="J88" s="96">
        <v>47.621905126211885</v>
      </c>
    </row>
    <row r="89" spans="1:10" x14ac:dyDescent="0.25">
      <c r="A89" s="125"/>
      <c r="B89" s="126" t="s">
        <v>677</v>
      </c>
      <c r="C89" s="136">
        <v>26.854999999999997</v>
      </c>
      <c r="D89" s="137">
        <v>9.2799999999999994</v>
      </c>
      <c r="E89" s="137">
        <v>9.33</v>
      </c>
      <c r="F89" s="138">
        <v>45.46</v>
      </c>
      <c r="G89" s="96">
        <v>20.280467208443071</v>
      </c>
      <c r="H89" s="96">
        <v>7.0081078270099315</v>
      </c>
      <c r="I89" s="96">
        <v>7.0458670286640803</v>
      </c>
      <c r="J89" s="96">
        <v>34.330666143951667</v>
      </c>
    </row>
    <row r="90" spans="1:10" x14ac:dyDescent="0.25">
      <c r="A90" s="125"/>
      <c r="B90" s="126" t="s">
        <v>678</v>
      </c>
      <c r="C90" s="136">
        <v>18.72</v>
      </c>
      <c r="D90" s="137">
        <v>8.9499999999999993</v>
      </c>
      <c r="E90" s="137">
        <v>7.9</v>
      </c>
      <c r="F90" s="138">
        <v>35.57</v>
      </c>
      <c r="G90" s="96">
        <v>14.137045099313138</v>
      </c>
      <c r="H90" s="96">
        <v>6.7588970960925518</v>
      </c>
      <c r="I90" s="96">
        <v>5.9659538613554375</v>
      </c>
      <c r="J90" s="96">
        <v>26.861896056761129</v>
      </c>
    </row>
    <row r="91" spans="1:10" x14ac:dyDescent="0.25">
      <c r="A91" s="125"/>
      <c r="B91" s="126" t="s">
        <v>679</v>
      </c>
      <c r="C91" s="136">
        <v>23.1</v>
      </c>
      <c r="D91" s="137">
        <v>15.8</v>
      </c>
      <c r="E91" s="137">
        <v>9.33</v>
      </c>
      <c r="F91" s="138">
        <v>48.23</v>
      </c>
      <c r="G91" s="96">
        <v>17.444751164216534</v>
      </c>
      <c r="H91" s="96">
        <v>11.931907722710875</v>
      </c>
      <c r="I91" s="96">
        <v>7.0458670286640803</v>
      </c>
      <c r="J91" s="96">
        <v>36.422525915591486</v>
      </c>
    </row>
    <row r="92" spans="1:10" x14ac:dyDescent="0.25">
      <c r="A92" s="125"/>
      <c r="B92" s="126" t="s">
        <v>680</v>
      </c>
      <c r="C92" s="136">
        <v>47.73</v>
      </c>
      <c r="D92" s="137">
        <v>15.8</v>
      </c>
      <c r="E92" s="137">
        <v>9.33</v>
      </c>
      <c r="F92" s="138">
        <v>72.87</v>
      </c>
      <c r="G92" s="96">
        <v>36.044933899050001</v>
      </c>
      <c r="H92" s="96">
        <v>11.931907722710875</v>
      </c>
      <c r="I92" s="96">
        <v>7.0458670286640803</v>
      </c>
      <c r="J92" s="96">
        <v>55.030260490755794</v>
      </c>
    </row>
    <row r="93" spans="1:10" x14ac:dyDescent="0.25">
      <c r="A93" s="125"/>
      <c r="B93" s="126" t="s">
        <v>681</v>
      </c>
      <c r="C93" s="136">
        <v>20.475000000000001</v>
      </c>
      <c r="D93" s="137">
        <v>7.07</v>
      </c>
      <c r="E93" s="137">
        <v>9.33</v>
      </c>
      <c r="F93" s="138">
        <v>36.8825</v>
      </c>
      <c r="G93" s="96">
        <v>15.462393077373745</v>
      </c>
      <c r="H93" s="96">
        <v>5.339151113896575</v>
      </c>
      <c r="I93" s="96">
        <v>7.0458670286640803</v>
      </c>
      <c r="J93" s="96">
        <v>27.853075100182522</v>
      </c>
    </row>
    <row r="94" spans="1:10" x14ac:dyDescent="0.25">
      <c r="A94" s="125"/>
      <c r="B94" s="126" t="s">
        <v>682</v>
      </c>
      <c r="C94" s="136">
        <v>49.08</v>
      </c>
      <c r="D94" s="137">
        <v>16</v>
      </c>
      <c r="E94" s="137">
        <v>9.33</v>
      </c>
      <c r="F94" s="138">
        <v>74.400000000000006</v>
      </c>
      <c r="G94" s="96">
        <v>37.064432343712006</v>
      </c>
      <c r="H94" s="96">
        <v>12.082944529327468</v>
      </c>
      <c r="I94" s="96">
        <v>7.0458670286640803</v>
      </c>
      <c r="J94" s="96">
        <v>56.185692061372734</v>
      </c>
    </row>
    <row r="95" spans="1:10" x14ac:dyDescent="0.25">
      <c r="A95" s="125"/>
      <c r="B95" s="126" t="s">
        <v>683</v>
      </c>
      <c r="C95" s="136">
        <v>65.162499999999994</v>
      </c>
      <c r="D95" s="137">
        <v>9.5</v>
      </c>
      <c r="E95" s="137">
        <v>9.33</v>
      </c>
      <c r="F95" s="138">
        <v>83.992500000000007</v>
      </c>
      <c r="G95" s="96">
        <v>49.209679555768815</v>
      </c>
      <c r="H95" s="96">
        <v>7.1742483142881843</v>
      </c>
      <c r="I95" s="96">
        <v>7.0458670286640803</v>
      </c>
      <c r="J95" s="96">
        <v>63.429794898721092</v>
      </c>
    </row>
    <row r="96" spans="1:10" x14ac:dyDescent="0.25">
      <c r="A96" s="125"/>
      <c r="B96" s="126" t="s">
        <v>684</v>
      </c>
      <c r="C96" s="136">
        <v>22.34</v>
      </c>
      <c r="D96" s="137">
        <v>10.42</v>
      </c>
      <c r="E96" s="137">
        <v>7.9</v>
      </c>
      <c r="F96" s="138">
        <v>40.655000000000001</v>
      </c>
      <c r="G96" s="96">
        <v>16.870811299073477</v>
      </c>
      <c r="H96" s="96">
        <v>7.8690176247245134</v>
      </c>
      <c r="I96" s="96">
        <v>5.9659538613554375</v>
      </c>
      <c r="J96" s="96">
        <v>30.702006864988014</v>
      </c>
    </row>
    <row r="97" spans="1:10" x14ac:dyDescent="0.25">
      <c r="A97" s="125"/>
      <c r="B97" s="126" t="s">
        <v>654</v>
      </c>
      <c r="C97" s="136">
        <v>61.84</v>
      </c>
      <c r="D97" s="137">
        <v>17.050833333333333</v>
      </c>
      <c r="E97" s="137">
        <v>9.2708333333333321</v>
      </c>
      <c r="F97" s="138">
        <v>88.15916666666665</v>
      </c>
      <c r="G97" s="96">
        <v>46.700580605850668</v>
      </c>
      <c r="H97" s="96">
        <v>12.876517084092153</v>
      </c>
      <c r="I97" s="96">
        <v>7.0011853067066703</v>
      </c>
      <c r="J97" s="96">
        <v>66.576395036566765</v>
      </c>
    </row>
    <row r="98" spans="1:10" x14ac:dyDescent="0.25">
      <c r="A98" s="125"/>
      <c r="B98" s="126" t="s">
        <v>685</v>
      </c>
      <c r="C98" s="136">
        <v>52.805</v>
      </c>
      <c r="D98" s="137">
        <v>18.12</v>
      </c>
      <c r="E98" s="137">
        <v>9.33</v>
      </c>
      <c r="F98" s="138">
        <v>80.254999999999995</v>
      </c>
      <c r="G98" s="96">
        <v>39.877492866946064</v>
      </c>
      <c r="H98" s="96">
        <v>13.683934679463359</v>
      </c>
      <c r="I98" s="96">
        <v>7.0458670286640803</v>
      </c>
      <c r="J98" s="96">
        <v>60.607294575073496</v>
      </c>
    </row>
    <row r="99" spans="1:10" x14ac:dyDescent="0.25">
      <c r="A99" s="125"/>
      <c r="B99" s="126" t="s">
        <v>686</v>
      </c>
      <c r="C99" s="136">
        <v>34.984999999999999</v>
      </c>
      <c r="D99" s="137">
        <v>16.835000000000001</v>
      </c>
      <c r="E99" s="137">
        <v>4</v>
      </c>
      <c r="F99" s="138">
        <v>55.820000000000007</v>
      </c>
      <c r="G99" s="96">
        <v>26.420113397407594</v>
      </c>
      <c r="H99" s="96">
        <v>12.713523196951746</v>
      </c>
      <c r="I99" s="96">
        <v>3.0207361323318671</v>
      </c>
      <c r="J99" s="96">
        <v>42.154372726691214</v>
      </c>
    </row>
    <row r="100" spans="1:10" x14ac:dyDescent="0.25">
      <c r="A100" s="131" t="s">
        <v>687</v>
      </c>
      <c r="B100" s="132"/>
      <c r="C100" s="139">
        <v>45.937249999999999</v>
      </c>
      <c r="D100" s="140">
        <v>13.788</v>
      </c>
      <c r="E100" s="140">
        <v>9.0182500000000001</v>
      </c>
      <c r="F100" s="141">
        <v>68.742500000000021</v>
      </c>
      <c r="G100" s="97">
        <v>34.691077723740513</v>
      </c>
      <c r="H100" s="97">
        <v>10.412477448147946</v>
      </c>
      <c r="I100" s="97">
        <v>6.8104384063504648</v>
      </c>
      <c r="J100" s="97">
        <v>51.913238394205862</v>
      </c>
    </row>
    <row r="101" spans="1:10" x14ac:dyDescent="0.25">
      <c r="A101" s="121" t="s">
        <v>688</v>
      </c>
      <c r="B101" s="121" t="s">
        <v>689</v>
      </c>
      <c r="C101" s="133">
        <v>98.795000000000002</v>
      </c>
      <c r="D101" s="134">
        <v>34.909999999999997</v>
      </c>
      <c r="E101" s="134"/>
      <c r="F101" s="135">
        <v>133.71</v>
      </c>
      <c r="G101" s="96">
        <v>74.608406548431702</v>
      </c>
      <c r="H101" s="96">
        <v>26.363474594926366</v>
      </c>
      <c r="I101" s="96">
        <v>0</v>
      </c>
      <c r="J101" s="96">
        <v>100.9756570635235</v>
      </c>
    </row>
    <row r="102" spans="1:10" x14ac:dyDescent="0.25">
      <c r="A102" s="125"/>
      <c r="B102" s="126" t="s">
        <v>690</v>
      </c>
      <c r="C102" s="136">
        <v>50.8</v>
      </c>
      <c r="D102" s="137">
        <v>8.6300000000000008</v>
      </c>
      <c r="E102" s="137"/>
      <c r="F102" s="138">
        <v>59.43</v>
      </c>
      <c r="G102" s="96">
        <v>38.363348880614708</v>
      </c>
      <c r="H102" s="96">
        <v>6.5172382055060041</v>
      </c>
      <c r="I102" s="96">
        <v>0</v>
      </c>
      <c r="J102" s="96">
        <v>44.880587086120713</v>
      </c>
    </row>
    <row r="103" spans="1:10" x14ac:dyDescent="0.25">
      <c r="A103" s="125"/>
      <c r="B103" s="126" t="s">
        <v>691</v>
      </c>
      <c r="C103" s="136">
        <v>61.064999999999998</v>
      </c>
      <c r="D103" s="137">
        <v>15.43</v>
      </c>
      <c r="E103" s="137"/>
      <c r="F103" s="138">
        <v>76.495000000000005</v>
      </c>
      <c r="G103" s="96">
        <v>46.115312980211364</v>
      </c>
      <c r="H103" s="96">
        <v>11.652489630470177</v>
      </c>
      <c r="I103" s="96">
        <v>0</v>
      </c>
      <c r="J103" s="96">
        <v>57.767802610681549</v>
      </c>
    </row>
    <row r="104" spans="1:10" x14ac:dyDescent="0.25">
      <c r="A104" s="125"/>
      <c r="B104" s="126" t="s">
        <v>692</v>
      </c>
      <c r="C104" s="136">
        <v>72.855000000000004</v>
      </c>
      <c r="D104" s="137">
        <v>20.59</v>
      </c>
      <c r="E104" s="137"/>
      <c r="F104" s="138">
        <v>105.88499999999999</v>
      </c>
      <c r="G104" s="96">
        <v>55.01893273025955</v>
      </c>
      <c r="H104" s="96">
        <v>15.549239241178286</v>
      </c>
      <c r="I104" s="96">
        <v>0</v>
      </c>
      <c r="J104" s="96">
        <v>79.962661342989932</v>
      </c>
    </row>
    <row r="105" spans="1:10" x14ac:dyDescent="0.25">
      <c r="A105" s="125"/>
      <c r="B105" s="126" t="s">
        <v>693</v>
      </c>
      <c r="C105" s="136">
        <v>99.575000000000003</v>
      </c>
      <c r="D105" s="137">
        <v>26.03</v>
      </c>
      <c r="E105" s="137"/>
      <c r="F105" s="138">
        <v>125.605</v>
      </c>
      <c r="G105" s="96">
        <v>75.197450094236416</v>
      </c>
      <c r="H105" s="96">
        <v>19.657440381149627</v>
      </c>
      <c r="I105" s="96">
        <v>0</v>
      </c>
      <c r="J105" s="96">
        <v>94.854890475386043</v>
      </c>
    </row>
    <row r="106" spans="1:10" x14ac:dyDescent="0.25">
      <c r="A106" s="125"/>
      <c r="B106" s="126" t="s">
        <v>694</v>
      </c>
      <c r="C106" s="136">
        <v>87.765000000000001</v>
      </c>
      <c r="D106" s="137">
        <v>36.619999999999997</v>
      </c>
      <c r="E106" s="137"/>
      <c r="F106" s="138">
        <v>124.38500000000001</v>
      </c>
      <c r="G106" s="96">
        <v>66.278726663526584</v>
      </c>
      <c r="H106" s="96">
        <v>27.654839291498241</v>
      </c>
      <c r="I106" s="96">
        <v>0</v>
      </c>
      <c r="J106" s="96">
        <v>93.933565955024832</v>
      </c>
    </row>
    <row r="107" spans="1:10" x14ac:dyDescent="0.25">
      <c r="A107" s="125"/>
      <c r="B107" s="126" t="s">
        <v>695</v>
      </c>
      <c r="C107" s="136">
        <v>45.965000000000003</v>
      </c>
      <c r="D107" s="137">
        <v>15.51</v>
      </c>
      <c r="E107" s="137"/>
      <c r="F107" s="138">
        <v>61.480000000000004</v>
      </c>
      <c r="G107" s="96">
        <v>34.712034080658569</v>
      </c>
      <c r="H107" s="96">
        <v>11.712904353116814</v>
      </c>
      <c r="I107" s="96">
        <v>0</v>
      </c>
      <c r="J107" s="96">
        <v>46.428714353940798</v>
      </c>
    </row>
    <row r="108" spans="1:10" x14ac:dyDescent="0.25">
      <c r="A108" s="125"/>
      <c r="B108" s="126" t="s">
        <v>696</v>
      </c>
      <c r="C108" s="136">
        <v>144.95999999999998</v>
      </c>
      <c r="D108" s="137">
        <v>42.78</v>
      </c>
      <c r="E108" s="137"/>
      <c r="F108" s="138">
        <v>187.73500000000001</v>
      </c>
      <c r="G108" s="96">
        <v>109.47147743570684</v>
      </c>
      <c r="H108" s="96">
        <v>32.306772935289317</v>
      </c>
      <c r="I108" s="96">
        <v>0</v>
      </c>
      <c r="J108" s="96">
        <v>141.77447445083078</v>
      </c>
    </row>
    <row r="109" spans="1:10" x14ac:dyDescent="0.25">
      <c r="A109" s="125"/>
      <c r="B109" s="126" t="s">
        <v>697</v>
      </c>
      <c r="C109" s="136">
        <v>80.3</v>
      </c>
      <c r="D109" s="137">
        <v>27.11</v>
      </c>
      <c r="E109" s="137"/>
      <c r="F109" s="138">
        <v>107.41</v>
      </c>
      <c r="G109" s="96">
        <v>60.641277856562233</v>
      </c>
      <c r="H109" s="96">
        <v>20.47303913687923</v>
      </c>
      <c r="I109" s="96">
        <v>0</v>
      </c>
      <c r="J109" s="96">
        <v>81.114316993441463</v>
      </c>
    </row>
    <row r="110" spans="1:10" x14ac:dyDescent="0.25">
      <c r="A110" s="125"/>
      <c r="B110" s="126" t="s">
        <v>698</v>
      </c>
      <c r="C110" s="136">
        <v>57.9</v>
      </c>
      <c r="D110" s="137">
        <v>19.54</v>
      </c>
      <c r="E110" s="137"/>
      <c r="F110" s="138">
        <v>77.44</v>
      </c>
      <c r="G110" s="96">
        <v>43.725155515503772</v>
      </c>
      <c r="H110" s="96">
        <v>14.75629600644117</v>
      </c>
      <c r="I110" s="96">
        <v>0</v>
      </c>
      <c r="J110" s="96">
        <v>58.481451521944948</v>
      </c>
    </row>
    <row r="111" spans="1:10" x14ac:dyDescent="0.25">
      <c r="A111" s="125"/>
      <c r="B111" s="126" t="s">
        <v>699</v>
      </c>
      <c r="C111" s="136">
        <v>95.134999999999991</v>
      </c>
      <c r="D111" s="137">
        <v>24.19</v>
      </c>
      <c r="E111" s="137"/>
      <c r="F111" s="138">
        <v>119.32499999999999</v>
      </c>
      <c r="G111" s="96">
        <v>71.844432987348043</v>
      </c>
      <c r="H111" s="96">
        <v>18.267901760276967</v>
      </c>
      <c r="I111" s="96">
        <v>0</v>
      </c>
      <c r="J111" s="96">
        <v>90.112334747624999</v>
      </c>
    </row>
    <row r="112" spans="1:10" x14ac:dyDescent="0.25">
      <c r="A112" s="125"/>
      <c r="B112" s="126" t="s">
        <v>700</v>
      </c>
      <c r="C112" s="136">
        <v>85.974999999999994</v>
      </c>
      <c r="D112" s="137">
        <v>17.805</v>
      </c>
      <c r="E112" s="137"/>
      <c r="F112" s="138">
        <v>103.78</v>
      </c>
      <c r="G112" s="96">
        <v>64.926947244308067</v>
      </c>
      <c r="H112" s="96">
        <v>13.446051709042223</v>
      </c>
      <c r="I112" s="96">
        <v>0</v>
      </c>
      <c r="J112" s="96">
        <v>78.37299895335029</v>
      </c>
    </row>
    <row r="113" spans="1:10" x14ac:dyDescent="0.25">
      <c r="A113" s="125"/>
      <c r="B113" s="126" t="s">
        <v>701</v>
      </c>
      <c r="C113" s="136">
        <v>131.73249999999999</v>
      </c>
      <c r="D113" s="137">
        <v>25.544999999999998</v>
      </c>
      <c r="E113" s="137"/>
      <c r="F113" s="138">
        <v>157.27499999999998</v>
      </c>
      <c r="G113" s="96">
        <v>99.482280638101912</v>
      </c>
      <c r="H113" s="96">
        <v>19.291176125104386</v>
      </c>
      <c r="I113" s="96">
        <v>0</v>
      </c>
      <c r="J113" s="96">
        <v>118.77156880312359</v>
      </c>
    </row>
    <row r="114" spans="1:10" x14ac:dyDescent="0.25">
      <c r="A114" s="125"/>
      <c r="B114" s="126" t="s">
        <v>702</v>
      </c>
      <c r="C114" s="136">
        <v>75.039999999999992</v>
      </c>
      <c r="D114" s="137">
        <v>25.33</v>
      </c>
      <c r="E114" s="137"/>
      <c r="F114" s="138">
        <v>100.37</v>
      </c>
      <c r="G114" s="96">
        <v>56.669009842545819</v>
      </c>
      <c r="H114" s="96">
        <v>19.128811557991547</v>
      </c>
      <c r="I114" s="96">
        <v>0</v>
      </c>
      <c r="J114" s="96">
        <v>75.797821400537373</v>
      </c>
    </row>
    <row r="115" spans="1:10" x14ac:dyDescent="0.25">
      <c r="A115" s="125"/>
      <c r="B115" s="126" t="s">
        <v>703</v>
      </c>
      <c r="C115" s="136">
        <v>63.244999999999997</v>
      </c>
      <c r="D115" s="137">
        <v>13.35</v>
      </c>
      <c r="E115" s="137"/>
      <c r="F115" s="138">
        <v>76.59</v>
      </c>
      <c r="G115" s="96">
        <v>47.76161417233223</v>
      </c>
      <c r="H115" s="96">
        <v>10.081706841657606</v>
      </c>
      <c r="I115" s="96">
        <v>0</v>
      </c>
      <c r="J115" s="96">
        <v>57.839545093824427</v>
      </c>
    </row>
    <row r="116" spans="1:10" x14ac:dyDescent="0.25">
      <c r="A116" s="125"/>
      <c r="B116" s="126" t="s">
        <v>704</v>
      </c>
      <c r="C116" s="136">
        <v>84.01</v>
      </c>
      <c r="D116" s="137">
        <v>11.41</v>
      </c>
      <c r="E116" s="137"/>
      <c r="F116" s="138">
        <v>95.42</v>
      </c>
      <c r="G116" s="96">
        <v>63.44301061930004</v>
      </c>
      <c r="H116" s="96">
        <v>8.6166498174766506</v>
      </c>
      <c r="I116" s="96">
        <v>0</v>
      </c>
      <c r="J116" s="96">
        <v>72.059660436776696</v>
      </c>
    </row>
    <row r="117" spans="1:10" x14ac:dyDescent="0.25">
      <c r="A117" s="125"/>
      <c r="B117" s="126" t="s">
        <v>705</v>
      </c>
      <c r="C117" s="136">
        <v>160.60500000000002</v>
      </c>
      <c r="D117" s="137">
        <v>21.92</v>
      </c>
      <c r="E117" s="137"/>
      <c r="F117" s="138">
        <v>182.51499999999999</v>
      </c>
      <c r="G117" s="96">
        <v>121.28633163328989</v>
      </c>
      <c r="H117" s="96">
        <v>16.553634005178633</v>
      </c>
      <c r="I117" s="96">
        <v>0</v>
      </c>
      <c r="J117" s="96">
        <v>137.83241379813768</v>
      </c>
    </row>
    <row r="118" spans="1:10" x14ac:dyDescent="0.25">
      <c r="A118" s="125"/>
      <c r="B118" s="126" t="s">
        <v>616</v>
      </c>
      <c r="C118" s="136">
        <v>19.73</v>
      </c>
      <c r="D118" s="137">
        <v>4.87</v>
      </c>
      <c r="E118" s="137"/>
      <c r="F118" s="138">
        <v>32.19</v>
      </c>
      <c r="G118" s="96">
        <v>14.899780972726935</v>
      </c>
      <c r="H118" s="96">
        <v>3.6777462411140482</v>
      </c>
      <c r="I118" s="96">
        <v>0</v>
      </c>
      <c r="J118" s="96">
        <v>24.309374024940698</v>
      </c>
    </row>
    <row r="119" spans="1:10" x14ac:dyDescent="0.25">
      <c r="A119" s="131" t="s">
        <v>706</v>
      </c>
      <c r="B119" s="132"/>
      <c r="C119" s="139">
        <v>86.693947368421078</v>
      </c>
      <c r="D119" s="140">
        <v>21.953421052631576</v>
      </c>
      <c r="E119" s="140"/>
      <c r="F119" s="141">
        <v>109.7007894736842</v>
      </c>
      <c r="G119" s="97">
        <v>65.46988481756668</v>
      </c>
      <c r="H119" s="97">
        <v>16.578873050494824</v>
      </c>
      <c r="I119" s="97">
        <v>0</v>
      </c>
      <c r="J119" s="97">
        <v>82.844284627122306</v>
      </c>
    </row>
    <row r="120" spans="1:10" x14ac:dyDescent="0.25">
      <c r="A120" s="121" t="s">
        <v>707</v>
      </c>
      <c r="B120" s="121" t="s">
        <v>712</v>
      </c>
      <c r="C120" s="133">
        <v>78.144999999999996</v>
      </c>
      <c r="D120" s="134">
        <v>49.81</v>
      </c>
      <c r="E120" s="134">
        <v>69.2</v>
      </c>
      <c r="F120" s="135">
        <v>197.15499999999997</v>
      </c>
      <c r="G120" s="96">
        <v>59.013856265268437</v>
      </c>
      <c r="H120" s="96">
        <v>37.61571668786258</v>
      </c>
      <c r="I120" s="96">
        <v>52.2587350893413</v>
      </c>
      <c r="J120" s="96">
        <v>148.88830804247229</v>
      </c>
    </row>
    <row r="121" spans="1:10" x14ac:dyDescent="0.25">
      <c r="A121" s="131" t="s">
        <v>721</v>
      </c>
      <c r="B121" s="132"/>
      <c r="C121" s="139">
        <v>78.144999999999996</v>
      </c>
      <c r="D121" s="140">
        <v>49.81</v>
      </c>
      <c r="E121" s="140">
        <v>69.2</v>
      </c>
      <c r="F121" s="141">
        <v>197.15499999999997</v>
      </c>
      <c r="G121" s="97">
        <v>59.013856265268437</v>
      </c>
      <c r="H121" s="97">
        <v>37.61571668786258</v>
      </c>
      <c r="I121" s="97">
        <v>52.2587350893413</v>
      </c>
      <c r="J121" s="97">
        <v>148.88830804247229</v>
      </c>
    </row>
    <row r="122" spans="1:10" x14ac:dyDescent="0.25">
      <c r="A122" s="121" t="s">
        <v>722</v>
      </c>
      <c r="B122" s="121" t="s">
        <v>723</v>
      </c>
      <c r="C122" s="133">
        <v>319.34000000000003</v>
      </c>
      <c r="D122" s="134">
        <v>52.85</v>
      </c>
      <c r="E122" s="134"/>
      <c r="F122" s="135">
        <v>372.17999999999995</v>
      </c>
      <c r="G122" s="96">
        <v>241.16046912471464</v>
      </c>
      <c r="H122" s="96">
        <v>39.911476148434794</v>
      </c>
      <c r="I122" s="96">
        <v>0</v>
      </c>
      <c r="J122" s="96">
        <v>281.06439343281852</v>
      </c>
    </row>
    <row r="123" spans="1:10" x14ac:dyDescent="0.25">
      <c r="A123" s="125"/>
      <c r="B123" s="126" t="s">
        <v>724</v>
      </c>
      <c r="C123" s="136">
        <v>369.46000000000004</v>
      </c>
      <c r="D123" s="137">
        <v>61.05</v>
      </c>
      <c r="E123" s="137"/>
      <c r="F123" s="138">
        <v>430.51</v>
      </c>
      <c r="G123" s="96">
        <v>279.01029286283296</v>
      </c>
      <c r="H123" s="96">
        <v>46.103985219715121</v>
      </c>
      <c r="I123" s="96">
        <v>0</v>
      </c>
      <c r="J123" s="96">
        <v>325.11427808254803</v>
      </c>
    </row>
    <row r="124" spans="1:10" x14ac:dyDescent="0.25">
      <c r="A124" s="125"/>
      <c r="B124" s="126" t="s">
        <v>725</v>
      </c>
      <c r="C124" s="136">
        <v>506.63499999999999</v>
      </c>
      <c r="D124" s="137">
        <v>10.995000000000001</v>
      </c>
      <c r="E124" s="137"/>
      <c r="F124" s="138">
        <v>517.625</v>
      </c>
      <c r="G124" s="96">
        <v>382.60266260098888</v>
      </c>
      <c r="H124" s="96">
        <v>8.3032484437472203</v>
      </c>
      <c r="I124" s="96">
        <v>0</v>
      </c>
      <c r="J124" s="96">
        <v>390.90213512457069</v>
      </c>
    </row>
    <row r="125" spans="1:10" x14ac:dyDescent="0.25">
      <c r="A125" s="125"/>
      <c r="B125" s="126" t="s">
        <v>726</v>
      </c>
      <c r="C125" s="136">
        <v>348.5</v>
      </c>
      <c r="D125" s="137">
        <v>13.489999999999998</v>
      </c>
      <c r="E125" s="137"/>
      <c r="F125" s="138">
        <v>361.99</v>
      </c>
      <c r="G125" s="96">
        <v>263.18163552941394</v>
      </c>
      <c r="H125" s="96">
        <v>10.187432606289221</v>
      </c>
      <c r="I125" s="96">
        <v>0</v>
      </c>
      <c r="J125" s="96">
        <v>273.36906813570317</v>
      </c>
    </row>
    <row r="126" spans="1:10" x14ac:dyDescent="0.25">
      <c r="A126" s="125"/>
      <c r="B126" s="126" t="s">
        <v>727</v>
      </c>
      <c r="C126" s="136">
        <v>269.80500000000001</v>
      </c>
      <c r="D126" s="137">
        <v>14.734999999999999</v>
      </c>
      <c r="E126" s="137"/>
      <c r="F126" s="138">
        <v>284.54500000000002</v>
      </c>
      <c r="G126" s="96">
        <v>203.75242804594987</v>
      </c>
      <c r="H126" s="96">
        <v>11.127636727477515</v>
      </c>
      <c r="I126" s="96">
        <v>0</v>
      </c>
      <c r="J126" s="96">
        <v>214.88384069359279</v>
      </c>
    </row>
    <row r="127" spans="1:10" x14ac:dyDescent="0.25">
      <c r="A127" s="125"/>
      <c r="B127" s="126" t="s">
        <v>728</v>
      </c>
      <c r="C127" s="136">
        <v>584.57500000000005</v>
      </c>
      <c r="D127" s="137">
        <v>9.99</v>
      </c>
      <c r="E127" s="137"/>
      <c r="F127" s="138">
        <v>594.56500000000005</v>
      </c>
      <c r="G127" s="96">
        <v>441.46170613947533</v>
      </c>
      <c r="H127" s="96">
        <v>7.5442884904988379</v>
      </c>
      <c r="I127" s="96">
        <v>0</v>
      </c>
      <c r="J127" s="96">
        <v>449.00599462997417</v>
      </c>
    </row>
    <row r="128" spans="1:10" x14ac:dyDescent="0.25">
      <c r="A128" s="125"/>
      <c r="B128" s="126" t="s">
        <v>729</v>
      </c>
      <c r="C128" s="136">
        <v>723.62</v>
      </c>
      <c r="D128" s="137">
        <v>57.13</v>
      </c>
      <c r="E128" s="137"/>
      <c r="F128" s="138">
        <v>780.75</v>
      </c>
      <c r="G128" s="96">
        <v>546.46627001949639</v>
      </c>
      <c r="H128" s="96">
        <v>43.143663810029892</v>
      </c>
      <c r="I128" s="96">
        <v>0</v>
      </c>
      <c r="J128" s="96">
        <v>589.60993382952631</v>
      </c>
    </row>
    <row r="129" spans="1:10" x14ac:dyDescent="0.25">
      <c r="A129" s="125"/>
      <c r="B129" s="126" t="s">
        <v>730</v>
      </c>
      <c r="C129" s="136">
        <v>552.19499999999994</v>
      </c>
      <c r="D129" s="137">
        <v>35.159999999999997</v>
      </c>
      <c r="E129" s="137"/>
      <c r="F129" s="138">
        <v>587.35500000000002</v>
      </c>
      <c r="G129" s="96">
        <v>417.00884714824878</v>
      </c>
      <c r="H129" s="96">
        <v>26.552270603197108</v>
      </c>
      <c r="I129" s="96">
        <v>0</v>
      </c>
      <c r="J129" s="96">
        <v>443.56111775144598</v>
      </c>
    </row>
    <row r="130" spans="1:10" x14ac:dyDescent="0.25">
      <c r="A130" s="125"/>
      <c r="B130" s="126" t="s">
        <v>731</v>
      </c>
      <c r="C130" s="136">
        <v>197.48625000000001</v>
      </c>
      <c r="D130" s="137">
        <v>35.85</v>
      </c>
      <c r="E130" s="137"/>
      <c r="F130" s="138">
        <v>238.65625</v>
      </c>
      <c r="G130" s="96">
        <v>149.13846275343107</v>
      </c>
      <c r="H130" s="96">
        <v>27.073347586024362</v>
      </c>
      <c r="I130" s="96">
        <v>0</v>
      </c>
      <c r="J130" s="96">
        <v>180.22938939545679</v>
      </c>
    </row>
    <row r="131" spans="1:10" x14ac:dyDescent="0.25">
      <c r="A131" s="125"/>
      <c r="B131" s="126" t="s">
        <v>732</v>
      </c>
      <c r="C131" s="136">
        <v>372.85500000000002</v>
      </c>
      <c r="D131" s="137">
        <v>29.625</v>
      </c>
      <c r="E131" s="137"/>
      <c r="F131" s="138">
        <v>402.47499999999997</v>
      </c>
      <c r="G131" s="96">
        <v>281.57414265514961</v>
      </c>
      <c r="H131" s="96">
        <v>22.372326980082892</v>
      </c>
      <c r="I131" s="96">
        <v>0</v>
      </c>
      <c r="J131" s="96">
        <v>303.94269371506704</v>
      </c>
    </row>
    <row r="132" spans="1:10" x14ac:dyDescent="0.25">
      <c r="A132" s="125"/>
      <c r="B132" s="126" t="s">
        <v>733</v>
      </c>
      <c r="C132" s="136">
        <v>139.05500000000001</v>
      </c>
      <c r="D132" s="137">
        <v>15.65</v>
      </c>
      <c r="E132" s="137"/>
      <c r="F132" s="138">
        <v>154.69999999999999</v>
      </c>
      <c r="G132" s="96">
        <v>105.01211572035196</v>
      </c>
      <c r="H132" s="96">
        <v>11.81863011774843</v>
      </c>
      <c r="I132" s="96">
        <v>0</v>
      </c>
      <c r="J132" s="96">
        <v>116.82696991793495</v>
      </c>
    </row>
    <row r="133" spans="1:10" x14ac:dyDescent="0.25">
      <c r="A133" s="125"/>
      <c r="B133" s="126" t="s">
        <v>734</v>
      </c>
      <c r="C133" s="136">
        <v>268.40499999999997</v>
      </c>
      <c r="D133" s="137">
        <v>5.71</v>
      </c>
      <c r="E133" s="137"/>
      <c r="F133" s="138">
        <v>274.11500000000001</v>
      </c>
      <c r="G133" s="96">
        <v>202.69517039963367</v>
      </c>
      <c r="H133" s="96">
        <v>4.3121008289037404</v>
      </c>
      <c r="I133" s="96">
        <v>0</v>
      </c>
      <c r="J133" s="96">
        <v>207.00727122853743</v>
      </c>
    </row>
    <row r="134" spans="1:10" x14ac:dyDescent="0.25">
      <c r="A134" s="125"/>
      <c r="B134" s="126" t="s">
        <v>735</v>
      </c>
      <c r="C134" s="136">
        <v>459.23</v>
      </c>
      <c r="D134" s="137">
        <v>53.94</v>
      </c>
      <c r="E134" s="137"/>
      <c r="F134" s="138">
        <v>513.17000000000007</v>
      </c>
      <c r="G134" s="96">
        <v>346.80316351269084</v>
      </c>
      <c r="H134" s="96">
        <v>40.734626744495223</v>
      </c>
      <c r="I134" s="96">
        <v>0</v>
      </c>
      <c r="J134" s="96">
        <v>387.53779025718609</v>
      </c>
    </row>
    <row r="135" spans="1:10" x14ac:dyDescent="0.25">
      <c r="A135" s="125"/>
      <c r="B135" s="126" t="s">
        <v>736</v>
      </c>
      <c r="C135" s="136">
        <v>239.86</v>
      </c>
      <c r="D135" s="137">
        <v>27.59</v>
      </c>
      <c r="E135" s="137"/>
      <c r="F135" s="138">
        <v>267.44499999999999</v>
      </c>
      <c r="G135" s="96">
        <v>181.13844217528043</v>
      </c>
      <c r="H135" s="96">
        <v>20.835527472759054</v>
      </c>
      <c r="I135" s="96">
        <v>0</v>
      </c>
      <c r="J135" s="96">
        <v>201.97019372787403</v>
      </c>
    </row>
    <row r="136" spans="1:10" x14ac:dyDescent="0.25">
      <c r="A136" s="125"/>
      <c r="B136" s="126" t="s">
        <v>737</v>
      </c>
      <c r="C136" s="136">
        <v>170.995</v>
      </c>
      <c r="D136" s="137">
        <v>36.619999999999997</v>
      </c>
      <c r="E136" s="137"/>
      <c r="F136" s="138">
        <v>207.61500000000001</v>
      </c>
      <c r="G136" s="96">
        <v>129.1326937370219</v>
      </c>
      <c r="H136" s="96">
        <v>27.654839291498241</v>
      </c>
      <c r="I136" s="96">
        <v>0</v>
      </c>
      <c r="J136" s="96">
        <v>156.78753302852016</v>
      </c>
    </row>
    <row r="137" spans="1:10" x14ac:dyDescent="0.25">
      <c r="A137" s="125"/>
      <c r="B137" s="126" t="s">
        <v>738</v>
      </c>
      <c r="C137" s="136">
        <v>142.44499999999999</v>
      </c>
      <c r="D137" s="137">
        <v>26.86</v>
      </c>
      <c r="E137" s="137"/>
      <c r="F137" s="138">
        <v>169.30500000000001</v>
      </c>
      <c r="G137" s="96">
        <v>107.57218959250319</v>
      </c>
      <c r="H137" s="96">
        <v>20.284243128608487</v>
      </c>
      <c r="I137" s="96">
        <v>0</v>
      </c>
      <c r="J137" s="96">
        <v>127.8564327211117</v>
      </c>
    </row>
    <row r="138" spans="1:10" x14ac:dyDescent="0.25">
      <c r="A138" s="131" t="s">
        <v>739</v>
      </c>
      <c r="B138" s="132"/>
      <c r="C138" s="139">
        <v>331.48874999999987</v>
      </c>
      <c r="D138" s="140">
        <v>31.220999999999993</v>
      </c>
      <c r="E138" s="140"/>
      <c r="F138" s="141">
        <v>363.7722500000001</v>
      </c>
      <c r="G138" s="97">
        <v>250.33501114663122</v>
      </c>
      <c r="H138" s="97">
        <v>23.577600696883302</v>
      </c>
      <c r="I138" s="97">
        <v>0</v>
      </c>
      <c r="J138" s="97">
        <v>274.71499487866532</v>
      </c>
    </row>
    <row r="139" spans="1:10" x14ac:dyDescent="0.25">
      <c r="A139" s="121" t="s">
        <v>714</v>
      </c>
      <c r="B139" s="121" t="s">
        <v>714</v>
      </c>
      <c r="C139" s="133">
        <v>131.02666666666667</v>
      </c>
      <c r="D139" s="134">
        <v>33.664166666666667</v>
      </c>
      <c r="E139" s="134"/>
      <c r="F139" s="135">
        <v>168.08666666666667</v>
      </c>
      <c r="G139" s="96">
        <v>98.949246574750859</v>
      </c>
      <c r="H139" s="96">
        <v>25.422641153710508</v>
      </c>
      <c r="I139" s="96">
        <v>0</v>
      </c>
      <c r="J139" s="96">
        <v>126.93636684080562</v>
      </c>
    </row>
    <row r="140" spans="1:10" x14ac:dyDescent="0.25">
      <c r="A140" s="125"/>
      <c r="B140" s="126" t="s">
        <v>716</v>
      </c>
      <c r="C140" s="136">
        <v>98.60499999999999</v>
      </c>
      <c r="D140" s="137">
        <v>43.3</v>
      </c>
      <c r="E140" s="137"/>
      <c r="F140" s="138">
        <v>141.91</v>
      </c>
      <c r="G140" s="96">
        <v>74.464921582145934</v>
      </c>
      <c r="H140" s="96">
        <v>32.699468632492461</v>
      </c>
      <c r="I140" s="96">
        <v>0</v>
      </c>
      <c r="J140" s="96">
        <v>107.16816613480381</v>
      </c>
    </row>
    <row r="141" spans="1:10" x14ac:dyDescent="0.25">
      <c r="A141" s="125"/>
      <c r="B141" s="126" t="s">
        <v>717</v>
      </c>
      <c r="C141" s="136">
        <v>105.68</v>
      </c>
      <c r="D141" s="137">
        <v>53.97</v>
      </c>
      <c r="E141" s="137"/>
      <c r="F141" s="138">
        <v>159.64999999999998</v>
      </c>
      <c r="G141" s="96">
        <v>79.807848616207934</v>
      </c>
      <c r="H141" s="96">
        <v>40.757282265487717</v>
      </c>
      <c r="I141" s="96">
        <v>0</v>
      </c>
      <c r="J141" s="96">
        <v>120.56513088169562</v>
      </c>
    </row>
    <row r="142" spans="1:10" x14ac:dyDescent="0.25">
      <c r="A142" s="131" t="s">
        <v>715</v>
      </c>
      <c r="B142" s="132"/>
      <c r="C142" s="139">
        <v>123.80562500000002</v>
      </c>
      <c r="D142" s="140">
        <v>37.406874999999999</v>
      </c>
      <c r="E142" s="140"/>
      <c r="F142" s="141">
        <v>163.76000000000002</v>
      </c>
      <c r="G142" s="97">
        <v>93.496031205857392</v>
      </c>
      <c r="H142" s="97">
        <v>28.249074727530402</v>
      </c>
      <c r="I142" s="97">
        <v>0</v>
      </c>
      <c r="J142" s="97">
        <v>123.66893725766666</v>
      </c>
    </row>
    <row r="143" spans="1:10" x14ac:dyDescent="0.25">
      <c r="A143" s="121" t="s">
        <v>30</v>
      </c>
      <c r="B143" s="121" t="s">
        <v>30</v>
      </c>
      <c r="C143" s="133">
        <v>88.631666666666675</v>
      </c>
      <c r="D143" s="134">
        <v>15.04</v>
      </c>
      <c r="E143" s="134"/>
      <c r="F143" s="135">
        <v>103.67166666666667</v>
      </c>
      <c r="G143" s="96">
        <v>66.933219492198489</v>
      </c>
      <c r="H143" s="96">
        <v>11.35796785756782</v>
      </c>
      <c r="I143" s="96">
        <v>0</v>
      </c>
      <c r="J143" s="96">
        <v>78.291187349766304</v>
      </c>
    </row>
    <row r="144" spans="1:10" x14ac:dyDescent="0.25">
      <c r="A144" s="131" t="s">
        <v>713</v>
      </c>
      <c r="B144" s="132"/>
      <c r="C144" s="139">
        <v>88.631666666666675</v>
      </c>
      <c r="D144" s="140">
        <v>15.04</v>
      </c>
      <c r="E144" s="140"/>
      <c r="F144" s="141">
        <v>103.67166666666667</v>
      </c>
      <c r="G144" s="97">
        <v>66.933219492198489</v>
      </c>
      <c r="H144" s="97">
        <v>11.35796785756782</v>
      </c>
      <c r="I144" s="97">
        <v>0</v>
      </c>
      <c r="J144" s="97">
        <v>78.291187349766304</v>
      </c>
    </row>
    <row r="145" spans="1:10" x14ac:dyDescent="0.25">
      <c r="A145" s="121" t="s">
        <v>741</v>
      </c>
      <c r="B145" s="121" t="s">
        <v>708</v>
      </c>
      <c r="C145" s="133">
        <v>34.447499999999998</v>
      </c>
      <c r="D145" s="134">
        <v>33.01</v>
      </c>
      <c r="E145" s="134">
        <v>2.65</v>
      </c>
      <c r="F145" s="135">
        <v>71.497500000000002</v>
      </c>
      <c r="G145" s="96">
        <v>26.014201979625497</v>
      </c>
      <c r="H145" s="96">
        <v>24.928624932068733</v>
      </c>
      <c r="I145" s="96">
        <v>2.0012376876698621</v>
      </c>
      <c r="J145" s="96">
        <v>53.993770405349416</v>
      </c>
    </row>
    <row r="146" spans="1:10" x14ac:dyDescent="0.25">
      <c r="A146" s="125"/>
      <c r="B146" s="126" t="s">
        <v>709</v>
      </c>
      <c r="C146" s="136">
        <v>99.460000000000008</v>
      </c>
      <c r="D146" s="137">
        <v>4.49</v>
      </c>
      <c r="E146" s="137">
        <v>74.819999999999993</v>
      </c>
      <c r="F146" s="138">
        <v>178.76999999999998</v>
      </c>
      <c r="G146" s="96">
        <v>75.110603930431878</v>
      </c>
      <c r="H146" s="96">
        <v>3.3907763085425211</v>
      </c>
      <c r="I146" s="96">
        <v>56.50286935526757</v>
      </c>
      <c r="J146" s="96">
        <v>135.00424959424197</v>
      </c>
    </row>
    <row r="147" spans="1:10" x14ac:dyDescent="0.25">
      <c r="A147" s="125"/>
      <c r="B147" s="126" t="s">
        <v>710</v>
      </c>
      <c r="C147" s="136">
        <v>52.013333333333328</v>
      </c>
      <c r="D147" s="137">
        <v>16.349999999999998</v>
      </c>
      <c r="E147" s="137">
        <v>31.64</v>
      </c>
      <c r="F147" s="138">
        <v>100.00166666666667</v>
      </c>
      <c r="G147" s="96">
        <v>39.279638840755375</v>
      </c>
      <c r="H147" s="96">
        <v>12.347258940906505</v>
      </c>
      <c r="I147" s="96">
        <v>23.89402280674507</v>
      </c>
      <c r="J147" s="96">
        <v>75.519661948351811</v>
      </c>
    </row>
    <row r="148" spans="1:10" x14ac:dyDescent="0.25">
      <c r="A148" s="131" t="s">
        <v>742</v>
      </c>
      <c r="B148" s="132"/>
      <c r="C148" s="139">
        <v>54.06583333333333</v>
      </c>
      <c r="D148" s="140">
        <v>19.926666666666669</v>
      </c>
      <c r="E148" s="140">
        <v>34.477999999999994</v>
      </c>
      <c r="F148" s="141">
        <v>103.62833333333332</v>
      </c>
      <c r="G148" s="97">
        <v>40.829654068658165</v>
      </c>
      <c r="H148" s="97">
        <v>15.048300499233253</v>
      </c>
      <c r="I148" s="97">
        <v>26.037235092634525</v>
      </c>
      <c r="J148" s="97">
        <v>78.258462708332701</v>
      </c>
    </row>
    <row r="149" spans="1:10" x14ac:dyDescent="0.25">
      <c r="A149" s="121" t="s">
        <v>208</v>
      </c>
      <c r="B149" s="121" t="s">
        <v>711</v>
      </c>
      <c r="C149" s="133">
        <v>6.07</v>
      </c>
      <c r="D149" s="134">
        <v>24.26</v>
      </c>
      <c r="E149" s="134">
        <v>364.59</v>
      </c>
      <c r="F149" s="135">
        <v>394.93</v>
      </c>
      <c r="G149" s="96">
        <v>4.5839670808136086</v>
      </c>
      <c r="H149" s="96">
        <v>18.320764642592774</v>
      </c>
      <c r="I149" s="96">
        <v>275.33254662171885</v>
      </c>
      <c r="J149" s="96">
        <v>298.24483018545607</v>
      </c>
    </row>
    <row r="150" spans="1:10" x14ac:dyDescent="0.25">
      <c r="A150" s="125"/>
      <c r="B150" s="126" t="s">
        <v>718</v>
      </c>
      <c r="C150" s="136">
        <v>24.395</v>
      </c>
      <c r="D150" s="137">
        <v>20.285</v>
      </c>
      <c r="E150" s="137">
        <v>67.16</v>
      </c>
      <c r="F150" s="138">
        <v>111.83</v>
      </c>
      <c r="G150" s="96">
        <v>18.422714487058975</v>
      </c>
      <c r="H150" s="96">
        <v>15.318908111087982</v>
      </c>
      <c r="I150" s="96">
        <v>50.718159661852049</v>
      </c>
      <c r="J150" s="96">
        <v>84.452230419668169</v>
      </c>
    </row>
    <row r="151" spans="1:10" x14ac:dyDescent="0.25">
      <c r="A151" s="131" t="s">
        <v>743</v>
      </c>
      <c r="B151" s="132"/>
      <c r="C151" s="139">
        <v>15.2325</v>
      </c>
      <c r="D151" s="140">
        <v>22.272500000000001</v>
      </c>
      <c r="E151" s="140">
        <v>215.87499999999997</v>
      </c>
      <c r="F151" s="141">
        <v>253.38</v>
      </c>
      <c r="G151" s="97">
        <v>11.503340783936292</v>
      </c>
      <c r="H151" s="97">
        <v>16.819836376840378</v>
      </c>
      <c r="I151" s="97">
        <v>163.02535314178544</v>
      </c>
      <c r="J151" s="97">
        <v>191.34853030256212</v>
      </c>
    </row>
    <row r="152" spans="1:10" x14ac:dyDescent="0.25">
      <c r="A152" s="121" t="s">
        <v>744</v>
      </c>
      <c r="B152" s="121" t="s">
        <v>719</v>
      </c>
      <c r="C152" s="133">
        <v>130.95500000000001</v>
      </c>
      <c r="D152" s="134">
        <v>186.26</v>
      </c>
      <c r="E152" s="134"/>
      <c r="F152" s="135">
        <v>317.21499999999997</v>
      </c>
      <c r="G152" s="96">
        <v>98.895125052379925</v>
      </c>
      <c r="H152" s="96">
        <v>140.66057800203339</v>
      </c>
      <c r="I152" s="96">
        <v>0</v>
      </c>
      <c r="J152" s="96">
        <v>239.5557030544133</v>
      </c>
    </row>
    <row r="153" spans="1:10" x14ac:dyDescent="0.25">
      <c r="A153" s="125"/>
      <c r="B153" s="126" t="s">
        <v>720</v>
      </c>
      <c r="C153" s="136">
        <v>149.80500000000001</v>
      </c>
      <c r="D153" s="137">
        <v>51.865000000000002</v>
      </c>
      <c r="E153" s="137"/>
      <c r="F153" s="138">
        <v>201.67</v>
      </c>
      <c r="G153" s="96">
        <v>113.13034407599385</v>
      </c>
      <c r="H153" s="96">
        <v>39.167619875848075</v>
      </c>
      <c r="I153" s="96">
        <v>0</v>
      </c>
      <c r="J153" s="96">
        <v>152.29796395184189</v>
      </c>
    </row>
    <row r="154" spans="1:10" x14ac:dyDescent="0.25">
      <c r="A154" s="129" t="s">
        <v>745</v>
      </c>
      <c r="B154" s="130"/>
      <c r="C154" s="142">
        <v>143.52166666666668</v>
      </c>
      <c r="D154" s="143">
        <v>96.663333333333341</v>
      </c>
      <c r="E154" s="143"/>
      <c r="F154" s="144">
        <v>240.18500000000003</v>
      </c>
      <c r="G154" s="97">
        <v>108.38527106812253</v>
      </c>
      <c r="H154" s="97">
        <v>72.998605917909856</v>
      </c>
      <c r="I154" s="97">
        <v>0</v>
      </c>
      <c r="J154" s="97">
        <v>181.38387698603239</v>
      </c>
    </row>
    <row r="155" spans="1:10" ht="15.75" thickBot="1" x14ac:dyDescent="0.3">
      <c r="A155" s="127" t="s">
        <v>740</v>
      </c>
      <c r="B155" s="128"/>
      <c r="C155" s="145">
        <v>81.143733681462137</v>
      </c>
      <c r="D155" s="146">
        <v>17.38830287206267</v>
      </c>
      <c r="E155" s="146">
        <v>45.248612244897942</v>
      </c>
      <c r="F155" s="147">
        <v>124.73942558746738</v>
      </c>
      <c r="G155" s="101">
        <v>61.278452060976747</v>
      </c>
      <c r="H155" s="101">
        <v>13.131368691392423</v>
      </c>
      <c r="I155" s="101">
        <v>34.17102948650934</v>
      </c>
      <c r="J155" s="101">
        <v>94.201222499596241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0. Info</vt:lpstr>
      <vt:lpstr>1. Electricity mixes</vt:lpstr>
      <vt:lpstr>2. Industrial processes</vt:lpstr>
      <vt:lpstr>3. LHV</vt:lpstr>
      <vt:lpstr>4. Regional aggregation</vt:lpstr>
      <vt:lpstr>5. IEA region classification</vt:lpstr>
      <vt:lpstr>6. Electricity sectors</vt:lpstr>
      <vt:lpstr>7. Market shares</vt:lpstr>
      <vt:lpstr>8. Lifetimes</vt:lpstr>
      <vt:lpstr>9. Levelized cost of elec.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2017-11-05T15:02:18Z</dcterms:modified>
</cp:coreProperties>
</file>