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<sst xmlns="http://schemas.openxmlformats.org/spreadsheetml/2006/main" count="161" uniqueCount="34">
  <si>
    <t>Ship</t>
  </si>
  <si>
    <t>Round trip</t>
  </si>
  <si>
    <t>Speed reduction</t>
  </si>
  <si>
    <t>Typical speed</t>
  </si>
  <si>
    <t>Days at sea</t>
  </si>
  <si>
    <t>Reduced fuel consumption (main engine)</t>
  </si>
  <si>
    <t>Total daily fuel consumption</t>
  </si>
  <si>
    <t>Main engine</t>
  </si>
  <si>
    <t>Auxiliary engine</t>
  </si>
  <si>
    <t>Fuel consumption costs A</t>
  </si>
  <si>
    <t>B</t>
  </si>
  <si>
    <t>Operation costs A</t>
  </si>
  <si>
    <t>Capital costs A</t>
  </si>
  <si>
    <t>Earnings A</t>
  </si>
  <si>
    <t>Total Cost A</t>
  </si>
  <si>
    <t>C</t>
  </si>
  <si>
    <t>Bulk Handysize</t>
  </si>
  <si>
    <t>nm</t>
  </si>
  <si>
    <t>%</t>
  </si>
  <si>
    <t>kn</t>
  </si>
  <si>
    <t>d</t>
  </si>
  <si>
    <t>t/d</t>
  </si>
  <si>
    <t>t/trip</t>
  </si>
  <si>
    <t>$/trip</t>
  </si>
  <si>
    <t>$/d</t>
  </si>
  <si>
    <t>%/d</t>
  </si>
  <si>
    <t>change</t>
  </si>
  <si>
    <t>1e5*change/weight</t>
  </si>
  <si>
    <t>USD/t fuel</t>
  </si>
  <si>
    <t>15000-35000 DWT</t>
  </si>
  <si>
    <t>Bulk Panamax</t>
  </si>
  <si>
    <t>65000 DWT</t>
  </si>
  <si>
    <t>Bulk Capesize</t>
  </si>
  <si>
    <t>150000-400000 DWT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</si>
</sst>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  <font>
      <sz val="11.0"/>
      <color theme="1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1" numFmtId="9" xfId="0" applyAlignment="1" applyFont="1" applyNumberFormat="1">
      <alignment readingOrder="0"/>
    </xf>
    <xf borderId="0" fillId="0" fontId="1" numFmtId="0" xfId="0" applyFont="1"/>
    <xf borderId="0" fillId="0" fontId="1" numFmtId="10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B/change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Sheet2!$S$10:$S$11</c:f>
            </c:strRef>
          </c:tx>
          <c:marker>
            <c:symbol val="none"/>
          </c:marker>
          <c:val>
            <c:numRef>
              <c:f>Sheet2!$S$12:$S$21</c:f>
            </c:numRef>
          </c:val>
          <c:smooth val="0"/>
        </c:ser>
        <c:axId val="2128687440"/>
        <c:axId val="1712158387"/>
      </c:lineChart>
      <c:catAx>
        <c:axId val="212868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158387"/>
      </c:catAx>
      <c:valAx>
        <c:axId val="171215838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B/change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86874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542925</xdr:colOff>
      <xdr:row>27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7.71"/>
    <col customWidth="1" min="7" max="7" width="18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10</v>
      </c>
      <c r="N1" s="1" t="s">
        <v>12</v>
      </c>
      <c r="O1" s="1" t="s">
        <v>10</v>
      </c>
      <c r="P1" s="1" t="s">
        <v>13</v>
      </c>
      <c r="Q1" s="1" t="s">
        <v>10</v>
      </c>
      <c r="R1" s="1" t="s">
        <v>14</v>
      </c>
      <c r="S1" s="1" t="s">
        <v>10</v>
      </c>
      <c r="T1" s="1" t="s">
        <v>15</v>
      </c>
    </row>
    <row r="2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18</v>
      </c>
      <c r="G2" s="1" t="s">
        <v>21</v>
      </c>
      <c r="H2" s="1" t="s">
        <v>21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23</v>
      </c>
      <c r="N2" s="1" t="s">
        <v>25</v>
      </c>
      <c r="O2" s="1" t="s">
        <v>23</v>
      </c>
      <c r="P2" s="1" t="s">
        <v>24</v>
      </c>
      <c r="Q2" s="1" t="s">
        <v>23</v>
      </c>
      <c r="R2" s="1" t="s">
        <v>23</v>
      </c>
      <c r="S2" s="1" t="s">
        <v>26</v>
      </c>
      <c r="T2" s="1" t="s">
        <v>27</v>
      </c>
    </row>
    <row r="3">
      <c r="A3" s="1">
        <v>500.0</v>
      </c>
      <c r="B3" s="1">
        <v>6000.0</v>
      </c>
      <c r="C3" s="1">
        <v>0.0</v>
      </c>
      <c r="D3" s="1">
        <v>12.7</v>
      </c>
      <c r="E3" s="2">
        <f t="shared" ref="E3:E13" si="1">($B$3/D3/24)</f>
        <v>19.68503937</v>
      </c>
      <c r="F3" s="1">
        <v>0.0</v>
      </c>
      <c r="G3" s="1">
        <f t="shared" ref="G3:G13" si="2">H3+I3</f>
        <v>22.2</v>
      </c>
      <c r="H3" s="3">
        <f>20*(100-F3)/100</f>
        <v>20</v>
      </c>
      <c r="I3" s="1">
        <v>2.2</v>
      </c>
      <c r="J3" s="1">
        <f t="shared" ref="J3:J13" si="3">G3*E3</f>
        <v>437.007874</v>
      </c>
      <c r="K3" s="1">
        <f t="shared" ref="K3:K13" si="4">G3*E3*$A$3</f>
        <v>218503.937</v>
      </c>
      <c r="L3" s="1">
        <v>5000.0</v>
      </c>
      <c r="M3" s="1">
        <f t="shared" ref="M3:M13" si="5">L3*E3</f>
        <v>98425.19685</v>
      </c>
      <c r="N3" s="1">
        <v>2200.0</v>
      </c>
      <c r="O3" s="1">
        <f t="shared" ref="O3:O13" si="6">N3*E3</f>
        <v>43307.08661</v>
      </c>
      <c r="P3" s="1">
        <v>7500.0</v>
      </c>
      <c r="Q3" s="1">
        <f t="shared" ref="Q3:Q13" si="7">P3*E3</f>
        <v>147637.7953</v>
      </c>
      <c r="R3" s="1">
        <f t="shared" ref="R3:R13" si="8">K3+M3+O3+Q3</f>
        <v>507874.0157</v>
      </c>
      <c r="S3" s="4">
        <v>0.0</v>
      </c>
      <c r="T3" s="5">
        <f t="shared" ref="T3:T13" si="9">100000*S3/$A$5</f>
        <v>0</v>
      </c>
    </row>
    <row r="4">
      <c r="A4" s="1" t="s">
        <v>28</v>
      </c>
      <c r="C4" s="1">
        <v>10.0</v>
      </c>
      <c r="D4" s="1">
        <f t="shared" ref="D4:D13" si="10">$D$3*(100-C4)/100</f>
        <v>11.43</v>
      </c>
      <c r="E4" s="2">
        <f t="shared" si="1"/>
        <v>21.87226597</v>
      </c>
      <c r="F4" s="1">
        <f t="shared" ref="F4:F10" si="11">0.09158*(C4/10)^3+-2.907*(C4/10)^2+29.92*(C4/10)+0.02321</f>
        <v>27.12779</v>
      </c>
      <c r="G4" s="1">
        <f t="shared" si="2"/>
        <v>16.774442</v>
      </c>
      <c r="H4" s="3">
        <f t="shared" ref="H4:H13" si="12">H$3*(100-F4)/100</f>
        <v>14.574442</v>
      </c>
      <c r="I4" s="1">
        <v>2.2</v>
      </c>
      <c r="J4" s="1">
        <f t="shared" si="3"/>
        <v>366.8950569</v>
      </c>
      <c r="K4" s="1">
        <f t="shared" si="4"/>
        <v>183447.5284</v>
      </c>
      <c r="L4" s="1">
        <v>5000.0</v>
      </c>
      <c r="M4" s="1">
        <f t="shared" si="5"/>
        <v>109361.3298</v>
      </c>
      <c r="N4" s="1">
        <v>2200.0</v>
      </c>
      <c r="O4" s="1">
        <f t="shared" si="6"/>
        <v>48118.98513</v>
      </c>
      <c r="P4" s="1">
        <v>7500.0</v>
      </c>
      <c r="Q4" s="1">
        <f t="shared" si="7"/>
        <v>164041.9948</v>
      </c>
      <c r="R4" s="1">
        <f t="shared" si="8"/>
        <v>504969.8381</v>
      </c>
      <c r="S4" s="6">
        <f t="shared" ref="S4:S13" si="13">(R4-$R$3)/$R$3</f>
        <v>-0.005718303187</v>
      </c>
      <c r="T4" s="5">
        <f t="shared" si="9"/>
        <v>-0.03812202125</v>
      </c>
    </row>
    <row r="5">
      <c r="A5" s="1">
        <v>15000.0</v>
      </c>
      <c r="C5" s="1">
        <v>20.0</v>
      </c>
      <c r="D5" s="1">
        <f t="shared" si="10"/>
        <v>10.16</v>
      </c>
      <c r="E5" s="2">
        <f t="shared" si="1"/>
        <v>24.60629921</v>
      </c>
      <c r="F5" s="1">
        <f t="shared" si="11"/>
        <v>48.96785</v>
      </c>
      <c r="G5" s="1">
        <f t="shared" si="2"/>
        <v>12.40643</v>
      </c>
      <c r="H5" s="3">
        <f t="shared" si="12"/>
        <v>10.20643</v>
      </c>
      <c r="I5" s="1">
        <v>2.2</v>
      </c>
      <c r="J5" s="1">
        <f t="shared" si="3"/>
        <v>305.2763287</v>
      </c>
      <c r="K5" s="1">
        <f t="shared" si="4"/>
        <v>152638.1644</v>
      </c>
      <c r="L5" s="1">
        <v>5000.0</v>
      </c>
      <c r="M5" s="1">
        <f t="shared" si="5"/>
        <v>123031.4961</v>
      </c>
      <c r="N5" s="1">
        <v>2200.0</v>
      </c>
      <c r="O5" s="1">
        <f t="shared" si="6"/>
        <v>54133.85827</v>
      </c>
      <c r="P5" s="1">
        <v>7500.0</v>
      </c>
      <c r="Q5" s="1">
        <f t="shared" si="7"/>
        <v>184547.2441</v>
      </c>
      <c r="R5" s="1">
        <f t="shared" si="8"/>
        <v>514350.7628</v>
      </c>
      <c r="S5" s="6">
        <f t="shared" si="13"/>
        <v>0.01275266473</v>
      </c>
      <c r="T5" s="5">
        <f t="shared" si="9"/>
        <v>0.08501776486</v>
      </c>
    </row>
    <row r="6">
      <c r="A6" s="1" t="s">
        <v>29</v>
      </c>
      <c r="C6" s="1">
        <v>30.0</v>
      </c>
      <c r="D6" s="1">
        <f t="shared" si="10"/>
        <v>8.89</v>
      </c>
      <c r="E6" s="2">
        <f t="shared" si="1"/>
        <v>28.12148481</v>
      </c>
      <c r="F6" s="1">
        <f t="shared" si="11"/>
        <v>66.09287</v>
      </c>
      <c r="G6" s="1">
        <f t="shared" si="2"/>
        <v>8.981426</v>
      </c>
      <c r="H6" s="3">
        <f t="shared" si="12"/>
        <v>6.781426</v>
      </c>
      <c r="I6" s="1">
        <v>2.2</v>
      </c>
      <c r="J6" s="1">
        <f t="shared" si="3"/>
        <v>252.5710349</v>
      </c>
      <c r="K6" s="1">
        <f t="shared" si="4"/>
        <v>126285.5174</v>
      </c>
      <c r="L6" s="1">
        <v>5000.0</v>
      </c>
      <c r="M6" s="1">
        <f t="shared" si="5"/>
        <v>140607.4241</v>
      </c>
      <c r="N6" s="1">
        <v>2200.0</v>
      </c>
      <c r="O6" s="1">
        <f t="shared" si="6"/>
        <v>61867.26659</v>
      </c>
      <c r="P6" s="1">
        <v>7500.0</v>
      </c>
      <c r="Q6" s="1">
        <f t="shared" si="7"/>
        <v>210911.1361</v>
      </c>
      <c r="R6" s="1">
        <f t="shared" si="8"/>
        <v>539671.3442</v>
      </c>
      <c r="S6" s="6">
        <f t="shared" si="13"/>
        <v>0.06260869324</v>
      </c>
      <c r="T6" s="5">
        <f t="shared" si="9"/>
        <v>0.4173912883</v>
      </c>
    </row>
    <row r="7">
      <c r="C7" s="1">
        <v>40.0</v>
      </c>
      <c r="D7" s="1">
        <f t="shared" si="10"/>
        <v>7.62</v>
      </c>
      <c r="E7" s="2">
        <f t="shared" si="1"/>
        <v>32.80839895</v>
      </c>
      <c r="F7" s="1">
        <f t="shared" si="11"/>
        <v>79.05233</v>
      </c>
      <c r="G7" s="1">
        <f t="shared" si="2"/>
        <v>6.389534</v>
      </c>
      <c r="H7" s="3">
        <f t="shared" si="12"/>
        <v>4.189534</v>
      </c>
      <c r="I7" s="1">
        <v>2.2</v>
      </c>
      <c r="J7" s="1">
        <f t="shared" si="3"/>
        <v>209.6303806</v>
      </c>
      <c r="K7" s="1">
        <f t="shared" si="4"/>
        <v>104815.1903</v>
      </c>
      <c r="L7" s="1">
        <v>5000.0</v>
      </c>
      <c r="M7" s="1">
        <f t="shared" si="5"/>
        <v>164041.9948</v>
      </c>
      <c r="N7" s="1">
        <v>2200.0</v>
      </c>
      <c r="O7" s="1">
        <f t="shared" si="6"/>
        <v>72178.47769</v>
      </c>
      <c r="P7" s="1">
        <v>7500.0</v>
      </c>
      <c r="Q7" s="1">
        <f t="shared" si="7"/>
        <v>246062.9921</v>
      </c>
      <c r="R7" s="1">
        <f t="shared" si="8"/>
        <v>587098.6549</v>
      </c>
      <c r="S7" s="6">
        <f t="shared" si="13"/>
        <v>0.1559927003</v>
      </c>
      <c r="T7" s="5">
        <f t="shared" si="9"/>
        <v>1.039951335</v>
      </c>
    </row>
    <row r="8">
      <c r="C8" s="1">
        <v>50.0</v>
      </c>
      <c r="D8" s="1">
        <f t="shared" si="10"/>
        <v>6.35</v>
      </c>
      <c r="E8" s="2">
        <f t="shared" si="1"/>
        <v>39.37007874</v>
      </c>
      <c r="F8" s="1">
        <f t="shared" si="11"/>
        <v>88.39571</v>
      </c>
      <c r="G8" s="1">
        <f t="shared" si="2"/>
        <v>4.520858</v>
      </c>
      <c r="H8" s="3">
        <f t="shared" si="12"/>
        <v>2.320858</v>
      </c>
      <c r="I8" s="1">
        <v>2.2</v>
      </c>
      <c r="J8" s="1">
        <f t="shared" si="3"/>
        <v>177.9865354</v>
      </c>
      <c r="K8" s="1">
        <f t="shared" si="4"/>
        <v>88993.26772</v>
      </c>
      <c r="L8" s="1">
        <v>5000.0</v>
      </c>
      <c r="M8" s="1">
        <f t="shared" si="5"/>
        <v>196850.3937</v>
      </c>
      <c r="N8" s="1">
        <v>2200.0</v>
      </c>
      <c r="O8" s="1">
        <f t="shared" si="6"/>
        <v>86614.17323</v>
      </c>
      <c r="P8" s="1">
        <v>7500.0</v>
      </c>
      <c r="Q8" s="1">
        <f t="shared" si="7"/>
        <v>295275.5906</v>
      </c>
      <c r="R8" s="1">
        <f t="shared" si="8"/>
        <v>667733.4252</v>
      </c>
      <c r="S8" s="6">
        <f t="shared" si="13"/>
        <v>0.314761938</v>
      </c>
      <c r="T8" s="5">
        <f t="shared" si="9"/>
        <v>2.09841292</v>
      </c>
    </row>
    <row r="9">
      <c r="C9" s="1">
        <v>60.0</v>
      </c>
      <c r="D9" s="1">
        <f t="shared" si="10"/>
        <v>5.08</v>
      </c>
      <c r="E9" s="2">
        <f t="shared" si="1"/>
        <v>49.21259843</v>
      </c>
      <c r="F9" s="1">
        <f t="shared" si="11"/>
        <v>94.67249</v>
      </c>
      <c r="G9" s="1">
        <f t="shared" si="2"/>
        <v>3.265502</v>
      </c>
      <c r="H9" s="3">
        <f t="shared" si="12"/>
        <v>1.065502</v>
      </c>
      <c r="I9" s="1">
        <v>2.2</v>
      </c>
      <c r="J9" s="1">
        <f t="shared" si="3"/>
        <v>160.7038386</v>
      </c>
      <c r="K9" s="1">
        <f t="shared" si="4"/>
        <v>80351.91929</v>
      </c>
      <c r="L9" s="1">
        <v>5000.0</v>
      </c>
      <c r="M9" s="1">
        <f t="shared" si="5"/>
        <v>246062.9921</v>
      </c>
      <c r="N9" s="1">
        <v>2200.0</v>
      </c>
      <c r="O9" s="1">
        <f t="shared" si="6"/>
        <v>108267.7165</v>
      </c>
      <c r="P9" s="1">
        <v>7500.0</v>
      </c>
      <c r="Q9" s="1">
        <f t="shared" si="7"/>
        <v>369094.4882</v>
      </c>
      <c r="R9" s="1">
        <f t="shared" si="8"/>
        <v>803777.1161</v>
      </c>
      <c r="S9" s="6">
        <f t="shared" si="13"/>
        <v>0.5826309109</v>
      </c>
      <c r="T9" s="5">
        <f t="shared" si="9"/>
        <v>3.884206072</v>
      </c>
    </row>
    <row r="10">
      <c r="C10" s="1">
        <v>70.0</v>
      </c>
      <c r="D10" s="1">
        <f t="shared" si="10"/>
        <v>3.81</v>
      </c>
      <c r="E10" s="2">
        <f t="shared" si="1"/>
        <v>65.6167979</v>
      </c>
      <c r="F10" s="1">
        <f t="shared" si="11"/>
        <v>98.43215</v>
      </c>
      <c r="G10" s="1">
        <f t="shared" si="2"/>
        <v>2.51357</v>
      </c>
      <c r="H10" s="3">
        <f t="shared" si="12"/>
        <v>0.31357</v>
      </c>
      <c r="I10" s="1">
        <v>2.2</v>
      </c>
      <c r="J10" s="1">
        <f t="shared" si="3"/>
        <v>164.9324147</v>
      </c>
      <c r="K10" s="1">
        <f t="shared" si="4"/>
        <v>82466.20735</v>
      </c>
      <c r="L10" s="1">
        <v>5000.0</v>
      </c>
      <c r="M10" s="1">
        <f t="shared" si="5"/>
        <v>328083.9895</v>
      </c>
      <c r="N10" s="1">
        <v>2200.0</v>
      </c>
      <c r="O10" s="1">
        <f t="shared" si="6"/>
        <v>144356.9554</v>
      </c>
      <c r="P10" s="1">
        <v>7500.0</v>
      </c>
      <c r="Q10" s="1">
        <f t="shared" si="7"/>
        <v>492125.9843</v>
      </c>
      <c r="R10" s="1">
        <f t="shared" si="8"/>
        <v>1047033.136</v>
      </c>
      <c r="S10" s="6">
        <f t="shared" si="13"/>
        <v>1.061600129</v>
      </c>
      <c r="T10" s="5">
        <f t="shared" si="9"/>
        <v>7.077334195</v>
      </c>
    </row>
    <row r="11">
      <c r="C11" s="1">
        <v>80.0</v>
      </c>
      <c r="D11" s="1">
        <f t="shared" si="10"/>
        <v>2.54</v>
      </c>
      <c r="E11" s="2">
        <f t="shared" si="1"/>
        <v>98.42519685</v>
      </c>
      <c r="F11" s="1">
        <v>99.0</v>
      </c>
      <c r="G11" s="1">
        <f t="shared" si="2"/>
        <v>2.4</v>
      </c>
      <c r="H11" s="3">
        <f t="shared" si="12"/>
        <v>0.2</v>
      </c>
      <c r="I11" s="1">
        <v>2.2</v>
      </c>
      <c r="J11" s="1">
        <f t="shared" si="3"/>
        <v>236.2204724</v>
      </c>
      <c r="K11" s="1">
        <f t="shared" si="4"/>
        <v>118110.2362</v>
      </c>
      <c r="L11" s="1">
        <v>5000.0</v>
      </c>
      <c r="M11" s="1">
        <f t="shared" si="5"/>
        <v>492125.9843</v>
      </c>
      <c r="N11" s="1">
        <v>2200.0</v>
      </c>
      <c r="O11" s="1">
        <f t="shared" si="6"/>
        <v>216535.4331</v>
      </c>
      <c r="P11" s="1">
        <v>7500.0</v>
      </c>
      <c r="Q11" s="1">
        <f t="shared" si="7"/>
        <v>738188.9764</v>
      </c>
      <c r="R11" s="1">
        <f t="shared" si="8"/>
        <v>1564960.63</v>
      </c>
      <c r="S11" s="6">
        <f t="shared" si="13"/>
        <v>2.081395349</v>
      </c>
      <c r="T11" s="5">
        <f t="shared" si="9"/>
        <v>13.87596899</v>
      </c>
    </row>
    <row r="12">
      <c r="C12" s="1">
        <v>90.0</v>
      </c>
      <c r="D12" s="1">
        <f t="shared" si="10"/>
        <v>1.27</v>
      </c>
      <c r="E12" s="2">
        <f t="shared" si="1"/>
        <v>196.8503937</v>
      </c>
      <c r="F12" s="1">
        <v>99.5</v>
      </c>
      <c r="G12" s="1">
        <f t="shared" si="2"/>
        <v>2.3</v>
      </c>
      <c r="H12" s="3">
        <f t="shared" si="12"/>
        <v>0.1</v>
      </c>
      <c r="I12" s="1">
        <v>2.2</v>
      </c>
      <c r="J12" s="1">
        <f t="shared" si="3"/>
        <v>452.7559055</v>
      </c>
      <c r="K12" s="1">
        <f t="shared" si="4"/>
        <v>226377.9528</v>
      </c>
      <c r="L12" s="1">
        <v>5000.0</v>
      </c>
      <c r="M12" s="1">
        <f t="shared" si="5"/>
        <v>984251.9685</v>
      </c>
      <c r="N12" s="1">
        <v>2200.0</v>
      </c>
      <c r="O12" s="1">
        <f t="shared" si="6"/>
        <v>433070.8661</v>
      </c>
      <c r="P12" s="1">
        <v>7500.0</v>
      </c>
      <c r="Q12" s="1">
        <f t="shared" si="7"/>
        <v>1476377.953</v>
      </c>
      <c r="R12" s="1">
        <f t="shared" si="8"/>
        <v>3120078.74</v>
      </c>
      <c r="S12" s="6">
        <f t="shared" si="13"/>
        <v>5.143410853</v>
      </c>
      <c r="T12" s="5">
        <f t="shared" si="9"/>
        <v>34.28940568</v>
      </c>
    </row>
    <row r="13">
      <c r="C13" s="1">
        <v>100.0</v>
      </c>
      <c r="D13" s="1">
        <f t="shared" si="10"/>
        <v>0</v>
      </c>
      <c r="E13" s="2" t="str">
        <f t="shared" si="1"/>
        <v>#DIV/0!</v>
      </c>
      <c r="F13" s="1">
        <v>100.0</v>
      </c>
      <c r="G13" s="1">
        <f t="shared" si="2"/>
        <v>2.2</v>
      </c>
      <c r="H13" s="3">
        <f t="shared" si="12"/>
        <v>0</v>
      </c>
      <c r="I13" s="1">
        <v>2.2</v>
      </c>
      <c r="J13" s="1" t="str">
        <f t="shared" si="3"/>
        <v>#DIV/0!</v>
      </c>
      <c r="K13" s="1" t="str">
        <f t="shared" si="4"/>
        <v>#DIV/0!</v>
      </c>
      <c r="L13" s="1">
        <v>5000.0</v>
      </c>
      <c r="M13" s="1" t="str">
        <f t="shared" si="5"/>
        <v>#DIV/0!</v>
      </c>
      <c r="N13" s="1">
        <v>2200.0</v>
      </c>
      <c r="O13" s="1" t="str">
        <f t="shared" si="6"/>
        <v>#DIV/0!</v>
      </c>
      <c r="P13" s="1">
        <v>7500.0</v>
      </c>
      <c r="Q13" s="1" t="str">
        <f t="shared" si="7"/>
        <v>#DIV/0!</v>
      </c>
      <c r="R13" s="1" t="str">
        <f t="shared" si="8"/>
        <v>#DIV/0!</v>
      </c>
      <c r="S13" s="6" t="str">
        <f t="shared" si="13"/>
        <v>#DIV/0!</v>
      </c>
      <c r="T13" s="5" t="str">
        <f t="shared" si="9"/>
        <v>#DIV/0!</v>
      </c>
    </row>
    <row r="14">
      <c r="T14" s="5"/>
    </row>
    <row r="1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  <c r="L15" s="1" t="s">
        <v>11</v>
      </c>
      <c r="M15" s="1" t="s">
        <v>10</v>
      </c>
      <c r="N15" s="1" t="s">
        <v>12</v>
      </c>
      <c r="O15" s="1" t="s">
        <v>10</v>
      </c>
      <c r="P15" s="1" t="s">
        <v>13</v>
      </c>
      <c r="Q15" s="1" t="s">
        <v>10</v>
      </c>
      <c r="R15" s="1" t="s">
        <v>14</v>
      </c>
      <c r="S15" s="1" t="s">
        <v>10</v>
      </c>
      <c r="T15" s="5"/>
    </row>
    <row r="16">
      <c r="A16" s="1" t="s">
        <v>30</v>
      </c>
      <c r="B16" s="1" t="s">
        <v>17</v>
      </c>
      <c r="C16" s="1" t="s">
        <v>18</v>
      </c>
      <c r="D16" s="1" t="s">
        <v>19</v>
      </c>
      <c r="E16" s="1" t="s">
        <v>20</v>
      </c>
      <c r="F16" s="1" t="s">
        <v>18</v>
      </c>
      <c r="G16" s="1" t="s">
        <v>21</v>
      </c>
      <c r="H16" s="1" t="s">
        <v>21</v>
      </c>
      <c r="I16" s="1" t="s">
        <v>21</v>
      </c>
      <c r="J16" s="1" t="s">
        <v>22</v>
      </c>
      <c r="K16" s="1" t="s">
        <v>23</v>
      </c>
      <c r="L16" s="1" t="s">
        <v>24</v>
      </c>
      <c r="M16" s="1" t="s">
        <v>23</v>
      </c>
      <c r="N16" s="1" t="s">
        <v>25</v>
      </c>
      <c r="O16" s="1" t="s">
        <v>23</v>
      </c>
      <c r="P16" s="1" t="s">
        <v>24</v>
      </c>
      <c r="Q16" s="1" t="s">
        <v>23</v>
      </c>
      <c r="R16" s="1" t="s">
        <v>23</v>
      </c>
      <c r="S16" s="1" t="s">
        <v>26</v>
      </c>
      <c r="T16" s="5"/>
    </row>
    <row r="17">
      <c r="A17" s="1">
        <v>500.0</v>
      </c>
      <c r="B17" s="1">
        <v>6000.0</v>
      </c>
      <c r="C17" s="1">
        <v>0.0</v>
      </c>
      <c r="D17" s="1">
        <v>13.8</v>
      </c>
      <c r="E17" s="1">
        <f t="shared" ref="E17:E27" si="14">($B$17/D17/24)</f>
        <v>18.11594203</v>
      </c>
      <c r="F17" s="1">
        <v>0.0</v>
      </c>
      <c r="G17" s="1">
        <f t="shared" ref="G17:G27" si="15">H17+I17</f>
        <v>37.7</v>
      </c>
      <c r="H17" s="7">
        <v>33.9</v>
      </c>
      <c r="I17" s="1">
        <v>3.8</v>
      </c>
      <c r="J17" s="1">
        <f t="shared" ref="J17:J27" si="16">G17*E17</f>
        <v>682.9710145</v>
      </c>
      <c r="K17" s="1">
        <f t="shared" ref="K17:K27" si="17">G17*E17*$A$17</f>
        <v>341485.5072</v>
      </c>
      <c r="L17" s="1">
        <v>5700.0</v>
      </c>
      <c r="M17" s="1">
        <f t="shared" ref="M17:M27" si="18">L17*E17</f>
        <v>103260.8696</v>
      </c>
      <c r="N17" s="1">
        <v>2700.0</v>
      </c>
      <c r="O17" s="1">
        <f t="shared" ref="O17:O27" si="19">N17*E17</f>
        <v>48913.04348</v>
      </c>
      <c r="P17" s="1">
        <v>10000.0</v>
      </c>
      <c r="Q17" s="1">
        <f t="shared" ref="Q17:Q27" si="20">P17*E17</f>
        <v>181159.4203</v>
      </c>
      <c r="R17" s="1">
        <f t="shared" ref="R17:R27" si="21">K17+M17+O17+Q17</f>
        <v>674818.8406</v>
      </c>
      <c r="S17" s="4">
        <v>0.0</v>
      </c>
      <c r="T17" s="5">
        <f t="shared" ref="T17:T27" si="22">100000*S17/$A$19</f>
        <v>0</v>
      </c>
    </row>
    <row r="18">
      <c r="A18" s="1" t="s">
        <v>28</v>
      </c>
      <c r="C18" s="1">
        <v>10.0</v>
      </c>
      <c r="D18" s="1">
        <f t="shared" ref="D18:D27" si="23">$D$17*(100-C18)/100</f>
        <v>12.42</v>
      </c>
      <c r="E18" s="1">
        <f t="shared" si="14"/>
        <v>20.12882448</v>
      </c>
      <c r="F18" s="1">
        <f t="shared" ref="F18:F24" si="24">0.09158*(C18/10)^3+-2.907*(C18/10)^2+29.92*(C18/10)+0.02321</f>
        <v>27.12779</v>
      </c>
      <c r="G18" s="1">
        <f t="shared" si="15"/>
        <v>28.50367919</v>
      </c>
      <c r="H18" s="3">
        <f t="shared" ref="H18:H27" si="25">H$17*(100-F18)/100</f>
        <v>24.70367919</v>
      </c>
      <c r="I18" s="1">
        <v>3.8</v>
      </c>
      <c r="J18" s="1">
        <f t="shared" si="16"/>
        <v>573.7455554</v>
      </c>
      <c r="K18" s="1">
        <f t="shared" si="17"/>
        <v>286872.7777</v>
      </c>
      <c r="L18" s="1">
        <v>5700.0</v>
      </c>
      <c r="M18" s="1">
        <f t="shared" si="18"/>
        <v>114734.2995</v>
      </c>
      <c r="N18" s="1">
        <v>2700.0</v>
      </c>
      <c r="O18" s="1">
        <f t="shared" si="19"/>
        <v>54347.82609</v>
      </c>
      <c r="P18" s="1">
        <v>10000.0</v>
      </c>
      <c r="Q18" s="1">
        <f t="shared" si="20"/>
        <v>201288.2448</v>
      </c>
      <c r="R18" s="1">
        <f t="shared" si="21"/>
        <v>657243.148</v>
      </c>
      <c r="S18" s="6">
        <f t="shared" ref="S18:S27" si="26">(R18-$R$17)/$R$17</f>
        <v>-0.02604505309</v>
      </c>
      <c r="T18" s="5">
        <f t="shared" si="22"/>
        <v>-0.04006931245</v>
      </c>
    </row>
    <row r="19">
      <c r="A19" s="1">
        <v>65000.0</v>
      </c>
      <c r="C19" s="1">
        <v>20.0</v>
      </c>
      <c r="D19" s="1">
        <f t="shared" si="23"/>
        <v>11.04</v>
      </c>
      <c r="E19" s="1">
        <f t="shared" si="14"/>
        <v>22.64492754</v>
      </c>
      <c r="F19" s="1">
        <f t="shared" si="24"/>
        <v>48.96785</v>
      </c>
      <c r="G19" s="1">
        <f t="shared" si="15"/>
        <v>21.09989885</v>
      </c>
      <c r="H19" s="3">
        <f t="shared" si="25"/>
        <v>17.29989885</v>
      </c>
      <c r="I19" s="1">
        <v>3.8</v>
      </c>
      <c r="J19" s="1">
        <f t="shared" si="16"/>
        <v>477.8056805</v>
      </c>
      <c r="K19" s="1">
        <f t="shared" si="17"/>
        <v>238902.8402</v>
      </c>
      <c r="L19" s="1">
        <v>5700.0</v>
      </c>
      <c r="M19" s="1">
        <f t="shared" si="18"/>
        <v>129076.087</v>
      </c>
      <c r="N19" s="1">
        <v>2700.0</v>
      </c>
      <c r="O19" s="1">
        <f t="shared" si="19"/>
        <v>61141.30435</v>
      </c>
      <c r="P19" s="1">
        <v>10000.0</v>
      </c>
      <c r="Q19" s="1">
        <f t="shared" si="20"/>
        <v>226449.2754</v>
      </c>
      <c r="R19" s="1">
        <f t="shared" si="21"/>
        <v>655569.5069</v>
      </c>
      <c r="S19" s="6">
        <f t="shared" si="26"/>
        <v>-0.02852518708</v>
      </c>
      <c r="T19" s="5">
        <f t="shared" si="22"/>
        <v>-0.0438849032</v>
      </c>
    </row>
    <row r="20">
      <c r="A20" s="1" t="s">
        <v>31</v>
      </c>
      <c r="C20" s="1">
        <v>30.0</v>
      </c>
      <c r="D20" s="1">
        <f t="shared" si="23"/>
        <v>9.66</v>
      </c>
      <c r="E20" s="1">
        <f t="shared" si="14"/>
        <v>25.87991718</v>
      </c>
      <c r="F20" s="1">
        <f t="shared" si="24"/>
        <v>66.09287</v>
      </c>
      <c r="G20" s="1">
        <f t="shared" si="15"/>
        <v>15.29451707</v>
      </c>
      <c r="H20" s="3">
        <f t="shared" si="25"/>
        <v>11.49451707</v>
      </c>
      <c r="I20" s="1">
        <v>3.8</v>
      </c>
      <c r="J20" s="1">
        <f t="shared" si="16"/>
        <v>395.8208351</v>
      </c>
      <c r="K20" s="1">
        <f t="shared" si="17"/>
        <v>197910.4176</v>
      </c>
      <c r="L20" s="1">
        <v>5700.0</v>
      </c>
      <c r="M20" s="1">
        <f t="shared" si="18"/>
        <v>147515.528</v>
      </c>
      <c r="N20" s="1">
        <v>2700.0</v>
      </c>
      <c r="O20" s="1">
        <f t="shared" si="19"/>
        <v>69875.7764</v>
      </c>
      <c r="P20" s="1">
        <v>10000.0</v>
      </c>
      <c r="Q20" s="1">
        <f t="shared" si="20"/>
        <v>258799.1718</v>
      </c>
      <c r="R20" s="1">
        <f t="shared" si="21"/>
        <v>674100.8938</v>
      </c>
      <c r="S20" s="6">
        <f t="shared" si="26"/>
        <v>-0.001063910451</v>
      </c>
      <c r="T20" s="5">
        <f t="shared" si="22"/>
        <v>-0.001636785309</v>
      </c>
    </row>
    <row r="21">
      <c r="C21" s="1">
        <v>40.0</v>
      </c>
      <c r="D21" s="1">
        <f t="shared" si="23"/>
        <v>8.28</v>
      </c>
      <c r="E21" s="1">
        <f t="shared" si="14"/>
        <v>30.19323671</v>
      </c>
      <c r="F21" s="1">
        <f t="shared" si="24"/>
        <v>79.05233</v>
      </c>
      <c r="G21" s="1">
        <f t="shared" si="15"/>
        <v>10.90126013</v>
      </c>
      <c r="H21" s="3">
        <f t="shared" si="25"/>
        <v>7.10126013</v>
      </c>
      <c r="I21" s="1">
        <v>3.8</v>
      </c>
      <c r="J21" s="1">
        <f t="shared" si="16"/>
        <v>329.1443276</v>
      </c>
      <c r="K21" s="1">
        <f t="shared" si="17"/>
        <v>164572.1638</v>
      </c>
      <c r="L21" s="1">
        <v>5700.0</v>
      </c>
      <c r="M21" s="1">
        <f t="shared" si="18"/>
        <v>172101.4493</v>
      </c>
      <c r="N21" s="1">
        <v>2700.0</v>
      </c>
      <c r="O21" s="1">
        <f t="shared" si="19"/>
        <v>81521.73913</v>
      </c>
      <c r="P21" s="1">
        <v>10000.0</v>
      </c>
      <c r="Q21" s="1">
        <f t="shared" si="20"/>
        <v>301932.3671</v>
      </c>
      <c r="R21" s="1">
        <f t="shared" si="21"/>
        <v>720127.7194</v>
      </c>
      <c r="S21" s="6">
        <f t="shared" si="26"/>
        <v>0.06714228479</v>
      </c>
      <c r="T21" s="5">
        <f t="shared" si="22"/>
        <v>0.1032958227</v>
      </c>
    </row>
    <row r="22">
      <c r="C22" s="1">
        <v>50.0</v>
      </c>
      <c r="D22" s="1">
        <f t="shared" si="23"/>
        <v>6.9</v>
      </c>
      <c r="E22" s="1">
        <f t="shared" si="14"/>
        <v>36.23188406</v>
      </c>
      <c r="F22" s="1">
        <f t="shared" si="24"/>
        <v>88.39571</v>
      </c>
      <c r="G22" s="1">
        <f t="shared" si="15"/>
        <v>7.73385431</v>
      </c>
      <c r="H22" s="3">
        <f t="shared" si="25"/>
        <v>3.93385431</v>
      </c>
      <c r="I22" s="1">
        <v>3.8</v>
      </c>
      <c r="J22" s="1">
        <f t="shared" si="16"/>
        <v>280.2121127</v>
      </c>
      <c r="K22" s="1">
        <f t="shared" si="17"/>
        <v>140106.0563</v>
      </c>
      <c r="L22" s="1">
        <v>5700.0</v>
      </c>
      <c r="M22" s="1">
        <f t="shared" si="18"/>
        <v>206521.7391</v>
      </c>
      <c r="N22" s="1">
        <v>2700.0</v>
      </c>
      <c r="O22" s="1">
        <f t="shared" si="19"/>
        <v>97826.08696</v>
      </c>
      <c r="P22" s="1">
        <v>10000.0</v>
      </c>
      <c r="Q22" s="1">
        <f t="shared" si="20"/>
        <v>362318.8406</v>
      </c>
      <c r="R22" s="1">
        <f t="shared" si="21"/>
        <v>806772.723</v>
      </c>
      <c r="S22" s="6">
        <f t="shared" si="26"/>
        <v>0.195539713</v>
      </c>
      <c r="T22" s="5">
        <f t="shared" si="22"/>
        <v>0.3008303277</v>
      </c>
    </row>
    <row r="23">
      <c r="C23" s="1">
        <v>60.0</v>
      </c>
      <c r="D23" s="1">
        <f t="shared" si="23"/>
        <v>5.52</v>
      </c>
      <c r="E23" s="1">
        <f t="shared" si="14"/>
        <v>45.28985507</v>
      </c>
      <c r="F23" s="1">
        <f t="shared" si="24"/>
        <v>94.67249</v>
      </c>
      <c r="G23" s="1">
        <f t="shared" si="15"/>
        <v>5.60602589</v>
      </c>
      <c r="H23" s="3">
        <f t="shared" si="25"/>
        <v>1.80602589</v>
      </c>
      <c r="I23" s="1">
        <v>3.8</v>
      </c>
      <c r="J23" s="1">
        <f t="shared" si="16"/>
        <v>253.8961001</v>
      </c>
      <c r="K23" s="1">
        <f t="shared" si="17"/>
        <v>126948.05</v>
      </c>
      <c r="L23" s="1">
        <v>5700.0</v>
      </c>
      <c r="M23" s="1">
        <f t="shared" si="18"/>
        <v>258152.1739</v>
      </c>
      <c r="N23" s="1">
        <v>2700.0</v>
      </c>
      <c r="O23" s="1">
        <f t="shared" si="19"/>
        <v>122282.6087</v>
      </c>
      <c r="P23" s="1">
        <v>10000.0</v>
      </c>
      <c r="Q23" s="1">
        <f t="shared" si="20"/>
        <v>452898.5507</v>
      </c>
      <c r="R23" s="1">
        <f t="shared" si="21"/>
        <v>960281.3834</v>
      </c>
      <c r="S23" s="6">
        <f t="shared" si="26"/>
        <v>0.423021003</v>
      </c>
      <c r="T23" s="5">
        <f t="shared" si="22"/>
        <v>0.6508015431</v>
      </c>
    </row>
    <row r="24">
      <c r="C24" s="1">
        <v>70.0</v>
      </c>
      <c r="D24" s="1">
        <f t="shared" si="23"/>
        <v>4.14</v>
      </c>
      <c r="E24" s="1">
        <f t="shared" si="14"/>
        <v>60.38647343</v>
      </c>
      <c r="F24" s="1">
        <f t="shared" si="24"/>
        <v>98.43215</v>
      </c>
      <c r="G24" s="1">
        <f t="shared" si="15"/>
        <v>4.33150115</v>
      </c>
      <c r="H24" s="3">
        <f t="shared" si="25"/>
        <v>0.53150115</v>
      </c>
      <c r="I24" s="1">
        <v>3.8</v>
      </c>
      <c r="J24" s="1">
        <f t="shared" si="16"/>
        <v>261.5640791</v>
      </c>
      <c r="K24" s="1">
        <f t="shared" si="17"/>
        <v>130782.0396</v>
      </c>
      <c r="L24" s="1">
        <v>5700.0</v>
      </c>
      <c r="M24" s="1">
        <f t="shared" si="18"/>
        <v>344202.8986</v>
      </c>
      <c r="N24" s="1">
        <v>2700.0</v>
      </c>
      <c r="O24" s="1">
        <f t="shared" si="19"/>
        <v>163043.4783</v>
      </c>
      <c r="P24" s="1">
        <v>10000.0</v>
      </c>
      <c r="Q24" s="1">
        <f t="shared" si="20"/>
        <v>603864.7343</v>
      </c>
      <c r="R24" s="1">
        <f t="shared" si="21"/>
        <v>1241893.151</v>
      </c>
      <c r="S24" s="6">
        <f t="shared" si="26"/>
        <v>0.8403356219</v>
      </c>
      <c r="T24" s="5">
        <f t="shared" si="22"/>
        <v>1.292824034</v>
      </c>
    </row>
    <row r="25">
      <c r="C25" s="1">
        <v>80.0</v>
      </c>
      <c r="D25" s="1">
        <f t="shared" si="23"/>
        <v>2.76</v>
      </c>
      <c r="E25" s="1">
        <f t="shared" si="14"/>
        <v>90.57971014</v>
      </c>
      <c r="F25" s="1">
        <v>99.0</v>
      </c>
      <c r="G25" s="1">
        <f t="shared" si="15"/>
        <v>4.139</v>
      </c>
      <c r="H25" s="3">
        <f t="shared" si="25"/>
        <v>0.339</v>
      </c>
      <c r="I25" s="1">
        <v>3.8</v>
      </c>
      <c r="J25" s="1">
        <f t="shared" si="16"/>
        <v>374.9094203</v>
      </c>
      <c r="K25" s="1">
        <f t="shared" si="17"/>
        <v>187454.7101</v>
      </c>
      <c r="L25" s="1">
        <v>5700.0</v>
      </c>
      <c r="M25" s="1">
        <f t="shared" si="18"/>
        <v>516304.3478</v>
      </c>
      <c r="N25" s="1">
        <v>2700.0</v>
      </c>
      <c r="O25" s="1">
        <f t="shared" si="19"/>
        <v>244565.2174</v>
      </c>
      <c r="P25" s="1">
        <v>10000.0</v>
      </c>
      <c r="Q25" s="1">
        <f t="shared" si="20"/>
        <v>905797.1014</v>
      </c>
      <c r="R25" s="1">
        <f t="shared" si="21"/>
        <v>1854121.377</v>
      </c>
      <c r="S25" s="6">
        <f t="shared" si="26"/>
        <v>1.747583893</v>
      </c>
      <c r="T25" s="5">
        <f t="shared" si="22"/>
        <v>2.688590604</v>
      </c>
    </row>
    <row r="26">
      <c r="C26" s="1">
        <v>90.0</v>
      </c>
      <c r="D26" s="1">
        <f t="shared" si="23"/>
        <v>1.38</v>
      </c>
      <c r="E26" s="1">
        <f t="shared" si="14"/>
        <v>181.1594203</v>
      </c>
      <c r="F26" s="1">
        <v>99.5</v>
      </c>
      <c r="G26" s="1">
        <f t="shared" si="15"/>
        <v>3.9695</v>
      </c>
      <c r="H26" s="3">
        <f t="shared" si="25"/>
        <v>0.1695</v>
      </c>
      <c r="I26" s="1">
        <v>3.8</v>
      </c>
      <c r="J26" s="1">
        <f t="shared" si="16"/>
        <v>719.1123188</v>
      </c>
      <c r="K26" s="1">
        <f t="shared" si="17"/>
        <v>359556.1594</v>
      </c>
      <c r="L26" s="1">
        <v>5700.0</v>
      </c>
      <c r="M26" s="1">
        <f t="shared" si="18"/>
        <v>1032608.696</v>
      </c>
      <c r="N26" s="1">
        <v>2700.0</v>
      </c>
      <c r="O26" s="1">
        <f t="shared" si="19"/>
        <v>489130.4348</v>
      </c>
      <c r="P26" s="1">
        <v>10000.0</v>
      </c>
      <c r="Q26" s="1">
        <f t="shared" si="20"/>
        <v>1811594.203</v>
      </c>
      <c r="R26" s="1">
        <f t="shared" si="21"/>
        <v>3692889.493</v>
      </c>
      <c r="S26" s="6">
        <f t="shared" si="26"/>
        <v>4.472416107</v>
      </c>
      <c r="T26" s="5">
        <f t="shared" si="22"/>
        <v>6.880640165</v>
      </c>
    </row>
    <row r="27">
      <c r="C27" s="1">
        <v>100.0</v>
      </c>
      <c r="D27" s="1">
        <f t="shared" si="23"/>
        <v>0</v>
      </c>
      <c r="E27" s="1" t="str">
        <f t="shared" si="14"/>
        <v>#DIV/0!</v>
      </c>
      <c r="F27" s="1">
        <v>100.0</v>
      </c>
      <c r="G27" s="1">
        <f t="shared" si="15"/>
        <v>3.8</v>
      </c>
      <c r="H27" s="3">
        <f t="shared" si="25"/>
        <v>0</v>
      </c>
      <c r="I27" s="1">
        <v>3.8</v>
      </c>
      <c r="J27" s="1" t="str">
        <f t="shared" si="16"/>
        <v>#DIV/0!</v>
      </c>
      <c r="K27" s="1" t="str">
        <f t="shared" si="17"/>
        <v>#DIV/0!</v>
      </c>
      <c r="L27" s="1">
        <v>5700.0</v>
      </c>
      <c r="M27" s="1" t="str">
        <f t="shared" si="18"/>
        <v>#DIV/0!</v>
      </c>
      <c r="N27" s="1">
        <v>2700.0</v>
      </c>
      <c r="O27" s="1" t="str">
        <f t="shared" si="19"/>
        <v>#DIV/0!</v>
      </c>
      <c r="P27" s="1">
        <v>10000.0</v>
      </c>
      <c r="Q27" s="1" t="str">
        <f t="shared" si="20"/>
        <v>#DIV/0!</v>
      </c>
      <c r="R27" s="1" t="str">
        <f t="shared" si="21"/>
        <v>#DIV/0!</v>
      </c>
      <c r="S27" s="6" t="str">
        <f t="shared" si="26"/>
        <v>#DIV/0!</v>
      </c>
      <c r="T27" s="5" t="str">
        <f t="shared" si="22"/>
        <v>#DIV/0!</v>
      </c>
    </row>
    <row r="28">
      <c r="T28" s="5"/>
    </row>
    <row r="29">
      <c r="S29" s="6"/>
      <c r="T29" s="5"/>
    </row>
    <row r="30">
      <c r="T30" s="5"/>
    </row>
    <row r="31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8</v>
      </c>
      <c r="J31" s="1" t="s">
        <v>9</v>
      </c>
      <c r="K31" s="1" t="s">
        <v>10</v>
      </c>
      <c r="L31" s="1" t="s">
        <v>11</v>
      </c>
      <c r="M31" s="1" t="s">
        <v>10</v>
      </c>
      <c r="N31" s="1" t="s">
        <v>12</v>
      </c>
      <c r="O31" s="1" t="s">
        <v>10</v>
      </c>
      <c r="P31" s="1" t="s">
        <v>13</v>
      </c>
      <c r="Q31" s="1" t="s">
        <v>10</v>
      </c>
      <c r="R31" s="1" t="s">
        <v>14</v>
      </c>
      <c r="S31" s="1" t="s">
        <v>10</v>
      </c>
      <c r="T31" s="5"/>
    </row>
    <row r="32">
      <c r="A32" s="1" t="s">
        <v>32</v>
      </c>
      <c r="B32" s="1" t="s">
        <v>17</v>
      </c>
      <c r="C32" s="1" t="s">
        <v>18</v>
      </c>
      <c r="D32" s="1" t="s">
        <v>19</v>
      </c>
      <c r="E32" s="1" t="s">
        <v>20</v>
      </c>
      <c r="F32" s="1" t="s">
        <v>18</v>
      </c>
      <c r="G32" s="1" t="s">
        <v>21</v>
      </c>
      <c r="H32" s="1" t="s">
        <v>21</v>
      </c>
      <c r="I32" s="1" t="s">
        <v>21</v>
      </c>
      <c r="J32" s="1" t="s">
        <v>22</v>
      </c>
      <c r="K32" s="1" t="s">
        <v>23</v>
      </c>
      <c r="L32" s="1" t="s">
        <v>24</v>
      </c>
      <c r="M32" s="1" t="s">
        <v>23</v>
      </c>
      <c r="N32" s="1" t="s">
        <v>25</v>
      </c>
      <c r="O32" s="1" t="s">
        <v>23</v>
      </c>
      <c r="P32" s="1" t="s">
        <v>24</v>
      </c>
      <c r="Q32" s="1" t="s">
        <v>23</v>
      </c>
      <c r="R32" s="1" t="s">
        <v>23</v>
      </c>
      <c r="S32" s="1" t="s">
        <v>26</v>
      </c>
      <c r="T32" s="5"/>
    </row>
    <row r="33">
      <c r="A33" s="1">
        <v>500.0</v>
      </c>
      <c r="B33" s="1">
        <v>6000.0</v>
      </c>
      <c r="C33" s="1">
        <v>0.0</v>
      </c>
      <c r="D33" s="1">
        <v>13.6</v>
      </c>
      <c r="E33" s="1">
        <f t="shared" ref="E33:E43" si="27">($B$33/D33/24)</f>
        <v>18.38235294</v>
      </c>
      <c r="F33" s="1">
        <v>0.0</v>
      </c>
      <c r="G33" s="1">
        <f t="shared" ref="G33:G43" si="28">H33+I33</f>
        <v>55.6</v>
      </c>
      <c r="H33" s="7">
        <v>50.0</v>
      </c>
      <c r="I33" s="1">
        <v>5.6</v>
      </c>
      <c r="J33" s="1">
        <f t="shared" ref="J33:J43" si="29">G33*E33</f>
        <v>1022.058824</v>
      </c>
      <c r="K33" s="1">
        <f t="shared" ref="K33:K43" si="30">G33*E33*$A$33</f>
        <v>511029.4118</v>
      </c>
      <c r="L33" s="1">
        <v>6700.0</v>
      </c>
      <c r="M33" s="1">
        <f t="shared" ref="M33:M43" si="31">L33*E33</f>
        <v>123161.7647</v>
      </c>
      <c r="N33" s="1">
        <v>5500.0</v>
      </c>
      <c r="O33" s="1">
        <f t="shared" ref="O33:O43" si="32">N33*E33</f>
        <v>101102.9412</v>
      </c>
      <c r="P33" s="1">
        <v>12500.0</v>
      </c>
      <c r="Q33" s="1">
        <f t="shared" ref="Q33:Q43" si="33">P33*E33</f>
        <v>229779.4118</v>
      </c>
      <c r="R33" s="1">
        <f t="shared" ref="R33:R43" si="34">K33+M33+O33+Q33</f>
        <v>965073.5294</v>
      </c>
      <c r="S33" s="4">
        <v>0.0</v>
      </c>
      <c r="T33" s="5">
        <f t="shared" ref="T33:T43" si="35">100000*S33/$A$35</f>
        <v>0</v>
      </c>
    </row>
    <row r="34">
      <c r="A34" s="1" t="s">
        <v>28</v>
      </c>
      <c r="C34" s="1">
        <v>10.0</v>
      </c>
      <c r="D34" s="1">
        <f t="shared" ref="D34:D43" si="36">$D$33*(100-C34)/100</f>
        <v>12.24</v>
      </c>
      <c r="E34" s="1">
        <f t="shared" si="27"/>
        <v>20.4248366</v>
      </c>
      <c r="F34" s="1">
        <f t="shared" ref="F34:F40" si="37">0.09158*(C34/10)^3+-2.907*(C34/10)^2+29.92*(C34/10)+0.02321</f>
        <v>27.12779</v>
      </c>
      <c r="G34" s="1">
        <f t="shared" si="28"/>
        <v>42.036105</v>
      </c>
      <c r="H34" s="3">
        <f t="shared" ref="H34:H43" si="38">H$33*(100-F34)/100</f>
        <v>36.436105</v>
      </c>
      <c r="I34" s="1">
        <v>5.6</v>
      </c>
      <c r="J34" s="1">
        <f t="shared" si="29"/>
        <v>858.580576</v>
      </c>
      <c r="K34" s="1">
        <f t="shared" si="30"/>
        <v>429290.288</v>
      </c>
      <c r="L34" s="1">
        <v>6700.0</v>
      </c>
      <c r="M34" s="1">
        <f t="shared" si="31"/>
        <v>136846.4052</v>
      </c>
      <c r="N34" s="1">
        <v>5500.0</v>
      </c>
      <c r="O34" s="1">
        <f t="shared" si="32"/>
        <v>112336.6013</v>
      </c>
      <c r="P34" s="1">
        <v>12500.0</v>
      </c>
      <c r="Q34" s="1">
        <f t="shared" si="33"/>
        <v>255310.4575</v>
      </c>
      <c r="R34" s="1">
        <f t="shared" si="34"/>
        <v>933783.752</v>
      </c>
      <c r="S34" s="6">
        <f t="shared" ref="S34:S43" si="39">(R34-$R$33)/$R$33</f>
        <v>-0.03242216931</v>
      </c>
      <c r="T34" s="5">
        <f t="shared" si="35"/>
        <v>-0.02161477954</v>
      </c>
    </row>
    <row r="35">
      <c r="A35" s="1">
        <v>150000.0</v>
      </c>
      <c r="C35" s="1">
        <v>20.0</v>
      </c>
      <c r="D35" s="1">
        <f t="shared" si="36"/>
        <v>10.88</v>
      </c>
      <c r="E35" s="1">
        <f t="shared" si="27"/>
        <v>22.97794118</v>
      </c>
      <c r="F35" s="1">
        <f t="shared" si="37"/>
        <v>48.96785</v>
      </c>
      <c r="G35" s="1">
        <f t="shared" si="28"/>
        <v>31.116075</v>
      </c>
      <c r="H35" s="3">
        <f t="shared" si="38"/>
        <v>25.516075</v>
      </c>
      <c r="I35" s="1">
        <v>5.6</v>
      </c>
      <c r="J35" s="1">
        <f t="shared" si="29"/>
        <v>714.983341</v>
      </c>
      <c r="K35" s="1">
        <f t="shared" si="30"/>
        <v>357491.6705</v>
      </c>
      <c r="L35" s="1">
        <v>6700.0</v>
      </c>
      <c r="M35" s="1">
        <f t="shared" si="31"/>
        <v>153952.2059</v>
      </c>
      <c r="N35" s="1">
        <v>5500.0</v>
      </c>
      <c r="O35" s="1">
        <f t="shared" si="32"/>
        <v>126378.6765</v>
      </c>
      <c r="P35" s="1">
        <v>12500.0</v>
      </c>
      <c r="Q35" s="1">
        <f t="shared" si="33"/>
        <v>287224.2647</v>
      </c>
      <c r="R35" s="1">
        <f t="shared" si="34"/>
        <v>925046.8176</v>
      </c>
      <c r="S35" s="6">
        <f t="shared" si="39"/>
        <v>-0.04147529762</v>
      </c>
      <c r="T35" s="5">
        <f t="shared" si="35"/>
        <v>-0.02765019841</v>
      </c>
    </row>
    <row r="36">
      <c r="A36" s="1" t="s">
        <v>33</v>
      </c>
      <c r="C36" s="1">
        <v>30.0</v>
      </c>
      <c r="D36" s="1">
        <f t="shared" si="36"/>
        <v>9.52</v>
      </c>
      <c r="E36" s="1">
        <f t="shared" si="27"/>
        <v>26.2605042</v>
      </c>
      <c r="F36" s="1">
        <f t="shared" si="37"/>
        <v>66.09287</v>
      </c>
      <c r="G36" s="1">
        <f t="shared" si="28"/>
        <v>22.553565</v>
      </c>
      <c r="H36" s="3">
        <f t="shared" si="38"/>
        <v>16.953565</v>
      </c>
      <c r="I36" s="1">
        <v>5.6</v>
      </c>
      <c r="J36" s="1">
        <f t="shared" si="29"/>
        <v>592.2679884</v>
      </c>
      <c r="K36" s="1">
        <f t="shared" si="30"/>
        <v>296133.9942</v>
      </c>
      <c r="L36" s="1">
        <v>6700.0</v>
      </c>
      <c r="M36" s="1">
        <f t="shared" si="31"/>
        <v>175945.3782</v>
      </c>
      <c r="N36" s="1">
        <v>5500.0</v>
      </c>
      <c r="O36" s="1">
        <f t="shared" si="32"/>
        <v>144432.7731</v>
      </c>
      <c r="P36" s="1">
        <v>12500.0</v>
      </c>
      <c r="Q36" s="1">
        <f t="shared" si="33"/>
        <v>328256.3025</v>
      </c>
      <c r="R36" s="1">
        <f t="shared" si="34"/>
        <v>944768.448</v>
      </c>
      <c r="S36" s="6">
        <f t="shared" si="39"/>
        <v>-0.02103993197</v>
      </c>
      <c r="T36" s="5">
        <f t="shared" si="35"/>
        <v>-0.01402662132</v>
      </c>
    </row>
    <row r="37">
      <c r="C37" s="1">
        <v>40.0</v>
      </c>
      <c r="D37" s="1">
        <f t="shared" si="36"/>
        <v>8.16</v>
      </c>
      <c r="E37" s="1">
        <f t="shared" si="27"/>
        <v>30.6372549</v>
      </c>
      <c r="F37" s="1">
        <f t="shared" si="37"/>
        <v>79.05233</v>
      </c>
      <c r="G37" s="1">
        <f t="shared" si="28"/>
        <v>16.073835</v>
      </c>
      <c r="H37" s="3">
        <f t="shared" si="38"/>
        <v>10.473835</v>
      </c>
      <c r="I37" s="1">
        <v>5.6</v>
      </c>
      <c r="J37" s="1">
        <f t="shared" si="29"/>
        <v>492.4581801</v>
      </c>
      <c r="K37" s="1">
        <f t="shared" si="30"/>
        <v>246229.0901</v>
      </c>
      <c r="L37" s="1">
        <v>6700.0</v>
      </c>
      <c r="M37" s="1">
        <f t="shared" si="31"/>
        <v>205269.6078</v>
      </c>
      <c r="N37" s="1">
        <v>5500.0</v>
      </c>
      <c r="O37" s="1">
        <f t="shared" si="32"/>
        <v>168504.902</v>
      </c>
      <c r="P37" s="1">
        <v>12500.0</v>
      </c>
      <c r="Q37" s="1">
        <f t="shared" si="33"/>
        <v>382965.6863</v>
      </c>
      <c r="R37" s="1">
        <f t="shared" si="34"/>
        <v>1002969.286</v>
      </c>
      <c r="S37" s="6">
        <f t="shared" si="39"/>
        <v>0.03926722222</v>
      </c>
      <c r="T37" s="5">
        <f t="shared" si="35"/>
        <v>0.02617814815</v>
      </c>
    </row>
    <row r="38">
      <c r="C38" s="1">
        <v>50.0</v>
      </c>
      <c r="D38" s="1">
        <f t="shared" si="36"/>
        <v>6.8</v>
      </c>
      <c r="E38" s="1">
        <f t="shared" si="27"/>
        <v>36.76470588</v>
      </c>
      <c r="F38" s="1">
        <f t="shared" si="37"/>
        <v>88.39571</v>
      </c>
      <c r="G38" s="1">
        <f t="shared" si="28"/>
        <v>11.402145</v>
      </c>
      <c r="H38" s="3">
        <f t="shared" si="38"/>
        <v>5.802145</v>
      </c>
      <c r="I38" s="1">
        <v>5.6</v>
      </c>
      <c r="J38" s="1">
        <f t="shared" si="29"/>
        <v>419.1965074</v>
      </c>
      <c r="K38" s="1">
        <f t="shared" si="30"/>
        <v>209598.2537</v>
      </c>
      <c r="L38" s="1">
        <v>6700.0</v>
      </c>
      <c r="M38" s="1">
        <f t="shared" si="31"/>
        <v>246323.5294</v>
      </c>
      <c r="N38" s="1">
        <v>5500.0</v>
      </c>
      <c r="O38" s="1">
        <f t="shared" si="32"/>
        <v>202205.8824</v>
      </c>
      <c r="P38" s="1">
        <v>12500.0</v>
      </c>
      <c r="Q38" s="1">
        <f t="shared" si="33"/>
        <v>459558.8235</v>
      </c>
      <c r="R38" s="1">
        <f t="shared" si="34"/>
        <v>1117686.489</v>
      </c>
      <c r="S38" s="6">
        <f t="shared" si="39"/>
        <v>0.1581360952</v>
      </c>
      <c r="T38" s="5">
        <f t="shared" si="35"/>
        <v>0.1054240635</v>
      </c>
    </row>
    <row r="39">
      <c r="C39" s="1">
        <v>60.0</v>
      </c>
      <c r="D39" s="1">
        <f t="shared" si="36"/>
        <v>5.44</v>
      </c>
      <c r="E39" s="1">
        <f t="shared" si="27"/>
        <v>45.95588235</v>
      </c>
      <c r="F39" s="1">
        <f t="shared" si="37"/>
        <v>94.67249</v>
      </c>
      <c r="G39" s="1">
        <f t="shared" si="28"/>
        <v>8.263755</v>
      </c>
      <c r="H39" s="3">
        <f t="shared" si="38"/>
        <v>2.663755</v>
      </c>
      <c r="I39" s="1">
        <v>5.6</v>
      </c>
      <c r="J39" s="1">
        <f t="shared" si="29"/>
        <v>379.7681526</v>
      </c>
      <c r="K39" s="1">
        <f t="shared" si="30"/>
        <v>189884.0763</v>
      </c>
      <c r="L39" s="1">
        <v>6700.0</v>
      </c>
      <c r="M39" s="1">
        <f t="shared" si="31"/>
        <v>307904.4118</v>
      </c>
      <c r="N39" s="1">
        <v>5500.0</v>
      </c>
      <c r="O39" s="1">
        <f t="shared" si="32"/>
        <v>252757.3529</v>
      </c>
      <c r="P39" s="1">
        <v>12500.0</v>
      </c>
      <c r="Q39" s="1">
        <f t="shared" si="33"/>
        <v>574448.5294</v>
      </c>
      <c r="R39" s="1">
        <f t="shared" si="34"/>
        <v>1324994.37</v>
      </c>
      <c r="S39" s="6">
        <f t="shared" si="39"/>
        <v>0.3729465476</v>
      </c>
      <c r="T39" s="5">
        <f t="shared" si="35"/>
        <v>0.2486310317</v>
      </c>
    </row>
    <row r="40">
      <c r="C40" s="1">
        <v>70.0</v>
      </c>
      <c r="D40" s="1">
        <f t="shared" si="36"/>
        <v>4.08</v>
      </c>
      <c r="E40" s="1">
        <f t="shared" si="27"/>
        <v>61.2745098</v>
      </c>
      <c r="F40" s="1">
        <f t="shared" si="37"/>
        <v>98.43215</v>
      </c>
      <c r="G40" s="1">
        <f t="shared" si="28"/>
        <v>6.383925</v>
      </c>
      <c r="H40" s="3">
        <f t="shared" si="38"/>
        <v>0.783925</v>
      </c>
      <c r="I40" s="1">
        <v>5.6</v>
      </c>
      <c r="J40" s="1">
        <f t="shared" si="29"/>
        <v>391.171875</v>
      </c>
      <c r="K40" s="1">
        <f t="shared" si="30"/>
        <v>195585.9375</v>
      </c>
      <c r="L40" s="1">
        <v>6700.0</v>
      </c>
      <c r="M40" s="1">
        <f t="shared" si="31"/>
        <v>410539.2157</v>
      </c>
      <c r="N40" s="1">
        <v>5500.0</v>
      </c>
      <c r="O40" s="1">
        <f t="shared" si="32"/>
        <v>337009.8039</v>
      </c>
      <c r="P40" s="1">
        <v>12500.0</v>
      </c>
      <c r="Q40" s="1">
        <f t="shared" si="33"/>
        <v>765931.3725</v>
      </c>
      <c r="R40" s="1">
        <f t="shared" si="34"/>
        <v>1709066.33</v>
      </c>
      <c r="S40" s="6">
        <f t="shared" si="39"/>
        <v>0.770918254</v>
      </c>
      <c r="T40" s="5">
        <f t="shared" si="35"/>
        <v>0.5139455026</v>
      </c>
    </row>
    <row r="41">
      <c r="C41" s="1">
        <v>80.0</v>
      </c>
      <c r="D41" s="1">
        <f t="shared" si="36"/>
        <v>2.72</v>
      </c>
      <c r="E41" s="1">
        <f t="shared" si="27"/>
        <v>91.91176471</v>
      </c>
      <c r="F41" s="1">
        <v>99.0</v>
      </c>
      <c r="G41" s="1">
        <f t="shared" si="28"/>
        <v>6.1</v>
      </c>
      <c r="H41" s="3">
        <f t="shared" si="38"/>
        <v>0.5</v>
      </c>
      <c r="I41" s="1">
        <v>5.6</v>
      </c>
      <c r="J41" s="1">
        <f t="shared" si="29"/>
        <v>560.6617647</v>
      </c>
      <c r="K41" s="1">
        <f t="shared" si="30"/>
        <v>280330.8824</v>
      </c>
      <c r="L41" s="1">
        <v>6700.0</v>
      </c>
      <c r="M41" s="1">
        <f t="shared" si="31"/>
        <v>615808.8235</v>
      </c>
      <c r="N41" s="1">
        <v>5500.0</v>
      </c>
      <c r="O41" s="1">
        <f t="shared" si="32"/>
        <v>505514.7059</v>
      </c>
      <c r="P41" s="1">
        <v>12500.0</v>
      </c>
      <c r="Q41" s="1">
        <f t="shared" si="33"/>
        <v>1148897.059</v>
      </c>
      <c r="R41" s="1">
        <f t="shared" si="34"/>
        <v>2550551.471</v>
      </c>
      <c r="S41" s="6">
        <f t="shared" si="39"/>
        <v>1.642857143</v>
      </c>
      <c r="T41" s="5">
        <f t="shared" si="35"/>
        <v>1.095238095</v>
      </c>
    </row>
    <row r="42">
      <c r="C42" s="1">
        <v>90.0</v>
      </c>
      <c r="D42" s="1">
        <f t="shared" si="36"/>
        <v>1.36</v>
      </c>
      <c r="E42" s="1">
        <f t="shared" si="27"/>
        <v>183.8235294</v>
      </c>
      <c r="F42" s="1">
        <v>99.5</v>
      </c>
      <c r="G42" s="1">
        <f t="shared" si="28"/>
        <v>5.85</v>
      </c>
      <c r="H42" s="3">
        <f t="shared" si="38"/>
        <v>0.25</v>
      </c>
      <c r="I42" s="1">
        <v>5.6</v>
      </c>
      <c r="J42" s="1">
        <f t="shared" si="29"/>
        <v>1075.367647</v>
      </c>
      <c r="K42" s="1">
        <f t="shared" si="30"/>
        <v>537683.8235</v>
      </c>
      <c r="L42" s="1">
        <v>6700.0</v>
      </c>
      <c r="M42" s="1">
        <f t="shared" si="31"/>
        <v>1231617.647</v>
      </c>
      <c r="N42" s="1">
        <v>5500.0</v>
      </c>
      <c r="O42" s="1">
        <f t="shared" si="32"/>
        <v>1011029.412</v>
      </c>
      <c r="P42" s="1">
        <v>12500.0</v>
      </c>
      <c r="Q42" s="1">
        <f t="shared" si="33"/>
        <v>2297794.118</v>
      </c>
      <c r="R42" s="1">
        <f t="shared" si="34"/>
        <v>5078125</v>
      </c>
      <c r="S42" s="6">
        <f t="shared" si="39"/>
        <v>4.261904762</v>
      </c>
      <c r="T42" s="5">
        <f t="shared" si="35"/>
        <v>2.841269841</v>
      </c>
    </row>
    <row r="43">
      <c r="C43" s="1">
        <v>100.0</v>
      </c>
      <c r="D43" s="1">
        <f t="shared" si="36"/>
        <v>0</v>
      </c>
      <c r="E43" s="1" t="str">
        <f t="shared" si="27"/>
        <v>#DIV/0!</v>
      </c>
      <c r="F43" s="1">
        <v>100.0</v>
      </c>
      <c r="G43" s="1">
        <f t="shared" si="28"/>
        <v>5.6</v>
      </c>
      <c r="H43" s="3">
        <f t="shared" si="38"/>
        <v>0</v>
      </c>
      <c r="I43" s="1">
        <v>5.6</v>
      </c>
      <c r="J43" s="1" t="str">
        <f t="shared" si="29"/>
        <v>#DIV/0!</v>
      </c>
      <c r="K43" s="1" t="str">
        <f t="shared" si="30"/>
        <v>#DIV/0!</v>
      </c>
      <c r="L43" s="1">
        <v>6700.0</v>
      </c>
      <c r="M43" s="1" t="str">
        <f t="shared" si="31"/>
        <v>#DIV/0!</v>
      </c>
      <c r="N43" s="1">
        <v>5500.0</v>
      </c>
      <c r="O43" s="1" t="str">
        <f t="shared" si="32"/>
        <v>#DIV/0!</v>
      </c>
      <c r="P43" s="1">
        <v>12500.0</v>
      </c>
      <c r="Q43" s="1" t="str">
        <f t="shared" si="33"/>
        <v>#DIV/0!</v>
      </c>
      <c r="R43" s="1" t="str">
        <f t="shared" si="34"/>
        <v>#DIV/0!</v>
      </c>
      <c r="S43" s="6" t="str">
        <f t="shared" si="39"/>
        <v>#DIV/0!</v>
      </c>
      <c r="T43" s="5" t="str">
        <f t="shared" si="35"/>
        <v>#DIV/0!</v>
      </c>
    </row>
    <row r="44">
      <c r="T44" s="5"/>
    </row>
    <row r="45">
      <c r="T45" s="5"/>
    </row>
    <row r="46">
      <c r="T46" s="5"/>
    </row>
    <row r="47">
      <c r="T47" s="5"/>
    </row>
    <row r="48">
      <c r="T48" s="5"/>
    </row>
    <row r="49">
      <c r="T49" s="5"/>
    </row>
    <row r="50">
      <c r="T50" s="5"/>
    </row>
    <row r="51">
      <c r="T51" s="5"/>
    </row>
    <row r="52">
      <c r="T52" s="5"/>
    </row>
    <row r="53">
      <c r="T53" s="5"/>
    </row>
    <row r="54">
      <c r="T54" s="5"/>
    </row>
    <row r="55">
      <c r="T55" s="5"/>
    </row>
    <row r="56">
      <c r="T56" s="5"/>
    </row>
    <row r="57">
      <c r="T57" s="5"/>
    </row>
    <row r="58">
      <c r="T58" s="5"/>
    </row>
    <row r="59">
      <c r="T59" s="5"/>
    </row>
    <row r="60">
      <c r="T60" s="5"/>
    </row>
    <row r="61">
      <c r="T61" s="5"/>
    </row>
    <row r="62">
      <c r="T62" s="5"/>
    </row>
    <row r="63">
      <c r="T63" s="5"/>
    </row>
    <row r="64">
      <c r="T64" s="5"/>
    </row>
    <row r="65">
      <c r="T65" s="5"/>
    </row>
    <row r="66">
      <c r="T66" s="5"/>
    </row>
    <row r="67">
      <c r="T67" s="5"/>
    </row>
    <row r="68">
      <c r="T68" s="5"/>
    </row>
    <row r="69">
      <c r="T69" s="5"/>
    </row>
    <row r="70">
      <c r="T70" s="5"/>
    </row>
    <row r="71">
      <c r="T71" s="5"/>
    </row>
    <row r="72">
      <c r="T72" s="5"/>
    </row>
    <row r="73">
      <c r="T73" s="5"/>
    </row>
    <row r="74">
      <c r="T74" s="5"/>
    </row>
    <row r="75">
      <c r="T75" s="5"/>
    </row>
    <row r="76">
      <c r="T76" s="5"/>
    </row>
    <row r="77">
      <c r="T77" s="5"/>
    </row>
    <row r="78">
      <c r="T78" s="5"/>
    </row>
    <row r="79">
      <c r="T79" s="5"/>
    </row>
    <row r="80">
      <c r="T80" s="5"/>
    </row>
    <row r="81">
      <c r="T81" s="5"/>
    </row>
    <row r="82">
      <c r="T82" s="5"/>
    </row>
    <row r="83">
      <c r="T83" s="5"/>
    </row>
    <row r="84">
      <c r="T84" s="5"/>
    </row>
    <row r="85">
      <c r="T85" s="5"/>
    </row>
    <row r="86">
      <c r="T86" s="5"/>
    </row>
    <row r="87">
      <c r="T87" s="5"/>
    </row>
    <row r="88">
      <c r="T88" s="5"/>
    </row>
    <row r="89">
      <c r="T89" s="5"/>
    </row>
    <row r="90">
      <c r="T90" s="5"/>
    </row>
    <row r="91">
      <c r="T91" s="5"/>
    </row>
    <row r="92">
      <c r="T92" s="5"/>
    </row>
    <row r="93">
      <c r="T93" s="5"/>
    </row>
    <row r="94">
      <c r="T94" s="5"/>
    </row>
    <row r="95">
      <c r="T95" s="5"/>
    </row>
    <row r="96">
      <c r="T96" s="5"/>
    </row>
    <row r="97">
      <c r="T97" s="5"/>
    </row>
    <row r="98">
      <c r="T98" s="5"/>
    </row>
    <row r="99">
      <c r="T99" s="5"/>
    </row>
    <row r="100">
      <c r="T100" s="5"/>
    </row>
    <row r="101">
      <c r="T101" s="5"/>
    </row>
    <row r="102">
      <c r="T102" s="5"/>
    </row>
    <row r="103">
      <c r="T103" s="5"/>
    </row>
    <row r="104">
      <c r="T104" s="5"/>
    </row>
    <row r="105">
      <c r="T105" s="5"/>
    </row>
    <row r="106">
      <c r="T106" s="5"/>
    </row>
    <row r="107">
      <c r="T107" s="5"/>
    </row>
    <row r="108">
      <c r="T108" s="5"/>
    </row>
    <row r="109">
      <c r="T109" s="5"/>
    </row>
    <row r="110">
      <c r="T110" s="5"/>
    </row>
    <row r="111">
      <c r="T111" s="5"/>
    </row>
    <row r="112">
      <c r="T112" s="5"/>
    </row>
    <row r="113">
      <c r="T113" s="5"/>
    </row>
    <row r="114">
      <c r="T114" s="5"/>
    </row>
    <row r="115">
      <c r="T115" s="5"/>
    </row>
    <row r="116">
      <c r="T116" s="5"/>
    </row>
    <row r="117">
      <c r="T117" s="5"/>
    </row>
    <row r="118">
      <c r="T118" s="5"/>
    </row>
    <row r="119">
      <c r="T119" s="5"/>
    </row>
    <row r="120">
      <c r="T120" s="5"/>
    </row>
    <row r="121">
      <c r="T121" s="5"/>
    </row>
    <row r="122">
      <c r="T122" s="5"/>
    </row>
    <row r="123">
      <c r="T123" s="5"/>
    </row>
    <row r="124">
      <c r="T124" s="5"/>
    </row>
    <row r="125">
      <c r="T125" s="5"/>
    </row>
    <row r="126">
      <c r="T126" s="5"/>
    </row>
    <row r="127">
      <c r="T127" s="5"/>
    </row>
    <row r="128">
      <c r="T128" s="5"/>
    </row>
    <row r="129">
      <c r="T129" s="5"/>
    </row>
    <row r="130">
      <c r="T130" s="5"/>
    </row>
    <row r="131">
      <c r="T131" s="5"/>
    </row>
    <row r="132">
      <c r="T132" s="5"/>
    </row>
    <row r="133">
      <c r="T133" s="5"/>
    </row>
    <row r="134">
      <c r="T134" s="5"/>
    </row>
    <row r="135">
      <c r="T135" s="5"/>
    </row>
    <row r="136">
      <c r="T136" s="5"/>
    </row>
    <row r="137">
      <c r="T137" s="5"/>
    </row>
    <row r="138">
      <c r="T138" s="5"/>
    </row>
    <row r="139">
      <c r="T139" s="5"/>
    </row>
    <row r="140">
      <c r="T140" s="5"/>
    </row>
    <row r="141">
      <c r="T141" s="5"/>
    </row>
    <row r="142">
      <c r="T142" s="5"/>
    </row>
    <row r="143">
      <c r="T143" s="5"/>
    </row>
    <row r="144">
      <c r="T144" s="5"/>
    </row>
    <row r="145">
      <c r="T145" s="5"/>
    </row>
    <row r="146">
      <c r="T146" s="5"/>
    </row>
    <row r="147">
      <c r="T147" s="5"/>
    </row>
    <row r="148">
      <c r="T148" s="5"/>
    </row>
    <row r="149">
      <c r="T149" s="5"/>
    </row>
    <row r="150">
      <c r="T150" s="5"/>
    </row>
    <row r="151">
      <c r="T151" s="5"/>
    </row>
    <row r="152">
      <c r="T152" s="5"/>
    </row>
    <row r="153">
      <c r="T153" s="5"/>
    </row>
    <row r="154">
      <c r="T154" s="5"/>
    </row>
    <row r="155">
      <c r="T155" s="5"/>
    </row>
    <row r="156">
      <c r="T156" s="5"/>
    </row>
    <row r="157">
      <c r="T157" s="5"/>
    </row>
    <row r="158">
      <c r="T158" s="5"/>
    </row>
    <row r="159">
      <c r="T159" s="5"/>
    </row>
    <row r="160">
      <c r="T160" s="5"/>
    </row>
    <row r="161">
      <c r="T161" s="5"/>
    </row>
    <row r="162">
      <c r="T162" s="5"/>
    </row>
    <row r="163">
      <c r="T163" s="5"/>
    </row>
    <row r="164">
      <c r="T164" s="5"/>
    </row>
    <row r="165">
      <c r="T165" s="5"/>
    </row>
    <row r="166">
      <c r="T166" s="5"/>
    </row>
    <row r="167">
      <c r="T167" s="5"/>
    </row>
    <row r="168">
      <c r="T168" s="5"/>
    </row>
    <row r="169">
      <c r="T169" s="5"/>
    </row>
    <row r="170">
      <c r="T170" s="5"/>
    </row>
    <row r="171">
      <c r="T171" s="5"/>
    </row>
    <row r="172">
      <c r="T172" s="5"/>
    </row>
    <row r="173">
      <c r="T173" s="5"/>
    </row>
    <row r="174">
      <c r="T174" s="5"/>
    </row>
    <row r="175">
      <c r="T175" s="5"/>
    </row>
    <row r="176">
      <c r="T176" s="5"/>
    </row>
    <row r="177">
      <c r="T177" s="5"/>
    </row>
    <row r="178">
      <c r="T178" s="5"/>
    </row>
    <row r="179">
      <c r="T179" s="5"/>
    </row>
    <row r="180">
      <c r="T180" s="5"/>
    </row>
    <row r="181">
      <c r="T181" s="5"/>
    </row>
    <row r="182">
      <c r="T182" s="5"/>
    </row>
    <row r="183">
      <c r="T183" s="5"/>
    </row>
    <row r="184">
      <c r="T184" s="5"/>
    </row>
    <row r="185">
      <c r="T185" s="5"/>
    </row>
    <row r="186">
      <c r="T186" s="5"/>
    </row>
    <row r="187">
      <c r="T187" s="5"/>
    </row>
    <row r="188">
      <c r="T188" s="5"/>
    </row>
    <row r="189">
      <c r="T189" s="5"/>
    </row>
    <row r="190">
      <c r="T190" s="5"/>
    </row>
    <row r="191">
      <c r="T191" s="5"/>
    </row>
    <row r="192">
      <c r="T192" s="5"/>
    </row>
    <row r="193">
      <c r="T193" s="5"/>
    </row>
    <row r="194">
      <c r="T194" s="5"/>
    </row>
    <row r="195">
      <c r="T195" s="5"/>
    </row>
    <row r="196">
      <c r="T196" s="5"/>
    </row>
    <row r="197">
      <c r="T197" s="5"/>
    </row>
    <row r="198">
      <c r="T198" s="5"/>
    </row>
    <row r="199">
      <c r="T199" s="5"/>
    </row>
    <row r="200">
      <c r="T200" s="5"/>
    </row>
    <row r="201">
      <c r="T201" s="5"/>
    </row>
    <row r="202">
      <c r="T202" s="5"/>
    </row>
    <row r="203">
      <c r="T203" s="5"/>
    </row>
    <row r="204">
      <c r="T204" s="5"/>
    </row>
    <row r="205">
      <c r="T205" s="5"/>
    </row>
    <row r="206">
      <c r="T206" s="5"/>
    </row>
    <row r="207">
      <c r="T207" s="5"/>
    </row>
    <row r="208">
      <c r="T208" s="5"/>
    </row>
    <row r="209">
      <c r="T209" s="5"/>
    </row>
    <row r="210">
      <c r="T210" s="5"/>
    </row>
    <row r="211">
      <c r="T211" s="5"/>
    </row>
    <row r="212">
      <c r="T212" s="5"/>
    </row>
    <row r="213">
      <c r="T213" s="5"/>
    </row>
    <row r="214">
      <c r="T214" s="5"/>
    </row>
    <row r="215">
      <c r="T215" s="5"/>
    </row>
    <row r="216">
      <c r="T216" s="5"/>
    </row>
    <row r="217">
      <c r="T217" s="5"/>
    </row>
    <row r="218">
      <c r="T218" s="5"/>
    </row>
    <row r="219">
      <c r="T219" s="5"/>
    </row>
    <row r="220">
      <c r="T220" s="5"/>
    </row>
    <row r="221">
      <c r="T221" s="5"/>
    </row>
    <row r="222">
      <c r="T222" s="5"/>
    </row>
    <row r="223">
      <c r="T223" s="5"/>
    </row>
    <row r="224">
      <c r="T224" s="5"/>
    </row>
    <row r="225">
      <c r="T225" s="5"/>
    </row>
    <row r="226">
      <c r="T226" s="5"/>
    </row>
    <row r="227">
      <c r="T227" s="5"/>
    </row>
    <row r="228">
      <c r="T228" s="5"/>
    </row>
    <row r="229">
      <c r="T229" s="5"/>
    </row>
    <row r="230">
      <c r="T230" s="5"/>
    </row>
    <row r="231">
      <c r="T231" s="5"/>
    </row>
    <row r="232">
      <c r="T232" s="5"/>
    </row>
    <row r="233">
      <c r="T233" s="5"/>
    </row>
    <row r="234">
      <c r="T234" s="5"/>
    </row>
    <row r="235">
      <c r="T235" s="5"/>
    </row>
    <row r="236">
      <c r="T236" s="5"/>
    </row>
    <row r="237">
      <c r="T237" s="5"/>
    </row>
    <row r="238">
      <c r="T238" s="5"/>
    </row>
    <row r="239">
      <c r="T239" s="5"/>
    </row>
    <row r="240">
      <c r="T240" s="5"/>
    </row>
    <row r="241">
      <c r="T241" s="5"/>
    </row>
    <row r="242">
      <c r="T242" s="5"/>
    </row>
    <row r="243">
      <c r="T243" s="5"/>
    </row>
    <row r="244">
      <c r="T244" s="5"/>
    </row>
    <row r="245">
      <c r="T245" s="5"/>
    </row>
    <row r="246">
      <c r="T246" s="5"/>
    </row>
    <row r="247">
      <c r="T247" s="5"/>
    </row>
    <row r="248">
      <c r="T248" s="5"/>
    </row>
    <row r="249">
      <c r="T249" s="5"/>
    </row>
    <row r="250">
      <c r="T250" s="5"/>
    </row>
    <row r="251">
      <c r="T251" s="5"/>
    </row>
    <row r="252">
      <c r="T252" s="5"/>
    </row>
    <row r="253">
      <c r="T253" s="5"/>
    </row>
    <row r="254">
      <c r="T254" s="5"/>
    </row>
    <row r="255">
      <c r="T255" s="5"/>
    </row>
    <row r="256">
      <c r="T256" s="5"/>
    </row>
    <row r="257">
      <c r="T257" s="5"/>
    </row>
    <row r="258">
      <c r="T258" s="5"/>
    </row>
    <row r="259">
      <c r="T259" s="5"/>
    </row>
    <row r="260">
      <c r="T260" s="5"/>
    </row>
    <row r="261">
      <c r="T261" s="5"/>
    </row>
    <row r="262">
      <c r="T262" s="5"/>
    </row>
    <row r="263">
      <c r="T263" s="5"/>
    </row>
    <row r="264">
      <c r="T264" s="5"/>
    </row>
    <row r="265">
      <c r="T265" s="5"/>
    </row>
    <row r="266">
      <c r="T266" s="5"/>
    </row>
    <row r="267">
      <c r="T267" s="5"/>
    </row>
    <row r="268">
      <c r="T268" s="5"/>
    </row>
    <row r="269">
      <c r="T269" s="5"/>
    </row>
    <row r="270">
      <c r="T270" s="5"/>
    </row>
    <row r="271">
      <c r="T271" s="5"/>
    </row>
    <row r="272">
      <c r="T272" s="5"/>
    </row>
    <row r="273">
      <c r="T273" s="5"/>
    </row>
    <row r="274">
      <c r="T274" s="5"/>
    </row>
    <row r="275">
      <c r="T275" s="5"/>
    </row>
    <row r="276">
      <c r="T276" s="5"/>
    </row>
    <row r="277">
      <c r="T277" s="5"/>
    </row>
    <row r="278">
      <c r="T278" s="5"/>
    </row>
    <row r="279">
      <c r="T279" s="5"/>
    </row>
    <row r="280">
      <c r="T280" s="5"/>
    </row>
    <row r="281">
      <c r="T281" s="5"/>
    </row>
    <row r="282">
      <c r="T282" s="5"/>
    </row>
    <row r="283">
      <c r="T283" s="5"/>
    </row>
    <row r="284">
      <c r="T284" s="5"/>
    </row>
    <row r="285">
      <c r="T285" s="5"/>
    </row>
    <row r="286">
      <c r="T286" s="5"/>
    </row>
    <row r="287">
      <c r="T287" s="5"/>
    </row>
    <row r="288">
      <c r="T288" s="5"/>
    </row>
    <row r="289">
      <c r="T289" s="5"/>
    </row>
    <row r="290">
      <c r="T290" s="5"/>
    </row>
    <row r="291">
      <c r="T291" s="5"/>
    </row>
    <row r="292">
      <c r="T292" s="5"/>
    </row>
    <row r="293">
      <c r="T293" s="5"/>
    </row>
    <row r="294">
      <c r="T294" s="5"/>
    </row>
    <row r="295">
      <c r="T295" s="5"/>
    </row>
    <row r="296">
      <c r="T296" s="5"/>
    </row>
    <row r="297">
      <c r="T297" s="5"/>
    </row>
    <row r="298">
      <c r="T298" s="5"/>
    </row>
    <row r="299">
      <c r="T299" s="5"/>
    </row>
    <row r="300">
      <c r="T300" s="5"/>
    </row>
    <row r="301">
      <c r="T301" s="5"/>
    </row>
    <row r="302">
      <c r="T302" s="5"/>
    </row>
    <row r="303">
      <c r="T303" s="5"/>
    </row>
    <row r="304">
      <c r="T304" s="5"/>
    </row>
    <row r="305">
      <c r="T305" s="5"/>
    </row>
    <row r="306">
      <c r="T306" s="5"/>
    </row>
    <row r="307">
      <c r="T307" s="5"/>
    </row>
    <row r="308">
      <c r="T308" s="5"/>
    </row>
    <row r="309">
      <c r="T309" s="5"/>
    </row>
    <row r="310">
      <c r="T310" s="5"/>
    </row>
    <row r="311">
      <c r="T311" s="5"/>
    </row>
    <row r="312">
      <c r="T312" s="5"/>
    </row>
    <row r="313">
      <c r="T313" s="5"/>
    </row>
    <row r="314">
      <c r="T314" s="5"/>
    </row>
    <row r="315">
      <c r="T315" s="5"/>
    </row>
    <row r="316">
      <c r="T316" s="5"/>
    </row>
    <row r="317">
      <c r="T317" s="5"/>
    </row>
    <row r="318">
      <c r="T318" s="5"/>
    </row>
    <row r="319">
      <c r="T319" s="5"/>
    </row>
    <row r="320">
      <c r="T320" s="5"/>
    </row>
    <row r="321">
      <c r="T321" s="5"/>
    </row>
    <row r="322">
      <c r="T322" s="5"/>
    </row>
    <row r="323">
      <c r="T323" s="5"/>
    </row>
    <row r="324">
      <c r="T324" s="5"/>
    </row>
    <row r="325">
      <c r="T325" s="5"/>
    </row>
    <row r="326">
      <c r="T326" s="5"/>
    </row>
    <row r="327">
      <c r="T327" s="5"/>
    </row>
    <row r="328">
      <c r="T328" s="5"/>
    </row>
    <row r="329">
      <c r="T329" s="5"/>
    </row>
    <row r="330">
      <c r="T330" s="5"/>
    </row>
    <row r="331">
      <c r="T331" s="5"/>
    </row>
    <row r="332">
      <c r="T332" s="5"/>
    </row>
    <row r="333">
      <c r="T333" s="5"/>
    </row>
    <row r="334">
      <c r="T334" s="5"/>
    </row>
    <row r="335">
      <c r="T335" s="5"/>
    </row>
    <row r="336">
      <c r="T336" s="5"/>
    </row>
    <row r="337">
      <c r="T337" s="5"/>
    </row>
    <row r="338">
      <c r="T338" s="5"/>
    </row>
    <row r="339">
      <c r="T339" s="5"/>
    </row>
    <row r="340">
      <c r="T340" s="5"/>
    </row>
    <row r="341">
      <c r="T341" s="5"/>
    </row>
    <row r="342">
      <c r="T342" s="5"/>
    </row>
    <row r="343">
      <c r="T343" s="5"/>
    </row>
    <row r="344">
      <c r="T344" s="5"/>
    </row>
    <row r="345">
      <c r="T345" s="5"/>
    </row>
    <row r="346">
      <c r="T346" s="5"/>
    </row>
    <row r="347">
      <c r="T347" s="5"/>
    </row>
    <row r="348">
      <c r="T348" s="5"/>
    </row>
    <row r="349">
      <c r="T349" s="5"/>
    </row>
    <row r="350">
      <c r="T350" s="5"/>
    </row>
    <row r="351">
      <c r="T351" s="5"/>
    </row>
    <row r="352">
      <c r="T352" s="5"/>
    </row>
    <row r="353">
      <c r="T353" s="5"/>
    </row>
    <row r="354">
      <c r="T354" s="5"/>
    </row>
    <row r="355">
      <c r="T355" s="5"/>
    </row>
    <row r="356">
      <c r="T356" s="5"/>
    </row>
    <row r="357">
      <c r="T357" s="5"/>
    </row>
    <row r="358">
      <c r="T358" s="5"/>
    </row>
    <row r="359">
      <c r="T359" s="5"/>
    </row>
    <row r="360">
      <c r="T360" s="5"/>
    </row>
    <row r="361">
      <c r="T361" s="5"/>
    </row>
    <row r="362">
      <c r="T362" s="5"/>
    </row>
    <row r="363">
      <c r="T363" s="5"/>
    </row>
    <row r="364">
      <c r="T364" s="5"/>
    </row>
    <row r="365">
      <c r="T365" s="5"/>
    </row>
    <row r="366">
      <c r="T366" s="5"/>
    </row>
    <row r="367">
      <c r="T367" s="5"/>
    </row>
    <row r="368">
      <c r="T368" s="5"/>
    </row>
    <row r="369">
      <c r="T369" s="5"/>
    </row>
    <row r="370">
      <c r="T370" s="5"/>
    </row>
    <row r="371">
      <c r="T371" s="5"/>
    </row>
    <row r="372">
      <c r="T372" s="5"/>
    </row>
    <row r="373">
      <c r="T373" s="5"/>
    </row>
    <row r="374">
      <c r="T374" s="5"/>
    </row>
    <row r="375">
      <c r="T375" s="5"/>
    </row>
    <row r="376">
      <c r="T376" s="5"/>
    </row>
    <row r="377">
      <c r="T377" s="5"/>
    </row>
    <row r="378">
      <c r="T378" s="5"/>
    </row>
    <row r="379">
      <c r="T379" s="5"/>
    </row>
    <row r="380">
      <c r="T380" s="5"/>
    </row>
    <row r="381">
      <c r="T381" s="5"/>
    </row>
    <row r="382">
      <c r="T382" s="5"/>
    </row>
    <row r="383">
      <c r="T383" s="5"/>
    </row>
    <row r="384">
      <c r="T384" s="5"/>
    </row>
    <row r="385">
      <c r="T385" s="5"/>
    </row>
    <row r="386">
      <c r="T386" s="5"/>
    </row>
    <row r="387">
      <c r="T387" s="5"/>
    </row>
    <row r="388">
      <c r="T388" s="5"/>
    </row>
    <row r="389">
      <c r="T389" s="5"/>
    </row>
    <row r="390">
      <c r="T390" s="5"/>
    </row>
    <row r="391">
      <c r="T391" s="5"/>
    </row>
    <row r="392">
      <c r="T392" s="5"/>
    </row>
    <row r="393">
      <c r="T393" s="5"/>
    </row>
    <row r="394">
      <c r="T394" s="5"/>
    </row>
    <row r="395">
      <c r="T395" s="5"/>
    </row>
    <row r="396">
      <c r="T396" s="5"/>
    </row>
    <row r="397">
      <c r="T397" s="5"/>
    </row>
    <row r="398">
      <c r="T398" s="5"/>
    </row>
    <row r="399">
      <c r="T399" s="5"/>
    </row>
    <row r="400">
      <c r="T400" s="5"/>
    </row>
    <row r="401">
      <c r="T401" s="5"/>
    </row>
    <row r="402">
      <c r="T402" s="5"/>
    </row>
    <row r="403">
      <c r="T403" s="5"/>
    </row>
    <row r="404">
      <c r="T404" s="5"/>
    </row>
    <row r="405">
      <c r="T405" s="5"/>
    </row>
    <row r="406">
      <c r="T406" s="5"/>
    </row>
    <row r="407">
      <c r="T407" s="5"/>
    </row>
    <row r="408">
      <c r="T408" s="5"/>
    </row>
    <row r="409">
      <c r="T409" s="5"/>
    </row>
    <row r="410">
      <c r="T410" s="5"/>
    </row>
    <row r="411">
      <c r="T411" s="5"/>
    </row>
    <row r="412">
      <c r="T412" s="5"/>
    </row>
    <row r="413">
      <c r="T413" s="5"/>
    </row>
    <row r="414">
      <c r="T414" s="5"/>
    </row>
    <row r="415">
      <c r="T415" s="5"/>
    </row>
    <row r="416">
      <c r="T416" s="5"/>
    </row>
    <row r="417">
      <c r="T417" s="5"/>
    </row>
    <row r="418">
      <c r="T418" s="5"/>
    </row>
    <row r="419">
      <c r="T419" s="5"/>
    </row>
    <row r="420">
      <c r="T420" s="5"/>
    </row>
    <row r="421">
      <c r="T421" s="5"/>
    </row>
    <row r="422">
      <c r="T422" s="5"/>
    </row>
    <row r="423">
      <c r="T423" s="5"/>
    </row>
    <row r="424">
      <c r="T424" s="5"/>
    </row>
    <row r="425">
      <c r="T425" s="5"/>
    </row>
    <row r="426">
      <c r="T426" s="5"/>
    </row>
    <row r="427">
      <c r="T427" s="5"/>
    </row>
    <row r="428">
      <c r="T428" s="5"/>
    </row>
    <row r="429">
      <c r="T429" s="5"/>
    </row>
    <row r="430">
      <c r="T430" s="5"/>
    </row>
    <row r="431">
      <c r="T431" s="5"/>
    </row>
    <row r="432">
      <c r="T432" s="5"/>
    </row>
    <row r="433">
      <c r="T433" s="5"/>
    </row>
    <row r="434">
      <c r="T434" s="5"/>
    </row>
    <row r="435">
      <c r="T435" s="5"/>
    </row>
    <row r="436">
      <c r="T436" s="5"/>
    </row>
    <row r="437">
      <c r="T437" s="5"/>
    </row>
    <row r="438">
      <c r="T438" s="5"/>
    </row>
    <row r="439">
      <c r="T439" s="5"/>
    </row>
    <row r="440">
      <c r="T440" s="5"/>
    </row>
    <row r="441">
      <c r="T441" s="5"/>
    </row>
    <row r="442">
      <c r="T442" s="5"/>
    </row>
    <row r="443">
      <c r="T443" s="5"/>
    </row>
    <row r="444">
      <c r="T444" s="5"/>
    </row>
    <row r="445">
      <c r="T445" s="5"/>
    </row>
    <row r="446">
      <c r="T446" s="5"/>
    </row>
    <row r="447">
      <c r="T447" s="5"/>
    </row>
    <row r="448">
      <c r="T448" s="5"/>
    </row>
    <row r="449">
      <c r="T449" s="5"/>
    </row>
    <row r="450">
      <c r="T450" s="5"/>
    </row>
    <row r="451">
      <c r="T451" s="5"/>
    </row>
    <row r="452">
      <c r="T452" s="5"/>
    </row>
    <row r="453">
      <c r="T453" s="5"/>
    </row>
    <row r="454">
      <c r="T454" s="5"/>
    </row>
    <row r="455">
      <c r="T455" s="5"/>
    </row>
    <row r="456">
      <c r="T456" s="5"/>
    </row>
    <row r="457">
      <c r="T457" s="5"/>
    </row>
    <row r="458">
      <c r="T458" s="5"/>
    </row>
    <row r="459">
      <c r="T459" s="5"/>
    </row>
    <row r="460">
      <c r="T460" s="5"/>
    </row>
    <row r="461">
      <c r="T461" s="5"/>
    </row>
    <row r="462">
      <c r="T462" s="5"/>
    </row>
    <row r="463">
      <c r="T463" s="5"/>
    </row>
    <row r="464">
      <c r="T464" s="5"/>
    </row>
    <row r="465">
      <c r="T465" s="5"/>
    </row>
    <row r="466">
      <c r="T466" s="5"/>
    </row>
    <row r="467">
      <c r="T467" s="5"/>
    </row>
    <row r="468">
      <c r="T468" s="5"/>
    </row>
    <row r="469">
      <c r="T469" s="5"/>
    </row>
    <row r="470">
      <c r="T470" s="5"/>
    </row>
    <row r="471">
      <c r="T471" s="5"/>
    </row>
    <row r="472">
      <c r="T472" s="5"/>
    </row>
    <row r="473">
      <c r="T473" s="5"/>
    </row>
    <row r="474">
      <c r="T474" s="5"/>
    </row>
    <row r="475">
      <c r="T475" s="5"/>
    </row>
    <row r="476">
      <c r="T476" s="5"/>
    </row>
    <row r="477">
      <c r="T477" s="5"/>
    </row>
    <row r="478">
      <c r="T478" s="5"/>
    </row>
    <row r="479">
      <c r="T479" s="5"/>
    </row>
    <row r="480">
      <c r="T480" s="5"/>
    </row>
    <row r="481">
      <c r="T481" s="5"/>
    </row>
    <row r="482">
      <c r="T482" s="5"/>
    </row>
    <row r="483">
      <c r="T483" s="5"/>
    </row>
    <row r="484">
      <c r="T484" s="5"/>
    </row>
    <row r="485">
      <c r="T485" s="5"/>
    </row>
    <row r="486">
      <c r="T486" s="5"/>
    </row>
    <row r="487">
      <c r="T487" s="5"/>
    </row>
    <row r="488">
      <c r="T488" s="5"/>
    </row>
    <row r="489">
      <c r="T489" s="5"/>
    </row>
    <row r="490">
      <c r="T490" s="5"/>
    </row>
    <row r="491">
      <c r="T491" s="5"/>
    </row>
    <row r="492">
      <c r="T492" s="5"/>
    </row>
    <row r="493">
      <c r="T493" s="5"/>
    </row>
    <row r="494">
      <c r="T494" s="5"/>
    </row>
    <row r="495">
      <c r="T495" s="5"/>
    </row>
    <row r="496">
      <c r="T496" s="5"/>
    </row>
    <row r="497">
      <c r="T497" s="5"/>
    </row>
    <row r="498">
      <c r="T498" s="5"/>
    </row>
    <row r="499">
      <c r="T499" s="5"/>
    </row>
    <row r="500">
      <c r="T500" s="5"/>
    </row>
    <row r="501">
      <c r="T501" s="5"/>
    </row>
    <row r="502">
      <c r="T502" s="5"/>
    </row>
    <row r="503">
      <c r="T503" s="5"/>
    </row>
    <row r="504">
      <c r="T504" s="5"/>
    </row>
    <row r="505">
      <c r="T505" s="5"/>
    </row>
    <row r="506">
      <c r="T506" s="5"/>
    </row>
    <row r="507">
      <c r="T507" s="5"/>
    </row>
    <row r="508">
      <c r="T508" s="5"/>
    </row>
    <row r="509">
      <c r="T509" s="5"/>
    </row>
    <row r="510">
      <c r="T510" s="5"/>
    </row>
    <row r="511">
      <c r="T511" s="5"/>
    </row>
    <row r="512">
      <c r="T512" s="5"/>
    </row>
    <row r="513">
      <c r="T513" s="5"/>
    </row>
    <row r="514">
      <c r="T514" s="5"/>
    </row>
    <row r="515">
      <c r="T515" s="5"/>
    </row>
    <row r="516">
      <c r="T516" s="5"/>
    </row>
    <row r="517">
      <c r="T517" s="5"/>
    </row>
    <row r="518">
      <c r="T518" s="5"/>
    </row>
    <row r="519">
      <c r="T519" s="5"/>
    </row>
    <row r="520">
      <c r="T520" s="5"/>
    </row>
    <row r="521">
      <c r="T521" s="5"/>
    </row>
    <row r="522">
      <c r="T522" s="5"/>
    </row>
    <row r="523">
      <c r="T523" s="5"/>
    </row>
    <row r="524">
      <c r="T524" s="5"/>
    </row>
    <row r="525">
      <c r="T525" s="5"/>
    </row>
    <row r="526">
      <c r="T526" s="5"/>
    </row>
    <row r="527">
      <c r="T527" s="5"/>
    </row>
    <row r="528">
      <c r="T528" s="5"/>
    </row>
    <row r="529">
      <c r="T529" s="5"/>
    </row>
    <row r="530">
      <c r="T530" s="5"/>
    </row>
    <row r="531">
      <c r="T531" s="5"/>
    </row>
    <row r="532">
      <c r="T532" s="5"/>
    </row>
    <row r="533">
      <c r="T533" s="5"/>
    </row>
    <row r="534">
      <c r="T534" s="5"/>
    </row>
    <row r="535">
      <c r="T535" s="5"/>
    </row>
    <row r="536">
      <c r="T536" s="5"/>
    </row>
    <row r="537">
      <c r="T537" s="5"/>
    </row>
    <row r="538">
      <c r="T538" s="5"/>
    </row>
    <row r="539">
      <c r="T539" s="5"/>
    </row>
    <row r="540">
      <c r="T540" s="5"/>
    </row>
    <row r="541">
      <c r="T541" s="5"/>
    </row>
    <row r="542">
      <c r="T542" s="5"/>
    </row>
    <row r="543">
      <c r="T543" s="5"/>
    </row>
    <row r="544">
      <c r="T544" s="5"/>
    </row>
    <row r="545">
      <c r="T545" s="5"/>
    </row>
    <row r="546">
      <c r="T546" s="5"/>
    </row>
    <row r="547">
      <c r="T547" s="5"/>
    </row>
    <row r="548">
      <c r="T548" s="5"/>
    </row>
    <row r="549">
      <c r="T549" s="5"/>
    </row>
    <row r="550">
      <c r="T550" s="5"/>
    </row>
    <row r="551">
      <c r="T551" s="5"/>
    </row>
    <row r="552">
      <c r="T552" s="5"/>
    </row>
    <row r="553">
      <c r="T553" s="5"/>
    </row>
    <row r="554">
      <c r="T554" s="5"/>
    </row>
    <row r="555">
      <c r="T555" s="5"/>
    </row>
    <row r="556">
      <c r="T556" s="5"/>
    </row>
    <row r="557">
      <c r="T557" s="5"/>
    </row>
    <row r="558">
      <c r="T558" s="5"/>
    </row>
    <row r="559">
      <c r="T559" s="5"/>
    </row>
    <row r="560">
      <c r="T560" s="5"/>
    </row>
    <row r="561">
      <c r="T561" s="5"/>
    </row>
    <row r="562">
      <c r="T562" s="5"/>
    </row>
    <row r="563">
      <c r="T563" s="5"/>
    </row>
    <row r="564">
      <c r="T564" s="5"/>
    </row>
    <row r="565">
      <c r="T565" s="5"/>
    </row>
    <row r="566">
      <c r="T566" s="5"/>
    </row>
    <row r="567">
      <c r="T567" s="5"/>
    </row>
    <row r="568">
      <c r="T568" s="5"/>
    </row>
    <row r="569">
      <c r="T569" s="5"/>
    </row>
    <row r="570">
      <c r="T570" s="5"/>
    </row>
    <row r="571">
      <c r="T571" s="5"/>
    </row>
    <row r="572">
      <c r="T572" s="5"/>
    </row>
    <row r="573">
      <c r="T573" s="5"/>
    </row>
    <row r="574">
      <c r="T574" s="5"/>
    </row>
    <row r="575">
      <c r="T575" s="5"/>
    </row>
    <row r="576">
      <c r="T576" s="5"/>
    </row>
    <row r="577">
      <c r="T577" s="5"/>
    </row>
    <row r="578">
      <c r="T578" s="5"/>
    </row>
    <row r="579">
      <c r="T579" s="5"/>
    </row>
    <row r="580">
      <c r="T580" s="5"/>
    </row>
    <row r="581">
      <c r="T581" s="5"/>
    </row>
    <row r="582">
      <c r="T582" s="5"/>
    </row>
    <row r="583">
      <c r="T583" s="5"/>
    </row>
    <row r="584">
      <c r="T584" s="5"/>
    </row>
    <row r="585">
      <c r="T585" s="5"/>
    </row>
    <row r="586">
      <c r="T586" s="5"/>
    </row>
    <row r="587">
      <c r="T587" s="5"/>
    </row>
    <row r="588">
      <c r="T588" s="5"/>
    </row>
    <row r="589">
      <c r="T589" s="5"/>
    </row>
    <row r="590">
      <c r="T590" s="5"/>
    </row>
    <row r="591">
      <c r="T591" s="5"/>
    </row>
    <row r="592">
      <c r="T592" s="5"/>
    </row>
    <row r="593">
      <c r="T593" s="5"/>
    </row>
    <row r="594">
      <c r="T594" s="5"/>
    </row>
    <row r="595">
      <c r="T595" s="5"/>
    </row>
    <row r="596">
      <c r="T596" s="5"/>
    </row>
    <row r="597">
      <c r="T597" s="5"/>
    </row>
    <row r="598">
      <c r="T598" s="5"/>
    </row>
    <row r="599">
      <c r="T599" s="5"/>
    </row>
    <row r="600">
      <c r="T600" s="5"/>
    </row>
    <row r="601">
      <c r="T601" s="5"/>
    </row>
    <row r="602">
      <c r="T602" s="5"/>
    </row>
    <row r="603">
      <c r="T603" s="5"/>
    </row>
    <row r="604">
      <c r="T604" s="5"/>
    </row>
    <row r="605">
      <c r="T605" s="5"/>
    </row>
    <row r="606">
      <c r="T606" s="5"/>
    </row>
    <row r="607">
      <c r="T607" s="5"/>
    </row>
    <row r="608">
      <c r="T608" s="5"/>
    </row>
    <row r="609">
      <c r="T609" s="5"/>
    </row>
    <row r="610">
      <c r="T610" s="5"/>
    </row>
    <row r="611">
      <c r="T611" s="5"/>
    </row>
    <row r="612">
      <c r="T612" s="5"/>
    </row>
    <row r="613">
      <c r="T613" s="5"/>
    </row>
    <row r="614">
      <c r="T614" s="5"/>
    </row>
    <row r="615">
      <c r="T615" s="5"/>
    </row>
    <row r="616">
      <c r="T616" s="5"/>
    </row>
    <row r="617">
      <c r="T617" s="5"/>
    </row>
    <row r="618">
      <c r="T618" s="5"/>
    </row>
    <row r="619">
      <c r="T619" s="5"/>
    </row>
    <row r="620">
      <c r="T620" s="5"/>
    </row>
    <row r="621">
      <c r="T621" s="5"/>
    </row>
    <row r="622">
      <c r="T622" s="5"/>
    </row>
    <row r="623">
      <c r="T623" s="5"/>
    </row>
    <row r="624">
      <c r="T624" s="5"/>
    </row>
    <row r="625">
      <c r="T625" s="5"/>
    </row>
    <row r="626">
      <c r="T626" s="5"/>
    </row>
    <row r="627">
      <c r="T627" s="5"/>
    </row>
    <row r="628">
      <c r="T628" s="5"/>
    </row>
    <row r="629">
      <c r="T629" s="5"/>
    </row>
    <row r="630">
      <c r="T630" s="5"/>
    </row>
    <row r="631">
      <c r="T631" s="5"/>
    </row>
    <row r="632">
      <c r="T632" s="5"/>
    </row>
    <row r="633">
      <c r="T633" s="5"/>
    </row>
    <row r="634">
      <c r="T634" s="5"/>
    </row>
    <row r="635">
      <c r="T635" s="5"/>
    </row>
    <row r="636">
      <c r="T636" s="5"/>
    </row>
    <row r="637">
      <c r="T637" s="5"/>
    </row>
    <row r="638">
      <c r="T638" s="5"/>
    </row>
    <row r="639">
      <c r="T639" s="5"/>
    </row>
    <row r="640">
      <c r="T640" s="5"/>
    </row>
    <row r="641">
      <c r="T641" s="5"/>
    </row>
    <row r="642">
      <c r="T642" s="5"/>
    </row>
    <row r="643">
      <c r="T643" s="5"/>
    </row>
    <row r="644">
      <c r="T644" s="5"/>
    </row>
    <row r="645">
      <c r="T645" s="5"/>
    </row>
    <row r="646">
      <c r="T646" s="5"/>
    </row>
    <row r="647">
      <c r="T647" s="5"/>
    </row>
    <row r="648">
      <c r="T648" s="5"/>
    </row>
    <row r="649">
      <c r="T649" s="5"/>
    </row>
    <row r="650">
      <c r="T650" s="5"/>
    </row>
    <row r="651">
      <c r="T651" s="5"/>
    </row>
    <row r="652">
      <c r="T652" s="5"/>
    </row>
    <row r="653">
      <c r="T653" s="5"/>
    </row>
    <row r="654">
      <c r="T654" s="5"/>
    </row>
    <row r="655">
      <c r="T655" s="5"/>
    </row>
    <row r="656">
      <c r="T656" s="5"/>
    </row>
    <row r="657">
      <c r="T657" s="5"/>
    </row>
    <row r="658">
      <c r="T658" s="5"/>
    </row>
    <row r="659">
      <c r="T659" s="5"/>
    </row>
    <row r="660">
      <c r="T660" s="5"/>
    </row>
    <row r="661">
      <c r="T661" s="5"/>
    </row>
    <row r="662">
      <c r="T662" s="5"/>
    </row>
    <row r="663">
      <c r="T663" s="5"/>
    </row>
    <row r="664">
      <c r="T664" s="5"/>
    </row>
    <row r="665">
      <c r="T665" s="5"/>
    </row>
    <row r="666">
      <c r="T666" s="5"/>
    </row>
    <row r="667">
      <c r="T667" s="5"/>
    </row>
    <row r="668">
      <c r="T668" s="5"/>
    </row>
    <row r="669">
      <c r="T669" s="5"/>
    </row>
    <row r="670">
      <c r="T670" s="5"/>
    </row>
    <row r="671">
      <c r="T671" s="5"/>
    </row>
    <row r="672">
      <c r="T672" s="5"/>
    </row>
    <row r="673">
      <c r="T673" s="5"/>
    </row>
    <row r="674">
      <c r="T674" s="5"/>
    </row>
    <row r="675">
      <c r="T675" s="5"/>
    </row>
    <row r="676">
      <c r="T676" s="5"/>
    </row>
    <row r="677">
      <c r="T677" s="5"/>
    </row>
    <row r="678">
      <c r="T678" s="5"/>
    </row>
    <row r="679">
      <c r="T679" s="5"/>
    </row>
    <row r="680">
      <c r="T680" s="5"/>
    </row>
    <row r="681">
      <c r="T681" s="5"/>
    </row>
    <row r="682">
      <c r="T682" s="5"/>
    </row>
    <row r="683">
      <c r="T683" s="5"/>
    </row>
    <row r="684">
      <c r="T684" s="5"/>
    </row>
    <row r="685">
      <c r="T685" s="5"/>
    </row>
    <row r="686">
      <c r="T686" s="5"/>
    </row>
    <row r="687">
      <c r="T687" s="5"/>
    </row>
    <row r="688">
      <c r="T688" s="5"/>
    </row>
    <row r="689">
      <c r="T689" s="5"/>
    </row>
    <row r="690">
      <c r="T690" s="5"/>
    </row>
    <row r="691">
      <c r="T691" s="5"/>
    </row>
    <row r="692">
      <c r="T692" s="5"/>
    </row>
    <row r="693">
      <c r="T693" s="5"/>
    </row>
    <row r="694">
      <c r="T694" s="5"/>
    </row>
    <row r="695">
      <c r="T695" s="5"/>
    </row>
    <row r="696">
      <c r="T696" s="5"/>
    </row>
    <row r="697">
      <c r="T697" s="5"/>
    </row>
    <row r="698">
      <c r="T698" s="5"/>
    </row>
    <row r="699">
      <c r="T699" s="5"/>
    </row>
    <row r="700">
      <c r="T700" s="5"/>
    </row>
    <row r="701">
      <c r="T701" s="5"/>
    </row>
    <row r="702">
      <c r="T702" s="5"/>
    </row>
    <row r="703">
      <c r="T703" s="5"/>
    </row>
    <row r="704">
      <c r="T704" s="5"/>
    </row>
    <row r="705">
      <c r="T705" s="5"/>
    </row>
    <row r="706">
      <c r="T706" s="5"/>
    </row>
    <row r="707">
      <c r="T707" s="5"/>
    </row>
    <row r="708">
      <c r="T708" s="5"/>
    </row>
    <row r="709">
      <c r="T709" s="5"/>
    </row>
    <row r="710">
      <c r="T710" s="5"/>
    </row>
    <row r="711">
      <c r="T711" s="5"/>
    </row>
    <row r="712">
      <c r="T712" s="5"/>
    </row>
    <row r="713">
      <c r="T713" s="5"/>
    </row>
    <row r="714">
      <c r="T714" s="5"/>
    </row>
    <row r="715">
      <c r="T715" s="5"/>
    </row>
    <row r="716">
      <c r="T716" s="5"/>
    </row>
    <row r="717">
      <c r="T717" s="5"/>
    </row>
    <row r="718">
      <c r="T718" s="5"/>
    </row>
    <row r="719">
      <c r="T719" s="5"/>
    </row>
    <row r="720">
      <c r="T720" s="5"/>
    </row>
    <row r="721">
      <c r="T721" s="5"/>
    </row>
    <row r="722">
      <c r="T722" s="5"/>
    </row>
    <row r="723">
      <c r="T723" s="5"/>
    </row>
    <row r="724">
      <c r="T724" s="5"/>
    </row>
    <row r="725">
      <c r="T725" s="5"/>
    </row>
    <row r="726">
      <c r="T726" s="5"/>
    </row>
    <row r="727">
      <c r="T727" s="5"/>
    </row>
    <row r="728">
      <c r="T728" s="5"/>
    </row>
    <row r="729">
      <c r="T729" s="5"/>
    </row>
    <row r="730">
      <c r="T730" s="5"/>
    </row>
    <row r="731">
      <c r="T731" s="5"/>
    </row>
    <row r="732">
      <c r="T732" s="5"/>
    </row>
    <row r="733">
      <c r="T733" s="5"/>
    </row>
    <row r="734">
      <c r="T734" s="5"/>
    </row>
    <row r="735">
      <c r="T735" s="5"/>
    </row>
    <row r="736">
      <c r="T736" s="5"/>
    </row>
    <row r="737">
      <c r="T737" s="5"/>
    </row>
    <row r="738">
      <c r="T738" s="5"/>
    </row>
    <row r="739">
      <c r="T739" s="5"/>
    </row>
    <row r="740">
      <c r="T740" s="5"/>
    </row>
    <row r="741">
      <c r="T741" s="5"/>
    </row>
    <row r="742">
      <c r="T742" s="5"/>
    </row>
    <row r="743">
      <c r="T743" s="5"/>
    </row>
    <row r="744">
      <c r="T744" s="5"/>
    </row>
    <row r="745">
      <c r="T745" s="5"/>
    </row>
    <row r="746">
      <c r="T746" s="5"/>
    </row>
    <row r="747">
      <c r="T747" s="5"/>
    </row>
    <row r="748">
      <c r="T748" s="5"/>
    </row>
    <row r="749">
      <c r="T749" s="5"/>
    </row>
    <row r="750">
      <c r="T750" s="5"/>
    </row>
    <row r="751">
      <c r="T751" s="5"/>
    </row>
    <row r="752">
      <c r="T752" s="5"/>
    </row>
    <row r="753">
      <c r="T753" s="5"/>
    </row>
    <row r="754">
      <c r="T754" s="5"/>
    </row>
    <row r="755">
      <c r="T755" s="5"/>
    </row>
    <row r="756">
      <c r="T756" s="5"/>
    </row>
    <row r="757">
      <c r="T757" s="5"/>
    </row>
    <row r="758">
      <c r="T758" s="5"/>
    </row>
    <row r="759">
      <c r="T759" s="5"/>
    </row>
    <row r="760">
      <c r="T760" s="5"/>
    </row>
    <row r="761">
      <c r="T761" s="5"/>
    </row>
    <row r="762">
      <c r="T762" s="5"/>
    </row>
    <row r="763">
      <c r="T763" s="5"/>
    </row>
    <row r="764">
      <c r="T764" s="5"/>
    </row>
    <row r="765">
      <c r="T765" s="5"/>
    </row>
    <row r="766">
      <c r="T766" s="5"/>
    </row>
    <row r="767">
      <c r="T767" s="5"/>
    </row>
    <row r="768">
      <c r="T768" s="5"/>
    </row>
    <row r="769">
      <c r="T769" s="5"/>
    </row>
    <row r="770">
      <c r="T770" s="5"/>
    </row>
    <row r="771">
      <c r="T771" s="5"/>
    </row>
    <row r="772">
      <c r="T772" s="5"/>
    </row>
    <row r="773">
      <c r="T773" s="5"/>
    </row>
    <row r="774">
      <c r="T774" s="5"/>
    </row>
    <row r="775">
      <c r="T775" s="5"/>
    </row>
    <row r="776">
      <c r="T776" s="5"/>
    </row>
    <row r="777">
      <c r="T777" s="5"/>
    </row>
    <row r="778">
      <c r="T778" s="5"/>
    </row>
    <row r="779">
      <c r="T779" s="5"/>
    </row>
    <row r="780">
      <c r="T780" s="5"/>
    </row>
    <row r="781">
      <c r="T781" s="5"/>
    </row>
    <row r="782">
      <c r="T782" s="5"/>
    </row>
    <row r="783">
      <c r="T783" s="5"/>
    </row>
    <row r="784">
      <c r="T784" s="5"/>
    </row>
    <row r="785">
      <c r="T785" s="5"/>
    </row>
    <row r="786">
      <c r="T786" s="5"/>
    </row>
    <row r="787">
      <c r="T787" s="5"/>
    </row>
    <row r="788">
      <c r="T788" s="5"/>
    </row>
    <row r="789">
      <c r="T789" s="5"/>
    </row>
    <row r="790">
      <c r="T790" s="5"/>
    </row>
    <row r="791">
      <c r="T791" s="5"/>
    </row>
    <row r="792">
      <c r="T792" s="5"/>
    </row>
    <row r="793">
      <c r="T793" s="5"/>
    </row>
    <row r="794">
      <c r="T794" s="5"/>
    </row>
    <row r="795">
      <c r="T795" s="5"/>
    </row>
    <row r="796">
      <c r="T796" s="5"/>
    </row>
    <row r="797">
      <c r="T797" s="5"/>
    </row>
    <row r="798">
      <c r="T798" s="5"/>
    </row>
    <row r="799">
      <c r="T799" s="5"/>
    </row>
    <row r="800">
      <c r="T800" s="5"/>
    </row>
    <row r="801">
      <c r="T801" s="5"/>
    </row>
    <row r="802">
      <c r="T802" s="5"/>
    </row>
    <row r="803">
      <c r="T803" s="5"/>
    </row>
    <row r="804">
      <c r="T804" s="5"/>
    </row>
    <row r="805">
      <c r="T805" s="5"/>
    </row>
    <row r="806">
      <c r="T806" s="5"/>
    </row>
    <row r="807">
      <c r="T807" s="5"/>
    </row>
    <row r="808">
      <c r="T808" s="5"/>
    </row>
    <row r="809">
      <c r="T809" s="5"/>
    </row>
    <row r="810">
      <c r="T810" s="5"/>
    </row>
    <row r="811">
      <c r="T811" s="5"/>
    </row>
    <row r="812">
      <c r="T812" s="5"/>
    </row>
    <row r="813">
      <c r="T813" s="5"/>
    </row>
    <row r="814">
      <c r="T814" s="5"/>
    </row>
    <row r="815">
      <c r="T815" s="5"/>
    </row>
    <row r="816">
      <c r="T816" s="5"/>
    </row>
    <row r="817">
      <c r="T817" s="5"/>
    </row>
    <row r="818">
      <c r="T818" s="5"/>
    </row>
    <row r="819">
      <c r="T819" s="5"/>
    </row>
    <row r="820">
      <c r="T820" s="5"/>
    </row>
    <row r="821">
      <c r="T821" s="5"/>
    </row>
    <row r="822">
      <c r="T822" s="5"/>
    </row>
    <row r="823">
      <c r="T823" s="5"/>
    </row>
    <row r="824">
      <c r="T824" s="5"/>
    </row>
    <row r="825">
      <c r="T825" s="5"/>
    </row>
    <row r="826">
      <c r="T826" s="5"/>
    </row>
    <row r="827">
      <c r="T827" s="5"/>
    </row>
    <row r="828">
      <c r="T828" s="5"/>
    </row>
    <row r="829">
      <c r="T829" s="5"/>
    </row>
    <row r="830">
      <c r="T830" s="5"/>
    </row>
    <row r="831">
      <c r="T831" s="5"/>
    </row>
    <row r="832">
      <c r="T832" s="5"/>
    </row>
    <row r="833">
      <c r="T833" s="5"/>
    </row>
    <row r="834">
      <c r="T834" s="5"/>
    </row>
    <row r="835">
      <c r="T835" s="5"/>
    </row>
    <row r="836">
      <c r="T836" s="5"/>
    </row>
    <row r="837">
      <c r="T837" s="5"/>
    </row>
    <row r="838">
      <c r="T838" s="5"/>
    </row>
    <row r="839">
      <c r="T839" s="5"/>
    </row>
    <row r="840">
      <c r="T840" s="5"/>
    </row>
    <row r="841">
      <c r="T841" s="5"/>
    </row>
    <row r="842">
      <c r="T842" s="5"/>
    </row>
    <row r="843">
      <c r="T843" s="5"/>
    </row>
    <row r="844">
      <c r="T844" s="5"/>
    </row>
    <row r="845">
      <c r="T845" s="5"/>
    </row>
    <row r="846">
      <c r="T846" s="5"/>
    </row>
    <row r="847">
      <c r="T847" s="5"/>
    </row>
    <row r="848">
      <c r="T848" s="5"/>
    </row>
    <row r="849">
      <c r="T849" s="5"/>
    </row>
    <row r="850">
      <c r="T850" s="5"/>
    </row>
    <row r="851">
      <c r="T851" s="5"/>
    </row>
    <row r="852">
      <c r="T852" s="5"/>
    </row>
    <row r="853">
      <c r="T853" s="5"/>
    </row>
    <row r="854">
      <c r="T854" s="5"/>
    </row>
    <row r="855">
      <c r="T855" s="5"/>
    </row>
    <row r="856">
      <c r="T856" s="5"/>
    </row>
    <row r="857">
      <c r="T857" s="5"/>
    </row>
    <row r="858">
      <c r="T858" s="5"/>
    </row>
    <row r="859">
      <c r="T859" s="5"/>
    </row>
    <row r="860">
      <c r="T860" s="5"/>
    </row>
    <row r="861">
      <c r="T861" s="5"/>
    </row>
    <row r="862">
      <c r="T862" s="5"/>
    </row>
    <row r="863">
      <c r="T863" s="5"/>
    </row>
    <row r="864">
      <c r="T864" s="5"/>
    </row>
    <row r="865">
      <c r="T865" s="5"/>
    </row>
    <row r="866">
      <c r="T866" s="5"/>
    </row>
    <row r="867">
      <c r="T867" s="5"/>
    </row>
    <row r="868">
      <c r="T868" s="5"/>
    </row>
    <row r="869">
      <c r="T869" s="5"/>
    </row>
    <row r="870">
      <c r="T870" s="5"/>
    </row>
    <row r="871">
      <c r="T871" s="5"/>
    </row>
    <row r="872">
      <c r="T872" s="5"/>
    </row>
    <row r="873">
      <c r="T873" s="5"/>
    </row>
    <row r="874">
      <c r="T874" s="5"/>
    </row>
    <row r="875">
      <c r="T875" s="5"/>
    </row>
    <row r="876">
      <c r="T876" s="5"/>
    </row>
    <row r="877">
      <c r="T877" s="5"/>
    </row>
    <row r="878">
      <c r="T878" s="5"/>
    </row>
    <row r="879">
      <c r="T879" s="5"/>
    </row>
    <row r="880">
      <c r="T880" s="5"/>
    </row>
    <row r="881">
      <c r="T881" s="5"/>
    </row>
    <row r="882">
      <c r="T882" s="5"/>
    </row>
    <row r="883">
      <c r="T883" s="5"/>
    </row>
    <row r="884">
      <c r="T884" s="5"/>
    </row>
    <row r="885">
      <c r="T885" s="5"/>
    </row>
    <row r="886">
      <c r="T886" s="5"/>
    </row>
    <row r="887">
      <c r="T887" s="5"/>
    </row>
    <row r="888">
      <c r="T888" s="5"/>
    </row>
    <row r="889">
      <c r="T889" s="5"/>
    </row>
    <row r="890">
      <c r="T890" s="5"/>
    </row>
    <row r="891">
      <c r="T891" s="5"/>
    </row>
    <row r="892">
      <c r="T892" s="5"/>
    </row>
    <row r="893">
      <c r="T893" s="5"/>
    </row>
    <row r="894">
      <c r="T894" s="5"/>
    </row>
    <row r="895">
      <c r="T895" s="5"/>
    </row>
    <row r="896">
      <c r="T896" s="5"/>
    </row>
    <row r="897">
      <c r="T897" s="5"/>
    </row>
    <row r="898">
      <c r="T898" s="5"/>
    </row>
    <row r="899">
      <c r="T899" s="5"/>
    </row>
    <row r="900">
      <c r="T900" s="5"/>
    </row>
    <row r="901">
      <c r="T901" s="5"/>
    </row>
    <row r="902">
      <c r="T902" s="5"/>
    </row>
    <row r="903">
      <c r="T903" s="5"/>
    </row>
    <row r="904">
      <c r="T904" s="5"/>
    </row>
    <row r="905">
      <c r="T905" s="5"/>
    </row>
    <row r="906">
      <c r="T906" s="5"/>
    </row>
    <row r="907">
      <c r="T907" s="5"/>
    </row>
    <row r="908">
      <c r="T908" s="5"/>
    </row>
    <row r="909">
      <c r="T909" s="5"/>
    </row>
    <row r="910">
      <c r="T910" s="5"/>
    </row>
    <row r="911">
      <c r="T911" s="5"/>
    </row>
    <row r="912">
      <c r="T912" s="5"/>
    </row>
    <row r="913">
      <c r="T913" s="5"/>
    </row>
    <row r="914">
      <c r="T914" s="5"/>
    </row>
    <row r="915">
      <c r="T915" s="5"/>
    </row>
    <row r="916">
      <c r="T916" s="5"/>
    </row>
    <row r="917">
      <c r="T917" s="5"/>
    </row>
    <row r="918">
      <c r="T918" s="5"/>
    </row>
    <row r="919">
      <c r="T919" s="5"/>
    </row>
    <row r="920">
      <c r="T920" s="5"/>
    </row>
    <row r="921">
      <c r="T921" s="5"/>
    </row>
    <row r="922">
      <c r="T922" s="5"/>
    </row>
    <row r="923">
      <c r="T923" s="5"/>
    </row>
    <row r="924">
      <c r="T924" s="5"/>
    </row>
    <row r="925">
      <c r="T925" s="5"/>
    </row>
    <row r="926">
      <c r="T926" s="5"/>
    </row>
    <row r="927">
      <c r="T927" s="5"/>
    </row>
    <row r="928">
      <c r="T928" s="5"/>
    </row>
    <row r="929">
      <c r="T929" s="5"/>
    </row>
    <row r="930">
      <c r="T930" s="5"/>
    </row>
    <row r="931">
      <c r="T931" s="5"/>
    </row>
    <row r="932">
      <c r="T932" s="5"/>
    </row>
    <row r="933">
      <c r="T933" s="5"/>
    </row>
    <row r="934">
      <c r="T934" s="5"/>
    </row>
    <row r="935">
      <c r="T935" s="5"/>
    </row>
    <row r="936">
      <c r="T936" s="5"/>
    </row>
    <row r="937">
      <c r="T937" s="5"/>
    </row>
    <row r="938">
      <c r="T938" s="5"/>
    </row>
    <row r="939">
      <c r="T939" s="5"/>
    </row>
    <row r="940">
      <c r="T940" s="5"/>
    </row>
    <row r="941">
      <c r="T941" s="5"/>
    </row>
    <row r="942">
      <c r="T942" s="5"/>
    </row>
    <row r="943">
      <c r="T943" s="5"/>
    </row>
    <row r="944">
      <c r="T944" s="5"/>
    </row>
    <row r="945">
      <c r="T945" s="5"/>
    </row>
    <row r="946">
      <c r="T946" s="5"/>
    </row>
    <row r="947">
      <c r="T947" s="5"/>
    </row>
    <row r="948">
      <c r="T948" s="5"/>
    </row>
    <row r="949">
      <c r="T949" s="5"/>
    </row>
    <row r="950">
      <c r="T950" s="5"/>
    </row>
    <row r="951">
      <c r="T951" s="5"/>
    </row>
    <row r="952">
      <c r="T952" s="5"/>
    </row>
    <row r="953">
      <c r="T953" s="5"/>
    </row>
    <row r="954">
      <c r="T954" s="5"/>
    </row>
    <row r="955">
      <c r="T955" s="5"/>
    </row>
    <row r="956">
      <c r="T956" s="5"/>
    </row>
    <row r="957">
      <c r="T957" s="5"/>
    </row>
    <row r="958">
      <c r="T958" s="5"/>
    </row>
    <row r="959">
      <c r="T959" s="5"/>
    </row>
    <row r="960">
      <c r="T960" s="5"/>
    </row>
    <row r="961">
      <c r="T961" s="5"/>
    </row>
    <row r="962">
      <c r="T962" s="5"/>
    </row>
    <row r="963">
      <c r="T963" s="5"/>
    </row>
    <row r="964">
      <c r="T964" s="5"/>
    </row>
    <row r="965">
      <c r="T965" s="5"/>
    </row>
    <row r="966">
      <c r="T966" s="5"/>
    </row>
    <row r="967">
      <c r="T967" s="5"/>
    </row>
    <row r="968">
      <c r="T968" s="5"/>
    </row>
    <row r="969">
      <c r="T969" s="5"/>
    </row>
    <row r="970">
      <c r="T970" s="5"/>
    </row>
    <row r="971">
      <c r="T971" s="5"/>
    </row>
    <row r="972">
      <c r="T972" s="5"/>
    </row>
    <row r="973">
      <c r="T973" s="5"/>
    </row>
    <row r="974">
      <c r="T974" s="5"/>
    </row>
    <row r="975">
      <c r="T975" s="5"/>
    </row>
    <row r="976">
      <c r="T976" s="5"/>
    </row>
    <row r="977">
      <c r="T977" s="5"/>
    </row>
    <row r="978">
      <c r="T978" s="5"/>
    </row>
    <row r="979">
      <c r="T979" s="5"/>
    </row>
    <row r="980">
      <c r="T980" s="5"/>
    </row>
    <row r="981">
      <c r="T981" s="5"/>
    </row>
    <row r="982">
      <c r="T982" s="5"/>
    </row>
    <row r="983">
      <c r="T983" s="5"/>
    </row>
    <row r="984">
      <c r="T984" s="5"/>
    </row>
    <row r="985">
      <c r="T985" s="5"/>
    </row>
    <row r="986">
      <c r="T986" s="5"/>
    </row>
    <row r="987">
      <c r="T987" s="5"/>
    </row>
    <row r="988">
      <c r="T988" s="5"/>
    </row>
    <row r="989">
      <c r="T989" s="5"/>
    </row>
    <row r="990">
      <c r="T990" s="5"/>
    </row>
    <row r="991">
      <c r="T991" s="5"/>
    </row>
    <row r="992">
      <c r="T992" s="5"/>
    </row>
    <row r="993">
      <c r="T993" s="5"/>
    </row>
    <row r="994">
      <c r="T994" s="5"/>
    </row>
    <row r="995">
      <c r="T995" s="5"/>
    </row>
    <row r="996">
      <c r="T996" s="5"/>
    </row>
    <row r="997">
      <c r="T997" s="5"/>
    </row>
    <row r="998">
      <c r="T998" s="5"/>
    </row>
    <row r="999">
      <c r="T999" s="5"/>
    </row>
    <row r="1000">
      <c r="T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10</v>
      </c>
      <c r="N1" s="1" t="s">
        <v>12</v>
      </c>
      <c r="O1" s="1" t="s">
        <v>10</v>
      </c>
      <c r="P1" s="1" t="s">
        <v>13</v>
      </c>
      <c r="Q1" s="1" t="s">
        <v>10</v>
      </c>
      <c r="R1" s="1" t="s">
        <v>14</v>
      </c>
      <c r="S1" s="1" t="s">
        <v>10</v>
      </c>
    </row>
    <row r="2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18</v>
      </c>
      <c r="G2" s="1" t="s">
        <v>21</v>
      </c>
      <c r="H2" s="1" t="s">
        <v>21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23</v>
      </c>
      <c r="N2" s="1" t="s">
        <v>25</v>
      </c>
      <c r="O2" s="1" t="s">
        <v>23</v>
      </c>
      <c r="P2" s="1" t="s">
        <v>24</v>
      </c>
      <c r="Q2" s="1" t="s">
        <v>23</v>
      </c>
      <c r="R2" s="1" t="s">
        <v>23</v>
      </c>
      <c r="S2" s="1" t="s">
        <v>26</v>
      </c>
    </row>
    <row r="3">
      <c r="C3" s="1">
        <v>-140.0</v>
      </c>
      <c r="D3" s="1">
        <f t="shared" ref="D3:D27" si="1">12.7*(100-C3)/100</f>
        <v>30.48</v>
      </c>
      <c r="E3" s="1">
        <f t="shared" ref="E3:E27" si="2">19.6/((100-C3)/100)</f>
        <v>8.166666667</v>
      </c>
      <c r="F3" s="1">
        <f t="shared" ref="F3:F24" si="3">0.09158*(C3/10)^3+-2.907*(C3/10)^2+29.92*(C3/10)+0.02321</f>
        <v>-1239.92431</v>
      </c>
      <c r="G3" s="1">
        <f t="shared" ref="G3:G27" si="4">H3+I3</f>
        <v>270.184862</v>
      </c>
      <c r="H3" s="8">
        <f>20*(100-F3)/100</f>
        <v>267.984862</v>
      </c>
      <c r="I3" s="1">
        <v>2.2</v>
      </c>
      <c r="J3" s="1">
        <f t="shared" ref="J3:J27" si="5">G3*E3</f>
        <v>2206.509706</v>
      </c>
      <c r="K3" s="1">
        <f t="shared" ref="K3:K27" si="6">G3*E3*$A$17</f>
        <v>551627.4266</v>
      </c>
      <c r="L3" s="1">
        <v>5000.0</v>
      </c>
      <c r="M3" s="1">
        <f t="shared" ref="M3:M27" si="7">L3*E3</f>
        <v>40833.33333</v>
      </c>
      <c r="N3" s="1">
        <v>2200.0</v>
      </c>
      <c r="O3" s="1">
        <f t="shared" ref="O3:O27" si="8">N3*E3</f>
        <v>17966.66667</v>
      </c>
      <c r="P3" s="1">
        <v>7500.0</v>
      </c>
      <c r="Q3" s="1">
        <f t="shared" ref="Q3:Q27" si="9">P3*E3</f>
        <v>61250</v>
      </c>
      <c r="R3" s="1">
        <f t="shared" ref="R3:R27" si="10">K3+M3+O3+Q3</f>
        <v>671677.4266</v>
      </c>
      <c r="S3" s="6">
        <f t="shared" ref="S3:S27" si="11">(R3-$R$17)/$R$17</f>
        <v>0.6924059504</v>
      </c>
    </row>
    <row r="4">
      <c r="C4" s="1">
        <v>-130.0</v>
      </c>
      <c r="D4" s="1">
        <f t="shared" si="1"/>
        <v>29.21</v>
      </c>
      <c r="E4" s="1">
        <f t="shared" si="2"/>
        <v>8.52173913</v>
      </c>
      <c r="F4" s="1">
        <f t="shared" si="3"/>
        <v>-1081.42105</v>
      </c>
      <c r="G4" s="1">
        <f t="shared" si="4"/>
        <v>238.4293684</v>
      </c>
      <c r="H4" s="8">
        <f>H$17*(100-F4)/100</f>
        <v>236.2293684</v>
      </c>
      <c r="I4" s="1">
        <v>2.2</v>
      </c>
      <c r="J4" s="1">
        <f t="shared" si="5"/>
        <v>2031.832879</v>
      </c>
      <c r="K4" s="1">
        <f t="shared" si="6"/>
        <v>507958.2197</v>
      </c>
      <c r="L4" s="1">
        <v>5000.0</v>
      </c>
      <c r="M4" s="1">
        <f t="shared" si="7"/>
        <v>42608.69565</v>
      </c>
      <c r="N4" s="1">
        <v>2200.0</v>
      </c>
      <c r="O4" s="1">
        <f t="shared" si="8"/>
        <v>18747.82609</v>
      </c>
      <c r="P4" s="1">
        <v>7500.0</v>
      </c>
      <c r="Q4" s="1">
        <f t="shared" si="9"/>
        <v>63913.04348</v>
      </c>
      <c r="R4" s="1">
        <f t="shared" si="10"/>
        <v>633227.7849</v>
      </c>
      <c r="S4" s="6">
        <f t="shared" si="11"/>
        <v>0.5955255138</v>
      </c>
    </row>
    <row r="5">
      <c r="C5" s="1">
        <v>-120.0</v>
      </c>
      <c r="D5" s="1">
        <f t="shared" si="1"/>
        <v>27.94</v>
      </c>
      <c r="E5" s="1">
        <f t="shared" si="2"/>
        <v>8.909090909</v>
      </c>
      <c r="F5" s="1">
        <f t="shared" si="3"/>
        <v>-935.87503</v>
      </c>
      <c r="G5" s="1">
        <f t="shared" si="4"/>
        <v>209.375006</v>
      </c>
      <c r="H5" s="8">
        <f>20*(100-F5)/100</f>
        <v>207.175006</v>
      </c>
      <c r="I5" s="1">
        <v>2.2</v>
      </c>
      <c r="J5" s="1">
        <f t="shared" si="5"/>
        <v>1865.340963</v>
      </c>
      <c r="K5" s="1">
        <f t="shared" si="6"/>
        <v>466335.2406</v>
      </c>
      <c r="L5" s="1">
        <v>5000.0</v>
      </c>
      <c r="M5" s="1">
        <f t="shared" si="7"/>
        <v>44545.45455</v>
      </c>
      <c r="N5" s="1">
        <v>2200.0</v>
      </c>
      <c r="O5" s="1">
        <f t="shared" si="8"/>
        <v>19600</v>
      </c>
      <c r="P5" s="1">
        <v>7500.0</v>
      </c>
      <c r="Q5" s="1">
        <f t="shared" si="9"/>
        <v>66818.18182</v>
      </c>
      <c r="R5" s="1">
        <f t="shared" si="10"/>
        <v>597298.877</v>
      </c>
      <c r="S5" s="6">
        <f t="shared" si="11"/>
        <v>0.5049964962</v>
      </c>
    </row>
    <row r="6">
      <c r="C6" s="1">
        <v>-110.0</v>
      </c>
      <c r="D6" s="1">
        <f t="shared" si="1"/>
        <v>26.67</v>
      </c>
      <c r="E6" s="1">
        <f t="shared" si="2"/>
        <v>9.333333333</v>
      </c>
      <c r="F6" s="1">
        <f t="shared" si="3"/>
        <v>-802.73677</v>
      </c>
      <c r="G6" s="1">
        <f t="shared" si="4"/>
        <v>182.705449</v>
      </c>
      <c r="H6" s="8">
        <f>H$17*(100-F6)/100</f>
        <v>180.505449</v>
      </c>
      <c r="I6" s="1">
        <v>2.2</v>
      </c>
      <c r="J6" s="1">
        <f t="shared" si="5"/>
        <v>1705.250857</v>
      </c>
      <c r="K6" s="1">
        <f t="shared" si="6"/>
        <v>426312.7142</v>
      </c>
      <c r="L6" s="1">
        <v>5000.0</v>
      </c>
      <c r="M6" s="1">
        <f t="shared" si="7"/>
        <v>46666.66667</v>
      </c>
      <c r="N6" s="1">
        <v>2200.0</v>
      </c>
      <c r="O6" s="1">
        <f t="shared" si="8"/>
        <v>20533.33333</v>
      </c>
      <c r="P6" s="1">
        <v>7500.0</v>
      </c>
      <c r="Q6" s="1">
        <f t="shared" si="9"/>
        <v>70000</v>
      </c>
      <c r="R6" s="1">
        <f t="shared" si="10"/>
        <v>563512.7142</v>
      </c>
      <c r="S6" s="6">
        <f t="shared" si="11"/>
        <v>0.4198664909</v>
      </c>
    </row>
    <row r="7">
      <c r="C7" s="1">
        <v>-100.0</v>
      </c>
      <c r="D7" s="1">
        <f t="shared" si="1"/>
        <v>25.4</v>
      </c>
      <c r="E7" s="1">
        <f t="shared" si="2"/>
        <v>9.8</v>
      </c>
      <c r="F7" s="1">
        <f t="shared" si="3"/>
        <v>-681.45679</v>
      </c>
      <c r="G7" s="1">
        <f t="shared" si="4"/>
        <v>158.491358</v>
      </c>
      <c r="H7" s="8">
        <f>20*(100-F7)/100</f>
        <v>156.291358</v>
      </c>
      <c r="I7" s="1">
        <v>2.2</v>
      </c>
      <c r="J7" s="1">
        <f t="shared" si="5"/>
        <v>1553.215308</v>
      </c>
      <c r="K7" s="1">
        <f t="shared" si="6"/>
        <v>388303.8271</v>
      </c>
      <c r="L7" s="1">
        <v>5000.0</v>
      </c>
      <c r="M7" s="1">
        <f t="shared" si="7"/>
        <v>49000</v>
      </c>
      <c r="N7" s="1">
        <v>2200.0</v>
      </c>
      <c r="O7" s="1">
        <f t="shared" si="8"/>
        <v>21560</v>
      </c>
      <c r="P7" s="1">
        <v>7500.0</v>
      </c>
      <c r="Q7" s="1">
        <f t="shared" si="9"/>
        <v>73500</v>
      </c>
      <c r="R7" s="1">
        <f t="shared" si="10"/>
        <v>532363.8271</v>
      </c>
      <c r="S7" s="6">
        <f t="shared" si="11"/>
        <v>0.3413815518</v>
      </c>
    </row>
    <row r="8">
      <c r="C8" s="1">
        <v>-90.0</v>
      </c>
      <c r="D8" s="1">
        <f t="shared" si="1"/>
        <v>24.13</v>
      </c>
      <c r="E8" s="1">
        <f t="shared" si="2"/>
        <v>10.31578947</v>
      </c>
      <c r="F8" s="1">
        <f t="shared" si="3"/>
        <v>-571.48561</v>
      </c>
      <c r="G8" s="1">
        <f t="shared" si="4"/>
        <v>136.4659516</v>
      </c>
      <c r="H8" s="8">
        <f>H$17*(100-F8)/100</f>
        <v>134.2659516</v>
      </c>
      <c r="I8" s="1">
        <v>2.2</v>
      </c>
      <c r="J8" s="1">
        <f t="shared" si="5"/>
        <v>1407.754027</v>
      </c>
      <c r="K8" s="1">
        <f t="shared" si="6"/>
        <v>351938.5069</v>
      </c>
      <c r="L8" s="1">
        <v>5000.0</v>
      </c>
      <c r="M8" s="1">
        <f t="shared" si="7"/>
        <v>51578.94737</v>
      </c>
      <c r="N8" s="1">
        <v>2200.0</v>
      </c>
      <c r="O8" s="1">
        <f t="shared" si="8"/>
        <v>22694.73684</v>
      </c>
      <c r="P8" s="1">
        <v>7500.0</v>
      </c>
      <c r="Q8" s="1">
        <f t="shared" si="9"/>
        <v>77368.42105</v>
      </c>
      <c r="R8" s="1">
        <f t="shared" si="10"/>
        <v>503580.6121</v>
      </c>
      <c r="S8" s="6">
        <f t="shared" si="11"/>
        <v>0.2688573275</v>
      </c>
    </row>
    <row r="9">
      <c r="C9" s="1">
        <v>-80.0</v>
      </c>
      <c r="D9" s="1">
        <f t="shared" si="1"/>
        <v>22.86</v>
      </c>
      <c r="E9" s="1">
        <f t="shared" si="2"/>
        <v>10.88888889</v>
      </c>
      <c r="F9" s="1">
        <f t="shared" si="3"/>
        <v>-472.27375</v>
      </c>
      <c r="G9" s="1">
        <f t="shared" si="4"/>
        <v>116.65475</v>
      </c>
      <c r="H9" s="8">
        <f>20*(100-F9)/100</f>
        <v>114.45475</v>
      </c>
      <c r="I9" s="1">
        <v>2.2</v>
      </c>
      <c r="J9" s="1">
        <f t="shared" si="5"/>
        <v>1270.240611</v>
      </c>
      <c r="K9" s="1">
        <f t="shared" si="6"/>
        <v>317560.1528</v>
      </c>
      <c r="L9" s="1">
        <v>5000.0</v>
      </c>
      <c r="M9" s="1">
        <f t="shared" si="7"/>
        <v>54444.44444</v>
      </c>
      <c r="N9" s="1">
        <v>2200.0</v>
      </c>
      <c r="O9" s="1">
        <f t="shared" si="8"/>
        <v>23955.55556</v>
      </c>
      <c r="P9" s="1">
        <v>7500.0</v>
      </c>
      <c r="Q9" s="1">
        <f t="shared" si="9"/>
        <v>81666.66667</v>
      </c>
      <c r="R9" s="1">
        <f t="shared" si="10"/>
        <v>477626.8194</v>
      </c>
      <c r="S9" s="6">
        <f t="shared" si="11"/>
        <v>0.2034623158</v>
      </c>
    </row>
    <row r="10">
      <c r="C10" s="1">
        <v>-70.0</v>
      </c>
      <c r="D10" s="1">
        <f t="shared" si="1"/>
        <v>21.59</v>
      </c>
      <c r="E10" s="1">
        <f t="shared" si="2"/>
        <v>11.52941176</v>
      </c>
      <c r="F10" s="1">
        <f t="shared" si="3"/>
        <v>-383.27173</v>
      </c>
      <c r="G10" s="1">
        <f t="shared" si="4"/>
        <v>98.83191253</v>
      </c>
      <c r="H10" s="8">
        <f>H$17*(100-F10)/100</f>
        <v>96.63191253</v>
      </c>
      <c r="I10" s="1">
        <v>2.2</v>
      </c>
      <c r="J10" s="1">
        <f t="shared" si="5"/>
        <v>1139.473815</v>
      </c>
      <c r="K10" s="1">
        <f t="shared" si="6"/>
        <v>284868.4538</v>
      </c>
      <c r="L10" s="1">
        <v>5000.0</v>
      </c>
      <c r="M10" s="1">
        <f t="shared" si="7"/>
        <v>57647.05882</v>
      </c>
      <c r="N10" s="1">
        <v>2200.0</v>
      </c>
      <c r="O10" s="1">
        <f t="shared" si="8"/>
        <v>25364.70588</v>
      </c>
      <c r="P10" s="1">
        <v>7500.0</v>
      </c>
      <c r="Q10" s="1">
        <f t="shared" si="9"/>
        <v>86470.58824</v>
      </c>
      <c r="R10" s="1">
        <f t="shared" si="10"/>
        <v>454350.8067</v>
      </c>
      <c r="S10" s="6">
        <f t="shared" si="11"/>
        <v>0.1448144278</v>
      </c>
    </row>
    <row r="11">
      <c r="C11" s="1">
        <v>-60.0</v>
      </c>
      <c r="D11" s="1">
        <f t="shared" si="1"/>
        <v>20.32</v>
      </c>
      <c r="E11" s="1">
        <f t="shared" si="2"/>
        <v>12.25</v>
      </c>
      <c r="F11" s="1">
        <f t="shared" si="3"/>
        <v>-303.93007</v>
      </c>
      <c r="G11" s="1">
        <f t="shared" si="4"/>
        <v>82.986014</v>
      </c>
      <c r="H11" s="8">
        <f>20*(100-F11)/100</f>
        <v>80.786014</v>
      </c>
      <c r="I11" s="1">
        <v>2.2</v>
      </c>
      <c r="J11" s="1">
        <f t="shared" si="5"/>
        <v>1016.578672</v>
      </c>
      <c r="K11" s="1">
        <f t="shared" si="6"/>
        <v>254144.6679</v>
      </c>
      <c r="L11" s="1">
        <v>5000.0</v>
      </c>
      <c r="M11" s="1">
        <f t="shared" si="7"/>
        <v>61250</v>
      </c>
      <c r="N11" s="1">
        <v>2200.0</v>
      </c>
      <c r="O11" s="1">
        <f t="shared" si="8"/>
        <v>26950</v>
      </c>
      <c r="P11" s="1">
        <v>7500.0</v>
      </c>
      <c r="Q11" s="1">
        <f t="shared" si="9"/>
        <v>91875</v>
      </c>
      <c r="R11" s="1">
        <f t="shared" si="10"/>
        <v>434219.6679</v>
      </c>
      <c r="S11" s="6">
        <f t="shared" si="11"/>
        <v>0.09409058665</v>
      </c>
    </row>
    <row r="12">
      <c r="C12" s="1">
        <v>-50.0</v>
      </c>
      <c r="D12" s="1">
        <f t="shared" si="1"/>
        <v>19.05</v>
      </c>
      <c r="E12" s="1">
        <f t="shared" si="2"/>
        <v>13.06666667</v>
      </c>
      <c r="F12" s="1">
        <f t="shared" si="3"/>
        <v>-233.69929</v>
      </c>
      <c r="G12" s="1">
        <f t="shared" si="4"/>
        <v>68.92436768</v>
      </c>
      <c r="H12" s="8">
        <f>H$17*(100-F12)/100</f>
        <v>66.72436768</v>
      </c>
      <c r="I12" s="1">
        <v>2.2</v>
      </c>
      <c r="J12" s="1">
        <f t="shared" si="5"/>
        <v>900.6117377</v>
      </c>
      <c r="K12" s="1">
        <f t="shared" si="6"/>
        <v>225152.9344</v>
      </c>
      <c r="L12" s="1">
        <v>5000.0</v>
      </c>
      <c r="M12" s="1">
        <f t="shared" si="7"/>
        <v>65333.33333</v>
      </c>
      <c r="N12" s="1">
        <v>2200.0</v>
      </c>
      <c r="O12" s="1">
        <f t="shared" si="8"/>
        <v>28746.66667</v>
      </c>
      <c r="P12" s="1">
        <v>7500.0</v>
      </c>
      <c r="Q12" s="1">
        <f t="shared" si="9"/>
        <v>98000</v>
      </c>
      <c r="R12" s="1">
        <f t="shared" si="10"/>
        <v>417232.9344</v>
      </c>
      <c r="S12" s="6">
        <f t="shared" si="11"/>
        <v>0.05128961159</v>
      </c>
    </row>
    <row r="13">
      <c r="C13" s="1">
        <v>-40.0</v>
      </c>
      <c r="D13" s="1">
        <f t="shared" si="1"/>
        <v>17.78</v>
      </c>
      <c r="E13" s="1">
        <f t="shared" si="2"/>
        <v>14</v>
      </c>
      <c r="F13" s="1">
        <f t="shared" si="3"/>
        <v>-172.02991</v>
      </c>
      <c r="G13" s="1">
        <f t="shared" si="4"/>
        <v>56.605982</v>
      </c>
      <c r="H13" s="8">
        <f>20*(100-F13)/100</f>
        <v>54.405982</v>
      </c>
      <c r="I13" s="1">
        <v>2.2</v>
      </c>
      <c r="J13" s="1">
        <f t="shared" si="5"/>
        <v>792.483748</v>
      </c>
      <c r="K13" s="1">
        <f t="shared" si="6"/>
        <v>198120.937</v>
      </c>
      <c r="L13" s="1">
        <v>5000.0</v>
      </c>
      <c r="M13" s="1">
        <f t="shared" si="7"/>
        <v>70000</v>
      </c>
      <c r="N13" s="1">
        <v>2200.0</v>
      </c>
      <c r="O13" s="1">
        <f t="shared" si="8"/>
        <v>30800</v>
      </c>
      <c r="P13" s="1">
        <v>7500.0</v>
      </c>
      <c r="Q13" s="1">
        <f t="shared" si="9"/>
        <v>105000</v>
      </c>
      <c r="R13" s="1">
        <f t="shared" si="10"/>
        <v>403920.937</v>
      </c>
      <c r="S13" s="6">
        <f t="shared" si="11"/>
        <v>0.01774776137</v>
      </c>
    </row>
    <row r="14">
      <c r="C14" s="1">
        <v>-30.0</v>
      </c>
      <c r="D14" s="1">
        <f t="shared" si="1"/>
        <v>16.51</v>
      </c>
      <c r="E14" s="1">
        <f t="shared" si="2"/>
        <v>15.07692308</v>
      </c>
      <c r="F14" s="1">
        <f t="shared" si="3"/>
        <v>-118.37245</v>
      </c>
      <c r="G14" s="1">
        <f t="shared" si="4"/>
        <v>45.86435315</v>
      </c>
      <c r="H14" s="8">
        <f>H$17*(100-F14)/100</f>
        <v>43.66435315</v>
      </c>
      <c r="I14" s="1">
        <v>2.2</v>
      </c>
      <c r="J14" s="1">
        <f t="shared" si="5"/>
        <v>691.4933244</v>
      </c>
      <c r="K14" s="1">
        <f t="shared" si="6"/>
        <v>172873.3311</v>
      </c>
      <c r="L14" s="1">
        <v>5000.0</v>
      </c>
      <c r="M14" s="1">
        <f t="shared" si="7"/>
        <v>75384.61538</v>
      </c>
      <c r="N14" s="1">
        <v>2200.0</v>
      </c>
      <c r="O14" s="1">
        <f t="shared" si="8"/>
        <v>33169.23077</v>
      </c>
      <c r="P14" s="1">
        <v>7500.0</v>
      </c>
      <c r="Q14" s="1">
        <f t="shared" si="9"/>
        <v>113076.9231</v>
      </c>
      <c r="R14" s="1">
        <f t="shared" si="10"/>
        <v>394504.1003</v>
      </c>
      <c r="S14" s="6">
        <f t="shared" si="11"/>
        <v>-0.005979566319</v>
      </c>
    </row>
    <row r="15">
      <c r="C15" s="1">
        <v>-20.0</v>
      </c>
      <c r="D15" s="1">
        <f t="shared" si="1"/>
        <v>15.24</v>
      </c>
      <c r="E15" s="1">
        <f t="shared" si="2"/>
        <v>16.33333333</v>
      </c>
      <c r="F15" s="1">
        <f t="shared" si="3"/>
        <v>-72.17743</v>
      </c>
      <c r="G15" s="1">
        <f t="shared" si="4"/>
        <v>36.635486</v>
      </c>
      <c r="H15" s="8">
        <f>20*(100-F15)/100</f>
        <v>34.435486</v>
      </c>
      <c r="I15" s="1">
        <v>2.2</v>
      </c>
      <c r="J15" s="1">
        <f t="shared" si="5"/>
        <v>598.3796047</v>
      </c>
      <c r="K15" s="1">
        <f t="shared" si="6"/>
        <v>149594.9012</v>
      </c>
      <c r="L15" s="1">
        <v>5000.0</v>
      </c>
      <c r="M15" s="1">
        <f t="shared" si="7"/>
        <v>81666.66667</v>
      </c>
      <c r="N15" s="1">
        <v>2200.0</v>
      </c>
      <c r="O15" s="1">
        <f t="shared" si="8"/>
        <v>35933.33333</v>
      </c>
      <c r="P15" s="1">
        <v>7500.0</v>
      </c>
      <c r="Q15" s="1">
        <f t="shared" si="9"/>
        <v>122500</v>
      </c>
      <c r="R15" s="1">
        <f t="shared" si="10"/>
        <v>389694.9012</v>
      </c>
      <c r="S15" s="6">
        <f t="shared" si="11"/>
        <v>-0.0180971647</v>
      </c>
    </row>
    <row r="16">
      <c r="C16" s="1">
        <v>-10.0</v>
      </c>
      <c r="D16" s="1">
        <f t="shared" si="1"/>
        <v>13.97</v>
      </c>
      <c r="E16" s="1">
        <f t="shared" si="2"/>
        <v>17.81818182</v>
      </c>
      <c r="F16" s="1">
        <f t="shared" si="3"/>
        <v>-32.89537</v>
      </c>
      <c r="G16" s="1">
        <f t="shared" si="4"/>
        <v>28.772905</v>
      </c>
      <c r="H16" s="8">
        <f>H$17*(100-F16)/100</f>
        <v>26.572905</v>
      </c>
      <c r="I16" s="1">
        <v>2.2</v>
      </c>
      <c r="J16" s="1">
        <f t="shared" si="5"/>
        <v>512.6808527</v>
      </c>
      <c r="K16" s="1">
        <f t="shared" si="6"/>
        <v>128170.2132</v>
      </c>
      <c r="L16" s="1">
        <v>5000.0</v>
      </c>
      <c r="M16" s="1">
        <f t="shared" si="7"/>
        <v>89090.90909</v>
      </c>
      <c r="N16" s="1">
        <v>2200.0</v>
      </c>
      <c r="O16" s="1">
        <f t="shared" si="8"/>
        <v>39200</v>
      </c>
      <c r="P16" s="1">
        <v>7500.0</v>
      </c>
      <c r="Q16" s="1">
        <f t="shared" si="9"/>
        <v>133636.3636</v>
      </c>
      <c r="R16" s="1">
        <f t="shared" si="10"/>
        <v>390097.4859</v>
      </c>
      <c r="S16" s="6">
        <f t="shared" si="11"/>
        <v>-0.01708278374</v>
      </c>
    </row>
    <row r="17">
      <c r="A17" s="1">
        <v>250.0</v>
      </c>
      <c r="B17" s="1">
        <v>6000.0</v>
      </c>
      <c r="C17" s="1">
        <v>0.0</v>
      </c>
      <c r="D17" s="1">
        <f t="shared" si="1"/>
        <v>12.7</v>
      </c>
      <c r="E17" s="1">
        <f t="shared" si="2"/>
        <v>19.6</v>
      </c>
      <c r="F17" s="1">
        <f t="shared" si="3"/>
        <v>0.02321</v>
      </c>
      <c r="G17" s="1">
        <f t="shared" si="4"/>
        <v>22.195358</v>
      </c>
      <c r="H17" s="8">
        <f>20*(100-F17)/100</f>
        <v>19.995358</v>
      </c>
      <c r="I17" s="1">
        <v>2.2</v>
      </c>
      <c r="J17" s="1">
        <f t="shared" si="5"/>
        <v>435.0290168</v>
      </c>
      <c r="K17" s="1">
        <f t="shared" si="6"/>
        <v>108757.2542</v>
      </c>
      <c r="L17" s="1">
        <v>5000.0</v>
      </c>
      <c r="M17" s="1">
        <f t="shared" si="7"/>
        <v>98000</v>
      </c>
      <c r="N17" s="1">
        <v>2200.0</v>
      </c>
      <c r="O17" s="1">
        <f t="shared" si="8"/>
        <v>43120</v>
      </c>
      <c r="P17" s="1">
        <v>7500.0</v>
      </c>
      <c r="Q17" s="1">
        <f t="shared" si="9"/>
        <v>147000</v>
      </c>
      <c r="R17" s="1">
        <f t="shared" si="10"/>
        <v>396877.2542</v>
      </c>
      <c r="S17" s="6">
        <f t="shared" si="11"/>
        <v>0</v>
      </c>
    </row>
    <row r="18">
      <c r="A18" s="1" t="s">
        <v>28</v>
      </c>
      <c r="C18" s="1">
        <v>10.0</v>
      </c>
      <c r="D18" s="1">
        <f t="shared" si="1"/>
        <v>11.43</v>
      </c>
      <c r="E18" s="1">
        <f t="shared" si="2"/>
        <v>21.77777778</v>
      </c>
      <c r="F18" s="1">
        <f t="shared" si="3"/>
        <v>27.12779</v>
      </c>
      <c r="G18" s="1">
        <f t="shared" si="4"/>
        <v>16.77105927</v>
      </c>
      <c r="H18" s="8">
        <f t="shared" ref="H18:H27" si="12">H$17*(100-F18)/100</f>
        <v>14.57105927</v>
      </c>
      <c r="I18" s="1">
        <v>2.2</v>
      </c>
      <c r="J18" s="1">
        <f t="shared" si="5"/>
        <v>365.2364019</v>
      </c>
      <c r="K18" s="1">
        <f t="shared" si="6"/>
        <v>91309.10048</v>
      </c>
      <c r="L18" s="1">
        <v>5000.0</v>
      </c>
      <c r="M18" s="1">
        <f t="shared" si="7"/>
        <v>108888.8889</v>
      </c>
      <c r="N18" s="1">
        <v>2200.0</v>
      </c>
      <c r="O18" s="1">
        <f t="shared" si="8"/>
        <v>47911.11111</v>
      </c>
      <c r="P18" s="1">
        <v>7500.0</v>
      </c>
      <c r="Q18" s="1">
        <f t="shared" si="9"/>
        <v>163333.3333</v>
      </c>
      <c r="R18" s="1">
        <f t="shared" si="10"/>
        <v>411442.4338</v>
      </c>
      <c r="S18" s="6">
        <f t="shared" si="11"/>
        <v>0.03669945672</v>
      </c>
    </row>
    <row r="19">
      <c r="C19" s="1">
        <v>20.0</v>
      </c>
      <c r="D19" s="1">
        <f t="shared" si="1"/>
        <v>10.16</v>
      </c>
      <c r="E19" s="1">
        <f t="shared" si="2"/>
        <v>24.5</v>
      </c>
      <c r="F19" s="1">
        <f t="shared" si="3"/>
        <v>48.96785</v>
      </c>
      <c r="G19" s="1">
        <f t="shared" si="4"/>
        <v>12.40406109</v>
      </c>
      <c r="H19" s="8">
        <f t="shared" si="12"/>
        <v>10.20406109</v>
      </c>
      <c r="I19" s="1">
        <v>2.2</v>
      </c>
      <c r="J19" s="1">
        <f t="shared" si="5"/>
        <v>303.8994966</v>
      </c>
      <c r="K19" s="1">
        <f t="shared" si="6"/>
        <v>75974.87416</v>
      </c>
      <c r="L19" s="1">
        <v>5000.0</v>
      </c>
      <c r="M19" s="1">
        <f t="shared" si="7"/>
        <v>122500</v>
      </c>
      <c r="N19" s="1">
        <v>2200.0</v>
      </c>
      <c r="O19" s="1">
        <f t="shared" si="8"/>
        <v>53900</v>
      </c>
      <c r="P19" s="1">
        <v>7500.0</v>
      </c>
      <c r="Q19" s="1">
        <f t="shared" si="9"/>
        <v>183750</v>
      </c>
      <c r="R19" s="1">
        <f t="shared" si="10"/>
        <v>436124.8742</v>
      </c>
      <c r="S19" s="6">
        <f t="shared" si="11"/>
        <v>0.09889107916</v>
      </c>
    </row>
    <row r="20">
      <c r="C20" s="1">
        <v>30.0</v>
      </c>
      <c r="D20" s="1">
        <f t="shared" si="1"/>
        <v>8.89</v>
      </c>
      <c r="E20" s="1">
        <f t="shared" si="2"/>
        <v>28</v>
      </c>
      <c r="F20" s="1">
        <f t="shared" si="3"/>
        <v>66.09287</v>
      </c>
      <c r="G20" s="1">
        <f t="shared" si="4"/>
        <v>8.979852031</v>
      </c>
      <c r="H20" s="8">
        <f t="shared" si="12"/>
        <v>6.779852031</v>
      </c>
      <c r="I20" s="1">
        <v>2.2</v>
      </c>
      <c r="J20" s="1">
        <f t="shared" si="5"/>
        <v>251.4358569</v>
      </c>
      <c r="K20" s="1">
        <f t="shared" si="6"/>
        <v>62858.96422</v>
      </c>
      <c r="L20" s="1">
        <v>5000.0</v>
      </c>
      <c r="M20" s="1">
        <f t="shared" si="7"/>
        <v>140000</v>
      </c>
      <c r="N20" s="1">
        <v>2200.0</v>
      </c>
      <c r="O20" s="1">
        <f t="shared" si="8"/>
        <v>61600</v>
      </c>
      <c r="P20" s="1">
        <v>7500.0</v>
      </c>
      <c r="Q20" s="1">
        <f t="shared" si="9"/>
        <v>210000</v>
      </c>
      <c r="R20" s="1">
        <f t="shared" si="10"/>
        <v>474458.9642</v>
      </c>
      <c r="S20" s="6">
        <f t="shared" si="11"/>
        <v>0.1954803638</v>
      </c>
    </row>
    <row r="21">
      <c r="C21" s="1">
        <v>40.0</v>
      </c>
      <c r="D21" s="1">
        <f t="shared" si="1"/>
        <v>7.62</v>
      </c>
      <c r="E21" s="1">
        <f t="shared" si="2"/>
        <v>32.66666667</v>
      </c>
      <c r="F21" s="1">
        <f t="shared" si="3"/>
        <v>79.05233</v>
      </c>
      <c r="G21" s="1">
        <f t="shared" si="4"/>
        <v>6.388561609</v>
      </c>
      <c r="H21" s="8">
        <f t="shared" si="12"/>
        <v>4.188561609</v>
      </c>
      <c r="I21" s="1">
        <v>2.2</v>
      </c>
      <c r="J21" s="1">
        <f t="shared" si="5"/>
        <v>208.6930126</v>
      </c>
      <c r="K21" s="1">
        <f t="shared" si="6"/>
        <v>52173.25314</v>
      </c>
      <c r="L21" s="1">
        <v>5000.0</v>
      </c>
      <c r="M21" s="1">
        <f t="shared" si="7"/>
        <v>163333.3333</v>
      </c>
      <c r="N21" s="1">
        <v>2200.0</v>
      </c>
      <c r="O21" s="1">
        <f t="shared" si="8"/>
        <v>71866.66667</v>
      </c>
      <c r="P21" s="1">
        <v>7500.0</v>
      </c>
      <c r="Q21" s="1">
        <f t="shared" si="9"/>
        <v>245000</v>
      </c>
      <c r="R21" s="1">
        <f t="shared" si="10"/>
        <v>532373.2531</v>
      </c>
      <c r="S21" s="6">
        <f t="shared" si="11"/>
        <v>0.3414053023</v>
      </c>
    </row>
    <row r="22">
      <c r="C22" s="1">
        <v>50.0</v>
      </c>
      <c r="D22" s="1">
        <f t="shared" si="1"/>
        <v>6.35</v>
      </c>
      <c r="E22" s="1">
        <f t="shared" si="2"/>
        <v>39.2</v>
      </c>
      <c r="F22" s="1">
        <f t="shared" si="3"/>
        <v>88.39571</v>
      </c>
      <c r="G22" s="1">
        <f t="shared" si="4"/>
        <v>4.520319329</v>
      </c>
      <c r="H22" s="8">
        <f t="shared" si="12"/>
        <v>2.320319329</v>
      </c>
      <c r="I22" s="1">
        <v>2.2</v>
      </c>
      <c r="J22" s="1">
        <f t="shared" si="5"/>
        <v>177.1965177</v>
      </c>
      <c r="K22" s="1">
        <f t="shared" si="6"/>
        <v>44299.12942</v>
      </c>
      <c r="L22" s="1">
        <v>5000.0</v>
      </c>
      <c r="M22" s="1">
        <f t="shared" si="7"/>
        <v>196000</v>
      </c>
      <c r="N22" s="1">
        <v>2200.0</v>
      </c>
      <c r="O22" s="1">
        <f t="shared" si="8"/>
        <v>86240</v>
      </c>
      <c r="P22" s="1">
        <v>7500.0</v>
      </c>
      <c r="Q22" s="1">
        <f t="shared" si="9"/>
        <v>294000</v>
      </c>
      <c r="R22" s="1">
        <f t="shared" si="10"/>
        <v>620539.1294</v>
      </c>
      <c r="S22" s="6">
        <f t="shared" si="11"/>
        <v>0.56355428</v>
      </c>
    </row>
    <row r="23">
      <c r="C23" s="1">
        <v>60.0</v>
      </c>
      <c r="D23" s="1">
        <f t="shared" si="1"/>
        <v>5.08</v>
      </c>
      <c r="E23" s="1">
        <f t="shared" si="2"/>
        <v>49</v>
      </c>
      <c r="F23" s="1">
        <f t="shared" si="3"/>
        <v>94.67249</v>
      </c>
      <c r="G23" s="1">
        <f t="shared" si="4"/>
        <v>3.265254697</v>
      </c>
      <c r="H23" s="8">
        <f t="shared" si="12"/>
        <v>1.065254697</v>
      </c>
      <c r="I23" s="1">
        <v>2.2</v>
      </c>
      <c r="J23" s="1">
        <f t="shared" si="5"/>
        <v>159.9974802</v>
      </c>
      <c r="K23" s="1">
        <f t="shared" si="6"/>
        <v>39999.37004</v>
      </c>
      <c r="L23" s="1">
        <v>5000.0</v>
      </c>
      <c r="M23" s="1">
        <f t="shared" si="7"/>
        <v>245000</v>
      </c>
      <c r="N23" s="1">
        <v>2200.0</v>
      </c>
      <c r="O23" s="1">
        <f t="shared" si="8"/>
        <v>107800</v>
      </c>
      <c r="P23" s="1">
        <v>7500.0</v>
      </c>
      <c r="Q23" s="1">
        <f t="shared" si="9"/>
        <v>367500</v>
      </c>
      <c r="R23" s="1">
        <f t="shared" si="10"/>
        <v>760299.37</v>
      </c>
      <c r="S23" s="6">
        <f t="shared" si="11"/>
        <v>0.9157040672</v>
      </c>
    </row>
    <row r="24">
      <c r="C24" s="1">
        <v>70.0</v>
      </c>
      <c r="D24" s="1">
        <f t="shared" si="1"/>
        <v>3.81</v>
      </c>
      <c r="E24" s="1">
        <f t="shared" si="2"/>
        <v>65.33333333</v>
      </c>
      <c r="F24" s="1">
        <f t="shared" si="3"/>
        <v>98.43215</v>
      </c>
      <c r="G24" s="1">
        <f t="shared" si="4"/>
        <v>2.51349722</v>
      </c>
      <c r="H24" s="8">
        <f t="shared" si="12"/>
        <v>0.3134972204</v>
      </c>
      <c r="I24" s="1">
        <v>2.2</v>
      </c>
      <c r="J24" s="1">
        <f t="shared" si="5"/>
        <v>164.2151517</v>
      </c>
      <c r="K24" s="1">
        <f t="shared" si="6"/>
        <v>41053.78793</v>
      </c>
      <c r="L24" s="1">
        <v>5000.0</v>
      </c>
      <c r="M24" s="1">
        <f t="shared" si="7"/>
        <v>326666.6667</v>
      </c>
      <c r="N24" s="1">
        <v>2200.0</v>
      </c>
      <c r="O24" s="1">
        <f t="shared" si="8"/>
        <v>143733.3333</v>
      </c>
      <c r="P24" s="1">
        <v>7500.0</v>
      </c>
      <c r="Q24" s="1">
        <f t="shared" si="9"/>
        <v>490000</v>
      </c>
      <c r="R24" s="1">
        <f t="shared" si="10"/>
        <v>1001453.788</v>
      </c>
      <c r="S24" s="6">
        <f t="shared" si="11"/>
        <v>1.523333795</v>
      </c>
    </row>
    <row r="25">
      <c r="C25" s="1">
        <v>80.0</v>
      </c>
      <c r="D25" s="1">
        <f t="shared" si="1"/>
        <v>2.54</v>
      </c>
      <c r="E25" s="1">
        <f t="shared" si="2"/>
        <v>98</v>
      </c>
      <c r="F25" s="1">
        <v>99.0</v>
      </c>
      <c r="G25" s="1">
        <f t="shared" si="4"/>
        <v>2.39995358</v>
      </c>
      <c r="H25" s="8">
        <f t="shared" si="12"/>
        <v>0.19995358</v>
      </c>
      <c r="I25" s="1">
        <v>2.2</v>
      </c>
      <c r="J25" s="1">
        <f t="shared" si="5"/>
        <v>235.1954508</v>
      </c>
      <c r="K25" s="1">
        <f t="shared" si="6"/>
        <v>58798.86271</v>
      </c>
      <c r="L25" s="1">
        <v>5000.0</v>
      </c>
      <c r="M25" s="1">
        <f t="shared" si="7"/>
        <v>490000</v>
      </c>
      <c r="N25" s="1">
        <v>2200.0</v>
      </c>
      <c r="O25" s="1">
        <f t="shared" si="8"/>
        <v>215600</v>
      </c>
      <c r="P25" s="1">
        <v>7500.0</v>
      </c>
      <c r="Q25" s="1">
        <f t="shared" si="9"/>
        <v>735000</v>
      </c>
      <c r="R25" s="1">
        <f t="shared" si="10"/>
        <v>1499398.863</v>
      </c>
      <c r="S25" s="6">
        <f t="shared" si="11"/>
        <v>2.777991424</v>
      </c>
    </row>
    <row r="26">
      <c r="C26" s="1">
        <v>90.0</v>
      </c>
      <c r="D26" s="1">
        <f t="shared" si="1"/>
        <v>1.27</v>
      </c>
      <c r="E26" s="1">
        <f t="shared" si="2"/>
        <v>196</v>
      </c>
      <c r="F26" s="1">
        <v>99.5</v>
      </c>
      <c r="G26" s="1">
        <f t="shared" si="4"/>
        <v>2.29997679</v>
      </c>
      <c r="H26" s="8">
        <f t="shared" si="12"/>
        <v>0.09997679</v>
      </c>
      <c r="I26" s="1">
        <v>2.2</v>
      </c>
      <c r="J26" s="1">
        <f t="shared" si="5"/>
        <v>450.7954508</v>
      </c>
      <c r="K26" s="1">
        <f t="shared" si="6"/>
        <v>112698.8627</v>
      </c>
      <c r="L26" s="1">
        <v>5000.0</v>
      </c>
      <c r="M26" s="1">
        <f t="shared" si="7"/>
        <v>980000</v>
      </c>
      <c r="N26" s="1">
        <v>2200.0</v>
      </c>
      <c r="O26" s="1">
        <f t="shared" si="8"/>
        <v>431200</v>
      </c>
      <c r="P26" s="1">
        <v>7500.0</v>
      </c>
      <c r="Q26" s="1">
        <f t="shared" si="9"/>
        <v>1470000</v>
      </c>
      <c r="R26" s="1">
        <f t="shared" si="10"/>
        <v>2993898.863</v>
      </c>
      <c r="S26" s="6">
        <f t="shared" si="11"/>
        <v>6.543639327</v>
      </c>
    </row>
    <row r="27">
      <c r="C27" s="1">
        <v>100.0</v>
      </c>
      <c r="D27" s="1">
        <f t="shared" si="1"/>
        <v>0</v>
      </c>
      <c r="E27" s="1" t="str">
        <f t="shared" si="2"/>
        <v>#DIV/0!</v>
      </c>
      <c r="F27" s="1">
        <v>100.0</v>
      </c>
      <c r="G27" s="1">
        <f t="shared" si="4"/>
        <v>2.2</v>
      </c>
      <c r="H27" s="8">
        <f t="shared" si="12"/>
        <v>0</v>
      </c>
      <c r="I27" s="1">
        <v>2.2</v>
      </c>
      <c r="J27" s="1" t="str">
        <f t="shared" si="5"/>
        <v>#DIV/0!</v>
      </c>
      <c r="K27" s="1" t="str">
        <f t="shared" si="6"/>
        <v>#DIV/0!</v>
      </c>
      <c r="L27" s="1">
        <v>5000.0</v>
      </c>
      <c r="M27" s="1" t="str">
        <f t="shared" si="7"/>
        <v>#DIV/0!</v>
      </c>
      <c r="N27" s="1">
        <v>2200.0</v>
      </c>
      <c r="O27" s="1" t="str">
        <f t="shared" si="8"/>
        <v>#DIV/0!</v>
      </c>
      <c r="P27" s="1">
        <v>7500.0</v>
      </c>
      <c r="Q27" s="1" t="str">
        <f t="shared" si="9"/>
        <v>#DIV/0!</v>
      </c>
      <c r="R27" s="1" t="str">
        <f t="shared" si="10"/>
        <v>#DIV/0!</v>
      </c>
      <c r="S27" s="6" t="str">
        <f t="shared" si="11"/>
        <v>#DIV/0!</v>
      </c>
    </row>
  </sheetData>
  <drawing r:id="rId1"/>
</worksheet>
</file>