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gg\Desktop\Hockey Models\"/>
    </mc:Choice>
  </mc:AlternateContent>
  <xr:revisionPtr revIDLastSave="0" documentId="13_ncr:1_{648F97A9-EE35-41DE-A3A2-BD3C7DE8646A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Pivot" sheetId="2" r:id="rId1"/>
    <sheet name="Predictions" sheetId="1" r:id="rId2"/>
  </sheets>
  <calcPr calcId="191029"/>
  <pivotCaches>
    <pivotCache cacheId="1" r:id="rId3"/>
    <pivotCache cacheId="5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22" i="1" l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K122" i="1" a="1"/>
  <c r="K122" i="1" s="1"/>
  <c r="K123" i="1" a="1"/>
  <c r="K123" i="1" s="1"/>
  <c r="K124" i="1" a="1"/>
  <c r="K124" i="1" s="1"/>
  <c r="K125" i="1" a="1"/>
  <c r="K125" i="1" s="1"/>
  <c r="K126" i="1" a="1"/>
  <c r="K126" i="1" s="1"/>
  <c r="K127" i="1" a="1"/>
  <c r="K127" i="1" s="1"/>
  <c r="K128" i="1" a="1"/>
  <c r="K128" i="1" s="1"/>
  <c r="K129" i="1" a="1"/>
  <c r="K129" i="1" s="1"/>
  <c r="K130" i="1" a="1"/>
  <c r="K130" i="1" s="1"/>
  <c r="K131" i="1" a="1"/>
  <c r="K131" i="1" s="1"/>
  <c r="K132" i="1" a="1"/>
  <c r="K132" i="1" s="1"/>
  <c r="K133" i="1" a="1"/>
  <c r="K133" i="1" s="1"/>
  <c r="K134" i="1" a="1"/>
  <c r="K134" i="1" s="1"/>
  <c r="K135" i="1" a="1"/>
  <c r="K135" i="1" s="1"/>
  <c r="K108" i="1" a="1"/>
  <c r="K108" i="1" s="1"/>
  <c r="K109" i="1" a="1"/>
  <c r="K109" i="1" s="1"/>
  <c r="K110" i="1" a="1"/>
  <c r="K110" i="1"/>
  <c r="K111" i="1" a="1"/>
  <c r="K111" i="1" s="1"/>
  <c r="K112" i="1" a="1"/>
  <c r="K112" i="1" s="1"/>
  <c r="K113" i="1" a="1"/>
  <c r="K113" i="1" s="1"/>
  <c r="K114" i="1" a="1"/>
  <c r="K114" i="1"/>
  <c r="K115" i="1" a="1"/>
  <c r="K115" i="1" s="1"/>
  <c r="K116" i="1" a="1"/>
  <c r="K116" i="1" s="1"/>
  <c r="K117" i="1" a="1"/>
  <c r="K117" i="1" s="1"/>
  <c r="K118" i="1" a="1"/>
  <c r="K118" i="1" s="1"/>
  <c r="K119" i="1" a="1"/>
  <c r="K119" i="1" s="1"/>
  <c r="K120" i="1" a="1"/>
  <c r="K120" i="1" s="1"/>
  <c r="K121" i="1" a="1"/>
  <c r="K121" i="1" s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O104" i="1"/>
  <c r="O105" i="1"/>
  <c r="O106" i="1"/>
  <c r="O107" i="1"/>
  <c r="N104" i="1"/>
  <c r="N105" i="1"/>
  <c r="N106" i="1"/>
  <c r="N107" i="1"/>
  <c r="K104" i="1" a="1"/>
  <c r="K104" i="1" s="1"/>
  <c r="K105" i="1" a="1"/>
  <c r="K105" i="1" s="1"/>
  <c r="K106" i="1" a="1"/>
  <c r="K106" i="1" s="1"/>
  <c r="K107" i="1" a="1"/>
  <c r="K107" i="1"/>
  <c r="O92" i="1" l="1"/>
  <c r="O93" i="1"/>
  <c r="O94" i="1"/>
  <c r="O95" i="1"/>
  <c r="O96" i="1"/>
  <c r="O97" i="1"/>
  <c r="O98" i="1"/>
  <c r="O99" i="1"/>
  <c r="O100" i="1"/>
  <c r="O101" i="1"/>
  <c r="O102" i="1"/>
  <c r="O103" i="1"/>
  <c r="N92" i="1"/>
  <c r="N93" i="1"/>
  <c r="N94" i="1"/>
  <c r="N95" i="1"/>
  <c r="N96" i="1"/>
  <c r="N97" i="1"/>
  <c r="N98" i="1"/>
  <c r="N99" i="1"/>
  <c r="N100" i="1"/>
  <c r="N101" i="1"/>
  <c r="N102" i="1"/>
  <c r="N103" i="1"/>
  <c r="K92" i="1" a="1"/>
  <c r="K92" i="1" s="1"/>
  <c r="K93" i="1" a="1"/>
  <c r="K93" i="1" s="1"/>
  <c r="K94" i="1" a="1"/>
  <c r="K94" i="1" s="1"/>
  <c r="K95" i="1" a="1"/>
  <c r="K95" i="1" s="1"/>
  <c r="K96" i="1" a="1"/>
  <c r="K96" i="1" s="1"/>
  <c r="K97" i="1" a="1"/>
  <c r="K97" i="1" s="1"/>
  <c r="K98" i="1" a="1"/>
  <c r="K98" i="1"/>
  <c r="K99" i="1" a="1"/>
  <c r="K99" i="1" s="1"/>
  <c r="K100" i="1" a="1"/>
  <c r="K100" i="1" s="1"/>
  <c r="K101" i="1" a="1"/>
  <c r="K101" i="1" s="1"/>
  <c r="K102" i="1" a="1"/>
  <c r="K102" i="1" s="1"/>
  <c r="K103" i="1" a="1"/>
  <c r="K103" i="1" s="1"/>
  <c r="O89" i="1"/>
  <c r="O90" i="1"/>
  <c r="O91" i="1"/>
  <c r="N89" i="1"/>
  <c r="N90" i="1"/>
  <c r="N91" i="1"/>
  <c r="K89" i="1" a="1"/>
  <c r="K89" i="1" s="1"/>
  <c r="K90" i="1" a="1"/>
  <c r="K90" i="1" s="1"/>
  <c r="K91" i="1" a="1"/>
  <c r="K91" i="1" s="1"/>
  <c r="O80" i="1" l="1"/>
  <c r="O81" i="1"/>
  <c r="O82" i="1"/>
  <c r="O83" i="1"/>
  <c r="O84" i="1"/>
  <c r="O85" i="1"/>
  <c r="O86" i="1"/>
  <c r="O87" i="1"/>
  <c r="O88" i="1"/>
  <c r="N78" i="1"/>
  <c r="N79" i="1"/>
  <c r="N80" i="1"/>
  <c r="N81" i="1"/>
  <c r="N82" i="1"/>
  <c r="N83" i="1"/>
  <c r="N84" i="1"/>
  <c r="N85" i="1"/>
  <c r="N86" i="1"/>
  <c r="N87" i="1"/>
  <c r="N88" i="1"/>
  <c r="O79" i="1"/>
  <c r="O78" i="1"/>
  <c r="K78" i="1" a="1"/>
  <c r="K78" i="1"/>
  <c r="K79" i="1" a="1"/>
  <c r="K79" i="1" s="1"/>
  <c r="K80" i="1" a="1"/>
  <c r="K80" i="1" s="1"/>
  <c r="K81" i="1" a="1"/>
  <c r="K81" i="1"/>
  <c r="K82" i="1" a="1"/>
  <c r="K82" i="1"/>
  <c r="K83" i="1" a="1"/>
  <c r="K83" i="1"/>
  <c r="K84" i="1" a="1"/>
  <c r="K84" i="1" s="1"/>
  <c r="K85" i="1" a="1"/>
  <c r="K85" i="1"/>
  <c r="K86" i="1" a="1"/>
  <c r="K86" i="1"/>
  <c r="K87" i="1" a="1"/>
  <c r="K87" i="1" s="1"/>
  <c r="K88" i="1" a="1"/>
  <c r="K88" i="1" s="1"/>
  <c r="O74" i="1"/>
  <c r="O75" i="1"/>
  <c r="O76" i="1"/>
  <c r="O77" i="1"/>
  <c r="O73" i="1"/>
  <c r="N74" i="1"/>
  <c r="N75" i="1"/>
  <c r="N76" i="1"/>
  <c r="N77" i="1"/>
  <c r="N73" i="1"/>
  <c r="K73" i="1" a="1"/>
  <c r="K73" i="1" s="1"/>
  <c r="K74" i="1" a="1"/>
  <c r="K74" i="1" s="1"/>
  <c r="K75" i="1" a="1"/>
  <c r="K75" i="1" s="1"/>
  <c r="K76" i="1" a="1"/>
  <c r="K76" i="1" s="1"/>
  <c r="K77" i="1" a="1"/>
  <c r="K77" i="1" s="1"/>
  <c r="K68" i="1" a="1"/>
  <c r="K68" i="1" s="1"/>
  <c r="K69" i="1" a="1"/>
  <c r="K69" i="1" s="1"/>
  <c r="K70" i="1" a="1"/>
  <c r="K70" i="1" s="1"/>
  <c r="K71" i="1" a="1"/>
  <c r="K71" i="1" s="1"/>
  <c r="K72" i="1" a="1"/>
  <c r="K72" i="1" s="1"/>
  <c r="K55" i="1" a="1"/>
  <c r="K55" i="1" s="1"/>
  <c r="K56" i="1" a="1"/>
  <c r="K56" i="1" s="1"/>
  <c r="K57" i="1" a="1"/>
  <c r="K57" i="1" s="1"/>
  <c r="K58" i="1" a="1"/>
  <c r="K58" i="1" s="1"/>
  <c r="K59" i="1" a="1"/>
  <c r="K59" i="1" s="1"/>
  <c r="K60" i="1" a="1"/>
  <c r="K60" i="1" s="1"/>
  <c r="K61" i="1" a="1"/>
  <c r="K61" i="1" s="1"/>
  <c r="K62" i="1" a="1"/>
  <c r="K62" i="1" s="1"/>
  <c r="K63" i="1" a="1"/>
  <c r="K63" i="1" s="1"/>
  <c r="K64" i="1" a="1"/>
  <c r="K64" i="1" s="1"/>
  <c r="K65" i="1" a="1"/>
  <c r="K65" i="1" s="1"/>
  <c r="K66" i="1" a="1"/>
  <c r="K66" i="1" s="1"/>
  <c r="K67" i="1" a="1"/>
  <c r="K67" i="1" s="1"/>
  <c r="F5" i="2"/>
  <c r="F4" i="2"/>
  <c r="K49" i="1" a="1"/>
  <c r="K49" i="1" s="1"/>
  <c r="K50" i="1" a="1"/>
  <c r="K50" i="1" s="1"/>
  <c r="K51" i="1" a="1"/>
  <c r="K51" i="1" s="1"/>
  <c r="K52" i="1" a="1"/>
  <c r="K52" i="1" s="1"/>
  <c r="K53" i="1" a="1"/>
  <c r="K53" i="1" s="1"/>
  <c r="K54" i="1" a="1"/>
  <c r="K54" i="1" s="1"/>
  <c r="K41" i="1" a="1"/>
  <c r="K41" i="1" s="1"/>
  <c r="K42" i="1" a="1"/>
  <c r="K42" i="1" s="1"/>
  <c r="K43" i="1" a="1"/>
  <c r="K43" i="1" s="1"/>
  <c r="K44" i="1" a="1"/>
  <c r="K44" i="1" s="1"/>
  <c r="K45" i="1" a="1"/>
  <c r="K45" i="1" s="1"/>
  <c r="K46" i="1" a="1"/>
  <c r="K46" i="1" s="1"/>
  <c r="K47" i="1" a="1"/>
  <c r="K47" i="1" s="1"/>
  <c r="K48" i="1" a="1"/>
  <c r="K48" i="1" s="1"/>
  <c r="F9" i="2"/>
  <c r="F8" i="2"/>
  <c r="K36" i="1" a="1"/>
  <c r="K36" i="1" s="1"/>
  <c r="K37" i="1" a="1"/>
  <c r="K37" i="1" s="1"/>
  <c r="K38" i="1" a="1"/>
  <c r="K38" i="1" s="1"/>
  <c r="K39" i="1" a="1"/>
  <c r="K39" i="1" s="1"/>
  <c r="K40" i="1" a="1"/>
  <c r="K40" i="1" s="1"/>
  <c r="K23" i="1" a="1"/>
  <c r="K23" i="1" s="1"/>
  <c r="K24" i="1" a="1"/>
  <c r="K24" i="1" s="1"/>
  <c r="K25" i="1" a="1"/>
  <c r="K25" i="1" s="1"/>
  <c r="K26" i="1" a="1"/>
  <c r="K26" i="1" s="1"/>
  <c r="K27" i="1" a="1"/>
  <c r="K27" i="1" s="1"/>
  <c r="K28" i="1" a="1"/>
  <c r="K28" i="1" s="1"/>
  <c r="K29" i="1" a="1"/>
  <c r="K29" i="1" s="1"/>
  <c r="K30" i="1" a="1"/>
  <c r="K30" i="1" s="1"/>
  <c r="K31" i="1" a="1"/>
  <c r="K31" i="1" s="1"/>
  <c r="K32" i="1" a="1"/>
  <c r="K32" i="1" s="1"/>
  <c r="K33" i="1" a="1"/>
  <c r="K33" i="1" s="1"/>
  <c r="K34" i="1" a="1"/>
  <c r="K34" i="1" s="1"/>
  <c r="K35" i="1" a="1"/>
  <c r="K35" i="1" s="1"/>
  <c r="K22" i="1" a="1"/>
  <c r="K22" i="1" s="1"/>
  <c r="D5" i="2"/>
  <c r="D6" i="2"/>
  <c r="D7" i="2"/>
  <c r="D8" i="2"/>
  <c r="D9" i="2"/>
  <c r="D4" i="2"/>
  <c r="F6" i="2" l="1"/>
  <c r="F1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<sst xmlns="http://schemas.openxmlformats.org/spreadsheetml/2006/main" count="602" uniqueCount="101">
  <si>
    <t>Date</t>
  </si>
  <si>
    <t>Winner</t>
  </si>
  <si>
    <t>Winner Probability</t>
  </si>
  <si>
    <t>Loser</t>
  </si>
  <si>
    <t>Loser Probability</t>
  </si>
  <si>
    <t>Site</t>
  </si>
  <si>
    <t>Boston Bruins</t>
  </si>
  <si>
    <t>Arizona Coyotes</t>
  </si>
  <si>
    <t>Playing At:  Boston Bruins   Home</t>
  </si>
  <si>
    <t>Colorado Avalanche</t>
  </si>
  <si>
    <t>Philadelphia Flyers</t>
  </si>
  <si>
    <t>Playing At:  Colorado Avalanche   Home</t>
  </si>
  <si>
    <t>Edmonton Oilers</t>
  </si>
  <si>
    <t>New Jersey Devils</t>
  </si>
  <si>
    <t>Playing At:  Edmonton Oilers   Home</t>
  </si>
  <si>
    <t>St. Louis Blues</t>
  </si>
  <si>
    <t>Chicago Blackhawks</t>
  </si>
  <si>
    <t>Playing At:  Chicago Blackhawks   Home</t>
  </si>
  <si>
    <t>Winnipeg Jets</t>
  </si>
  <si>
    <t>Anaheim Ducks</t>
  </si>
  <si>
    <t>Playing At:  Anaheim Ducks   Home</t>
  </si>
  <si>
    <t>Toronto Maple Leafs</t>
  </si>
  <si>
    <t>Nashville Predators</t>
  </si>
  <si>
    <t>Playing At:  Toronto Maple Leafs   Home</t>
  </si>
  <si>
    <t>Tampa Bay Lightning</t>
  </si>
  <si>
    <t>Seattle Kraken</t>
  </si>
  <si>
    <t>Playing At:  Seattle Kraken   Home</t>
  </si>
  <si>
    <t>New York Rangers</t>
  </si>
  <si>
    <t>Washington Capitals</t>
  </si>
  <si>
    <t>Playing At:  Washington Capitals   Home</t>
  </si>
  <si>
    <t>Dallas Stars</t>
  </si>
  <si>
    <t>Vegas Golden Knights</t>
  </si>
  <si>
    <t>Playing At:  Dallas Stars   Home</t>
  </si>
  <si>
    <t>Calgary Flames</t>
  </si>
  <si>
    <t>Playing At:  Calgary Flames   Home</t>
  </si>
  <si>
    <t>Florida Panthers</t>
  </si>
  <si>
    <t>Columbus Blue Jackets</t>
  </si>
  <si>
    <t>Playing At:  Columbus Blue Jackets   Home</t>
  </si>
  <si>
    <t>Ottawa Senators</t>
  </si>
  <si>
    <t>Detroit Red Wings</t>
  </si>
  <si>
    <t>Playing At:  Detroit Red Wings   Home</t>
  </si>
  <si>
    <t>New York Islanders</t>
  </si>
  <si>
    <t>Los Angeles Kings</t>
  </si>
  <si>
    <t>Playing At:  New York Islanders   Home</t>
  </si>
  <si>
    <t>Vancouver Canucks</t>
  </si>
  <si>
    <t>Carolina Hurricanes</t>
  </si>
  <si>
    <t>Playing At:  Vancouver Canucks   Home</t>
  </si>
  <si>
    <t>Montreal Canadiens</t>
  </si>
  <si>
    <t>Buffalo Sabres</t>
  </si>
  <si>
    <t>Playing At:  Buffalo Sabres   Home</t>
  </si>
  <si>
    <t>Model</t>
  </si>
  <si>
    <t>Category</t>
  </si>
  <si>
    <t>80-85</t>
  </si>
  <si>
    <t>70-80</t>
  </si>
  <si>
    <t>60-70</t>
  </si>
  <si>
    <t>50-60</t>
  </si>
  <si>
    <t>Row Labels</t>
  </si>
  <si>
    <t>Grand Total</t>
  </si>
  <si>
    <t>Count of Winner</t>
  </si>
  <si>
    <t>Sum of Model</t>
  </si>
  <si>
    <t>% Correct</t>
  </si>
  <si>
    <t>San Jose Sharks</t>
  </si>
  <si>
    <t>Playing At:  Vegas Golden Knights   Home</t>
  </si>
  <si>
    <t>Minnesota Wild</t>
  </si>
  <si>
    <t>Playing At:  Montreal Canadiens   Home</t>
  </si>
  <si>
    <t>Playing At:  New York Rangers   Home</t>
  </si>
  <si>
    <t>85 &lt;</t>
  </si>
  <si>
    <t>Playing At:  San Jose Sharks   Home</t>
  </si>
  <si>
    <t>Playing At:  Nashville Predators   Home</t>
  </si>
  <si>
    <t>Playing At:  Ottawa Senators   Home</t>
  </si>
  <si>
    <t>Playing At:  St. Louis Blues   Home</t>
  </si>
  <si>
    <t>Pittsburgh Penguins</t>
  </si>
  <si>
    <t>Playing At:  Pittsburgh Penguins   Home</t>
  </si>
  <si>
    <t>Playing At:  New Jersey Devils   Home</t>
  </si>
  <si>
    <t>Playing At:  Los Angeles Kings   Home</t>
  </si>
  <si>
    <t>70% or greater</t>
  </si>
  <si>
    <t>less than 70%</t>
  </si>
  <si>
    <t>Playing At:  Minnesota Wild   Home</t>
  </si>
  <si>
    <t>Playing At:  Philadelphia Flyers   Home</t>
  </si>
  <si>
    <t>Playing At:  Carolina Hurricanes   Home</t>
  </si>
  <si>
    <t>Playing At:  Arizona Coyotes   Home</t>
  </si>
  <si>
    <t>Playing At:  Winnipeg Jets   Home</t>
  </si>
  <si>
    <t>GF Prediction</t>
  </si>
  <si>
    <t>GA Prediction</t>
  </si>
  <si>
    <t>GF Actual</t>
  </si>
  <si>
    <t>GA Actual</t>
  </si>
  <si>
    <t>GF ABS Error</t>
  </si>
  <si>
    <t>GA ABS Error</t>
  </si>
  <si>
    <t>Average of GF ABS Error</t>
  </si>
  <si>
    <t>Average of GA ABS Error</t>
  </si>
  <si>
    <t>Used RF Model 3 - only 60 game location averages - poor results</t>
  </si>
  <si>
    <t>Playing At:  Tampa Bay Lightning   Home</t>
  </si>
  <si>
    <t>(blank)</t>
  </si>
  <si>
    <t>Playing At:  Florida Panthers   Home</t>
  </si>
  <si>
    <t>Model Used</t>
  </si>
  <si>
    <t>RF1</t>
  </si>
  <si>
    <t>RF2</t>
  </si>
  <si>
    <t>RF3</t>
  </si>
  <si>
    <t>RF4</t>
  </si>
  <si>
    <t>RF5</t>
  </si>
  <si>
    <t>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</si>
</sst>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1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1" applyFont="1"/>
    <xf numFmtId="2" fontId="0" fillId="0" borderId="0" xfId="0" applyNumberFormat="1"/>
    <xf numFmtId="164" fontId="0" fillId="0" borderId="0" xfId="1" applyNumberFormat="1" applyFont="1"/>
    <xf numFmtId="0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2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homas Higgins" refreshedDate="45284.035676273146" createdVersion="8" refreshedVersion="8" minRefreshableVersion="3" recordCount="121" xr:uid="{844E4652-D6A0-4396-B3FA-9A4199B49072}">
  <cacheSource type="worksheet">
    <worksheetSource ref="B1:O1048576" sheet="Predictions"/>
  </cacheSource>
  <cacheFields count="15">
    <cacheField name="Date" numFmtId="0">
      <sharedItems containsNonDate="0" containsDate="1" containsString="0" containsBlank="1" minDate="2023-12-09T00:00:00" maxDate="2023-12-24T00:00:00"/>
    </cacheField>
    <cacheField name="Winner" numFmtId="0">
      <sharedItems containsBlank="1"/>
    </cacheField>
    <cacheField name="GF Prediction" numFmtId="0">
      <sharedItems containsBlank="1" containsMixedTypes="1" containsNumber="1" containsInteger="1" minValue="1" maxValue="5"/>
    </cacheField>
    <cacheField name="Winner Probability" numFmtId="0">
      <sharedItems containsString="0" containsBlank="1" containsNumber="1" minValue="0.502" maxValue="0.876"/>
    </cacheField>
    <cacheField name="Loser" numFmtId="0">
      <sharedItems containsBlank="1"/>
    </cacheField>
    <cacheField name="GA Prediction" numFmtId="0">
      <sharedItems containsBlank="1" containsMixedTypes="1" containsNumber="1" containsInteger="1" minValue="2" maxValue="4"/>
    </cacheField>
    <cacheField name="Loser Probability" numFmtId="0">
      <sharedItems containsString="0" containsBlank="1" containsNumber="1" minValue="0.124" maxValue="0.498"/>
    </cacheField>
    <cacheField name="Site" numFmtId="0">
      <sharedItems containsBlank="1"/>
    </cacheField>
    <cacheField name="Model" numFmtId="0">
      <sharedItems containsString="0" containsBlank="1" containsNumber="1" containsInteger="1" minValue="0" maxValue="1"/>
    </cacheField>
    <cacheField name="Category" numFmtId="0">
      <sharedItems containsBlank="1" count="6">
        <s v="85 &lt;"/>
        <s v="80-85"/>
        <s v="70-80"/>
        <s v="60-70"/>
        <s v="50-60"/>
        <m/>
      </sharedItems>
    </cacheField>
    <cacheField name="GF Actual" numFmtId="0">
      <sharedItems containsBlank="1" containsMixedTypes="1" containsNumber="1" containsInteger="1" minValue="1" maxValue="7"/>
    </cacheField>
    <cacheField name="GA Actual" numFmtId="0">
      <sharedItems containsBlank="1" containsMixedTypes="1" containsNumber="1" containsInteger="1" minValue="0" maxValue="9"/>
    </cacheField>
    <cacheField name="GF ABS Error" numFmtId="0">
      <sharedItems containsBlank="1" containsMixedTypes="1" containsNumber="1" containsInteger="1" minValue="0" maxValue="3"/>
    </cacheField>
    <cacheField name="GA ABS Error" numFmtId="0">
      <sharedItems containsBlank="1" containsMixedTypes="1" containsNumber="1" containsInteger="1" minValue="0" maxValue="6"/>
    </cacheField>
    <cacheField name="% Correct" numFmtId="0" formula="COUNT(Winner)/SUM(Model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homas Higgins" refreshedDate="45287.396903125002" createdVersion="8" refreshedVersion="8" minRefreshableVersion="3" recordCount="135" xr:uid="{DA5DA62F-86DF-48F4-B83B-306BE2A00D1E}">
  <cacheSource type="worksheet">
    <worksheetSource ref="A1:O1048576" sheet="Predictions"/>
  </cacheSource>
  <cacheFields count="16">
    <cacheField name="Model Used" numFmtId="0">
      <sharedItems containsBlank="1" count="6">
        <s v="RF1"/>
        <s v="RF2"/>
        <s v="RF3"/>
        <s v="RF4"/>
        <s v="RF5"/>
        <m/>
      </sharedItems>
    </cacheField>
    <cacheField name="Date" numFmtId="0">
      <sharedItems containsNonDate="0" containsDate="1" containsString="0" containsBlank="1" minDate="2023-12-09T00:00:00" maxDate="2023-12-28T00:00:00"/>
    </cacheField>
    <cacheField name="Winner" numFmtId="0">
      <sharedItems containsBlank="1"/>
    </cacheField>
    <cacheField name="GF Prediction" numFmtId="0">
      <sharedItems containsBlank="1" containsMixedTypes="1" containsNumber="1" containsInteger="1" minValue="1" maxValue="5"/>
    </cacheField>
    <cacheField name="Winner Probability" numFmtId="0">
      <sharedItems containsString="0" containsBlank="1" containsNumber="1" minValue="0.502" maxValue="0.876"/>
    </cacheField>
    <cacheField name="Loser" numFmtId="0">
      <sharedItems containsBlank="1"/>
    </cacheField>
    <cacheField name="GA Prediction" numFmtId="0">
      <sharedItems containsBlank="1" containsMixedTypes="1" containsNumber="1" containsInteger="1" minValue="2" maxValue="4"/>
    </cacheField>
    <cacheField name="Loser Probability" numFmtId="0">
      <sharedItems containsString="0" containsBlank="1" containsNumber="1" minValue="0.124" maxValue="0.498"/>
    </cacheField>
    <cacheField name="Site" numFmtId="0">
      <sharedItems containsBlank="1"/>
    </cacheField>
    <cacheField name="Model" numFmtId="0">
      <sharedItems containsString="0" containsBlank="1" containsNumber="1" containsInteger="1" minValue="0" maxValue="1"/>
    </cacheField>
    <cacheField name="Category" numFmtId="0">
      <sharedItems containsBlank="1" count="6">
        <s v="85 &lt;"/>
        <s v="80-85"/>
        <s v="70-80"/>
        <s v="60-70"/>
        <s v="50-60"/>
        <m/>
      </sharedItems>
    </cacheField>
    <cacheField name="GF Actual" numFmtId="0">
      <sharedItems containsBlank="1" containsMixedTypes="1" containsNumber="1" containsInteger="1" minValue="1" maxValue="7"/>
    </cacheField>
    <cacheField name="GA Actual" numFmtId="0">
      <sharedItems containsBlank="1" containsMixedTypes="1" containsNumber="1" containsInteger="1" minValue="0" maxValue="9"/>
    </cacheField>
    <cacheField name="GF ABS Error" numFmtId="0">
      <sharedItems containsBlank="1" containsMixedTypes="1" containsNumber="1" containsInteger="1" minValue="0" maxValue="4"/>
    </cacheField>
    <cacheField name="GA ABS Error" numFmtId="0">
      <sharedItems containsBlank="1" containsMixedTypes="1" containsNumber="1" containsInteger="1" minValue="0" maxValue="6"/>
    </cacheField>
    <cacheField name="% Correct" numFmtId="0" formula="COUNT(Winner)/SUM(Model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1">
  <r>
    <d v="2023-12-09T00:00:00"/>
    <s v="Boston Bruins"/>
    <m/>
    <n v="0.876"/>
    <s v="Arizona Coyotes"/>
    <m/>
    <n v="0.124"/>
    <s v="Playing At:  Boston Bruins   Home"/>
    <n v="1"/>
    <x v="0"/>
    <m/>
    <m/>
    <m/>
    <m/>
  </r>
  <r>
    <d v="2023-12-09T00:00:00"/>
    <s v="Colorado Avalanche"/>
    <m/>
    <n v="0.85"/>
    <s v="Philadelphia Flyers"/>
    <m/>
    <n v="0.15"/>
    <s v="Playing At:  Colorado Avalanche   Home"/>
    <n v="0"/>
    <x v="0"/>
    <m/>
    <m/>
    <m/>
    <m/>
  </r>
  <r>
    <d v="2023-12-09T00:00:00"/>
    <s v="St. Louis Blues"/>
    <m/>
    <n v="0.81"/>
    <s v="Chicago Blackhawks"/>
    <m/>
    <n v="0.19"/>
    <s v="Playing At:  Chicago Blackhawks   Home"/>
    <n v="0"/>
    <x v="1"/>
    <m/>
    <m/>
    <m/>
    <m/>
  </r>
  <r>
    <d v="2023-12-09T00:00:00"/>
    <s v="Toronto Maple Leafs"/>
    <m/>
    <n v="0.79800000000000004"/>
    <s v="Nashville Predators"/>
    <m/>
    <n v="0.20200000000000001"/>
    <s v="Playing At:  Toronto Maple Leafs   Home"/>
    <n v="1"/>
    <x v="2"/>
    <m/>
    <m/>
    <m/>
    <m/>
  </r>
  <r>
    <d v="2023-12-09T00:00:00"/>
    <s v="Tampa Bay Lightning"/>
    <m/>
    <n v="0.77800000000000002"/>
    <s v="Seattle Kraken"/>
    <m/>
    <n v="0.222"/>
    <s v="Playing At:  Seattle Kraken   Home"/>
    <n v="1"/>
    <x v="2"/>
    <m/>
    <m/>
    <m/>
    <m/>
  </r>
  <r>
    <d v="2023-12-09T00:00:00"/>
    <s v="New York Rangers"/>
    <m/>
    <n v="0.71199999999999997"/>
    <s v="Washington Capitals"/>
    <m/>
    <n v="0.28799999999999998"/>
    <s v="Playing At:  Washington Capitals   Home"/>
    <n v="0"/>
    <x v="2"/>
    <m/>
    <m/>
    <m/>
    <m/>
  </r>
  <r>
    <d v="2023-12-09T00:00:00"/>
    <s v="Dallas Stars"/>
    <m/>
    <n v="0.69799999999999995"/>
    <s v="Vegas Golden Knights"/>
    <m/>
    <n v="0.30199999999999999"/>
    <s v="Playing At:  Dallas Stars   Home"/>
    <n v="0"/>
    <x v="3"/>
    <m/>
    <m/>
    <m/>
    <m/>
  </r>
  <r>
    <d v="2023-12-09T00:00:00"/>
    <s v="Calgary Flames"/>
    <m/>
    <n v="0.64200000000000002"/>
    <s v="New Jersey Devils"/>
    <m/>
    <n v="0.35799999999999998"/>
    <s v="Playing At:  Calgary Flames   Home"/>
    <n v="0"/>
    <x v="3"/>
    <m/>
    <m/>
    <m/>
    <m/>
  </r>
  <r>
    <d v="2023-12-09T00:00:00"/>
    <s v="Ottawa Senators"/>
    <m/>
    <n v="0.57999999999999996"/>
    <s v="Detroit Red Wings"/>
    <m/>
    <n v="0.42"/>
    <s v="Playing At:  Detroit Red Wings   Home"/>
    <n v="1"/>
    <x v="4"/>
    <m/>
    <m/>
    <m/>
    <m/>
  </r>
  <r>
    <d v="2023-12-09T00:00:00"/>
    <s v="New York Islanders"/>
    <m/>
    <n v="0.56999999999999995"/>
    <s v="Los Angeles Kings"/>
    <m/>
    <n v="0.43"/>
    <s v="Playing At:  New York Islanders   Home"/>
    <n v="1"/>
    <x v="4"/>
    <m/>
    <m/>
    <m/>
    <m/>
  </r>
  <r>
    <d v="2023-12-09T00:00:00"/>
    <s v="Vancouver Canucks"/>
    <m/>
    <n v="0.53800000000000003"/>
    <s v="Carolina Hurricanes"/>
    <m/>
    <n v="0.46200000000000002"/>
    <s v="Playing At:  Vancouver Canucks   Home"/>
    <n v="1"/>
    <x v="4"/>
    <m/>
    <m/>
    <m/>
    <m/>
  </r>
  <r>
    <d v="2023-12-09T00:00:00"/>
    <s v="Montreal Canadiens"/>
    <m/>
    <n v="0.50600000000000001"/>
    <s v="Buffalo Sabres"/>
    <m/>
    <n v="0.49399999999999999"/>
    <s v="Playing At:  Buffalo Sabres   Home"/>
    <n v="1"/>
    <x v="4"/>
    <m/>
    <m/>
    <m/>
    <m/>
  </r>
  <r>
    <d v="2023-12-10T00:00:00"/>
    <s v="Vegas Golden Knights"/>
    <m/>
    <n v="0.87"/>
    <s v="San Jose Sharks"/>
    <m/>
    <n v="0.13"/>
    <s v="Playing At:  Vegas Golden Knights   Home"/>
    <n v="1"/>
    <x v="0"/>
    <m/>
    <m/>
    <m/>
    <m/>
  </r>
  <r>
    <d v="2023-12-10T00:00:00"/>
    <s v="Edmonton Oilers"/>
    <m/>
    <n v="0.82199999999999995"/>
    <s v="New Jersey Devils"/>
    <m/>
    <n v="0.17799999999999999"/>
    <s v="Playing At:  Edmonton Oilers   Home"/>
    <n v="1"/>
    <x v="1"/>
    <m/>
    <m/>
    <m/>
    <m/>
  </r>
  <r>
    <d v="2023-12-10T00:00:00"/>
    <s v="Winnipeg Jets"/>
    <m/>
    <n v="0.80200000000000005"/>
    <s v="Anaheim Ducks"/>
    <m/>
    <n v="0.19800000000000001"/>
    <s v="Playing At:  Anaheim Ducks   Home"/>
    <n v="1"/>
    <x v="1"/>
    <m/>
    <m/>
    <m/>
    <m/>
  </r>
  <r>
    <d v="2023-12-10T00:00:00"/>
    <s v="Minnesota Wild"/>
    <m/>
    <n v="0.76400000000000001"/>
    <s v="Seattle Kraken"/>
    <m/>
    <n v="0.23599999999999999"/>
    <s v="Playing At:  Seattle Kraken   Home"/>
    <n v="1"/>
    <x v="2"/>
    <m/>
    <m/>
    <m/>
    <m/>
  </r>
  <r>
    <d v="2023-12-10T00:00:00"/>
    <s v="Nashville Predators"/>
    <m/>
    <n v="0.74399999999999999"/>
    <s v="Montreal Canadiens"/>
    <m/>
    <n v="0.25600000000000001"/>
    <s v="Playing At:  Montreal Canadiens   Home"/>
    <n v="1"/>
    <x v="2"/>
    <m/>
    <m/>
    <m/>
    <m/>
  </r>
  <r>
    <d v="2023-12-10T00:00:00"/>
    <s v="Washington Capitals"/>
    <m/>
    <n v="0.70199999999999996"/>
    <s v="Chicago Blackhawks"/>
    <m/>
    <n v="0.29799999999999999"/>
    <s v="Playing At:  Chicago Blackhawks   Home"/>
    <n v="1"/>
    <x v="2"/>
    <m/>
    <m/>
    <m/>
    <m/>
  </r>
  <r>
    <d v="2023-12-10T00:00:00"/>
    <s v="New York Rangers"/>
    <m/>
    <n v="0.69"/>
    <s v="Los Angeles Kings"/>
    <m/>
    <n v="0.31"/>
    <s v="Playing At:  New York Rangers   Home"/>
    <n v="1"/>
    <x v="3"/>
    <m/>
    <m/>
    <m/>
    <m/>
  </r>
  <r>
    <d v="2023-12-10T00:00:00"/>
    <s v="Florida Panthers"/>
    <m/>
    <n v="0.60199999999999998"/>
    <s v="Columbus Blue Jackets"/>
    <m/>
    <n v="0.39800000000000002"/>
    <s v="Playing At:  Columbus Blue Jackets   Home"/>
    <n v="1"/>
    <x v="3"/>
    <m/>
    <m/>
    <m/>
    <m/>
  </r>
  <r>
    <d v="2023-12-11T00:00:00"/>
    <s v="Colorado Avalanche"/>
    <m/>
    <n v="0.68799999999999994"/>
    <s v="Calgary Flames"/>
    <m/>
    <n v="0.312"/>
    <s v="Playing At:  Colorado Avalanche   Home"/>
    <n v="1"/>
    <x v="3"/>
    <m/>
    <m/>
    <m/>
    <m/>
  </r>
  <r>
    <d v="2023-12-11T00:00:00"/>
    <s v="Dallas Stars"/>
    <m/>
    <n v="0.622"/>
    <s v="Detroit Red Wings"/>
    <m/>
    <n v="0.378"/>
    <s v="Playing At:  Dallas Stars   Home"/>
    <n v="1"/>
    <x v="3"/>
    <m/>
    <m/>
    <m/>
    <m/>
  </r>
  <r>
    <d v="2023-12-11T00:00:00"/>
    <s v="Buffalo Sabres"/>
    <m/>
    <n v="0.52200000000000002"/>
    <s v="Arizona Coyotes"/>
    <m/>
    <n v="0.47799999999999998"/>
    <s v="Playing At:  Buffalo Sabres   Home"/>
    <n v="1"/>
    <x v="4"/>
    <m/>
    <m/>
    <m/>
    <m/>
  </r>
  <r>
    <d v="2023-12-11T00:00:00"/>
    <s v="Toronto Maple Leafs"/>
    <m/>
    <n v="0.502"/>
    <s v="New York Islanders"/>
    <m/>
    <n v="0.498"/>
    <s v="Playing At:  New York Islanders   Home"/>
    <n v="0"/>
    <x v="4"/>
    <m/>
    <m/>
    <m/>
    <m/>
  </r>
  <r>
    <d v="2023-12-12T00:00:00"/>
    <s v="Edmonton Oilers"/>
    <m/>
    <n v="0.82399999999999995"/>
    <s v="Chicago Blackhawks"/>
    <m/>
    <n v="0.17599999999999999"/>
    <s v="Playing At:  Edmonton Oilers   Home"/>
    <n v="1"/>
    <x v="1"/>
    <m/>
    <m/>
    <m/>
    <m/>
  </r>
  <r>
    <d v="2023-12-12T00:00:00"/>
    <s v="Winnipeg Jets"/>
    <m/>
    <n v="0.77800000000000002"/>
    <s v="San Jose Sharks"/>
    <m/>
    <n v="0.222"/>
    <s v="Playing At:  San Jose Sharks   Home"/>
    <n v="0"/>
    <x v="2"/>
    <m/>
    <m/>
    <m/>
    <m/>
  </r>
  <r>
    <d v="2023-12-12T00:00:00"/>
    <s v="Vegas Golden Knights"/>
    <m/>
    <n v="0.69199999999999995"/>
    <s v="Calgary Flames"/>
    <m/>
    <n v="0.308"/>
    <s v="Playing At:  Vegas Golden Knights   Home"/>
    <n v="1"/>
    <x v="3"/>
    <m/>
    <m/>
    <m/>
    <m/>
  </r>
  <r>
    <d v="2023-12-12T00:00:00"/>
    <s v="Florida Panthers"/>
    <m/>
    <n v="0.68200000000000005"/>
    <s v="Seattle Kraken"/>
    <m/>
    <n v="0.318"/>
    <s v="Playing At:  Seattle Kraken   Home"/>
    <n v="0"/>
    <x v="3"/>
    <m/>
    <m/>
    <m/>
    <m/>
  </r>
  <r>
    <d v="2023-12-12T00:00:00"/>
    <s v="Nashville Predators"/>
    <m/>
    <n v="0.68"/>
    <s v="Philadelphia Flyers"/>
    <m/>
    <n v="0.32"/>
    <s v="Playing At:  Nashville Predators   Home"/>
    <n v="1"/>
    <x v="3"/>
    <m/>
    <m/>
    <m/>
    <m/>
  </r>
  <r>
    <d v="2023-12-12T00:00:00"/>
    <s v="New York Rangers"/>
    <m/>
    <n v="0.65200000000000002"/>
    <s v="Toronto Maple Leafs"/>
    <m/>
    <n v="0.34799999999999998"/>
    <s v="Playing At:  New York Rangers   Home"/>
    <n v="0"/>
    <x v="3"/>
    <m/>
    <m/>
    <m/>
    <m/>
  </r>
  <r>
    <d v="2023-12-12T00:00:00"/>
    <s v="Vancouver Canucks"/>
    <m/>
    <n v="0.57199999999999995"/>
    <s v="Tampa Bay Lightning"/>
    <m/>
    <n v="0.42799999999999999"/>
    <s v="Playing At:  Vancouver Canucks   Home"/>
    <n v="1"/>
    <x v="4"/>
    <m/>
    <m/>
    <m/>
    <m/>
  </r>
  <r>
    <d v="2023-12-12T00:00:00"/>
    <s v="Ottawa Senators"/>
    <m/>
    <n v="0.56200000000000006"/>
    <s v="Carolina Hurricanes"/>
    <m/>
    <n v="0.438"/>
    <s v="Playing At:  Ottawa Senators   Home"/>
    <n v="0"/>
    <x v="4"/>
    <m/>
    <m/>
    <m/>
    <m/>
  </r>
  <r>
    <d v="2023-12-12T00:00:00"/>
    <s v="St. Louis Blues"/>
    <m/>
    <n v="0.52200000000000002"/>
    <s v="Detroit Red Wings"/>
    <m/>
    <n v="0.47799999999999998"/>
    <s v="Playing At:  St. Louis Blues   Home"/>
    <n v="0"/>
    <x v="4"/>
    <m/>
    <m/>
    <m/>
    <m/>
  </r>
  <r>
    <d v="2023-12-12T00:00:00"/>
    <s v="Pittsburgh Penguins"/>
    <m/>
    <n v="0.51600000000000001"/>
    <s v="Arizona Coyotes"/>
    <m/>
    <n v="0.48399999999999999"/>
    <s v="Playing At:  Pittsburgh Penguins   Home"/>
    <n v="1"/>
    <x v="4"/>
    <m/>
    <m/>
    <m/>
    <m/>
  </r>
  <r>
    <d v="2023-12-13T00:00:00"/>
    <s v="Pittsburgh Penguins"/>
    <m/>
    <n v="0.73"/>
    <s v="Montreal Canadiens"/>
    <m/>
    <n v="0.27"/>
    <s v="Playing At:  Montreal Canadiens   Home"/>
    <n v="1"/>
    <x v="2"/>
    <m/>
    <m/>
    <m/>
    <m/>
  </r>
  <r>
    <d v="2023-12-13T00:00:00"/>
    <s v="New York Islanders"/>
    <m/>
    <n v="0.624"/>
    <s v="Anaheim Ducks"/>
    <m/>
    <n v="0.376"/>
    <s v="Playing At:  New York Islanders   Home"/>
    <n v="1"/>
    <x v="3"/>
    <m/>
    <m/>
    <m/>
    <m/>
  </r>
  <r>
    <d v="2023-12-13T00:00:00"/>
    <s v="Colorado Avalanche"/>
    <m/>
    <n v="0.622"/>
    <s v="Buffalo Sabres"/>
    <m/>
    <n v="0.378"/>
    <s v="Playing At:  Colorado Avalanche   Home"/>
    <n v="1"/>
    <x v="3"/>
    <m/>
    <m/>
    <m/>
    <m/>
  </r>
  <r>
    <d v="2023-12-13T00:00:00"/>
    <s v="Boston Bruins"/>
    <m/>
    <n v="0.622"/>
    <s v="New Jersey Devils"/>
    <m/>
    <n v="0.378"/>
    <s v="Playing At:  New Jersey Devils   Home"/>
    <n v="0"/>
    <x v="3"/>
    <m/>
    <m/>
    <m/>
    <m/>
  </r>
  <r>
    <d v="2023-12-13T00:00:00"/>
    <s v="Los Angeles Kings"/>
    <m/>
    <n v="0.56999999999999995"/>
    <s v="Winnipeg Jets"/>
    <m/>
    <n v="0.43"/>
    <s v="Playing At:  Los Angeles Kings   Home"/>
    <n v="0"/>
    <x v="4"/>
    <m/>
    <m/>
    <m/>
    <m/>
  </r>
  <r>
    <d v="2023-12-14T00:00:00"/>
    <s v="Edmonton Oilers"/>
    <m/>
    <n v="0.74399999999999999"/>
    <s v="Tampa Bay Lightning"/>
    <m/>
    <n v="0.25600000000000001"/>
    <s v="Playing At:  Edmonton Oilers   Home"/>
    <n v="0"/>
    <x v="2"/>
    <m/>
    <m/>
    <m/>
    <m/>
  </r>
  <r>
    <d v="2023-12-14T00:00:00"/>
    <s v="Minnesota Wild"/>
    <m/>
    <n v="0.70599999999999996"/>
    <s v="Calgary Flames"/>
    <m/>
    <n v="0.29399999999999998"/>
    <s v="Playing At:  Minnesota Wild   Home"/>
    <n v="1"/>
    <x v="2"/>
    <m/>
    <m/>
    <m/>
    <m/>
  </r>
  <r>
    <d v="2023-12-14T00:00:00"/>
    <s v="Toronto Maple Leafs"/>
    <m/>
    <n v="0.69799999999999995"/>
    <s v="Columbus Blue Jackets"/>
    <m/>
    <n v="0.30199999999999999"/>
    <s v="Playing At:  Toronto Maple Leafs   Home"/>
    <n v="0"/>
    <x v="3"/>
    <m/>
    <m/>
    <m/>
    <m/>
  </r>
  <r>
    <d v="2023-12-14T00:00:00"/>
    <s v="Vancouver Canucks"/>
    <m/>
    <n v="0.57399999999999995"/>
    <s v="Florida Panthers"/>
    <m/>
    <n v="0.42599999999999999"/>
    <s v="Playing At:  Vancouver Canucks   Home"/>
    <n v="1"/>
    <x v="4"/>
    <m/>
    <m/>
    <m/>
    <m/>
  </r>
  <r>
    <d v="2023-12-14T00:00:00"/>
    <s v="Carolina Hurricanes"/>
    <m/>
    <n v="0.54200000000000004"/>
    <s v="Detroit Red Wings"/>
    <m/>
    <n v="0.45800000000000002"/>
    <s v="Playing At:  Detroit Red Wings   Home"/>
    <n v="1"/>
    <x v="4"/>
    <m/>
    <m/>
    <m/>
    <m/>
  </r>
  <r>
    <d v="2023-12-14T00:00:00"/>
    <s v="Seattle Kraken"/>
    <m/>
    <n v="0.53800000000000003"/>
    <s v="Chicago Blackhawks"/>
    <m/>
    <n v="0.46200000000000002"/>
    <s v="Playing At:  Seattle Kraken   Home"/>
    <n v="1"/>
    <x v="4"/>
    <m/>
    <m/>
    <m/>
    <m/>
  </r>
  <r>
    <d v="2023-12-14T00:00:00"/>
    <s v="Washington Capitals"/>
    <m/>
    <n v="0.52200000000000002"/>
    <s v="Philadelphia Flyers"/>
    <m/>
    <n v="0.47799999999999998"/>
    <s v="Playing At:  Philadelphia Flyers   Home"/>
    <n v="0"/>
    <x v="4"/>
    <m/>
    <m/>
    <m/>
    <m/>
  </r>
  <r>
    <d v="2023-12-14T00:00:00"/>
    <s v="St. Louis Blues"/>
    <m/>
    <n v="0.50600000000000001"/>
    <s v="Ottawa Senators"/>
    <m/>
    <n v="0.49399999999999999"/>
    <s v="Playing At:  St. Louis Blues   Home"/>
    <n v="1"/>
    <x v="4"/>
    <m/>
    <m/>
    <m/>
    <m/>
  </r>
  <r>
    <d v="2023-12-15T00:00:00"/>
    <s v="Carolina Hurricanes"/>
    <m/>
    <n v="0.75800000000000001"/>
    <s v="Nashville Predators"/>
    <m/>
    <n v="0.24199999999999999"/>
    <s v="Playing At:  Carolina Hurricanes   Home"/>
    <n v="0"/>
    <x v="2"/>
    <m/>
    <m/>
    <m/>
    <m/>
  </r>
  <r>
    <d v="2023-12-15T00:00:00"/>
    <s v="New York Rangers"/>
    <m/>
    <n v="0.72399999999999998"/>
    <s v="Anaheim Ducks"/>
    <m/>
    <n v="0.27600000000000002"/>
    <s v="Playing At:  New York Rangers   Home"/>
    <n v="1"/>
    <x v="2"/>
    <m/>
    <m/>
    <m/>
    <m/>
  </r>
  <r>
    <d v="2023-12-15T00:00:00"/>
    <s v="Vegas Golden Knights"/>
    <m/>
    <n v="0.71"/>
    <s v="Buffalo Sabres"/>
    <m/>
    <n v="0.28999999999999998"/>
    <s v="Playing At:  Vegas Golden Knights   Home"/>
    <n v="0"/>
    <x v="2"/>
    <m/>
    <m/>
    <m/>
    <m/>
  </r>
  <r>
    <d v="2023-12-15T00:00:00"/>
    <s v="Dallas Stars"/>
    <m/>
    <n v="0.69199999999999995"/>
    <s v="Ottawa Senators"/>
    <m/>
    <n v="0.308"/>
    <s v="Playing At:  Dallas Stars   Home"/>
    <n v="1"/>
    <x v="3"/>
    <m/>
    <m/>
    <m/>
    <m/>
  </r>
  <r>
    <d v="2023-12-15T00:00:00"/>
    <s v="Boston Bruins"/>
    <m/>
    <n v="0.57999999999999996"/>
    <s v="New York Islanders"/>
    <m/>
    <n v="0.42"/>
    <s v="Playing At:  New York Islanders   Home"/>
    <n v="1"/>
    <x v="4"/>
    <m/>
    <m/>
    <m/>
    <m/>
  </r>
  <r>
    <d v="2023-12-15T00:00:00"/>
    <s v="San Jose Sharks"/>
    <m/>
    <n v="0.50800000000000001"/>
    <s v="Arizona Coyotes"/>
    <m/>
    <n v="0.49199999999999999"/>
    <s v="Playing At:  Arizona Coyotes   Home"/>
    <n v="0"/>
    <x v="4"/>
    <m/>
    <m/>
    <m/>
    <m/>
  </r>
  <r>
    <d v="2023-12-16T00:00:00"/>
    <s v="New York Islanders"/>
    <m/>
    <n v="0.76400000000000001"/>
    <s v="Montreal Canadiens"/>
    <m/>
    <n v="0.23599999999999999"/>
    <s v="Playing At:  Montreal Canadiens   Home"/>
    <n v="0"/>
    <x v="2"/>
    <m/>
    <m/>
    <m/>
    <m/>
  </r>
  <r>
    <d v="2023-12-16T00:00:00"/>
    <s v="Minnesota Wild"/>
    <m/>
    <n v="0.72199999999999998"/>
    <s v="Vancouver Canucks"/>
    <m/>
    <n v="0.27800000000000002"/>
    <s v="Playing At:  Minnesota Wild   Home"/>
    <n v="1"/>
    <x v="2"/>
    <m/>
    <m/>
    <m/>
    <m/>
  </r>
  <r>
    <d v="2023-12-16T00:00:00"/>
    <s v="Winnipeg Jets"/>
    <m/>
    <n v="0.67800000000000005"/>
    <s v="Colorado Avalanche"/>
    <m/>
    <n v="0.32200000000000001"/>
    <s v="Playing At:  Winnipeg Jets   Home"/>
    <n v="1"/>
    <x v="3"/>
    <m/>
    <m/>
    <m/>
    <m/>
  </r>
  <r>
    <d v="2023-12-16T00:00:00"/>
    <s v="Boston Bruins"/>
    <m/>
    <n v="0.67400000000000004"/>
    <s v="New York Rangers"/>
    <m/>
    <n v="0.32600000000000001"/>
    <s v="Playing At:  Boston Bruins   Home"/>
    <n v="0"/>
    <x v="3"/>
    <m/>
    <m/>
    <m/>
    <m/>
  </r>
  <r>
    <d v="2023-12-16T00:00:00"/>
    <s v="Toronto Maple Leafs"/>
    <m/>
    <n v="0.65600000000000003"/>
    <s v="Pittsburgh Penguins"/>
    <m/>
    <n v="0.34399999999999997"/>
    <s v="Playing At:  Toronto Maple Leafs   Home"/>
    <n v="1"/>
    <x v="3"/>
    <m/>
    <m/>
    <m/>
    <m/>
  </r>
  <r>
    <d v="2023-12-16T00:00:00"/>
    <s v="New Jersey Devils"/>
    <m/>
    <n v="0.628"/>
    <s v="Columbus Blue Jackets"/>
    <m/>
    <n v="0.372"/>
    <s v="Playing At:  Columbus Blue Jackets   Home"/>
    <n v="1"/>
    <x v="3"/>
    <m/>
    <m/>
    <m/>
    <m/>
  </r>
  <r>
    <d v="2023-12-16T00:00:00"/>
    <s v="Buffalo Sabres"/>
    <m/>
    <n v="0.624"/>
    <s v="Arizona Coyotes"/>
    <m/>
    <n v="0.376"/>
    <s v="Playing At:  Arizona Coyotes   Home"/>
    <n v="0"/>
    <x v="3"/>
    <m/>
    <m/>
    <m/>
    <m/>
  </r>
  <r>
    <d v="2023-12-16T00:00:00"/>
    <s v="Nashville Predators"/>
    <m/>
    <n v="0.61"/>
    <s v="Washington Capitals"/>
    <m/>
    <n v="0.39"/>
    <s v="Playing At:  Nashville Predators   Home"/>
    <n v="1"/>
    <x v="3"/>
    <m/>
    <m/>
    <m/>
    <m/>
  </r>
  <r>
    <d v="2023-12-16T00:00:00"/>
    <s v="Calgary Flames"/>
    <m/>
    <n v="0.59199999999999997"/>
    <s v="Tampa Bay Lightning"/>
    <m/>
    <n v="0.40799999999999997"/>
    <s v="Playing At:  Calgary Flames   Home"/>
    <n v="1"/>
    <x v="4"/>
    <m/>
    <m/>
    <m/>
    <m/>
  </r>
  <r>
    <d v="2023-12-16T00:00:00"/>
    <s v="Philadelphia Flyers"/>
    <m/>
    <n v="0.57399999999999995"/>
    <s v="Detroit Red Wings"/>
    <m/>
    <n v="0.42599999999999999"/>
    <s v="Playing At:  Philadelphia Flyers   Home"/>
    <n v="1"/>
    <x v="4"/>
    <m/>
    <m/>
    <m/>
    <m/>
  </r>
  <r>
    <d v="2023-12-16T00:00:00"/>
    <s v="Edmonton Oilers"/>
    <m/>
    <n v="0.56599999999999995"/>
    <s v="Florida Panthers"/>
    <m/>
    <n v="0.434"/>
    <s v="Playing At:  Edmonton Oilers   Home"/>
    <n v="0"/>
    <x v="4"/>
    <m/>
    <m/>
    <m/>
    <m/>
  </r>
  <r>
    <d v="2023-12-16T00:00:00"/>
    <s v="Dallas Stars"/>
    <m/>
    <n v="0.55200000000000005"/>
    <s v="St. Louis Blues"/>
    <m/>
    <n v="0.44800000000000001"/>
    <s v="Playing At:  St. Louis Blues   Home"/>
    <n v="0"/>
    <x v="4"/>
    <m/>
    <m/>
    <m/>
    <m/>
  </r>
  <r>
    <d v="2023-12-16T00:00:00"/>
    <s v="Los Angeles Kings"/>
    <m/>
    <n v="0.504"/>
    <s v="Seattle Kraken"/>
    <m/>
    <n v="0.496"/>
    <s v="Playing At:  Seattle Kraken   Home"/>
    <n v="1"/>
    <x v="4"/>
    <m/>
    <m/>
    <m/>
    <m/>
  </r>
  <r>
    <d v="2023-12-17T00:00:00"/>
    <s v="Vancouver Canucks"/>
    <m/>
    <n v="0.81"/>
    <s v="Chicago Blackhawks"/>
    <m/>
    <n v="0.19"/>
    <s v="Playing At:  Chicago Blackhawks   Home"/>
    <n v="1"/>
    <x v="1"/>
    <s v="Used RF Model 3 - only 60 game location averages - poor results"/>
    <m/>
    <m/>
    <m/>
  </r>
  <r>
    <d v="2023-12-17T00:00:00"/>
    <s v="Colorado Avalanche"/>
    <m/>
    <n v="0.748"/>
    <s v="San Jose Sharks"/>
    <m/>
    <n v="0.252"/>
    <s v="Playing At:  Colorado Avalanche   Home"/>
    <n v="1"/>
    <x v="2"/>
    <m/>
    <m/>
    <m/>
    <m/>
  </r>
  <r>
    <d v="2023-12-17T00:00:00"/>
    <s v="Vegas Golden Knights"/>
    <m/>
    <n v="0.70599999999999996"/>
    <s v="Ottawa Senators"/>
    <m/>
    <n v="0.29399999999999998"/>
    <s v="Playing At:  Vegas Golden Knights   Home"/>
    <n v="1"/>
    <x v="2"/>
    <m/>
    <m/>
    <m/>
    <m/>
  </r>
  <r>
    <d v="2023-12-17T00:00:00"/>
    <s v="Carolina Hurricanes"/>
    <m/>
    <n v="0.69399999999999995"/>
    <s v="Washington Capitals"/>
    <m/>
    <n v="0.30599999999999999"/>
    <s v="Playing At:  Carolina Hurricanes   Home"/>
    <n v="0"/>
    <x v="3"/>
    <m/>
    <m/>
    <m/>
    <m/>
  </r>
  <r>
    <d v="2023-12-17T00:00:00"/>
    <s v="New Jersey Devils"/>
    <s v="GF Prediction"/>
    <n v="0.57399999999999995"/>
    <s v="Anaheim Ducks"/>
    <s v="GA Prediction"/>
    <n v="0.42599999999999999"/>
    <s v="Playing At:  New Jersey Devils   Home"/>
    <n v="0"/>
    <x v="4"/>
    <s v="GF Actual"/>
    <s v="GA Actual"/>
    <s v="GF ABS Error"/>
    <s v="GA ABS Error"/>
  </r>
  <r>
    <d v="2023-12-18T00:00:00"/>
    <s v="Winnipeg Jets"/>
    <n v="3"/>
    <n v="0.72"/>
    <s v="Montreal Canadiens"/>
    <n v="3"/>
    <n v="0.28000000000000003"/>
    <s v="Playing At:  Winnipeg Jets   Home"/>
    <n v="0"/>
    <x v="2"/>
    <n v="2"/>
    <n v="3"/>
    <n v="1"/>
    <n v="0"/>
  </r>
  <r>
    <d v="2023-12-18T00:00:00"/>
    <s v="Dallas Stars"/>
    <n v="4"/>
    <n v="0.67400000000000004"/>
    <s v="Seattle Kraken"/>
    <n v="2"/>
    <n v="0.32600000000000001"/>
    <s v="Playing At:  Dallas Stars   Home"/>
    <n v="1"/>
    <x v="3"/>
    <n v="4"/>
    <n v="3"/>
    <n v="0"/>
    <n v="1"/>
  </r>
  <r>
    <d v="2023-12-18T00:00:00"/>
    <s v="Florida Panthers"/>
    <n v="1"/>
    <n v="0.58599999999999997"/>
    <s v="Calgary Flames"/>
    <n v="3"/>
    <n v="0.41399999999999998"/>
    <s v="Playing At:  Calgary Flames   Home"/>
    <n v="0"/>
    <x v="4"/>
    <n v="3"/>
    <n v="2"/>
    <n v="2"/>
    <n v="1"/>
  </r>
  <r>
    <d v="2023-12-18T00:00:00"/>
    <s v="Pittsburgh Penguins"/>
    <n v="4"/>
    <n v="0.58399999999999996"/>
    <s v="Minnesota Wild"/>
    <n v="3"/>
    <n v="0.41599999999999998"/>
    <s v="Playing At:  Pittsburgh Penguins   Home"/>
    <n v="1"/>
    <x v="4"/>
    <n v="4"/>
    <n v="3"/>
    <n v="0"/>
    <n v="0"/>
  </r>
  <r>
    <d v="2023-12-18T00:00:00"/>
    <s v="Detroit Red Wings"/>
    <n v="4"/>
    <n v="0.502"/>
    <s v="Anaheim Ducks"/>
    <n v="3"/>
    <n v="0.498"/>
    <s v="Playing At:  Detroit Red Wings   Home"/>
    <n v="0"/>
    <x v="4"/>
    <n v="3"/>
    <n v="4"/>
    <n v="1"/>
    <n v="1"/>
  </r>
  <r>
    <d v="2023-12-19T00:00:00"/>
    <s v="Los Angeles Kings"/>
    <n v="2"/>
    <n v="0.84399999999999997"/>
    <s v="San Jose Sharks"/>
    <n v="4"/>
    <n v="0.156"/>
    <s v="Playing At:  San Jose Sharks   Home"/>
    <n v="1"/>
    <x v="1"/>
    <n v="4"/>
    <n v="1"/>
    <n v="2"/>
    <n v="3"/>
  </r>
  <r>
    <d v="2023-12-19T00:00:00"/>
    <s v="Colorado Avalanche"/>
    <n v="2"/>
    <n v="0.80200000000000005"/>
    <s v="Chicago Blackhawks"/>
    <n v="4"/>
    <n v="0.19800000000000001"/>
    <s v="Playing At:  Chicago Blackhawks   Home"/>
    <n v="0"/>
    <x v="1"/>
    <n v="2"/>
    <n v="3"/>
    <n v="0"/>
    <n v="1"/>
  </r>
  <r>
    <d v="2023-12-19T00:00:00"/>
    <s v="Tampa Bay Lightning"/>
    <n v="5"/>
    <n v="0.72199999999999998"/>
    <s v="St. Louis Blues"/>
    <n v="2"/>
    <n v="0.27800000000000002"/>
    <s v="Playing At:  Tampa Bay Lightning   Home"/>
    <n v="1"/>
    <x v="2"/>
    <n v="6"/>
    <n v="1"/>
    <n v="1"/>
    <n v="1"/>
  </r>
  <r>
    <d v="2023-12-19T00:00:00"/>
    <s v="Boston Bruins"/>
    <n v="3"/>
    <n v="0.67400000000000004"/>
    <s v="Minnesota Wild"/>
    <n v="3"/>
    <n v="0.32600000000000001"/>
    <s v="Playing At:  Boston Bruins   Home"/>
    <n v="0"/>
    <x v="3"/>
    <n v="3"/>
    <n v="4"/>
    <n v="0"/>
    <n v="1"/>
  </r>
  <r>
    <d v="2023-12-19T00:00:00"/>
    <s v="Nashville Predators"/>
    <n v="3"/>
    <n v="0.63200000000000001"/>
    <s v="Vancouver Canucks"/>
    <n v="3"/>
    <n v="0.36799999999999999"/>
    <s v="Playing At:  Nashville Predators   Home"/>
    <n v="0"/>
    <x v="3"/>
    <n v="2"/>
    <n v="5"/>
    <n v="1"/>
    <n v="2"/>
  </r>
  <r>
    <d v="2023-12-19T00:00:00"/>
    <s v="New Jersey Devils"/>
    <n v="3"/>
    <n v="0.61399999999999999"/>
    <s v="Philadelphia Flyers"/>
    <n v="3"/>
    <n v="0.38600000000000001"/>
    <s v="Playing At:  New Jersey Devils   Home"/>
    <n v="0"/>
    <x v="3"/>
    <n v="2"/>
    <n v="3"/>
    <n v="1"/>
    <n v="0"/>
  </r>
  <r>
    <d v="2023-12-19T00:00:00"/>
    <s v="Carolina Hurricanes"/>
    <n v="3"/>
    <n v="0.60599999999999998"/>
    <s v="Vegas Golden Knights"/>
    <n v="3"/>
    <n v="0.39400000000000002"/>
    <s v="Playing At:  Carolina Hurricanes   Home"/>
    <n v="1"/>
    <x v="3"/>
    <n v="6"/>
    <n v="3"/>
    <n v="3"/>
    <n v="0"/>
  </r>
  <r>
    <d v="2023-12-19T00:00:00"/>
    <s v="Toronto Maple Leafs"/>
    <n v="2"/>
    <n v="0.60399999999999998"/>
    <s v="New York Rangers"/>
    <n v="4"/>
    <n v="0.39600000000000002"/>
    <s v="Playing At:  Toronto Maple Leafs   Home"/>
    <n v="0"/>
    <x v="3"/>
    <n v="2"/>
    <n v="5"/>
    <n v="0"/>
    <n v="1"/>
  </r>
  <r>
    <d v="2023-12-19T00:00:00"/>
    <s v="Edmonton Oilers"/>
    <n v="3"/>
    <n v="0.58399999999999996"/>
    <s v="New York Islanders"/>
    <n v="4"/>
    <n v="0.41599999999999998"/>
    <s v="Playing At:  New York Islanders   Home"/>
    <n v="0"/>
    <x v="4"/>
    <n v="1"/>
    <n v="3"/>
    <n v="2"/>
    <n v="1"/>
  </r>
  <r>
    <d v="2023-12-19T00:00:00"/>
    <s v="Buffalo Sabres"/>
    <n v="4"/>
    <n v="0.56000000000000005"/>
    <s v="Columbus Blue Jackets"/>
    <n v="3"/>
    <n v="0.44"/>
    <s v="Playing At:  Buffalo Sabres   Home"/>
    <n v="0"/>
    <x v="4"/>
    <n v="4"/>
    <n v="9"/>
    <n v="0"/>
    <n v="6"/>
  </r>
  <r>
    <d v="2023-12-19T00:00:00"/>
    <s v="Ottawa Senators"/>
    <n v="3"/>
    <n v="0.54800000000000004"/>
    <s v="Arizona Coyotes"/>
    <n v="4"/>
    <n v="0.45200000000000001"/>
    <s v="Playing At:  Arizona Coyotes   Home"/>
    <n v="0"/>
    <x v="4"/>
    <n v="3"/>
    <n v="4"/>
    <n v="0"/>
    <n v="0"/>
  </r>
  <r>
    <d v="2023-12-20T00:00:00"/>
    <s v="Winnipeg Jets"/>
    <n v="3"/>
    <n v="0.71199999999999997"/>
    <s v="Detroit Red Wings"/>
    <n v="3"/>
    <n v="0.28799999999999998"/>
    <s v="Playing At:  Winnipeg Jets   Home"/>
    <n v="1"/>
    <x v="2"/>
    <n v="5"/>
    <n v="2"/>
    <n v="2"/>
    <n v="1"/>
  </r>
  <r>
    <d v="2023-12-20T00:00:00"/>
    <s v="Los Angeles Kings"/>
    <n v="3"/>
    <n v="0.66600000000000004"/>
    <s v="Seattle Kraken"/>
    <n v="3"/>
    <n v="0.33400000000000002"/>
    <s v="Playing At:  Los Angeles Kings   Home"/>
    <n v="0"/>
    <x v="3"/>
    <n v="1"/>
    <n v="2"/>
    <n v="2"/>
    <n v="1"/>
  </r>
  <r>
    <d v="2023-12-20T00:00:00"/>
    <s v="New York Islanders"/>
    <n v="2"/>
    <n v="0.55400000000000005"/>
    <s v="Washington Capitals"/>
    <n v="3"/>
    <n v="0.44600000000000001"/>
    <s v="Playing At:  Washington Capitals   Home"/>
    <n v="0"/>
    <x v="4"/>
    <n v="3"/>
    <n v="2"/>
    <n v="1"/>
    <n v="1"/>
  </r>
  <r>
    <d v="2023-12-21T00:00:00"/>
    <s v="Minnesota Wild"/>
    <n v="4"/>
    <n v="0.80400000000000005"/>
    <s v="Montreal Canadiens"/>
    <n v="2"/>
    <n v="0.19600000000000001"/>
    <s v="Playing At:  Minnesota Wild   Home"/>
    <n v="1"/>
    <x v="1"/>
    <n v="4"/>
    <n v="3"/>
    <n v="0"/>
    <n v="1"/>
  </r>
  <r>
    <d v="2023-12-21T00:00:00"/>
    <s v="Florida Panthers"/>
    <n v="4"/>
    <n v="0.75"/>
    <s v="St. Louis Blues"/>
    <n v="3"/>
    <n v="0.25"/>
    <s v="Playing At:  Florida Panthers   Home"/>
    <n v="0"/>
    <x v="2"/>
    <n v="1"/>
    <n v="4"/>
    <n v="3"/>
    <n v="1"/>
  </r>
  <r>
    <d v="2023-12-21T00:00:00"/>
    <s v="Arizona Coyotes"/>
    <n v="2"/>
    <n v="0.72"/>
    <s v="San Jose Sharks"/>
    <n v="4"/>
    <n v="0.28000000000000003"/>
    <s v="Playing At:  San Jose Sharks   Home"/>
    <n v="1"/>
    <x v="2"/>
    <n v="5"/>
    <n v="2"/>
    <n v="3"/>
    <n v="2"/>
  </r>
  <r>
    <d v="2023-12-21T00:00:00"/>
    <s v="Calgary Flames"/>
    <n v="3"/>
    <n v="0.71599999999999997"/>
    <s v="Anaheim Ducks"/>
    <n v="4"/>
    <n v="0.28399999999999997"/>
    <s v="Playing At:  Anaheim Ducks   Home"/>
    <n v="1"/>
    <x v="2"/>
    <n v="3"/>
    <n v="0"/>
    <n v="0"/>
    <n v="4"/>
  </r>
  <r>
    <d v="2023-12-21T00:00:00"/>
    <s v="Colorado Avalanche"/>
    <n v="4"/>
    <n v="0.70799999999999996"/>
    <s v="Ottawa Senators"/>
    <n v="3"/>
    <n v="0.29199999999999998"/>
    <s v="Playing At:  Colorado Avalanche   Home"/>
    <n v="1"/>
    <x v="2"/>
    <n v="6"/>
    <n v="4"/>
    <n v="2"/>
    <n v="1"/>
  </r>
  <r>
    <d v="2023-12-21T00:00:00"/>
    <s v="Dallas Stars"/>
    <n v="4"/>
    <n v="0.66800000000000004"/>
    <s v="Vancouver Canucks"/>
    <n v="3"/>
    <n v="0.33200000000000002"/>
    <s v="Playing At:  Dallas Stars   Home"/>
    <n v="1"/>
    <x v="3"/>
    <n v="4"/>
    <n v="3"/>
    <n v="0"/>
    <n v="0"/>
  </r>
  <r>
    <d v="2023-12-21T00:00:00"/>
    <s v="Tampa Bay Lightning"/>
    <n v="3"/>
    <n v="0.63400000000000001"/>
    <s v="Vegas Golden Knights"/>
    <n v="3"/>
    <n v="0.36599999999999999"/>
    <s v="Playing At:  Tampa Bay Lightning   Home"/>
    <n v="1"/>
    <x v="3"/>
    <n v="5"/>
    <n v="4"/>
    <n v="2"/>
    <n v="1"/>
  </r>
  <r>
    <d v="2023-12-21T00:00:00"/>
    <s v="Toronto Maple Leafs"/>
    <n v="3"/>
    <n v="0.63"/>
    <s v="Buffalo Sabres"/>
    <n v="4"/>
    <n v="0.37"/>
    <s v="Playing At:  Buffalo Sabres   Home"/>
    <n v="0"/>
    <x v="3"/>
    <n v="3"/>
    <n v="9"/>
    <n v="0"/>
    <n v="5"/>
  </r>
  <r>
    <d v="2023-12-21T00:00:00"/>
    <s v="Washington Capitals"/>
    <n v="3"/>
    <n v="0.622"/>
    <s v="Columbus Blue Jackets"/>
    <n v="4"/>
    <n v="0.378"/>
    <s v="Playing At:  Columbus Blue Jackets   Home"/>
    <n v="1"/>
    <x v="3"/>
    <n v="3"/>
    <n v="2"/>
    <n v="0"/>
    <n v="2"/>
  </r>
  <r>
    <d v="2023-12-21T00:00:00"/>
    <s v="Edmonton Oilers"/>
    <n v="3"/>
    <n v="0.52"/>
    <s v="New Jersey Devils"/>
    <n v="4"/>
    <n v="0.48"/>
    <s v="Playing At:  New Jersey Devils   Home"/>
    <n v="1"/>
    <x v="4"/>
    <n v="6"/>
    <n v="3"/>
    <n v="3"/>
    <n v="1"/>
  </r>
  <r>
    <d v="2023-12-21T00:00:00"/>
    <s v="Philadelphia Flyers"/>
    <n v="3"/>
    <n v="0.51800000000000002"/>
    <s v="Nashville Predators"/>
    <n v="3"/>
    <n v="0.48199999999999998"/>
    <s v="Playing At:  Philadelphia Flyers   Home"/>
    <n v="0"/>
    <x v="4"/>
    <n v="2"/>
    <n v="4"/>
    <n v="1"/>
    <n v="1"/>
  </r>
  <r>
    <d v="2023-12-21T00:00:00"/>
    <s v="Pittsburgh Penguins"/>
    <n v="3"/>
    <n v="0.51400000000000001"/>
    <s v="Carolina Hurricanes"/>
    <n v="3"/>
    <n v="0.48599999999999999"/>
    <s v="Playing At:  Pittsburgh Penguins   Home"/>
    <n v="1"/>
    <x v="4"/>
    <n v="2"/>
    <n v="1"/>
    <n v="1"/>
    <n v="2"/>
  </r>
  <r>
    <d v="2023-12-22T00:00:00"/>
    <s v="Montreal Canadiens"/>
    <n v="2"/>
    <n v="0.748"/>
    <s v="Chicago Blackhawks"/>
    <n v="4"/>
    <n v="0.252"/>
    <s v="Playing At:  Chicago Blackhawks   Home"/>
    <n v="1"/>
    <x v="2"/>
    <n v="5"/>
    <n v="2"/>
    <n v="3"/>
    <n v="2"/>
  </r>
  <r>
    <d v="2023-12-22T00:00:00"/>
    <s v="New York Rangers"/>
    <n v="4"/>
    <n v="0.66200000000000003"/>
    <s v="Edmonton Oilers"/>
    <n v="3"/>
    <n v="0.33800000000000002"/>
    <s v="Playing At:  New York Rangers   Home"/>
    <n v="0"/>
    <x v="3"/>
    <n v="3"/>
    <n v="4"/>
    <n v="1"/>
    <n v="1"/>
  </r>
  <r>
    <d v="2023-12-22T00:00:00"/>
    <s v="Winnipeg Jets"/>
    <n v="3"/>
    <n v="0.56999999999999995"/>
    <s v="Boston Bruins"/>
    <n v="3"/>
    <n v="0.43"/>
    <s v="Playing At:  Winnipeg Jets   Home"/>
    <n v="1"/>
    <x v="4"/>
    <n v="5"/>
    <n v="1"/>
    <n v="2"/>
    <n v="2"/>
  </r>
  <r>
    <d v="2023-12-22T00:00:00"/>
    <s v="Detroit Red Wings"/>
    <n v="4"/>
    <n v="0.51400000000000001"/>
    <s v="Philadelphia Flyers"/>
    <n v="2"/>
    <n v="0.48599999999999999"/>
    <s v="Playing At:  Detroit Red Wings   Home"/>
    <n v="1"/>
    <x v="4"/>
    <n v="7"/>
    <n v="6"/>
    <n v="3"/>
    <n v="4"/>
  </r>
  <r>
    <d v="2023-12-23T00:00:00"/>
    <s v="Vancouver Canucks"/>
    <n v="5"/>
    <n v="0.75800000000000001"/>
    <s v="San Jose Sharks"/>
    <n v="2"/>
    <n v="0.24199999999999999"/>
    <s v="Playing At:  Vancouver Canucks   Home"/>
    <n v="1"/>
    <x v="2"/>
    <n v="7"/>
    <n v="4"/>
    <n v="2"/>
    <n v="2"/>
  </r>
  <r>
    <d v="2023-12-23T00:00:00"/>
    <s v="Colorado Avalanche"/>
    <n v="4"/>
    <n v="0.752"/>
    <s v="Arizona Coyotes"/>
    <n v="3"/>
    <n v="0.248"/>
    <s v="Playing At:  Colorado Avalanche   Home"/>
    <n v="1"/>
    <x v="2"/>
    <n v="4"/>
    <n v="1"/>
    <n v="0"/>
    <n v="2"/>
  </r>
  <r>
    <d v="2023-12-23T00:00:00"/>
    <s v="Seattle Kraken"/>
    <n v="3"/>
    <n v="0.70599999999999996"/>
    <s v="Anaheim Ducks"/>
    <n v="4"/>
    <n v="0.29399999999999998"/>
    <s v="Playing At:  Anaheim Ducks   Home"/>
    <n v="1"/>
    <x v="2"/>
    <n v="3"/>
    <n v="2"/>
    <n v="0"/>
    <n v="2"/>
  </r>
  <r>
    <d v="2023-12-23T00:00:00"/>
    <s v="Carolina Hurricanes"/>
    <n v="3"/>
    <n v="0.67"/>
    <s v="New York Islanders"/>
    <n v="3"/>
    <n v="0.33"/>
    <s v="Playing At:  Carolina Hurricanes   Home"/>
    <n v="0"/>
    <x v="3"/>
    <n v="4"/>
    <n v="5"/>
    <n v="1"/>
    <n v="2"/>
  </r>
  <r>
    <d v="2023-12-23T00:00:00"/>
    <s v="St. Louis Blues"/>
    <n v="4"/>
    <n v="0.65200000000000002"/>
    <s v="Chicago Blackhawks"/>
    <n v="3"/>
    <n v="0.34799999999999998"/>
    <s v="Playing At:  St. Louis Blues   Home"/>
    <n v="1"/>
    <x v="3"/>
    <n v="7"/>
    <n v="5"/>
    <n v="3"/>
    <n v="2"/>
  </r>
  <r>
    <d v="2023-12-23T00:00:00"/>
    <s v="Florida Panthers"/>
    <n v="4"/>
    <n v="0.63600000000000001"/>
    <s v="Vegas Golden Knights"/>
    <n v="3"/>
    <n v="0.36399999999999999"/>
    <s v="Playing At:  Florida Panthers   Home"/>
    <n v="1"/>
    <x v="3"/>
    <n v="4"/>
    <n v="2"/>
    <n v="0"/>
    <n v="1"/>
  </r>
  <r>
    <d v="2023-12-23T00:00:00"/>
    <s v="New York Rangers"/>
    <n v="4"/>
    <n v="0.63"/>
    <s v="Buffalo Sabres"/>
    <n v="3"/>
    <n v="0.37"/>
    <s v="Playing At:  New York Rangers   Home"/>
    <n v="1"/>
    <x v="3"/>
    <n v="4"/>
    <n v="3"/>
    <n v="0"/>
    <n v="0"/>
  </r>
  <r>
    <d v="2023-12-23T00:00:00"/>
    <s v="Los Angeles Kings"/>
    <n v="3"/>
    <n v="0.62"/>
    <s v="Calgary Flames"/>
    <n v="4"/>
    <n v="0.38"/>
    <s v="Playing At:  Los Angeles Kings   Home"/>
    <n v="1"/>
    <x v="3"/>
    <n v="5"/>
    <n v="3"/>
    <n v="2"/>
    <n v="1"/>
  </r>
  <r>
    <d v="2023-12-23T00:00:00"/>
    <s v="Minnesota Wild"/>
    <n v="3"/>
    <n v="0.60599999999999998"/>
    <s v="Boston Bruins"/>
    <n v="3"/>
    <n v="0.39400000000000002"/>
    <s v="Playing At:  Minnesota Wild   Home"/>
    <n v="1"/>
    <x v="3"/>
    <n v="3"/>
    <n v="2"/>
    <n v="0"/>
    <n v="1"/>
  </r>
  <r>
    <d v="2023-12-23T00:00:00"/>
    <s v="Toronto Maple Leafs"/>
    <n v="3"/>
    <n v="0.60399999999999998"/>
    <s v="Columbus Blue Jackets"/>
    <n v="4"/>
    <n v="0.39600000000000002"/>
    <s v="Playing At:  Columbus Blue Jackets   Home"/>
    <n v="1"/>
    <x v="3"/>
    <n v="4"/>
    <n v="1"/>
    <n v="1"/>
    <n v="3"/>
  </r>
  <r>
    <d v="2023-12-23T00:00:00"/>
    <s v="Tampa Bay Lightning"/>
    <n v="3"/>
    <n v="0.58199999999999996"/>
    <s v="Washington Capitals"/>
    <n v="4"/>
    <n v="0.41799999999999998"/>
    <s v="Playing At:  Washington Capitals   Home"/>
    <n v="1"/>
    <x v="4"/>
    <n v="2"/>
    <n v="1"/>
    <n v="1"/>
    <n v="3"/>
  </r>
  <r>
    <d v="2023-12-23T00:00:00"/>
    <s v="Pittsburgh Penguins"/>
    <n v="4"/>
    <n v="0.57799999999999996"/>
    <s v="Ottawa Senators"/>
    <n v="3"/>
    <n v="0.42199999999999999"/>
    <s v="Playing At:  Ottawa Senators   Home"/>
    <n v="0"/>
    <x v="4"/>
    <n v="4"/>
    <n v="5"/>
    <n v="0"/>
    <n v="2"/>
  </r>
  <r>
    <d v="2023-12-23T00:00:00"/>
    <s v="Nashville Predators"/>
    <n v="3"/>
    <n v="0.56999999999999995"/>
    <s v="Dallas Stars"/>
    <n v="3"/>
    <n v="0.43"/>
    <s v="Playing At:  Nashville Predators   Home"/>
    <n v="0"/>
    <x v="4"/>
    <n v="2"/>
    <n v="3"/>
    <n v="1"/>
    <n v="0"/>
  </r>
  <r>
    <d v="2023-12-23T00:00:00"/>
    <s v="Detroit Red Wings"/>
    <n v="3"/>
    <n v="0.56200000000000006"/>
    <s v="New Jersey Devils"/>
    <n v="4"/>
    <n v="0.438"/>
    <s v="Playing At:  New Jersey Devils   Home"/>
    <n v="0"/>
    <x v="4"/>
    <n v="2"/>
    <n v="3"/>
    <n v="1"/>
    <n v="1"/>
  </r>
  <r>
    <m/>
    <m/>
    <m/>
    <m/>
    <m/>
    <m/>
    <m/>
    <m/>
    <m/>
    <x v="5"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5">
  <r>
    <x v="0"/>
    <d v="2023-12-09T00:00:00"/>
    <s v="Boston Bruins"/>
    <m/>
    <n v="0.876"/>
    <s v="Arizona Coyotes"/>
    <m/>
    <n v="0.124"/>
    <s v="Playing At:  Boston Bruins   Home"/>
    <n v="1"/>
    <x v="0"/>
    <m/>
    <m/>
    <m/>
    <m/>
  </r>
  <r>
    <x v="0"/>
    <d v="2023-12-09T00:00:00"/>
    <s v="Colorado Avalanche"/>
    <m/>
    <n v="0.85"/>
    <s v="Philadelphia Flyers"/>
    <m/>
    <n v="0.15"/>
    <s v="Playing At:  Colorado Avalanche   Home"/>
    <n v="0"/>
    <x v="0"/>
    <m/>
    <m/>
    <m/>
    <m/>
  </r>
  <r>
    <x v="0"/>
    <d v="2023-12-09T00:00:00"/>
    <s v="St. Louis Blues"/>
    <m/>
    <n v="0.81"/>
    <s v="Chicago Blackhawks"/>
    <m/>
    <n v="0.19"/>
    <s v="Playing At:  Chicago Blackhawks   Home"/>
    <n v="0"/>
    <x v="1"/>
    <m/>
    <m/>
    <m/>
    <m/>
  </r>
  <r>
    <x v="0"/>
    <d v="2023-12-09T00:00:00"/>
    <s v="Toronto Maple Leafs"/>
    <m/>
    <n v="0.79800000000000004"/>
    <s v="Nashville Predators"/>
    <m/>
    <n v="0.20200000000000001"/>
    <s v="Playing At:  Toronto Maple Leafs   Home"/>
    <n v="1"/>
    <x v="2"/>
    <m/>
    <m/>
    <m/>
    <m/>
  </r>
  <r>
    <x v="0"/>
    <d v="2023-12-09T00:00:00"/>
    <s v="Tampa Bay Lightning"/>
    <m/>
    <n v="0.77800000000000002"/>
    <s v="Seattle Kraken"/>
    <m/>
    <n v="0.222"/>
    <s v="Playing At:  Seattle Kraken   Home"/>
    <n v="1"/>
    <x v="2"/>
    <m/>
    <m/>
    <m/>
    <m/>
  </r>
  <r>
    <x v="0"/>
    <d v="2023-12-09T00:00:00"/>
    <s v="New York Rangers"/>
    <m/>
    <n v="0.71199999999999997"/>
    <s v="Washington Capitals"/>
    <m/>
    <n v="0.28799999999999998"/>
    <s v="Playing At:  Washington Capitals   Home"/>
    <n v="0"/>
    <x v="2"/>
    <m/>
    <m/>
    <m/>
    <m/>
  </r>
  <r>
    <x v="0"/>
    <d v="2023-12-09T00:00:00"/>
    <s v="Dallas Stars"/>
    <m/>
    <n v="0.69799999999999995"/>
    <s v="Vegas Golden Knights"/>
    <m/>
    <n v="0.30199999999999999"/>
    <s v="Playing At:  Dallas Stars   Home"/>
    <n v="0"/>
    <x v="3"/>
    <m/>
    <m/>
    <m/>
    <m/>
  </r>
  <r>
    <x v="0"/>
    <d v="2023-12-09T00:00:00"/>
    <s v="Calgary Flames"/>
    <m/>
    <n v="0.64200000000000002"/>
    <s v="New Jersey Devils"/>
    <m/>
    <n v="0.35799999999999998"/>
    <s v="Playing At:  Calgary Flames   Home"/>
    <n v="0"/>
    <x v="3"/>
    <m/>
    <m/>
    <m/>
    <m/>
  </r>
  <r>
    <x v="0"/>
    <d v="2023-12-09T00:00:00"/>
    <s v="Ottawa Senators"/>
    <m/>
    <n v="0.57999999999999996"/>
    <s v="Detroit Red Wings"/>
    <m/>
    <n v="0.42"/>
    <s v="Playing At:  Detroit Red Wings   Home"/>
    <n v="1"/>
    <x v="4"/>
    <m/>
    <m/>
    <m/>
    <m/>
  </r>
  <r>
    <x v="0"/>
    <d v="2023-12-09T00:00:00"/>
    <s v="New York Islanders"/>
    <m/>
    <n v="0.56999999999999995"/>
    <s v="Los Angeles Kings"/>
    <m/>
    <n v="0.43"/>
    <s v="Playing At:  New York Islanders   Home"/>
    <n v="1"/>
    <x v="4"/>
    <m/>
    <m/>
    <m/>
    <m/>
  </r>
  <r>
    <x v="0"/>
    <d v="2023-12-09T00:00:00"/>
    <s v="Vancouver Canucks"/>
    <m/>
    <n v="0.53800000000000003"/>
    <s v="Carolina Hurricanes"/>
    <m/>
    <n v="0.46200000000000002"/>
    <s v="Playing At:  Vancouver Canucks   Home"/>
    <n v="1"/>
    <x v="4"/>
    <m/>
    <m/>
    <m/>
    <m/>
  </r>
  <r>
    <x v="0"/>
    <d v="2023-12-09T00:00:00"/>
    <s v="Montreal Canadiens"/>
    <m/>
    <n v="0.50600000000000001"/>
    <s v="Buffalo Sabres"/>
    <m/>
    <n v="0.49399999999999999"/>
    <s v="Playing At:  Buffalo Sabres   Home"/>
    <n v="1"/>
    <x v="4"/>
    <m/>
    <m/>
    <m/>
    <m/>
  </r>
  <r>
    <x v="0"/>
    <d v="2023-12-10T00:00:00"/>
    <s v="Vegas Golden Knights"/>
    <m/>
    <n v="0.87"/>
    <s v="San Jose Sharks"/>
    <m/>
    <n v="0.13"/>
    <s v="Playing At:  Vegas Golden Knights   Home"/>
    <n v="1"/>
    <x v="0"/>
    <m/>
    <m/>
    <m/>
    <m/>
  </r>
  <r>
    <x v="0"/>
    <d v="2023-12-10T00:00:00"/>
    <s v="Edmonton Oilers"/>
    <m/>
    <n v="0.82199999999999995"/>
    <s v="New Jersey Devils"/>
    <m/>
    <n v="0.17799999999999999"/>
    <s v="Playing At:  Edmonton Oilers   Home"/>
    <n v="1"/>
    <x v="1"/>
    <m/>
    <m/>
    <m/>
    <m/>
  </r>
  <r>
    <x v="0"/>
    <d v="2023-12-10T00:00:00"/>
    <s v="Winnipeg Jets"/>
    <m/>
    <n v="0.80200000000000005"/>
    <s v="Anaheim Ducks"/>
    <m/>
    <n v="0.19800000000000001"/>
    <s v="Playing At:  Anaheim Ducks   Home"/>
    <n v="1"/>
    <x v="1"/>
    <m/>
    <m/>
    <m/>
    <m/>
  </r>
  <r>
    <x v="0"/>
    <d v="2023-12-10T00:00:00"/>
    <s v="Minnesota Wild"/>
    <m/>
    <n v="0.76400000000000001"/>
    <s v="Seattle Kraken"/>
    <m/>
    <n v="0.23599999999999999"/>
    <s v="Playing At:  Seattle Kraken   Home"/>
    <n v="1"/>
    <x v="2"/>
    <m/>
    <m/>
    <m/>
    <m/>
  </r>
  <r>
    <x v="0"/>
    <d v="2023-12-10T00:00:00"/>
    <s v="Nashville Predators"/>
    <m/>
    <n v="0.74399999999999999"/>
    <s v="Montreal Canadiens"/>
    <m/>
    <n v="0.25600000000000001"/>
    <s v="Playing At:  Montreal Canadiens   Home"/>
    <n v="1"/>
    <x v="2"/>
    <m/>
    <m/>
    <m/>
    <m/>
  </r>
  <r>
    <x v="0"/>
    <d v="2023-12-10T00:00:00"/>
    <s v="Washington Capitals"/>
    <m/>
    <n v="0.70199999999999996"/>
    <s v="Chicago Blackhawks"/>
    <m/>
    <n v="0.29799999999999999"/>
    <s v="Playing At:  Chicago Blackhawks   Home"/>
    <n v="1"/>
    <x v="2"/>
    <m/>
    <m/>
    <m/>
    <m/>
  </r>
  <r>
    <x v="0"/>
    <d v="2023-12-10T00:00:00"/>
    <s v="New York Rangers"/>
    <m/>
    <n v="0.69"/>
    <s v="Los Angeles Kings"/>
    <m/>
    <n v="0.31"/>
    <s v="Playing At:  New York Rangers   Home"/>
    <n v="1"/>
    <x v="3"/>
    <m/>
    <m/>
    <m/>
    <m/>
  </r>
  <r>
    <x v="0"/>
    <d v="2023-12-10T00:00:00"/>
    <s v="Florida Panthers"/>
    <m/>
    <n v="0.60199999999999998"/>
    <s v="Columbus Blue Jackets"/>
    <m/>
    <n v="0.39800000000000002"/>
    <s v="Playing At:  Columbus Blue Jackets   Home"/>
    <n v="1"/>
    <x v="3"/>
    <m/>
    <m/>
    <m/>
    <m/>
  </r>
  <r>
    <x v="0"/>
    <d v="2023-12-11T00:00:00"/>
    <s v="Colorado Avalanche"/>
    <m/>
    <n v="0.68799999999999994"/>
    <s v="Calgary Flames"/>
    <m/>
    <n v="0.312"/>
    <s v="Playing At:  Colorado Avalanche   Home"/>
    <n v="1"/>
    <x v="3"/>
    <m/>
    <m/>
    <m/>
    <m/>
  </r>
  <r>
    <x v="0"/>
    <d v="2023-12-11T00:00:00"/>
    <s v="Dallas Stars"/>
    <m/>
    <n v="0.622"/>
    <s v="Detroit Red Wings"/>
    <m/>
    <n v="0.378"/>
    <s v="Playing At:  Dallas Stars   Home"/>
    <n v="1"/>
    <x v="3"/>
    <m/>
    <m/>
    <m/>
    <m/>
  </r>
  <r>
    <x v="0"/>
    <d v="2023-12-11T00:00:00"/>
    <s v="Buffalo Sabres"/>
    <m/>
    <n v="0.52200000000000002"/>
    <s v="Arizona Coyotes"/>
    <m/>
    <n v="0.47799999999999998"/>
    <s v="Playing At:  Buffalo Sabres   Home"/>
    <n v="1"/>
    <x v="4"/>
    <m/>
    <m/>
    <m/>
    <m/>
  </r>
  <r>
    <x v="0"/>
    <d v="2023-12-11T00:00:00"/>
    <s v="Toronto Maple Leafs"/>
    <m/>
    <n v="0.502"/>
    <s v="New York Islanders"/>
    <m/>
    <n v="0.498"/>
    <s v="Playing At:  New York Islanders   Home"/>
    <n v="0"/>
    <x v="4"/>
    <m/>
    <m/>
    <m/>
    <m/>
  </r>
  <r>
    <x v="1"/>
    <d v="2023-12-12T00:00:00"/>
    <s v="Edmonton Oilers"/>
    <m/>
    <n v="0.82399999999999995"/>
    <s v="Chicago Blackhawks"/>
    <m/>
    <n v="0.17599999999999999"/>
    <s v="Playing At:  Edmonton Oilers   Home"/>
    <n v="1"/>
    <x v="1"/>
    <m/>
    <m/>
    <m/>
    <m/>
  </r>
  <r>
    <x v="1"/>
    <d v="2023-12-12T00:00:00"/>
    <s v="Winnipeg Jets"/>
    <m/>
    <n v="0.77800000000000002"/>
    <s v="San Jose Sharks"/>
    <m/>
    <n v="0.222"/>
    <s v="Playing At:  San Jose Sharks   Home"/>
    <n v="0"/>
    <x v="2"/>
    <m/>
    <m/>
    <m/>
    <m/>
  </r>
  <r>
    <x v="1"/>
    <d v="2023-12-12T00:00:00"/>
    <s v="Vegas Golden Knights"/>
    <m/>
    <n v="0.69199999999999995"/>
    <s v="Calgary Flames"/>
    <m/>
    <n v="0.308"/>
    <s v="Playing At:  Vegas Golden Knights   Home"/>
    <n v="1"/>
    <x v="3"/>
    <m/>
    <m/>
    <m/>
    <m/>
  </r>
  <r>
    <x v="1"/>
    <d v="2023-12-12T00:00:00"/>
    <s v="Florida Panthers"/>
    <m/>
    <n v="0.68200000000000005"/>
    <s v="Seattle Kraken"/>
    <m/>
    <n v="0.318"/>
    <s v="Playing At:  Seattle Kraken   Home"/>
    <n v="0"/>
    <x v="3"/>
    <m/>
    <m/>
    <m/>
    <m/>
  </r>
  <r>
    <x v="1"/>
    <d v="2023-12-12T00:00:00"/>
    <s v="Nashville Predators"/>
    <m/>
    <n v="0.68"/>
    <s v="Philadelphia Flyers"/>
    <m/>
    <n v="0.32"/>
    <s v="Playing At:  Nashville Predators   Home"/>
    <n v="1"/>
    <x v="3"/>
    <m/>
    <m/>
    <m/>
    <m/>
  </r>
  <r>
    <x v="1"/>
    <d v="2023-12-12T00:00:00"/>
    <s v="New York Rangers"/>
    <m/>
    <n v="0.65200000000000002"/>
    <s v="Toronto Maple Leafs"/>
    <m/>
    <n v="0.34799999999999998"/>
    <s v="Playing At:  New York Rangers   Home"/>
    <n v="0"/>
    <x v="3"/>
    <m/>
    <m/>
    <m/>
    <m/>
  </r>
  <r>
    <x v="1"/>
    <d v="2023-12-12T00:00:00"/>
    <s v="Vancouver Canucks"/>
    <m/>
    <n v="0.57199999999999995"/>
    <s v="Tampa Bay Lightning"/>
    <m/>
    <n v="0.42799999999999999"/>
    <s v="Playing At:  Vancouver Canucks   Home"/>
    <n v="1"/>
    <x v="4"/>
    <m/>
    <m/>
    <m/>
    <m/>
  </r>
  <r>
    <x v="1"/>
    <d v="2023-12-12T00:00:00"/>
    <s v="Ottawa Senators"/>
    <m/>
    <n v="0.56200000000000006"/>
    <s v="Carolina Hurricanes"/>
    <m/>
    <n v="0.438"/>
    <s v="Playing At:  Ottawa Senators   Home"/>
    <n v="0"/>
    <x v="4"/>
    <m/>
    <m/>
    <m/>
    <m/>
  </r>
  <r>
    <x v="1"/>
    <d v="2023-12-12T00:00:00"/>
    <s v="St. Louis Blues"/>
    <m/>
    <n v="0.52200000000000002"/>
    <s v="Detroit Red Wings"/>
    <m/>
    <n v="0.47799999999999998"/>
    <s v="Playing At:  St. Louis Blues   Home"/>
    <n v="0"/>
    <x v="4"/>
    <m/>
    <m/>
    <m/>
    <m/>
  </r>
  <r>
    <x v="1"/>
    <d v="2023-12-12T00:00:00"/>
    <s v="Pittsburgh Penguins"/>
    <m/>
    <n v="0.51600000000000001"/>
    <s v="Arizona Coyotes"/>
    <m/>
    <n v="0.48399999999999999"/>
    <s v="Playing At:  Pittsburgh Penguins   Home"/>
    <n v="1"/>
    <x v="4"/>
    <m/>
    <m/>
    <m/>
    <m/>
  </r>
  <r>
    <x v="1"/>
    <d v="2023-12-13T00:00:00"/>
    <s v="Pittsburgh Penguins"/>
    <m/>
    <n v="0.73"/>
    <s v="Montreal Canadiens"/>
    <m/>
    <n v="0.27"/>
    <s v="Playing At:  Montreal Canadiens   Home"/>
    <n v="1"/>
    <x v="2"/>
    <m/>
    <m/>
    <m/>
    <m/>
  </r>
  <r>
    <x v="1"/>
    <d v="2023-12-13T00:00:00"/>
    <s v="New York Islanders"/>
    <m/>
    <n v="0.624"/>
    <s v="Anaheim Ducks"/>
    <m/>
    <n v="0.376"/>
    <s v="Playing At:  New York Islanders   Home"/>
    <n v="1"/>
    <x v="3"/>
    <m/>
    <m/>
    <m/>
    <m/>
  </r>
  <r>
    <x v="1"/>
    <d v="2023-12-13T00:00:00"/>
    <s v="Colorado Avalanche"/>
    <m/>
    <n v="0.622"/>
    <s v="Buffalo Sabres"/>
    <m/>
    <n v="0.378"/>
    <s v="Playing At:  Colorado Avalanche   Home"/>
    <n v="1"/>
    <x v="3"/>
    <m/>
    <m/>
    <m/>
    <m/>
  </r>
  <r>
    <x v="1"/>
    <d v="2023-12-13T00:00:00"/>
    <s v="Boston Bruins"/>
    <m/>
    <n v="0.622"/>
    <s v="New Jersey Devils"/>
    <m/>
    <n v="0.378"/>
    <s v="Playing At:  New Jersey Devils   Home"/>
    <n v="0"/>
    <x v="3"/>
    <m/>
    <m/>
    <m/>
    <m/>
  </r>
  <r>
    <x v="1"/>
    <d v="2023-12-13T00:00:00"/>
    <s v="Los Angeles Kings"/>
    <m/>
    <n v="0.56999999999999995"/>
    <s v="Winnipeg Jets"/>
    <m/>
    <n v="0.43"/>
    <s v="Playing At:  Los Angeles Kings   Home"/>
    <n v="0"/>
    <x v="4"/>
    <m/>
    <m/>
    <m/>
    <m/>
  </r>
  <r>
    <x v="1"/>
    <d v="2023-12-14T00:00:00"/>
    <s v="Edmonton Oilers"/>
    <m/>
    <n v="0.74399999999999999"/>
    <s v="Tampa Bay Lightning"/>
    <m/>
    <n v="0.25600000000000001"/>
    <s v="Playing At:  Edmonton Oilers   Home"/>
    <n v="0"/>
    <x v="2"/>
    <m/>
    <m/>
    <m/>
    <m/>
  </r>
  <r>
    <x v="1"/>
    <d v="2023-12-14T00:00:00"/>
    <s v="Minnesota Wild"/>
    <m/>
    <n v="0.70599999999999996"/>
    <s v="Calgary Flames"/>
    <m/>
    <n v="0.29399999999999998"/>
    <s v="Playing At:  Minnesota Wild   Home"/>
    <n v="1"/>
    <x v="2"/>
    <m/>
    <m/>
    <m/>
    <m/>
  </r>
  <r>
    <x v="1"/>
    <d v="2023-12-14T00:00:00"/>
    <s v="Toronto Maple Leafs"/>
    <m/>
    <n v="0.69799999999999995"/>
    <s v="Columbus Blue Jackets"/>
    <m/>
    <n v="0.30199999999999999"/>
    <s v="Playing At:  Toronto Maple Leafs   Home"/>
    <n v="0"/>
    <x v="3"/>
    <m/>
    <m/>
    <m/>
    <m/>
  </r>
  <r>
    <x v="1"/>
    <d v="2023-12-14T00:00:00"/>
    <s v="Vancouver Canucks"/>
    <m/>
    <n v="0.57399999999999995"/>
    <s v="Florida Panthers"/>
    <m/>
    <n v="0.42599999999999999"/>
    <s v="Playing At:  Vancouver Canucks   Home"/>
    <n v="1"/>
    <x v="4"/>
    <m/>
    <m/>
    <m/>
    <m/>
  </r>
  <r>
    <x v="1"/>
    <d v="2023-12-14T00:00:00"/>
    <s v="Carolina Hurricanes"/>
    <m/>
    <n v="0.54200000000000004"/>
    <s v="Detroit Red Wings"/>
    <m/>
    <n v="0.45800000000000002"/>
    <s v="Playing At:  Detroit Red Wings   Home"/>
    <n v="1"/>
    <x v="4"/>
    <m/>
    <m/>
    <m/>
    <m/>
  </r>
  <r>
    <x v="1"/>
    <d v="2023-12-14T00:00:00"/>
    <s v="Seattle Kraken"/>
    <m/>
    <n v="0.53800000000000003"/>
    <s v="Chicago Blackhawks"/>
    <m/>
    <n v="0.46200000000000002"/>
    <s v="Playing At:  Seattle Kraken   Home"/>
    <n v="1"/>
    <x v="4"/>
    <m/>
    <m/>
    <m/>
    <m/>
  </r>
  <r>
    <x v="1"/>
    <d v="2023-12-14T00:00:00"/>
    <s v="Washington Capitals"/>
    <m/>
    <n v="0.52200000000000002"/>
    <s v="Philadelphia Flyers"/>
    <m/>
    <n v="0.47799999999999998"/>
    <s v="Playing At:  Philadelphia Flyers   Home"/>
    <n v="0"/>
    <x v="4"/>
    <m/>
    <m/>
    <m/>
    <m/>
  </r>
  <r>
    <x v="1"/>
    <d v="2023-12-14T00:00:00"/>
    <s v="St. Louis Blues"/>
    <m/>
    <n v="0.50600000000000001"/>
    <s v="Ottawa Senators"/>
    <m/>
    <n v="0.49399999999999999"/>
    <s v="Playing At:  St. Louis Blues   Home"/>
    <n v="1"/>
    <x v="4"/>
    <m/>
    <m/>
    <m/>
    <m/>
  </r>
  <r>
    <x v="1"/>
    <d v="2023-12-15T00:00:00"/>
    <s v="Carolina Hurricanes"/>
    <m/>
    <n v="0.75800000000000001"/>
    <s v="Nashville Predators"/>
    <m/>
    <n v="0.24199999999999999"/>
    <s v="Playing At:  Carolina Hurricanes   Home"/>
    <n v="0"/>
    <x v="2"/>
    <m/>
    <m/>
    <m/>
    <m/>
  </r>
  <r>
    <x v="1"/>
    <d v="2023-12-15T00:00:00"/>
    <s v="New York Rangers"/>
    <m/>
    <n v="0.72399999999999998"/>
    <s v="Anaheim Ducks"/>
    <m/>
    <n v="0.27600000000000002"/>
    <s v="Playing At:  New York Rangers   Home"/>
    <n v="1"/>
    <x v="2"/>
    <m/>
    <m/>
    <m/>
    <m/>
  </r>
  <r>
    <x v="1"/>
    <d v="2023-12-15T00:00:00"/>
    <s v="Vegas Golden Knights"/>
    <m/>
    <n v="0.71"/>
    <s v="Buffalo Sabres"/>
    <m/>
    <n v="0.28999999999999998"/>
    <s v="Playing At:  Vegas Golden Knights   Home"/>
    <n v="0"/>
    <x v="2"/>
    <m/>
    <m/>
    <m/>
    <m/>
  </r>
  <r>
    <x v="1"/>
    <d v="2023-12-15T00:00:00"/>
    <s v="Dallas Stars"/>
    <m/>
    <n v="0.69199999999999995"/>
    <s v="Ottawa Senators"/>
    <m/>
    <n v="0.308"/>
    <s v="Playing At:  Dallas Stars   Home"/>
    <n v="1"/>
    <x v="3"/>
    <m/>
    <m/>
    <m/>
    <m/>
  </r>
  <r>
    <x v="1"/>
    <d v="2023-12-15T00:00:00"/>
    <s v="Boston Bruins"/>
    <m/>
    <n v="0.57999999999999996"/>
    <s v="New York Islanders"/>
    <m/>
    <n v="0.42"/>
    <s v="Playing At:  New York Islanders   Home"/>
    <n v="1"/>
    <x v="4"/>
    <m/>
    <m/>
    <m/>
    <m/>
  </r>
  <r>
    <x v="1"/>
    <d v="2023-12-15T00:00:00"/>
    <s v="San Jose Sharks"/>
    <m/>
    <n v="0.50800000000000001"/>
    <s v="Arizona Coyotes"/>
    <m/>
    <n v="0.49199999999999999"/>
    <s v="Playing At:  Arizona Coyotes   Home"/>
    <n v="0"/>
    <x v="4"/>
    <m/>
    <m/>
    <m/>
    <m/>
  </r>
  <r>
    <x v="1"/>
    <d v="2023-12-16T00:00:00"/>
    <s v="New York Islanders"/>
    <m/>
    <n v="0.76400000000000001"/>
    <s v="Montreal Canadiens"/>
    <m/>
    <n v="0.23599999999999999"/>
    <s v="Playing At:  Montreal Canadiens   Home"/>
    <n v="0"/>
    <x v="2"/>
    <m/>
    <m/>
    <m/>
    <m/>
  </r>
  <r>
    <x v="1"/>
    <d v="2023-12-16T00:00:00"/>
    <s v="Minnesota Wild"/>
    <m/>
    <n v="0.72199999999999998"/>
    <s v="Vancouver Canucks"/>
    <m/>
    <n v="0.27800000000000002"/>
    <s v="Playing At:  Minnesota Wild   Home"/>
    <n v="1"/>
    <x v="2"/>
    <m/>
    <m/>
    <m/>
    <m/>
  </r>
  <r>
    <x v="1"/>
    <d v="2023-12-16T00:00:00"/>
    <s v="Winnipeg Jets"/>
    <m/>
    <n v="0.67800000000000005"/>
    <s v="Colorado Avalanche"/>
    <m/>
    <n v="0.32200000000000001"/>
    <s v="Playing At:  Winnipeg Jets   Home"/>
    <n v="1"/>
    <x v="3"/>
    <m/>
    <m/>
    <m/>
    <m/>
  </r>
  <r>
    <x v="1"/>
    <d v="2023-12-16T00:00:00"/>
    <s v="Boston Bruins"/>
    <m/>
    <n v="0.67400000000000004"/>
    <s v="New York Rangers"/>
    <m/>
    <n v="0.32600000000000001"/>
    <s v="Playing At:  Boston Bruins   Home"/>
    <n v="0"/>
    <x v="3"/>
    <m/>
    <m/>
    <m/>
    <m/>
  </r>
  <r>
    <x v="1"/>
    <d v="2023-12-16T00:00:00"/>
    <s v="Toronto Maple Leafs"/>
    <m/>
    <n v="0.65600000000000003"/>
    <s v="Pittsburgh Penguins"/>
    <m/>
    <n v="0.34399999999999997"/>
    <s v="Playing At:  Toronto Maple Leafs   Home"/>
    <n v="1"/>
    <x v="3"/>
    <m/>
    <m/>
    <m/>
    <m/>
  </r>
  <r>
    <x v="1"/>
    <d v="2023-12-16T00:00:00"/>
    <s v="New Jersey Devils"/>
    <m/>
    <n v="0.628"/>
    <s v="Columbus Blue Jackets"/>
    <m/>
    <n v="0.372"/>
    <s v="Playing At:  Columbus Blue Jackets   Home"/>
    <n v="1"/>
    <x v="3"/>
    <m/>
    <m/>
    <m/>
    <m/>
  </r>
  <r>
    <x v="1"/>
    <d v="2023-12-16T00:00:00"/>
    <s v="Buffalo Sabres"/>
    <m/>
    <n v="0.624"/>
    <s v="Arizona Coyotes"/>
    <m/>
    <n v="0.376"/>
    <s v="Playing At:  Arizona Coyotes   Home"/>
    <n v="0"/>
    <x v="3"/>
    <m/>
    <m/>
    <m/>
    <m/>
  </r>
  <r>
    <x v="1"/>
    <d v="2023-12-16T00:00:00"/>
    <s v="Nashville Predators"/>
    <m/>
    <n v="0.61"/>
    <s v="Washington Capitals"/>
    <m/>
    <n v="0.39"/>
    <s v="Playing At:  Nashville Predators   Home"/>
    <n v="1"/>
    <x v="3"/>
    <m/>
    <m/>
    <m/>
    <m/>
  </r>
  <r>
    <x v="1"/>
    <d v="2023-12-16T00:00:00"/>
    <s v="Calgary Flames"/>
    <m/>
    <n v="0.59199999999999997"/>
    <s v="Tampa Bay Lightning"/>
    <m/>
    <n v="0.40799999999999997"/>
    <s v="Playing At:  Calgary Flames   Home"/>
    <n v="1"/>
    <x v="4"/>
    <m/>
    <m/>
    <m/>
    <m/>
  </r>
  <r>
    <x v="1"/>
    <d v="2023-12-16T00:00:00"/>
    <s v="Philadelphia Flyers"/>
    <m/>
    <n v="0.57399999999999995"/>
    <s v="Detroit Red Wings"/>
    <m/>
    <n v="0.42599999999999999"/>
    <s v="Playing At:  Philadelphia Flyers   Home"/>
    <n v="1"/>
    <x v="4"/>
    <m/>
    <m/>
    <m/>
    <m/>
  </r>
  <r>
    <x v="1"/>
    <d v="2023-12-16T00:00:00"/>
    <s v="Edmonton Oilers"/>
    <m/>
    <n v="0.56599999999999995"/>
    <s v="Florida Panthers"/>
    <m/>
    <n v="0.434"/>
    <s v="Playing At:  Edmonton Oilers   Home"/>
    <n v="0"/>
    <x v="4"/>
    <m/>
    <m/>
    <m/>
    <m/>
  </r>
  <r>
    <x v="1"/>
    <d v="2023-12-16T00:00:00"/>
    <s v="Dallas Stars"/>
    <m/>
    <n v="0.55200000000000005"/>
    <s v="St. Louis Blues"/>
    <m/>
    <n v="0.44800000000000001"/>
    <s v="Playing At:  St. Louis Blues   Home"/>
    <n v="0"/>
    <x v="4"/>
    <m/>
    <m/>
    <m/>
    <m/>
  </r>
  <r>
    <x v="1"/>
    <d v="2023-12-16T00:00:00"/>
    <s v="Los Angeles Kings"/>
    <m/>
    <n v="0.504"/>
    <s v="Seattle Kraken"/>
    <m/>
    <n v="0.496"/>
    <s v="Playing At:  Seattle Kraken   Home"/>
    <n v="1"/>
    <x v="4"/>
    <m/>
    <m/>
    <m/>
    <m/>
  </r>
  <r>
    <x v="2"/>
    <d v="2023-12-17T00:00:00"/>
    <s v="Vancouver Canucks"/>
    <m/>
    <n v="0.81"/>
    <s v="Chicago Blackhawks"/>
    <m/>
    <n v="0.19"/>
    <s v="Playing At:  Chicago Blackhawks   Home"/>
    <n v="1"/>
    <x v="1"/>
    <s v="Used RF Model 3 - only 60 game location averages - poor results"/>
    <m/>
    <m/>
    <m/>
  </r>
  <r>
    <x v="2"/>
    <d v="2023-12-17T00:00:00"/>
    <s v="Colorado Avalanche"/>
    <m/>
    <n v="0.748"/>
    <s v="San Jose Sharks"/>
    <m/>
    <n v="0.252"/>
    <s v="Playing At:  Colorado Avalanche   Home"/>
    <n v="1"/>
    <x v="2"/>
    <m/>
    <m/>
    <m/>
    <m/>
  </r>
  <r>
    <x v="2"/>
    <d v="2023-12-17T00:00:00"/>
    <s v="Vegas Golden Knights"/>
    <m/>
    <n v="0.70599999999999996"/>
    <s v="Ottawa Senators"/>
    <m/>
    <n v="0.29399999999999998"/>
    <s v="Playing At:  Vegas Golden Knights   Home"/>
    <n v="1"/>
    <x v="2"/>
    <m/>
    <m/>
    <m/>
    <m/>
  </r>
  <r>
    <x v="2"/>
    <d v="2023-12-17T00:00:00"/>
    <s v="Carolina Hurricanes"/>
    <m/>
    <n v="0.69399999999999995"/>
    <s v="Washington Capitals"/>
    <m/>
    <n v="0.30599999999999999"/>
    <s v="Playing At:  Carolina Hurricanes   Home"/>
    <n v="0"/>
    <x v="3"/>
    <m/>
    <m/>
    <m/>
    <m/>
  </r>
  <r>
    <x v="2"/>
    <d v="2023-12-17T00:00:00"/>
    <s v="New Jersey Devils"/>
    <s v="GF Prediction"/>
    <n v="0.57399999999999995"/>
    <s v="Anaheim Ducks"/>
    <s v="GA Prediction"/>
    <n v="0.42599999999999999"/>
    <s v="Playing At:  New Jersey Devils   Home"/>
    <n v="0"/>
    <x v="4"/>
    <s v="GF Actual"/>
    <s v="GA Actual"/>
    <s v="GF ABS Error"/>
    <s v="GA ABS Error"/>
  </r>
  <r>
    <x v="2"/>
    <d v="2023-12-18T00:00:00"/>
    <s v="Winnipeg Jets"/>
    <n v="3"/>
    <n v="0.72"/>
    <s v="Montreal Canadiens"/>
    <n v="3"/>
    <n v="0.28000000000000003"/>
    <s v="Playing At:  Winnipeg Jets   Home"/>
    <n v="0"/>
    <x v="2"/>
    <n v="2"/>
    <n v="3"/>
    <n v="1"/>
    <n v="0"/>
  </r>
  <r>
    <x v="2"/>
    <d v="2023-12-18T00:00:00"/>
    <s v="Dallas Stars"/>
    <n v="4"/>
    <n v="0.67400000000000004"/>
    <s v="Seattle Kraken"/>
    <n v="2"/>
    <n v="0.32600000000000001"/>
    <s v="Playing At:  Dallas Stars   Home"/>
    <n v="1"/>
    <x v="3"/>
    <n v="4"/>
    <n v="3"/>
    <n v="0"/>
    <n v="1"/>
  </r>
  <r>
    <x v="2"/>
    <d v="2023-12-18T00:00:00"/>
    <s v="Florida Panthers"/>
    <n v="1"/>
    <n v="0.58599999999999997"/>
    <s v="Calgary Flames"/>
    <n v="3"/>
    <n v="0.41399999999999998"/>
    <s v="Playing At:  Calgary Flames   Home"/>
    <n v="0"/>
    <x v="4"/>
    <n v="3"/>
    <n v="2"/>
    <n v="2"/>
    <n v="1"/>
  </r>
  <r>
    <x v="2"/>
    <d v="2023-12-18T00:00:00"/>
    <s v="Pittsburgh Penguins"/>
    <n v="4"/>
    <n v="0.58399999999999996"/>
    <s v="Minnesota Wild"/>
    <n v="3"/>
    <n v="0.41599999999999998"/>
    <s v="Playing At:  Pittsburgh Penguins   Home"/>
    <n v="1"/>
    <x v="4"/>
    <n v="4"/>
    <n v="3"/>
    <n v="0"/>
    <n v="0"/>
  </r>
  <r>
    <x v="2"/>
    <d v="2023-12-18T00:00:00"/>
    <s v="Detroit Red Wings"/>
    <n v="4"/>
    <n v="0.502"/>
    <s v="Anaheim Ducks"/>
    <n v="3"/>
    <n v="0.498"/>
    <s v="Playing At:  Detroit Red Wings   Home"/>
    <n v="0"/>
    <x v="4"/>
    <n v="3"/>
    <n v="4"/>
    <n v="1"/>
    <n v="1"/>
  </r>
  <r>
    <x v="3"/>
    <d v="2023-12-19T00:00:00"/>
    <s v="Los Angeles Kings"/>
    <n v="2"/>
    <n v="0.84399999999999997"/>
    <s v="San Jose Sharks"/>
    <n v="4"/>
    <n v="0.156"/>
    <s v="Playing At:  San Jose Sharks   Home"/>
    <n v="1"/>
    <x v="1"/>
    <n v="4"/>
    <n v="1"/>
    <n v="2"/>
    <n v="3"/>
  </r>
  <r>
    <x v="3"/>
    <d v="2023-12-19T00:00:00"/>
    <s v="Colorado Avalanche"/>
    <n v="2"/>
    <n v="0.80200000000000005"/>
    <s v="Chicago Blackhawks"/>
    <n v="4"/>
    <n v="0.19800000000000001"/>
    <s v="Playing At:  Chicago Blackhawks   Home"/>
    <n v="0"/>
    <x v="1"/>
    <n v="2"/>
    <n v="3"/>
    <n v="0"/>
    <n v="1"/>
  </r>
  <r>
    <x v="3"/>
    <d v="2023-12-19T00:00:00"/>
    <s v="Tampa Bay Lightning"/>
    <n v="5"/>
    <n v="0.72199999999999998"/>
    <s v="St. Louis Blues"/>
    <n v="2"/>
    <n v="0.27800000000000002"/>
    <s v="Playing At:  Tampa Bay Lightning   Home"/>
    <n v="1"/>
    <x v="2"/>
    <n v="6"/>
    <n v="1"/>
    <n v="1"/>
    <n v="1"/>
  </r>
  <r>
    <x v="3"/>
    <d v="2023-12-19T00:00:00"/>
    <s v="Boston Bruins"/>
    <n v="3"/>
    <n v="0.67400000000000004"/>
    <s v="Minnesota Wild"/>
    <n v="3"/>
    <n v="0.32600000000000001"/>
    <s v="Playing At:  Boston Bruins   Home"/>
    <n v="0"/>
    <x v="3"/>
    <n v="3"/>
    <n v="4"/>
    <n v="0"/>
    <n v="1"/>
  </r>
  <r>
    <x v="3"/>
    <d v="2023-12-19T00:00:00"/>
    <s v="Nashville Predators"/>
    <n v="3"/>
    <n v="0.63200000000000001"/>
    <s v="Vancouver Canucks"/>
    <n v="3"/>
    <n v="0.36799999999999999"/>
    <s v="Playing At:  Nashville Predators   Home"/>
    <n v="0"/>
    <x v="3"/>
    <n v="2"/>
    <n v="5"/>
    <n v="1"/>
    <n v="2"/>
  </r>
  <r>
    <x v="3"/>
    <d v="2023-12-19T00:00:00"/>
    <s v="New Jersey Devils"/>
    <n v="3"/>
    <n v="0.61399999999999999"/>
    <s v="Philadelphia Flyers"/>
    <n v="3"/>
    <n v="0.38600000000000001"/>
    <s v="Playing At:  New Jersey Devils   Home"/>
    <n v="0"/>
    <x v="3"/>
    <n v="2"/>
    <n v="3"/>
    <n v="1"/>
    <n v="0"/>
  </r>
  <r>
    <x v="3"/>
    <d v="2023-12-19T00:00:00"/>
    <s v="Carolina Hurricanes"/>
    <n v="3"/>
    <n v="0.60599999999999998"/>
    <s v="Vegas Golden Knights"/>
    <n v="3"/>
    <n v="0.39400000000000002"/>
    <s v="Playing At:  Carolina Hurricanes   Home"/>
    <n v="1"/>
    <x v="3"/>
    <n v="6"/>
    <n v="3"/>
    <n v="3"/>
    <n v="0"/>
  </r>
  <r>
    <x v="3"/>
    <d v="2023-12-19T00:00:00"/>
    <s v="Toronto Maple Leafs"/>
    <n v="2"/>
    <n v="0.60399999999999998"/>
    <s v="New York Rangers"/>
    <n v="4"/>
    <n v="0.39600000000000002"/>
    <s v="Playing At:  Toronto Maple Leafs   Home"/>
    <n v="0"/>
    <x v="3"/>
    <n v="2"/>
    <n v="5"/>
    <n v="0"/>
    <n v="1"/>
  </r>
  <r>
    <x v="3"/>
    <d v="2023-12-19T00:00:00"/>
    <s v="Edmonton Oilers"/>
    <n v="3"/>
    <n v="0.58399999999999996"/>
    <s v="New York Islanders"/>
    <n v="4"/>
    <n v="0.41599999999999998"/>
    <s v="Playing At:  New York Islanders   Home"/>
    <n v="0"/>
    <x v="4"/>
    <n v="1"/>
    <n v="3"/>
    <n v="2"/>
    <n v="1"/>
  </r>
  <r>
    <x v="3"/>
    <d v="2023-12-19T00:00:00"/>
    <s v="Buffalo Sabres"/>
    <n v="4"/>
    <n v="0.56000000000000005"/>
    <s v="Columbus Blue Jackets"/>
    <n v="3"/>
    <n v="0.44"/>
    <s v="Playing At:  Buffalo Sabres   Home"/>
    <n v="0"/>
    <x v="4"/>
    <n v="4"/>
    <n v="9"/>
    <n v="0"/>
    <n v="6"/>
  </r>
  <r>
    <x v="3"/>
    <d v="2023-12-19T00:00:00"/>
    <s v="Ottawa Senators"/>
    <n v="3"/>
    <n v="0.54800000000000004"/>
    <s v="Arizona Coyotes"/>
    <n v="4"/>
    <n v="0.45200000000000001"/>
    <s v="Playing At:  Arizona Coyotes   Home"/>
    <n v="0"/>
    <x v="4"/>
    <n v="3"/>
    <n v="4"/>
    <n v="0"/>
    <n v="0"/>
  </r>
  <r>
    <x v="3"/>
    <d v="2023-12-20T00:00:00"/>
    <s v="Winnipeg Jets"/>
    <n v="3"/>
    <n v="0.71199999999999997"/>
    <s v="Detroit Red Wings"/>
    <n v="3"/>
    <n v="0.28799999999999998"/>
    <s v="Playing At:  Winnipeg Jets   Home"/>
    <n v="1"/>
    <x v="2"/>
    <n v="5"/>
    <n v="2"/>
    <n v="2"/>
    <n v="1"/>
  </r>
  <r>
    <x v="3"/>
    <d v="2023-12-20T00:00:00"/>
    <s v="Los Angeles Kings"/>
    <n v="3"/>
    <n v="0.66600000000000004"/>
    <s v="Seattle Kraken"/>
    <n v="3"/>
    <n v="0.33400000000000002"/>
    <s v="Playing At:  Los Angeles Kings   Home"/>
    <n v="0"/>
    <x v="3"/>
    <n v="1"/>
    <n v="2"/>
    <n v="2"/>
    <n v="1"/>
  </r>
  <r>
    <x v="3"/>
    <d v="2023-12-20T00:00:00"/>
    <s v="New York Islanders"/>
    <n v="2"/>
    <n v="0.55400000000000005"/>
    <s v="Washington Capitals"/>
    <n v="3"/>
    <n v="0.44600000000000001"/>
    <s v="Playing At:  Washington Capitals   Home"/>
    <n v="0"/>
    <x v="4"/>
    <n v="3"/>
    <n v="2"/>
    <n v="1"/>
    <n v="1"/>
  </r>
  <r>
    <x v="3"/>
    <d v="2023-12-21T00:00:00"/>
    <s v="Minnesota Wild"/>
    <n v="4"/>
    <n v="0.80400000000000005"/>
    <s v="Montreal Canadiens"/>
    <n v="2"/>
    <n v="0.19600000000000001"/>
    <s v="Playing At:  Minnesota Wild   Home"/>
    <n v="1"/>
    <x v="1"/>
    <n v="4"/>
    <n v="3"/>
    <n v="0"/>
    <n v="1"/>
  </r>
  <r>
    <x v="3"/>
    <d v="2023-12-21T00:00:00"/>
    <s v="Florida Panthers"/>
    <n v="4"/>
    <n v="0.75"/>
    <s v="St. Louis Blues"/>
    <n v="3"/>
    <n v="0.25"/>
    <s v="Playing At:  Florida Panthers   Home"/>
    <n v="0"/>
    <x v="2"/>
    <n v="1"/>
    <n v="4"/>
    <n v="3"/>
    <n v="1"/>
  </r>
  <r>
    <x v="3"/>
    <d v="2023-12-21T00:00:00"/>
    <s v="Arizona Coyotes"/>
    <n v="2"/>
    <n v="0.72"/>
    <s v="San Jose Sharks"/>
    <n v="4"/>
    <n v="0.28000000000000003"/>
    <s v="Playing At:  San Jose Sharks   Home"/>
    <n v="1"/>
    <x v="2"/>
    <n v="5"/>
    <n v="2"/>
    <n v="3"/>
    <n v="2"/>
  </r>
  <r>
    <x v="3"/>
    <d v="2023-12-21T00:00:00"/>
    <s v="Calgary Flames"/>
    <n v="3"/>
    <n v="0.71599999999999997"/>
    <s v="Anaheim Ducks"/>
    <n v="4"/>
    <n v="0.28399999999999997"/>
    <s v="Playing At:  Anaheim Ducks   Home"/>
    <n v="1"/>
    <x v="2"/>
    <n v="3"/>
    <n v="0"/>
    <n v="0"/>
    <n v="4"/>
  </r>
  <r>
    <x v="3"/>
    <d v="2023-12-21T00:00:00"/>
    <s v="Colorado Avalanche"/>
    <n v="4"/>
    <n v="0.70799999999999996"/>
    <s v="Ottawa Senators"/>
    <n v="3"/>
    <n v="0.29199999999999998"/>
    <s v="Playing At:  Colorado Avalanche   Home"/>
    <n v="1"/>
    <x v="2"/>
    <n v="6"/>
    <n v="4"/>
    <n v="2"/>
    <n v="1"/>
  </r>
  <r>
    <x v="3"/>
    <d v="2023-12-21T00:00:00"/>
    <s v="Dallas Stars"/>
    <n v="4"/>
    <n v="0.66800000000000004"/>
    <s v="Vancouver Canucks"/>
    <n v="3"/>
    <n v="0.33200000000000002"/>
    <s v="Playing At:  Dallas Stars   Home"/>
    <n v="1"/>
    <x v="3"/>
    <n v="4"/>
    <n v="3"/>
    <n v="0"/>
    <n v="0"/>
  </r>
  <r>
    <x v="3"/>
    <d v="2023-12-21T00:00:00"/>
    <s v="Tampa Bay Lightning"/>
    <n v="3"/>
    <n v="0.63400000000000001"/>
    <s v="Vegas Golden Knights"/>
    <n v="3"/>
    <n v="0.36599999999999999"/>
    <s v="Playing At:  Tampa Bay Lightning   Home"/>
    <n v="1"/>
    <x v="3"/>
    <n v="5"/>
    <n v="4"/>
    <n v="2"/>
    <n v="1"/>
  </r>
  <r>
    <x v="3"/>
    <d v="2023-12-21T00:00:00"/>
    <s v="Toronto Maple Leafs"/>
    <n v="3"/>
    <n v="0.63"/>
    <s v="Buffalo Sabres"/>
    <n v="4"/>
    <n v="0.37"/>
    <s v="Playing At:  Buffalo Sabres   Home"/>
    <n v="0"/>
    <x v="3"/>
    <n v="3"/>
    <n v="9"/>
    <n v="0"/>
    <n v="5"/>
  </r>
  <r>
    <x v="3"/>
    <d v="2023-12-21T00:00:00"/>
    <s v="Washington Capitals"/>
    <n v="3"/>
    <n v="0.622"/>
    <s v="Columbus Blue Jackets"/>
    <n v="4"/>
    <n v="0.378"/>
    <s v="Playing At:  Columbus Blue Jackets   Home"/>
    <n v="1"/>
    <x v="3"/>
    <n v="3"/>
    <n v="2"/>
    <n v="0"/>
    <n v="2"/>
  </r>
  <r>
    <x v="3"/>
    <d v="2023-12-21T00:00:00"/>
    <s v="Edmonton Oilers"/>
    <n v="3"/>
    <n v="0.52"/>
    <s v="New Jersey Devils"/>
    <n v="4"/>
    <n v="0.48"/>
    <s v="Playing At:  New Jersey Devils   Home"/>
    <n v="1"/>
    <x v="4"/>
    <n v="6"/>
    <n v="3"/>
    <n v="3"/>
    <n v="1"/>
  </r>
  <r>
    <x v="3"/>
    <d v="2023-12-21T00:00:00"/>
    <s v="Philadelphia Flyers"/>
    <n v="3"/>
    <n v="0.51800000000000002"/>
    <s v="Nashville Predators"/>
    <n v="3"/>
    <n v="0.48199999999999998"/>
    <s v="Playing At:  Philadelphia Flyers   Home"/>
    <n v="0"/>
    <x v="4"/>
    <n v="2"/>
    <n v="4"/>
    <n v="1"/>
    <n v="1"/>
  </r>
  <r>
    <x v="3"/>
    <d v="2023-12-21T00:00:00"/>
    <s v="Pittsburgh Penguins"/>
    <n v="3"/>
    <n v="0.51400000000000001"/>
    <s v="Carolina Hurricanes"/>
    <n v="3"/>
    <n v="0.48599999999999999"/>
    <s v="Playing At:  Pittsburgh Penguins   Home"/>
    <n v="1"/>
    <x v="4"/>
    <n v="2"/>
    <n v="1"/>
    <n v="1"/>
    <n v="2"/>
  </r>
  <r>
    <x v="3"/>
    <d v="2023-12-22T00:00:00"/>
    <s v="Montreal Canadiens"/>
    <n v="2"/>
    <n v="0.748"/>
    <s v="Chicago Blackhawks"/>
    <n v="4"/>
    <n v="0.252"/>
    <s v="Playing At:  Chicago Blackhawks   Home"/>
    <n v="1"/>
    <x v="2"/>
    <n v="5"/>
    <n v="2"/>
    <n v="3"/>
    <n v="2"/>
  </r>
  <r>
    <x v="3"/>
    <d v="2023-12-22T00:00:00"/>
    <s v="New York Rangers"/>
    <n v="4"/>
    <n v="0.66200000000000003"/>
    <s v="Edmonton Oilers"/>
    <n v="3"/>
    <n v="0.33800000000000002"/>
    <s v="Playing At:  New York Rangers   Home"/>
    <n v="0"/>
    <x v="3"/>
    <n v="3"/>
    <n v="4"/>
    <n v="1"/>
    <n v="1"/>
  </r>
  <r>
    <x v="3"/>
    <d v="2023-12-22T00:00:00"/>
    <s v="Winnipeg Jets"/>
    <n v="3"/>
    <n v="0.56999999999999995"/>
    <s v="Boston Bruins"/>
    <n v="3"/>
    <n v="0.43"/>
    <s v="Playing At:  Winnipeg Jets   Home"/>
    <n v="1"/>
    <x v="4"/>
    <n v="5"/>
    <n v="1"/>
    <n v="2"/>
    <n v="2"/>
  </r>
  <r>
    <x v="3"/>
    <d v="2023-12-22T00:00:00"/>
    <s v="Detroit Red Wings"/>
    <n v="4"/>
    <n v="0.51400000000000001"/>
    <s v="Philadelphia Flyers"/>
    <n v="2"/>
    <n v="0.48599999999999999"/>
    <s v="Playing At:  Detroit Red Wings   Home"/>
    <n v="1"/>
    <x v="4"/>
    <n v="7"/>
    <n v="6"/>
    <n v="3"/>
    <n v="4"/>
  </r>
  <r>
    <x v="4"/>
    <d v="2023-12-23T00:00:00"/>
    <s v="Vancouver Canucks"/>
    <n v="5"/>
    <n v="0.75800000000000001"/>
    <s v="San Jose Sharks"/>
    <n v="2"/>
    <n v="0.24199999999999999"/>
    <s v="Playing At:  Vancouver Canucks   Home"/>
    <n v="1"/>
    <x v="2"/>
    <n v="7"/>
    <n v="4"/>
    <n v="2"/>
    <n v="2"/>
  </r>
  <r>
    <x v="4"/>
    <d v="2023-12-23T00:00:00"/>
    <s v="Colorado Avalanche"/>
    <n v="4"/>
    <n v="0.752"/>
    <s v="Arizona Coyotes"/>
    <n v="3"/>
    <n v="0.248"/>
    <s v="Playing At:  Colorado Avalanche   Home"/>
    <n v="1"/>
    <x v="2"/>
    <n v="4"/>
    <n v="1"/>
    <n v="0"/>
    <n v="2"/>
  </r>
  <r>
    <x v="4"/>
    <d v="2023-12-23T00:00:00"/>
    <s v="Seattle Kraken"/>
    <n v="3"/>
    <n v="0.70599999999999996"/>
    <s v="Anaheim Ducks"/>
    <n v="4"/>
    <n v="0.29399999999999998"/>
    <s v="Playing At:  Anaheim Ducks   Home"/>
    <n v="1"/>
    <x v="2"/>
    <n v="3"/>
    <n v="2"/>
    <n v="0"/>
    <n v="2"/>
  </r>
  <r>
    <x v="4"/>
    <d v="2023-12-23T00:00:00"/>
    <s v="Carolina Hurricanes"/>
    <n v="3"/>
    <n v="0.67"/>
    <s v="New York Islanders"/>
    <n v="3"/>
    <n v="0.33"/>
    <s v="Playing At:  Carolina Hurricanes   Home"/>
    <n v="0"/>
    <x v="3"/>
    <n v="4"/>
    <n v="5"/>
    <n v="1"/>
    <n v="2"/>
  </r>
  <r>
    <x v="4"/>
    <d v="2023-12-23T00:00:00"/>
    <s v="St. Louis Blues"/>
    <n v="4"/>
    <n v="0.65200000000000002"/>
    <s v="Chicago Blackhawks"/>
    <n v="3"/>
    <n v="0.34799999999999998"/>
    <s v="Playing At:  St. Louis Blues   Home"/>
    <n v="1"/>
    <x v="3"/>
    <n v="7"/>
    <n v="5"/>
    <n v="3"/>
    <n v="2"/>
  </r>
  <r>
    <x v="4"/>
    <d v="2023-12-23T00:00:00"/>
    <s v="Florida Panthers"/>
    <n v="4"/>
    <n v="0.63600000000000001"/>
    <s v="Vegas Golden Knights"/>
    <n v="3"/>
    <n v="0.36399999999999999"/>
    <s v="Playing At:  Florida Panthers   Home"/>
    <n v="1"/>
    <x v="3"/>
    <n v="4"/>
    <n v="2"/>
    <n v="0"/>
    <n v="1"/>
  </r>
  <r>
    <x v="4"/>
    <d v="2023-12-23T00:00:00"/>
    <s v="New York Rangers"/>
    <n v="4"/>
    <n v="0.63"/>
    <s v="Buffalo Sabres"/>
    <n v="3"/>
    <n v="0.37"/>
    <s v="Playing At:  New York Rangers   Home"/>
    <n v="1"/>
    <x v="3"/>
    <n v="4"/>
    <n v="3"/>
    <n v="0"/>
    <n v="0"/>
  </r>
  <r>
    <x v="4"/>
    <d v="2023-12-23T00:00:00"/>
    <s v="Los Angeles Kings"/>
    <n v="3"/>
    <n v="0.62"/>
    <s v="Calgary Flames"/>
    <n v="4"/>
    <n v="0.38"/>
    <s v="Playing At:  Los Angeles Kings   Home"/>
    <n v="1"/>
    <x v="3"/>
    <n v="5"/>
    <n v="3"/>
    <n v="2"/>
    <n v="1"/>
  </r>
  <r>
    <x v="4"/>
    <d v="2023-12-23T00:00:00"/>
    <s v="Minnesota Wild"/>
    <n v="3"/>
    <n v="0.60599999999999998"/>
    <s v="Boston Bruins"/>
    <n v="3"/>
    <n v="0.39400000000000002"/>
    <s v="Playing At:  Minnesota Wild   Home"/>
    <n v="1"/>
    <x v="3"/>
    <n v="3"/>
    <n v="2"/>
    <n v="0"/>
    <n v="1"/>
  </r>
  <r>
    <x v="4"/>
    <d v="2023-12-23T00:00:00"/>
    <s v="Toronto Maple Leafs"/>
    <n v="3"/>
    <n v="0.60399999999999998"/>
    <s v="Columbus Blue Jackets"/>
    <n v="4"/>
    <n v="0.39600000000000002"/>
    <s v="Playing At:  Columbus Blue Jackets   Home"/>
    <n v="1"/>
    <x v="3"/>
    <n v="4"/>
    <n v="1"/>
    <n v="1"/>
    <n v="3"/>
  </r>
  <r>
    <x v="4"/>
    <d v="2023-12-23T00:00:00"/>
    <s v="Tampa Bay Lightning"/>
    <n v="3"/>
    <n v="0.58199999999999996"/>
    <s v="Washington Capitals"/>
    <n v="4"/>
    <n v="0.41799999999999998"/>
    <s v="Playing At:  Washington Capitals   Home"/>
    <n v="1"/>
    <x v="4"/>
    <n v="2"/>
    <n v="1"/>
    <n v="1"/>
    <n v="3"/>
  </r>
  <r>
    <x v="4"/>
    <d v="2023-12-23T00:00:00"/>
    <s v="Pittsburgh Penguins"/>
    <n v="4"/>
    <n v="0.57799999999999996"/>
    <s v="Ottawa Senators"/>
    <n v="3"/>
    <n v="0.42199999999999999"/>
    <s v="Playing At:  Ottawa Senators   Home"/>
    <n v="0"/>
    <x v="4"/>
    <n v="4"/>
    <n v="5"/>
    <n v="0"/>
    <n v="2"/>
  </r>
  <r>
    <x v="4"/>
    <d v="2023-12-23T00:00:00"/>
    <s v="Nashville Predators"/>
    <n v="3"/>
    <n v="0.56999999999999995"/>
    <s v="Dallas Stars"/>
    <n v="3"/>
    <n v="0.43"/>
    <s v="Playing At:  Nashville Predators   Home"/>
    <n v="0"/>
    <x v="4"/>
    <n v="2"/>
    <n v="3"/>
    <n v="1"/>
    <n v="0"/>
  </r>
  <r>
    <x v="4"/>
    <d v="2023-12-23T00:00:00"/>
    <s v="Detroit Red Wings"/>
    <n v="3"/>
    <n v="0.56200000000000006"/>
    <s v="New Jersey Devils"/>
    <n v="4"/>
    <n v="0.438"/>
    <s v="Playing At:  New Jersey Devils   Home"/>
    <n v="0"/>
    <x v="4"/>
    <n v="2"/>
    <n v="3"/>
    <n v="1"/>
    <n v="1"/>
  </r>
  <r>
    <x v="4"/>
    <d v="2023-12-27T00:00:00"/>
    <s v="Winnipeg Jets"/>
    <n v="2"/>
    <n v="0.79600000000000004"/>
    <s v="Chicago Blackhawks"/>
    <n v="4"/>
    <n v="0.20399999999999999"/>
    <s v="Playing At:  Chicago Blackhawks   Home"/>
    <m/>
    <x v="2"/>
    <m/>
    <m/>
    <n v="2"/>
    <n v="4"/>
  </r>
  <r>
    <x v="4"/>
    <d v="2023-12-27T00:00:00"/>
    <s v="Vegas Golden Knights"/>
    <n v="2"/>
    <n v="0.76600000000000001"/>
    <s v="Anaheim Ducks"/>
    <n v="4"/>
    <n v="0.23400000000000001"/>
    <s v="Playing At:  Anaheim Ducks   Home"/>
    <m/>
    <x v="2"/>
    <m/>
    <m/>
    <n v="2"/>
    <n v="4"/>
  </r>
  <r>
    <x v="4"/>
    <d v="2023-12-27T00:00:00"/>
    <s v="Minnesota Wild"/>
    <n v="3"/>
    <n v="0.75600000000000001"/>
    <s v="Detroit Red Wings"/>
    <n v="3"/>
    <n v="0.24399999999999999"/>
    <s v="Playing At:  Minnesota Wild   Home"/>
    <m/>
    <x v="2"/>
    <m/>
    <m/>
    <n v="3"/>
    <n v="3"/>
  </r>
  <r>
    <x v="4"/>
    <d v="2023-12-27T00:00:00"/>
    <s v="Los Angeles Kings"/>
    <n v="4"/>
    <n v="0.754"/>
    <s v="San Jose Sharks"/>
    <n v="3"/>
    <n v="0.246"/>
    <s v="Playing At:  Los Angeles Kings   Home"/>
    <m/>
    <x v="2"/>
    <m/>
    <m/>
    <n v="4"/>
    <n v="3"/>
  </r>
  <r>
    <x v="4"/>
    <d v="2023-12-27T00:00:00"/>
    <s v="Tampa Bay Lightning"/>
    <n v="4"/>
    <n v="0.71399999999999997"/>
    <s v="Florida Panthers"/>
    <n v="3"/>
    <n v="0.28599999999999998"/>
    <s v="Playing At:  Tampa Bay Lightning   Home"/>
    <m/>
    <x v="2"/>
    <m/>
    <m/>
    <n v="4"/>
    <n v="3"/>
  </r>
  <r>
    <x v="4"/>
    <d v="2023-12-27T00:00:00"/>
    <s v="New York Rangers"/>
    <n v="3"/>
    <n v="0.70199999999999996"/>
    <s v="Washington Capitals"/>
    <n v="2"/>
    <n v="0.29799999999999999"/>
    <s v="Playing At:  New York Rangers   Home"/>
    <m/>
    <x v="2"/>
    <m/>
    <m/>
    <n v="3"/>
    <n v="2"/>
  </r>
  <r>
    <x v="4"/>
    <d v="2023-12-27T00:00:00"/>
    <s v="Boston Bruins"/>
    <n v="3"/>
    <n v="0.68400000000000005"/>
    <s v="Buffalo Sabres"/>
    <n v="4"/>
    <n v="0.316"/>
    <s v="Playing At:  Buffalo Sabres   Home"/>
    <m/>
    <x v="3"/>
    <m/>
    <m/>
    <n v="3"/>
    <n v="4"/>
  </r>
  <r>
    <x v="4"/>
    <d v="2023-12-27T00:00:00"/>
    <s v="New Jersey Devils"/>
    <n v="4"/>
    <n v="0.66600000000000004"/>
    <s v="Columbus Blue Jackets"/>
    <n v="3"/>
    <n v="0.33400000000000002"/>
    <s v="Playing At:  New Jersey Devils   Home"/>
    <m/>
    <x v="3"/>
    <m/>
    <m/>
    <n v="4"/>
    <n v="3"/>
  </r>
  <r>
    <x v="4"/>
    <d v="2023-12-27T00:00:00"/>
    <s v="Toronto Maple Leafs"/>
    <n v="3"/>
    <n v="0.66200000000000003"/>
    <s v="Ottawa Senators"/>
    <n v="3"/>
    <n v="0.33800000000000002"/>
    <s v="Playing At:  Toronto Maple Leafs   Home"/>
    <m/>
    <x v="3"/>
    <m/>
    <m/>
    <n v="3"/>
    <n v="3"/>
  </r>
  <r>
    <x v="4"/>
    <d v="2023-12-27T00:00:00"/>
    <s v="Colorado Avalanche"/>
    <n v="3"/>
    <n v="0.64400000000000002"/>
    <s v="Arizona Coyotes"/>
    <n v="3"/>
    <n v="0.35599999999999998"/>
    <s v="Playing At:  Arizona Coyotes   Home"/>
    <m/>
    <x v="3"/>
    <m/>
    <m/>
    <n v="3"/>
    <n v="3"/>
  </r>
  <r>
    <x v="4"/>
    <d v="2023-12-27T00:00:00"/>
    <s v="New York Islanders"/>
    <n v="3"/>
    <n v="0.61"/>
    <s v="Pittsburgh Penguins"/>
    <n v="2"/>
    <n v="0.39"/>
    <s v="Playing At:  New York Islanders   Home"/>
    <m/>
    <x v="3"/>
    <m/>
    <m/>
    <n v="3"/>
    <n v="2"/>
  </r>
  <r>
    <x v="4"/>
    <d v="2023-12-27T00:00:00"/>
    <s v="Calgary Flames"/>
    <n v="4"/>
    <n v="0.57599999999999996"/>
    <s v="Seattle Kraken"/>
    <n v="2"/>
    <n v="0.42399999999999999"/>
    <s v="Playing At:  Calgary Flames   Home"/>
    <m/>
    <x v="4"/>
    <m/>
    <m/>
    <n v="4"/>
    <n v="2"/>
  </r>
  <r>
    <x v="4"/>
    <d v="2023-12-27T00:00:00"/>
    <s v="Dallas Stars"/>
    <n v="3"/>
    <n v="0.52800000000000002"/>
    <s v="St. Louis Blues"/>
    <n v="4"/>
    <n v="0.47199999999999998"/>
    <s v="Playing At:  St. Louis Blues   Home"/>
    <m/>
    <x v="4"/>
    <m/>
    <m/>
    <n v="3"/>
    <n v="4"/>
  </r>
  <r>
    <x v="4"/>
    <d v="2023-12-27T00:00:00"/>
    <s v="Carolina Hurricanes"/>
    <n v="2"/>
    <n v="0.52"/>
    <s v="Nashville Predators"/>
    <n v="3"/>
    <n v="0.48"/>
    <s v="Playing At:  Nashville Predators   Home"/>
    <m/>
    <x v="4"/>
    <m/>
    <m/>
    <n v="2"/>
    <n v="3"/>
  </r>
  <r>
    <x v="5"/>
    <m/>
    <m/>
    <m/>
    <m/>
    <m/>
    <m/>
    <m/>
    <m/>
    <m/>
    <x v="5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AF6306-A9F5-4ADE-8E79-1FFC11D51B23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7:C24" firstHeaderRow="0" firstDataRow="1" firstDataCol="1"/>
  <pivotFields count="15">
    <pivotField numFmtId="14" showAll="0"/>
    <pivotField showAll="0"/>
    <pivotField showAll="0"/>
    <pivotField numFmtId="10" showAll="0"/>
    <pivotField showAll="0"/>
    <pivotField showAll="0"/>
    <pivotField numFmtId="10" showAll="0"/>
    <pivotField showAll="0"/>
    <pivotField showAll="0"/>
    <pivotField axis="axisRow" showAll="0" sortType="descending">
      <items count="7">
        <item x="5"/>
        <item x="0"/>
        <item x="1"/>
        <item x="2"/>
        <item x="3"/>
        <item x="4"/>
        <item t="default"/>
      </items>
    </pivotField>
    <pivotField showAll="0"/>
    <pivotField showAll="0"/>
    <pivotField dataField="1" showAll="0"/>
    <pivotField dataField="1" showAll="0"/>
    <pivotField dragToRow="0" dragToCol="0" dragToPage="0" showAll="0" defaultSubtotal="0"/>
  </pivotFields>
  <rowFields count="1">
    <field x="9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GF ABS Error" fld="12" subtotal="average" baseField="9" baseItem="0" numFmtId="2"/>
    <dataField name="Average of GA ABS Error" fld="13" subtotal="average" baseField="9" baseItem="0" numFmtId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87AC2C-F765-45B0-A26D-AAA33F3641F7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9" firstHeaderRow="0" firstDataRow="1" firstDataCol="1" rowPageCount="1" colPageCount="1"/>
  <pivotFields count="16">
    <pivotField axis="axisPage" multipleItemSelectionAllowed="1" showAll="0">
      <items count="7">
        <item x="0"/>
        <item x="1"/>
        <item x="2"/>
        <item x="3"/>
        <item x="4"/>
        <item x="5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dataField="1" showAll="0"/>
    <pivotField axis="axisRow" showAll="0" sortType="descending">
      <items count="7">
        <item h="1" x="5"/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/>
    <pivotField dragToRow="0" dragToCol="0" dragToPage="0" showAll="0" defaultSubtotal="0"/>
  </pivotFields>
  <rowFields count="1">
    <field x="10"/>
  </rowFields>
  <rowItems count="6"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pageFields count="1">
    <pageField fld="0" hier="-1"/>
  </pageFields>
  <dataFields count="2">
    <dataField name="Count of Winner" fld="2" subtotal="count" baseField="0" baseItem="0"/>
    <dataField name="Sum of Model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D13" sqref="D13"/>
    </sheetView>
  </sheetViews>
  <sheetFormatPr defaultRowHeight="15" x14ac:dyDescent="0.25"/>
  <cols>
    <col min="1" max="1" width="13.140625" bestFit="1" customWidth="1"/>
    <col min="2" max="2" width="15.85546875" bestFit="1" customWidth="1"/>
    <col min="3" max="3" width="13.5703125" bestFit="1" customWidth="1"/>
    <col min="4" max="4" width="15.28515625" bestFit="1" customWidth="1"/>
    <col min="6" max="6" width="13.140625" bestFit="1" customWidth="1"/>
  </cols>
  <sheetData>
    <row r="1" spans="1:6" x14ac:dyDescent="0.25">
      <c r="A1" s="3" t="s">
        <v>94</v>
      </c>
      <c r="B1" t="s">
        <v>100</v>
      </c>
    </row>
    <row r="3" spans="1:6" x14ac:dyDescent="0.25">
      <c r="A3" s="3" t="s">
        <v>56</v>
      </c>
      <c r="B3" t="s">
        <v>58</v>
      </c>
      <c r="C3" t="s">
        <v>59</v>
      </c>
      <c r="D3" t="s">
        <v>60</v>
      </c>
      <c r="F3" t="s">
        <v>75</v>
      </c>
    </row>
    <row r="4" spans="1:6" x14ac:dyDescent="0.25">
      <c r="A4" s="4" t="s">
        <v>66</v>
      </c>
      <c r="B4" s="8">
        <v>3</v>
      </c>
      <c r="C4" s="8">
        <v>2</v>
      </c>
      <c r="D4" s="7">
        <f>C4/B4</f>
        <v>0.66666666666666663</v>
      </c>
      <c r="F4">
        <f>SUM(B4:B6)</f>
        <v>45</v>
      </c>
    </row>
    <row r="5" spans="1:6" x14ac:dyDescent="0.25">
      <c r="A5" s="4" t="s">
        <v>52</v>
      </c>
      <c r="B5" s="8">
        <v>8</v>
      </c>
      <c r="C5" s="8">
        <v>6</v>
      </c>
      <c r="D5" s="7">
        <f t="shared" ref="D5:D9" si="0">C5/B5</f>
        <v>0.75</v>
      </c>
      <c r="F5">
        <f>SUM(C4:C6)</f>
        <v>28</v>
      </c>
    </row>
    <row r="6" spans="1:6" x14ac:dyDescent="0.25">
      <c r="A6" s="4" t="s">
        <v>53</v>
      </c>
      <c r="B6" s="8">
        <v>34</v>
      </c>
      <c r="C6" s="8">
        <v>20</v>
      </c>
      <c r="D6" s="7">
        <f t="shared" si="0"/>
        <v>0.58823529411764708</v>
      </c>
      <c r="F6" s="7">
        <f>F5/F4</f>
        <v>0.62222222222222223</v>
      </c>
    </row>
    <row r="7" spans="1:6" x14ac:dyDescent="0.25">
      <c r="A7" s="4" t="s">
        <v>54</v>
      </c>
      <c r="B7" s="8">
        <v>46</v>
      </c>
      <c r="C7" s="8">
        <v>24</v>
      </c>
      <c r="D7" s="7">
        <f t="shared" si="0"/>
        <v>0.52173913043478259</v>
      </c>
      <c r="F7" t="s">
        <v>76</v>
      </c>
    </row>
    <row r="8" spans="1:6" x14ac:dyDescent="0.25">
      <c r="A8" s="4" t="s">
        <v>55</v>
      </c>
      <c r="B8" s="8">
        <v>43</v>
      </c>
      <c r="C8" s="8">
        <v>21</v>
      </c>
      <c r="D8" s="7">
        <f t="shared" si="0"/>
        <v>0.48837209302325579</v>
      </c>
      <c r="F8">
        <f>SUM(B7:B8)</f>
        <v>89</v>
      </c>
    </row>
    <row r="9" spans="1:6" x14ac:dyDescent="0.25">
      <c r="A9" s="4" t="s">
        <v>57</v>
      </c>
      <c r="B9" s="8">
        <v>134</v>
      </c>
      <c r="C9" s="8">
        <v>73</v>
      </c>
      <c r="D9" s="7">
        <f t="shared" si="0"/>
        <v>0.54477611940298509</v>
      </c>
      <c r="F9">
        <f>SUM(C7:C8)</f>
        <v>45</v>
      </c>
    </row>
    <row r="10" spans="1:6" x14ac:dyDescent="0.25">
      <c r="D10" s="5"/>
      <c r="F10" s="7">
        <f>F9/F8</f>
        <v>0.5056179775280899</v>
      </c>
    </row>
    <row r="17" spans="1:3" x14ac:dyDescent="0.25">
      <c r="A17" s="3" t="s">
        <v>56</v>
      </c>
      <c r="B17" t="s">
        <v>88</v>
      </c>
      <c r="C17" t="s">
        <v>89</v>
      </c>
    </row>
    <row r="18" spans="1:3" x14ac:dyDescent="0.25">
      <c r="A18" s="4" t="s">
        <v>92</v>
      </c>
      <c r="B18" s="6"/>
      <c r="C18" s="6"/>
    </row>
    <row r="19" spans="1:3" x14ac:dyDescent="0.25">
      <c r="A19" s="4" t="s">
        <v>66</v>
      </c>
      <c r="B19" s="6"/>
      <c r="C19" s="6"/>
    </row>
    <row r="20" spans="1:3" x14ac:dyDescent="0.25">
      <c r="A20" s="4" t="s">
        <v>52</v>
      </c>
      <c r="B20" s="6">
        <v>0.66666666666666663</v>
      </c>
      <c r="C20" s="6">
        <v>1.6666666666666667</v>
      </c>
    </row>
    <row r="21" spans="1:3" x14ac:dyDescent="0.25">
      <c r="A21" s="4" t="s">
        <v>53</v>
      </c>
      <c r="B21" s="6">
        <v>1.5454545454545454</v>
      </c>
      <c r="C21" s="6">
        <v>1.6363636363636365</v>
      </c>
    </row>
    <row r="22" spans="1:3" x14ac:dyDescent="0.25">
      <c r="A22" s="4" t="s">
        <v>54</v>
      </c>
      <c r="B22" s="6">
        <v>0.89473684210526316</v>
      </c>
      <c r="C22" s="6">
        <v>1.3157894736842106</v>
      </c>
    </row>
    <row r="23" spans="1:3" x14ac:dyDescent="0.25">
      <c r="A23" s="4" t="s">
        <v>55</v>
      </c>
      <c r="B23" s="6">
        <v>1.1875</v>
      </c>
      <c r="C23" s="6">
        <v>1.625</v>
      </c>
    </row>
    <row r="24" spans="1:3" x14ac:dyDescent="0.25">
      <c r="A24" s="4" t="s">
        <v>57</v>
      </c>
      <c r="B24" s="6">
        <v>1.1224489795918366</v>
      </c>
      <c r="C24" s="6">
        <v>1.510204081632653</v>
      </c>
    </row>
  </sheetData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35"/>
  <sheetViews>
    <sheetView topLeftCell="A84" zoomScale="80" zoomScaleNormal="80" workbookViewId="0">
      <selection activeCell="O121" sqref="O121:O135"/>
    </sheetView>
  </sheetViews>
  <sheetFormatPr defaultRowHeight="15" x14ac:dyDescent="0.25"/>
  <cols>
    <col min="1" max="1" width="13" bestFit="1" customWidth="1"/>
    <col min="2" max="2" width="11.5703125" bestFit="1" customWidth="1"/>
    <col min="3" max="3" width="22.85546875" bestFit="1" customWidth="1"/>
    <col min="4" max="4" width="20.42578125" customWidth="1"/>
    <col min="5" max="5" width="18" bestFit="1" customWidth="1"/>
    <col min="6" max="6" width="21.42578125" bestFit="1" customWidth="1"/>
    <col min="7" max="7" width="21.42578125" customWidth="1"/>
    <col min="8" max="8" width="16" bestFit="1" customWidth="1"/>
    <col min="9" max="9" width="38.85546875" bestFit="1" customWidth="1"/>
    <col min="10" max="10" width="6.7109375" bestFit="1" customWidth="1"/>
    <col min="11" max="11" width="8.85546875" bestFit="1" customWidth="1"/>
    <col min="12" max="12" width="9.28515625" bestFit="1" customWidth="1"/>
    <col min="13" max="13" width="9.5703125" bestFit="1" customWidth="1"/>
    <col min="14" max="14" width="11.85546875" bestFit="1" customWidth="1"/>
    <col min="15" max="15" width="12.140625" bestFit="1" customWidth="1"/>
  </cols>
  <sheetData>
    <row r="1" spans="1:15" x14ac:dyDescent="0.25">
      <c r="A1" t="s">
        <v>94</v>
      </c>
      <c r="B1" t="s">
        <v>0</v>
      </c>
      <c r="C1" t="s">
        <v>1</v>
      </c>
      <c r="D1" t="s">
        <v>82</v>
      </c>
      <c r="E1" t="s">
        <v>2</v>
      </c>
      <c r="F1" t="s">
        <v>3</v>
      </c>
      <c r="G1" t="s">
        <v>83</v>
      </c>
      <c r="H1" t="s">
        <v>4</v>
      </c>
      <c r="I1" t="s">
        <v>5</v>
      </c>
      <c r="J1" t="s">
        <v>50</v>
      </c>
      <c r="K1" t="s">
        <v>51</v>
      </c>
      <c r="L1" t="s">
        <v>84</v>
      </c>
      <c r="M1" t="s">
        <v>85</v>
      </c>
      <c r="N1" t="s">
        <v>86</v>
      </c>
      <c r="O1" t="s">
        <v>87</v>
      </c>
    </row>
    <row r="2" spans="1:15" x14ac:dyDescent="0.25">
      <c r="A2" t="s">
        <v>95</v>
      </c>
      <c r="B2" s="1">
        <v>45269</v>
      </c>
      <c r="C2" t="s">
        <v>6</v>
      </c>
      <c r="E2" s="2">
        <v>0.876</v>
      </c>
      <c r="F2" t="s">
        <v>7</v>
      </c>
      <c r="H2" s="2">
        <v>0.124</v>
      </c>
      <c r="I2" t="s">
        <v>8</v>
      </c>
      <c r="J2">
        <v>1</v>
      </c>
      <c r="K2" t="s">
        <v>66</v>
      </c>
    </row>
    <row r="3" spans="1:15" x14ac:dyDescent="0.25">
      <c r="A3" t="s">
        <v>95</v>
      </c>
      <c r="B3" s="1">
        <v>45269</v>
      </c>
      <c r="C3" t="s">
        <v>9</v>
      </c>
      <c r="E3" s="2">
        <v>0.85</v>
      </c>
      <c r="F3" t="s">
        <v>10</v>
      </c>
      <c r="H3" s="2">
        <v>0.15</v>
      </c>
      <c r="I3" t="s">
        <v>11</v>
      </c>
      <c r="J3">
        <v>0</v>
      </c>
      <c r="K3" t="s">
        <v>66</v>
      </c>
    </row>
    <row r="4" spans="1:15" x14ac:dyDescent="0.25">
      <c r="A4" t="s">
        <v>95</v>
      </c>
      <c r="B4" s="1">
        <v>45269</v>
      </c>
      <c r="C4" t="s">
        <v>15</v>
      </c>
      <c r="E4" s="2">
        <v>0.81</v>
      </c>
      <c r="F4" t="s">
        <v>16</v>
      </c>
      <c r="H4" s="2">
        <v>0.19</v>
      </c>
      <c r="I4" t="s">
        <v>17</v>
      </c>
      <c r="J4">
        <v>0</v>
      </c>
      <c r="K4" t="s">
        <v>52</v>
      </c>
    </row>
    <row r="5" spans="1:15" x14ac:dyDescent="0.25">
      <c r="A5" t="s">
        <v>95</v>
      </c>
      <c r="B5" s="1">
        <v>45269</v>
      </c>
      <c r="C5" t="s">
        <v>21</v>
      </c>
      <c r="E5" s="2">
        <v>0.79800000000000004</v>
      </c>
      <c r="F5" t="s">
        <v>22</v>
      </c>
      <c r="H5" s="2">
        <v>0.20200000000000001</v>
      </c>
      <c r="I5" t="s">
        <v>23</v>
      </c>
      <c r="J5">
        <v>1</v>
      </c>
      <c r="K5" t="s">
        <v>53</v>
      </c>
    </row>
    <row r="6" spans="1:15" x14ac:dyDescent="0.25">
      <c r="A6" t="s">
        <v>95</v>
      </c>
      <c r="B6" s="1">
        <v>45269</v>
      </c>
      <c r="C6" t="s">
        <v>24</v>
      </c>
      <c r="E6" s="2">
        <v>0.77800000000000002</v>
      </c>
      <c r="F6" t="s">
        <v>25</v>
      </c>
      <c r="H6" s="2">
        <v>0.222</v>
      </c>
      <c r="I6" t="s">
        <v>26</v>
      </c>
      <c r="J6">
        <v>1</v>
      </c>
      <c r="K6" t="s">
        <v>53</v>
      </c>
    </row>
    <row r="7" spans="1:15" x14ac:dyDescent="0.25">
      <c r="A7" t="s">
        <v>95</v>
      </c>
      <c r="B7" s="1">
        <v>45269</v>
      </c>
      <c r="C7" t="s">
        <v>27</v>
      </c>
      <c r="E7" s="2">
        <v>0.71199999999999997</v>
      </c>
      <c r="F7" t="s">
        <v>28</v>
      </c>
      <c r="H7" s="2">
        <v>0.28799999999999998</v>
      </c>
      <c r="I7" t="s">
        <v>29</v>
      </c>
      <c r="J7">
        <v>0</v>
      </c>
      <c r="K7" t="s">
        <v>53</v>
      </c>
    </row>
    <row r="8" spans="1:15" x14ac:dyDescent="0.25">
      <c r="A8" t="s">
        <v>95</v>
      </c>
      <c r="B8" s="1">
        <v>45269</v>
      </c>
      <c r="C8" t="s">
        <v>30</v>
      </c>
      <c r="E8" s="2">
        <v>0.69799999999999995</v>
      </c>
      <c r="F8" t="s">
        <v>31</v>
      </c>
      <c r="H8" s="2">
        <v>0.30199999999999999</v>
      </c>
      <c r="I8" t="s">
        <v>32</v>
      </c>
      <c r="J8">
        <v>0</v>
      </c>
      <c r="K8" t="s">
        <v>54</v>
      </c>
    </row>
    <row r="9" spans="1:15" x14ac:dyDescent="0.25">
      <c r="A9" t="s">
        <v>95</v>
      </c>
      <c r="B9" s="1">
        <v>45269</v>
      </c>
      <c r="C9" t="s">
        <v>33</v>
      </c>
      <c r="E9" s="2">
        <v>0.64200000000000002</v>
      </c>
      <c r="F9" t="s">
        <v>13</v>
      </c>
      <c r="H9" s="2">
        <v>0.35799999999999998</v>
      </c>
      <c r="I9" t="s">
        <v>34</v>
      </c>
      <c r="J9">
        <v>0</v>
      </c>
      <c r="K9" t="s">
        <v>54</v>
      </c>
    </row>
    <row r="10" spans="1:15" x14ac:dyDescent="0.25">
      <c r="A10" t="s">
        <v>95</v>
      </c>
      <c r="B10" s="1">
        <v>45269</v>
      </c>
      <c r="C10" t="s">
        <v>38</v>
      </c>
      <c r="E10" s="2">
        <v>0.57999999999999996</v>
      </c>
      <c r="F10" t="s">
        <v>39</v>
      </c>
      <c r="H10" s="2">
        <v>0.42</v>
      </c>
      <c r="I10" t="s">
        <v>40</v>
      </c>
      <c r="J10">
        <v>1</v>
      </c>
      <c r="K10" t="s">
        <v>55</v>
      </c>
    </row>
    <row r="11" spans="1:15" x14ac:dyDescent="0.25">
      <c r="A11" t="s">
        <v>95</v>
      </c>
      <c r="B11" s="1">
        <v>45269</v>
      </c>
      <c r="C11" t="s">
        <v>41</v>
      </c>
      <c r="E11" s="2">
        <v>0.56999999999999995</v>
      </c>
      <c r="F11" t="s">
        <v>42</v>
      </c>
      <c r="H11" s="2">
        <v>0.43</v>
      </c>
      <c r="I11" t="s">
        <v>43</v>
      </c>
      <c r="J11">
        <v>1</v>
      </c>
      <c r="K11" t="s">
        <v>55</v>
      </c>
    </row>
    <row r="12" spans="1:15" x14ac:dyDescent="0.25">
      <c r="A12" t="s">
        <v>95</v>
      </c>
      <c r="B12" s="1">
        <v>45269</v>
      </c>
      <c r="C12" t="s">
        <v>44</v>
      </c>
      <c r="E12" s="2">
        <v>0.53800000000000003</v>
      </c>
      <c r="F12" t="s">
        <v>45</v>
      </c>
      <c r="H12" s="2">
        <v>0.46200000000000002</v>
      </c>
      <c r="I12" t="s">
        <v>46</v>
      </c>
      <c r="J12">
        <v>1</v>
      </c>
      <c r="K12" t="s">
        <v>55</v>
      </c>
    </row>
    <row r="13" spans="1:15" x14ac:dyDescent="0.25">
      <c r="A13" t="s">
        <v>95</v>
      </c>
      <c r="B13" s="1">
        <v>45269</v>
      </c>
      <c r="C13" t="s">
        <v>47</v>
      </c>
      <c r="E13" s="2">
        <v>0.50600000000000001</v>
      </c>
      <c r="F13" t="s">
        <v>48</v>
      </c>
      <c r="H13" s="2">
        <v>0.49399999999999999</v>
      </c>
      <c r="I13" t="s">
        <v>49</v>
      </c>
      <c r="J13">
        <v>1</v>
      </c>
      <c r="K13" t="s">
        <v>55</v>
      </c>
    </row>
    <row r="14" spans="1:15" x14ac:dyDescent="0.25">
      <c r="A14" t="s">
        <v>95</v>
      </c>
      <c r="B14" s="1">
        <v>45270</v>
      </c>
      <c r="C14" t="s">
        <v>31</v>
      </c>
      <c r="E14" s="2">
        <v>0.87</v>
      </c>
      <c r="F14" t="s">
        <v>61</v>
      </c>
      <c r="H14" s="2">
        <v>0.13</v>
      </c>
      <c r="I14" t="s">
        <v>62</v>
      </c>
      <c r="J14">
        <v>1</v>
      </c>
      <c r="K14" t="s">
        <v>66</v>
      </c>
    </row>
    <row r="15" spans="1:15" x14ac:dyDescent="0.25">
      <c r="A15" t="s">
        <v>95</v>
      </c>
      <c r="B15" s="1">
        <v>45270</v>
      </c>
      <c r="C15" t="s">
        <v>12</v>
      </c>
      <c r="E15" s="2">
        <v>0.82199999999999995</v>
      </c>
      <c r="F15" t="s">
        <v>13</v>
      </c>
      <c r="H15" s="2">
        <v>0.17799999999999999</v>
      </c>
      <c r="I15" t="s">
        <v>14</v>
      </c>
      <c r="J15">
        <v>1</v>
      </c>
      <c r="K15" t="s">
        <v>52</v>
      </c>
    </row>
    <row r="16" spans="1:15" x14ac:dyDescent="0.25">
      <c r="A16" t="s">
        <v>95</v>
      </c>
      <c r="B16" s="1">
        <v>45270</v>
      </c>
      <c r="C16" t="s">
        <v>18</v>
      </c>
      <c r="E16" s="2">
        <v>0.80200000000000005</v>
      </c>
      <c r="F16" t="s">
        <v>19</v>
      </c>
      <c r="H16" s="2">
        <v>0.19800000000000001</v>
      </c>
      <c r="I16" t="s">
        <v>20</v>
      </c>
      <c r="J16">
        <v>1</v>
      </c>
      <c r="K16" t="s">
        <v>52</v>
      </c>
    </row>
    <row r="17" spans="1:11" x14ac:dyDescent="0.25">
      <c r="A17" t="s">
        <v>95</v>
      </c>
      <c r="B17" s="1">
        <v>45270</v>
      </c>
      <c r="C17" t="s">
        <v>63</v>
      </c>
      <c r="E17" s="2">
        <v>0.76400000000000001</v>
      </c>
      <c r="F17" t="s">
        <v>25</v>
      </c>
      <c r="H17" s="2">
        <v>0.23599999999999999</v>
      </c>
      <c r="I17" t="s">
        <v>26</v>
      </c>
      <c r="J17">
        <v>1</v>
      </c>
      <c r="K17" t="s">
        <v>53</v>
      </c>
    </row>
    <row r="18" spans="1:11" x14ac:dyDescent="0.25">
      <c r="A18" t="s">
        <v>95</v>
      </c>
      <c r="B18" s="1">
        <v>45270</v>
      </c>
      <c r="C18" t="s">
        <v>22</v>
      </c>
      <c r="E18" s="2">
        <v>0.74399999999999999</v>
      </c>
      <c r="F18" t="s">
        <v>47</v>
      </c>
      <c r="H18" s="2">
        <v>0.25600000000000001</v>
      </c>
      <c r="I18" t="s">
        <v>64</v>
      </c>
      <c r="J18">
        <v>1</v>
      </c>
      <c r="K18" t="s">
        <v>53</v>
      </c>
    </row>
    <row r="19" spans="1:11" x14ac:dyDescent="0.25">
      <c r="A19" t="s">
        <v>95</v>
      </c>
      <c r="B19" s="1">
        <v>45270</v>
      </c>
      <c r="C19" t="s">
        <v>28</v>
      </c>
      <c r="E19" s="2">
        <v>0.70199999999999996</v>
      </c>
      <c r="F19" t="s">
        <v>16</v>
      </c>
      <c r="H19" s="2">
        <v>0.29799999999999999</v>
      </c>
      <c r="I19" t="s">
        <v>17</v>
      </c>
      <c r="J19">
        <v>1</v>
      </c>
      <c r="K19" t="s">
        <v>53</v>
      </c>
    </row>
    <row r="20" spans="1:11" x14ac:dyDescent="0.25">
      <c r="A20" t="s">
        <v>95</v>
      </c>
      <c r="B20" s="1">
        <v>45270</v>
      </c>
      <c r="C20" t="s">
        <v>27</v>
      </c>
      <c r="E20" s="2">
        <v>0.69</v>
      </c>
      <c r="F20" t="s">
        <v>42</v>
      </c>
      <c r="H20" s="2">
        <v>0.31</v>
      </c>
      <c r="I20" t="s">
        <v>65</v>
      </c>
      <c r="J20">
        <v>1</v>
      </c>
      <c r="K20" t="s">
        <v>54</v>
      </c>
    </row>
    <row r="21" spans="1:11" x14ac:dyDescent="0.25">
      <c r="A21" t="s">
        <v>95</v>
      </c>
      <c r="B21" s="1">
        <v>45270</v>
      </c>
      <c r="C21" t="s">
        <v>35</v>
      </c>
      <c r="E21" s="2">
        <v>0.60199999999999998</v>
      </c>
      <c r="F21" t="s">
        <v>36</v>
      </c>
      <c r="H21" s="2">
        <v>0.39800000000000002</v>
      </c>
      <c r="I21" t="s">
        <v>37</v>
      </c>
      <c r="J21">
        <v>1</v>
      </c>
      <c r="K21" t="s">
        <v>54</v>
      </c>
    </row>
    <row r="22" spans="1:11" x14ac:dyDescent="0.25">
      <c r="A22" t="s">
        <v>95</v>
      </c>
      <c r="B22" s="1">
        <v>45271</v>
      </c>
      <c r="C22" t="s">
        <v>9</v>
      </c>
      <c r="E22" s="2">
        <v>0.68799999999999994</v>
      </c>
      <c r="F22" t="s">
        <v>33</v>
      </c>
      <c r="H22" s="2">
        <v>0.312</v>
      </c>
      <c r="I22" t="s">
        <v>11</v>
      </c>
      <c r="J22">
        <v>1</v>
      </c>
      <c r="K22" t="str" cm="1">
        <f t="array" ref="K22">_xlfn.IFS(E22 &gt;= 0.85, "85  &lt;", AND(E22 &gt;=0.8, E22 &lt; 0.85), "80-85", AND(E22 &gt;= 0.7, E22 &lt; 0.8), "70-80", AND(E22 &gt;= 0.6, E22 &lt; 0.7),  "60-70", AND(E22 &gt;= 0.5, E22 &lt; 0.6), "50-60")</f>
        <v>60-70</v>
      </c>
    </row>
    <row r="23" spans="1:11" x14ac:dyDescent="0.25">
      <c r="A23" t="s">
        <v>95</v>
      </c>
      <c r="B23" s="1">
        <v>45271</v>
      </c>
      <c r="C23" t="s">
        <v>30</v>
      </c>
      <c r="E23" s="2">
        <v>0.622</v>
      </c>
      <c r="F23" t="s">
        <v>39</v>
      </c>
      <c r="H23" s="2">
        <v>0.378</v>
      </c>
      <c r="I23" t="s">
        <v>32</v>
      </c>
      <c r="J23">
        <v>1</v>
      </c>
      <c r="K23" t="str" cm="1">
        <f t="array" ref="K23">_xlfn.IFS(E23 &gt;= 0.85, "85  &lt;", AND(E23 &gt;=0.8, E23 &lt; 0.85), "80-85", AND(E23 &gt;= 0.7, E23 &lt; 0.8), "70-80", AND(E23 &gt;= 0.6, E23 &lt; 0.7),  "60-70", AND(E23 &gt;= 0.5, E23 &lt; 0.6), "50-60")</f>
        <v>60-70</v>
      </c>
    </row>
    <row r="24" spans="1:11" x14ac:dyDescent="0.25">
      <c r="A24" t="s">
        <v>95</v>
      </c>
      <c r="B24" s="1">
        <v>45271</v>
      </c>
      <c r="C24" t="s">
        <v>48</v>
      </c>
      <c r="E24" s="2">
        <v>0.52200000000000002</v>
      </c>
      <c r="F24" t="s">
        <v>7</v>
      </c>
      <c r="H24" s="2">
        <v>0.47799999999999998</v>
      </c>
      <c r="I24" t="s">
        <v>49</v>
      </c>
      <c r="J24">
        <v>1</v>
      </c>
      <c r="K24" t="str" cm="1">
        <f t="array" ref="K24">_xlfn.IFS(E24 &gt;= 0.85, "85  &lt;", AND(E24 &gt;=0.8, E24 &lt; 0.85), "80-85", AND(E24 &gt;= 0.7, E24 &lt; 0.8), "70-80", AND(E24 &gt;= 0.6, E24 &lt; 0.7),  "60-70", AND(E24 &gt;= 0.5, E24 &lt; 0.6), "50-60")</f>
        <v>50-60</v>
      </c>
    </row>
    <row r="25" spans="1:11" x14ac:dyDescent="0.25">
      <c r="A25" t="s">
        <v>95</v>
      </c>
      <c r="B25" s="1">
        <v>45271</v>
      </c>
      <c r="C25" t="s">
        <v>21</v>
      </c>
      <c r="E25" s="2">
        <v>0.502</v>
      </c>
      <c r="F25" t="s">
        <v>41</v>
      </c>
      <c r="H25" s="2">
        <v>0.498</v>
      </c>
      <c r="I25" t="s">
        <v>43</v>
      </c>
      <c r="J25">
        <v>0</v>
      </c>
      <c r="K25" t="str" cm="1">
        <f t="array" ref="K25">_xlfn.IFS(E25 &gt;= 0.85, "85  &lt;", AND(E25 &gt;=0.8, E25 &lt; 0.85), "80-85", AND(E25 &gt;= 0.7, E25 &lt; 0.8), "70-80", AND(E25 &gt;= 0.6, E25 &lt; 0.7),  "60-70", AND(E25 &gt;= 0.5, E25 &lt; 0.6), "50-60")</f>
        <v>50-60</v>
      </c>
    </row>
    <row r="26" spans="1:11" x14ac:dyDescent="0.25">
      <c r="A26" t="s">
        <v>96</v>
      </c>
      <c r="B26" s="1">
        <v>45272</v>
      </c>
      <c r="C26" t="s">
        <v>12</v>
      </c>
      <c r="E26" s="2">
        <v>0.82399999999999995</v>
      </c>
      <c r="F26" t="s">
        <v>16</v>
      </c>
      <c r="H26" s="2">
        <v>0.17599999999999999</v>
      </c>
      <c r="I26" t="s">
        <v>14</v>
      </c>
      <c r="J26">
        <v>1</v>
      </c>
      <c r="K26" t="str" cm="1">
        <f t="array" ref="K26">_xlfn.IFS(E26 &gt;= 0.85, "85  &lt;", AND(E26 &gt;=0.8, E26 &lt; 0.85), "80-85", AND(E26 &gt;= 0.7, E26 &lt; 0.8), "70-80", AND(E26 &gt;= 0.6, E26 &lt; 0.7),  "60-70", AND(E26 &gt;= 0.5, E26 &lt; 0.6), "50-60")</f>
        <v>80-85</v>
      </c>
    </row>
    <row r="27" spans="1:11" x14ac:dyDescent="0.25">
      <c r="A27" t="s">
        <v>96</v>
      </c>
      <c r="B27" s="1">
        <v>45272</v>
      </c>
      <c r="C27" t="s">
        <v>18</v>
      </c>
      <c r="E27" s="2">
        <v>0.77800000000000002</v>
      </c>
      <c r="F27" t="s">
        <v>61</v>
      </c>
      <c r="H27" s="2">
        <v>0.222</v>
      </c>
      <c r="I27" t="s">
        <v>67</v>
      </c>
      <c r="J27">
        <v>0</v>
      </c>
      <c r="K27" t="str" cm="1">
        <f t="array" ref="K27">_xlfn.IFS(E27 &gt;= 0.85, "85  &lt;", AND(E27 &gt;=0.8, E27 &lt; 0.85), "80-85", AND(E27 &gt;= 0.7, E27 &lt; 0.8), "70-80", AND(E27 &gt;= 0.6, E27 &lt; 0.7),  "60-70", AND(E27 &gt;= 0.5, E27 &lt; 0.6), "50-60")</f>
        <v>70-80</v>
      </c>
    </row>
    <row r="28" spans="1:11" x14ac:dyDescent="0.25">
      <c r="A28" t="s">
        <v>96</v>
      </c>
      <c r="B28" s="1">
        <v>45272</v>
      </c>
      <c r="C28" t="s">
        <v>31</v>
      </c>
      <c r="E28" s="2">
        <v>0.69199999999999995</v>
      </c>
      <c r="F28" t="s">
        <v>33</v>
      </c>
      <c r="H28" s="2">
        <v>0.308</v>
      </c>
      <c r="I28" t="s">
        <v>62</v>
      </c>
      <c r="J28">
        <v>1</v>
      </c>
      <c r="K28" t="str" cm="1">
        <f t="array" ref="K28">_xlfn.IFS(E28 &gt;= 0.85, "85  &lt;", AND(E28 &gt;=0.8, E28 &lt; 0.85), "80-85", AND(E28 &gt;= 0.7, E28 &lt; 0.8), "70-80", AND(E28 &gt;= 0.6, E28 &lt; 0.7),  "60-70", AND(E28 &gt;= 0.5, E28 &lt; 0.6), "50-60")</f>
        <v>60-70</v>
      </c>
    </row>
    <row r="29" spans="1:11" x14ac:dyDescent="0.25">
      <c r="A29" t="s">
        <v>96</v>
      </c>
      <c r="B29" s="1">
        <v>45272</v>
      </c>
      <c r="C29" t="s">
        <v>35</v>
      </c>
      <c r="E29" s="2">
        <v>0.68200000000000005</v>
      </c>
      <c r="F29" t="s">
        <v>25</v>
      </c>
      <c r="H29" s="2">
        <v>0.318</v>
      </c>
      <c r="I29" t="s">
        <v>26</v>
      </c>
      <c r="J29">
        <v>0</v>
      </c>
      <c r="K29" t="str" cm="1">
        <f t="array" ref="K29">_xlfn.IFS(E29 &gt;= 0.85, "85  &lt;", AND(E29 &gt;=0.8, E29 &lt; 0.85), "80-85", AND(E29 &gt;= 0.7, E29 &lt; 0.8), "70-80", AND(E29 &gt;= 0.6, E29 &lt; 0.7),  "60-70", AND(E29 &gt;= 0.5, E29 &lt; 0.6), "50-60")</f>
        <v>60-70</v>
      </c>
    </row>
    <row r="30" spans="1:11" x14ac:dyDescent="0.25">
      <c r="A30" t="s">
        <v>96</v>
      </c>
      <c r="B30" s="1">
        <v>45272</v>
      </c>
      <c r="C30" t="s">
        <v>22</v>
      </c>
      <c r="E30" s="2">
        <v>0.68</v>
      </c>
      <c r="F30" t="s">
        <v>10</v>
      </c>
      <c r="H30" s="2">
        <v>0.32</v>
      </c>
      <c r="I30" t="s">
        <v>68</v>
      </c>
      <c r="J30">
        <v>1</v>
      </c>
      <c r="K30" t="str" cm="1">
        <f t="array" ref="K30">_xlfn.IFS(E30 &gt;= 0.85, "85  &lt;", AND(E30 &gt;=0.8, E30 &lt; 0.85), "80-85", AND(E30 &gt;= 0.7, E30 &lt; 0.8), "70-80", AND(E30 &gt;= 0.6, E30 &lt; 0.7),  "60-70", AND(E30 &gt;= 0.5, E30 &lt; 0.6), "50-60")</f>
        <v>60-70</v>
      </c>
    </row>
    <row r="31" spans="1:11" x14ac:dyDescent="0.25">
      <c r="A31" t="s">
        <v>96</v>
      </c>
      <c r="B31" s="1">
        <v>45272</v>
      </c>
      <c r="C31" t="s">
        <v>27</v>
      </c>
      <c r="E31" s="2">
        <v>0.65200000000000002</v>
      </c>
      <c r="F31" t="s">
        <v>21</v>
      </c>
      <c r="H31" s="2">
        <v>0.34799999999999998</v>
      </c>
      <c r="I31" t="s">
        <v>65</v>
      </c>
      <c r="J31">
        <v>0</v>
      </c>
      <c r="K31" t="str" cm="1">
        <f t="array" ref="K31">_xlfn.IFS(E31 &gt;= 0.85, "85  &lt;", AND(E31 &gt;=0.8, E31 &lt; 0.85), "80-85", AND(E31 &gt;= 0.7, E31 &lt; 0.8), "70-80", AND(E31 &gt;= 0.6, E31 &lt; 0.7),  "60-70", AND(E31 &gt;= 0.5, E31 &lt; 0.6), "50-60")</f>
        <v>60-70</v>
      </c>
    </row>
    <row r="32" spans="1:11" x14ac:dyDescent="0.25">
      <c r="A32" t="s">
        <v>96</v>
      </c>
      <c r="B32" s="1">
        <v>45272</v>
      </c>
      <c r="C32" t="s">
        <v>44</v>
      </c>
      <c r="E32" s="2">
        <v>0.57199999999999995</v>
      </c>
      <c r="F32" t="s">
        <v>24</v>
      </c>
      <c r="H32" s="2">
        <v>0.42799999999999999</v>
      </c>
      <c r="I32" t="s">
        <v>46</v>
      </c>
      <c r="J32">
        <v>1</v>
      </c>
      <c r="K32" t="str" cm="1">
        <f t="array" ref="K32">_xlfn.IFS(E32 &gt;= 0.85, "85  &lt;", AND(E32 &gt;=0.8, E32 &lt; 0.85), "80-85", AND(E32 &gt;= 0.7, E32 &lt; 0.8), "70-80", AND(E32 &gt;= 0.6, E32 &lt; 0.7),  "60-70", AND(E32 &gt;= 0.5, E32 &lt; 0.6), "50-60")</f>
        <v>50-60</v>
      </c>
    </row>
    <row r="33" spans="1:11" x14ac:dyDescent="0.25">
      <c r="A33" t="s">
        <v>96</v>
      </c>
      <c r="B33" s="1">
        <v>45272</v>
      </c>
      <c r="C33" t="s">
        <v>38</v>
      </c>
      <c r="E33" s="2">
        <v>0.56200000000000006</v>
      </c>
      <c r="F33" t="s">
        <v>45</v>
      </c>
      <c r="H33" s="2">
        <v>0.438</v>
      </c>
      <c r="I33" t="s">
        <v>69</v>
      </c>
      <c r="J33">
        <v>0</v>
      </c>
      <c r="K33" t="str" cm="1">
        <f t="array" ref="K33">_xlfn.IFS(E33 &gt;= 0.85, "85  &lt;", AND(E33 &gt;=0.8, E33 &lt; 0.85), "80-85", AND(E33 &gt;= 0.7, E33 &lt; 0.8), "70-80", AND(E33 &gt;= 0.6, E33 &lt; 0.7),  "60-70", AND(E33 &gt;= 0.5, E33 &lt; 0.6), "50-60")</f>
        <v>50-60</v>
      </c>
    </row>
    <row r="34" spans="1:11" x14ac:dyDescent="0.25">
      <c r="A34" t="s">
        <v>96</v>
      </c>
      <c r="B34" s="1">
        <v>45272</v>
      </c>
      <c r="C34" t="s">
        <v>15</v>
      </c>
      <c r="E34" s="2">
        <v>0.52200000000000002</v>
      </c>
      <c r="F34" t="s">
        <v>39</v>
      </c>
      <c r="H34" s="2">
        <v>0.47799999999999998</v>
      </c>
      <c r="I34" t="s">
        <v>70</v>
      </c>
      <c r="J34">
        <v>0</v>
      </c>
      <c r="K34" t="str" cm="1">
        <f t="array" ref="K34">_xlfn.IFS(E34 &gt;= 0.85, "85  &lt;", AND(E34 &gt;=0.8, E34 &lt; 0.85), "80-85", AND(E34 &gt;= 0.7, E34 &lt; 0.8), "70-80", AND(E34 &gt;= 0.6, E34 &lt; 0.7),  "60-70", AND(E34 &gt;= 0.5, E34 &lt; 0.6), "50-60")</f>
        <v>50-60</v>
      </c>
    </row>
    <row r="35" spans="1:11" x14ac:dyDescent="0.25">
      <c r="A35" t="s">
        <v>96</v>
      </c>
      <c r="B35" s="1">
        <v>45272</v>
      </c>
      <c r="C35" t="s">
        <v>71</v>
      </c>
      <c r="E35" s="2">
        <v>0.51600000000000001</v>
      </c>
      <c r="F35" t="s">
        <v>7</v>
      </c>
      <c r="H35" s="2">
        <v>0.48399999999999999</v>
      </c>
      <c r="I35" t="s">
        <v>72</v>
      </c>
      <c r="J35">
        <v>1</v>
      </c>
      <c r="K35" t="str" cm="1">
        <f t="array" ref="K35">_xlfn.IFS(E35 &gt;= 0.85, "85  &lt;", AND(E35 &gt;=0.8, E35 &lt; 0.85), "80-85", AND(E35 &gt;= 0.7, E35 &lt; 0.8), "70-80", AND(E35 &gt;= 0.6, E35 &lt; 0.7),  "60-70", AND(E35 &gt;= 0.5, E35 &lt; 0.6), "50-60")</f>
        <v>50-60</v>
      </c>
    </row>
    <row r="36" spans="1:11" x14ac:dyDescent="0.25">
      <c r="A36" t="s">
        <v>96</v>
      </c>
      <c r="B36" s="1">
        <v>45273</v>
      </c>
      <c r="C36" t="s">
        <v>71</v>
      </c>
      <c r="E36" s="2">
        <v>0.73</v>
      </c>
      <c r="F36" t="s">
        <v>47</v>
      </c>
      <c r="H36" s="2">
        <v>0.27</v>
      </c>
      <c r="I36" t="s">
        <v>64</v>
      </c>
      <c r="J36">
        <v>1</v>
      </c>
      <c r="K36" t="str" cm="1">
        <f t="array" ref="K36">_xlfn.IFS(E36 &gt;= 0.85, "85  &lt;", AND(E36 &gt;=0.8, E36 &lt; 0.85), "80-85", AND(E36 &gt;= 0.7, E36 &lt; 0.8), "70-80", AND(E36 &gt;= 0.6, E36 &lt; 0.7),  "60-70", AND(E36 &gt;= 0.5, E36 &lt; 0.6), "50-60")</f>
        <v>70-80</v>
      </c>
    </row>
    <row r="37" spans="1:11" x14ac:dyDescent="0.25">
      <c r="A37" t="s">
        <v>96</v>
      </c>
      <c r="B37" s="1">
        <v>45273</v>
      </c>
      <c r="C37" t="s">
        <v>41</v>
      </c>
      <c r="E37" s="2">
        <v>0.624</v>
      </c>
      <c r="F37" t="s">
        <v>19</v>
      </c>
      <c r="H37" s="2">
        <v>0.376</v>
      </c>
      <c r="I37" t="s">
        <v>43</v>
      </c>
      <c r="J37">
        <v>1</v>
      </c>
      <c r="K37" t="str" cm="1">
        <f t="array" ref="K37">_xlfn.IFS(E37 &gt;= 0.85, "85  &lt;", AND(E37 &gt;=0.8, E37 &lt; 0.85), "80-85", AND(E37 &gt;= 0.7, E37 &lt; 0.8), "70-80", AND(E37 &gt;= 0.6, E37 &lt; 0.7),  "60-70", AND(E37 &gt;= 0.5, E37 &lt; 0.6), "50-60")</f>
        <v>60-70</v>
      </c>
    </row>
    <row r="38" spans="1:11" x14ac:dyDescent="0.25">
      <c r="A38" t="s">
        <v>96</v>
      </c>
      <c r="B38" s="1">
        <v>45273</v>
      </c>
      <c r="C38" t="s">
        <v>9</v>
      </c>
      <c r="E38" s="2">
        <v>0.622</v>
      </c>
      <c r="F38" t="s">
        <v>48</v>
      </c>
      <c r="H38" s="2">
        <v>0.378</v>
      </c>
      <c r="I38" t="s">
        <v>11</v>
      </c>
      <c r="J38">
        <v>1</v>
      </c>
      <c r="K38" t="str" cm="1">
        <f t="array" ref="K38">_xlfn.IFS(E38 &gt;= 0.85, "85  &lt;", AND(E38 &gt;=0.8, E38 &lt; 0.85), "80-85", AND(E38 &gt;= 0.7, E38 &lt; 0.8), "70-80", AND(E38 &gt;= 0.6, E38 &lt; 0.7),  "60-70", AND(E38 &gt;= 0.5, E38 &lt; 0.6), "50-60")</f>
        <v>60-70</v>
      </c>
    </row>
    <row r="39" spans="1:11" x14ac:dyDescent="0.25">
      <c r="A39" t="s">
        <v>96</v>
      </c>
      <c r="B39" s="1">
        <v>45273</v>
      </c>
      <c r="C39" t="s">
        <v>6</v>
      </c>
      <c r="E39" s="2">
        <v>0.622</v>
      </c>
      <c r="F39" t="s">
        <v>13</v>
      </c>
      <c r="H39" s="2">
        <v>0.378</v>
      </c>
      <c r="I39" t="s">
        <v>73</v>
      </c>
      <c r="J39">
        <v>0</v>
      </c>
      <c r="K39" t="str" cm="1">
        <f t="array" ref="K39">_xlfn.IFS(E39 &gt;= 0.85, "85  &lt;", AND(E39 &gt;=0.8, E39 &lt; 0.85), "80-85", AND(E39 &gt;= 0.7, E39 &lt; 0.8), "70-80", AND(E39 &gt;= 0.6, E39 &lt; 0.7),  "60-70", AND(E39 &gt;= 0.5, E39 &lt; 0.6), "50-60")</f>
        <v>60-70</v>
      </c>
    </row>
    <row r="40" spans="1:11" x14ac:dyDescent="0.25">
      <c r="A40" t="s">
        <v>96</v>
      </c>
      <c r="B40" s="1">
        <v>45273</v>
      </c>
      <c r="C40" t="s">
        <v>42</v>
      </c>
      <c r="E40" s="2">
        <v>0.56999999999999995</v>
      </c>
      <c r="F40" t="s">
        <v>18</v>
      </c>
      <c r="H40" s="2">
        <v>0.43</v>
      </c>
      <c r="I40" t="s">
        <v>74</v>
      </c>
      <c r="J40">
        <v>0</v>
      </c>
      <c r="K40" t="str" cm="1">
        <f t="array" ref="K40">_xlfn.IFS(E40 &gt;= 0.85, "85  &lt;", AND(E40 &gt;=0.8, E40 &lt; 0.85), "80-85", AND(E40 &gt;= 0.7, E40 &lt; 0.8), "70-80", AND(E40 &gt;= 0.6, E40 &lt; 0.7),  "60-70", AND(E40 &gt;= 0.5, E40 &lt; 0.6), "50-60")</f>
        <v>50-60</v>
      </c>
    </row>
    <row r="41" spans="1:11" x14ac:dyDescent="0.25">
      <c r="A41" t="s">
        <v>96</v>
      </c>
      <c r="B41" s="1">
        <v>45274</v>
      </c>
      <c r="C41" t="s">
        <v>12</v>
      </c>
      <c r="E41" s="2">
        <v>0.74399999999999999</v>
      </c>
      <c r="F41" t="s">
        <v>24</v>
      </c>
      <c r="H41" s="2">
        <v>0.25600000000000001</v>
      </c>
      <c r="I41" t="s">
        <v>14</v>
      </c>
      <c r="J41">
        <v>0</v>
      </c>
      <c r="K41" t="str" cm="1">
        <f t="array" ref="K41">_xlfn.IFS(E41 &gt;= 0.85, "85  &lt;", AND(E41 &gt;=0.8, E41 &lt; 0.85), "80-85", AND(E41 &gt;= 0.7, E41 &lt; 0.8), "70-80", AND(E41 &gt;= 0.6, E41 &lt; 0.7),  "60-70", AND(E41 &gt;= 0.5, E41 &lt; 0.6), "50-60")</f>
        <v>70-80</v>
      </c>
    </row>
    <row r="42" spans="1:11" x14ac:dyDescent="0.25">
      <c r="A42" t="s">
        <v>96</v>
      </c>
      <c r="B42" s="1">
        <v>45274</v>
      </c>
      <c r="C42" t="s">
        <v>63</v>
      </c>
      <c r="E42" s="2">
        <v>0.70599999999999996</v>
      </c>
      <c r="F42" t="s">
        <v>33</v>
      </c>
      <c r="H42" s="2">
        <v>0.29399999999999998</v>
      </c>
      <c r="I42" t="s">
        <v>77</v>
      </c>
      <c r="J42">
        <v>1</v>
      </c>
      <c r="K42" t="str" cm="1">
        <f t="array" ref="K42">_xlfn.IFS(E42 &gt;= 0.85, "85  &lt;", AND(E42 &gt;=0.8, E42 &lt; 0.85), "80-85", AND(E42 &gt;= 0.7, E42 &lt; 0.8), "70-80", AND(E42 &gt;= 0.6, E42 &lt; 0.7),  "60-70", AND(E42 &gt;= 0.5, E42 &lt; 0.6), "50-60")</f>
        <v>70-80</v>
      </c>
    </row>
    <row r="43" spans="1:11" x14ac:dyDescent="0.25">
      <c r="A43" t="s">
        <v>96</v>
      </c>
      <c r="B43" s="1">
        <v>45274</v>
      </c>
      <c r="C43" t="s">
        <v>21</v>
      </c>
      <c r="E43" s="2">
        <v>0.69799999999999995</v>
      </c>
      <c r="F43" t="s">
        <v>36</v>
      </c>
      <c r="H43" s="2">
        <v>0.30199999999999999</v>
      </c>
      <c r="I43" t="s">
        <v>23</v>
      </c>
      <c r="J43">
        <v>0</v>
      </c>
      <c r="K43" t="str" cm="1">
        <f t="array" ref="K43">_xlfn.IFS(E43 &gt;= 0.85, "85  &lt;", AND(E43 &gt;=0.8, E43 &lt; 0.85), "80-85", AND(E43 &gt;= 0.7, E43 &lt; 0.8), "70-80", AND(E43 &gt;= 0.6, E43 &lt; 0.7),  "60-70", AND(E43 &gt;= 0.5, E43 &lt; 0.6), "50-60")</f>
        <v>60-70</v>
      </c>
    </row>
    <row r="44" spans="1:11" x14ac:dyDescent="0.25">
      <c r="A44" t="s">
        <v>96</v>
      </c>
      <c r="B44" s="1">
        <v>45274</v>
      </c>
      <c r="C44" t="s">
        <v>44</v>
      </c>
      <c r="E44" s="2">
        <v>0.57399999999999995</v>
      </c>
      <c r="F44" t="s">
        <v>35</v>
      </c>
      <c r="H44" s="2">
        <v>0.42599999999999999</v>
      </c>
      <c r="I44" t="s">
        <v>46</v>
      </c>
      <c r="J44">
        <v>1</v>
      </c>
      <c r="K44" t="str" cm="1">
        <f t="array" ref="K44">_xlfn.IFS(E44 &gt;= 0.85, "85  &lt;", AND(E44 &gt;=0.8, E44 &lt; 0.85), "80-85", AND(E44 &gt;= 0.7, E44 &lt; 0.8), "70-80", AND(E44 &gt;= 0.6, E44 &lt; 0.7),  "60-70", AND(E44 &gt;= 0.5, E44 &lt; 0.6), "50-60")</f>
        <v>50-60</v>
      </c>
    </row>
    <row r="45" spans="1:11" x14ac:dyDescent="0.25">
      <c r="A45" t="s">
        <v>96</v>
      </c>
      <c r="B45" s="1">
        <v>45274</v>
      </c>
      <c r="C45" t="s">
        <v>45</v>
      </c>
      <c r="E45" s="2">
        <v>0.54200000000000004</v>
      </c>
      <c r="F45" t="s">
        <v>39</v>
      </c>
      <c r="H45" s="2">
        <v>0.45800000000000002</v>
      </c>
      <c r="I45" t="s">
        <v>40</v>
      </c>
      <c r="J45">
        <v>1</v>
      </c>
      <c r="K45" t="str" cm="1">
        <f t="array" ref="K45">_xlfn.IFS(E45 &gt;= 0.85, "85  &lt;", AND(E45 &gt;=0.8, E45 &lt; 0.85), "80-85", AND(E45 &gt;= 0.7, E45 &lt; 0.8), "70-80", AND(E45 &gt;= 0.6, E45 &lt; 0.7),  "60-70", AND(E45 &gt;= 0.5, E45 &lt; 0.6), "50-60")</f>
        <v>50-60</v>
      </c>
    </row>
    <row r="46" spans="1:11" x14ac:dyDescent="0.25">
      <c r="A46" t="s">
        <v>96</v>
      </c>
      <c r="B46" s="1">
        <v>45274</v>
      </c>
      <c r="C46" t="s">
        <v>25</v>
      </c>
      <c r="E46" s="2">
        <v>0.53800000000000003</v>
      </c>
      <c r="F46" t="s">
        <v>16</v>
      </c>
      <c r="H46" s="2">
        <v>0.46200000000000002</v>
      </c>
      <c r="I46" t="s">
        <v>26</v>
      </c>
      <c r="J46">
        <v>1</v>
      </c>
      <c r="K46" t="str" cm="1">
        <f t="array" ref="K46">_xlfn.IFS(E46 &gt;= 0.85, "85  &lt;", AND(E46 &gt;=0.8, E46 &lt; 0.85), "80-85", AND(E46 &gt;= 0.7, E46 &lt; 0.8), "70-80", AND(E46 &gt;= 0.6, E46 &lt; 0.7),  "60-70", AND(E46 &gt;= 0.5, E46 &lt; 0.6), "50-60")</f>
        <v>50-60</v>
      </c>
    </row>
    <row r="47" spans="1:11" x14ac:dyDescent="0.25">
      <c r="A47" t="s">
        <v>96</v>
      </c>
      <c r="B47" s="1">
        <v>45274</v>
      </c>
      <c r="C47" t="s">
        <v>28</v>
      </c>
      <c r="E47" s="2">
        <v>0.52200000000000002</v>
      </c>
      <c r="F47" t="s">
        <v>10</v>
      </c>
      <c r="H47" s="2">
        <v>0.47799999999999998</v>
      </c>
      <c r="I47" t="s">
        <v>78</v>
      </c>
      <c r="J47">
        <v>0</v>
      </c>
      <c r="K47" t="str" cm="1">
        <f t="array" ref="K47">_xlfn.IFS(E47 &gt;= 0.85, "85  &lt;", AND(E47 &gt;=0.8, E47 &lt; 0.85), "80-85", AND(E47 &gt;= 0.7, E47 &lt; 0.8), "70-80", AND(E47 &gt;= 0.6, E47 &lt; 0.7),  "60-70", AND(E47 &gt;= 0.5, E47 &lt; 0.6), "50-60")</f>
        <v>50-60</v>
      </c>
    </row>
    <row r="48" spans="1:11" x14ac:dyDescent="0.25">
      <c r="A48" t="s">
        <v>96</v>
      </c>
      <c r="B48" s="1">
        <v>45274</v>
      </c>
      <c r="C48" t="s">
        <v>15</v>
      </c>
      <c r="E48" s="2">
        <v>0.50600000000000001</v>
      </c>
      <c r="F48" t="s">
        <v>38</v>
      </c>
      <c r="H48" s="2">
        <v>0.49399999999999999</v>
      </c>
      <c r="I48" t="s">
        <v>70</v>
      </c>
      <c r="J48">
        <v>1</v>
      </c>
      <c r="K48" t="str" cm="1">
        <f t="array" ref="K48">_xlfn.IFS(E48 &gt;= 0.85, "85  &lt;", AND(E48 &gt;=0.8, E48 &lt; 0.85), "80-85", AND(E48 &gt;= 0.7, E48 &lt; 0.8), "70-80", AND(E48 &gt;= 0.6, E48 &lt; 0.7),  "60-70", AND(E48 &gt;= 0.5, E48 &lt; 0.6), "50-60")</f>
        <v>50-60</v>
      </c>
    </row>
    <row r="49" spans="1:11" x14ac:dyDescent="0.25">
      <c r="A49" t="s">
        <v>96</v>
      </c>
      <c r="B49" s="1">
        <v>45275</v>
      </c>
      <c r="C49" t="s">
        <v>45</v>
      </c>
      <c r="E49" s="2">
        <v>0.75800000000000001</v>
      </c>
      <c r="F49" t="s">
        <v>22</v>
      </c>
      <c r="H49" s="2">
        <v>0.24199999999999999</v>
      </c>
      <c r="I49" t="s">
        <v>79</v>
      </c>
      <c r="J49">
        <v>0</v>
      </c>
      <c r="K49" t="str" cm="1">
        <f t="array" ref="K49">_xlfn.IFS(E49 &gt;= 0.85, "85  &lt;", AND(E49 &gt;=0.8, E49 &lt; 0.85), "80-85", AND(E49 &gt;= 0.7, E49 &lt; 0.8), "70-80", AND(E49 &gt;= 0.6, E49 &lt; 0.7),  "60-70", AND(E49 &gt;= 0.5, E49 &lt; 0.6), "50-60")</f>
        <v>70-80</v>
      </c>
    </row>
    <row r="50" spans="1:11" x14ac:dyDescent="0.25">
      <c r="A50" t="s">
        <v>96</v>
      </c>
      <c r="B50" s="1">
        <v>45275</v>
      </c>
      <c r="C50" t="s">
        <v>27</v>
      </c>
      <c r="E50" s="2">
        <v>0.72399999999999998</v>
      </c>
      <c r="F50" t="s">
        <v>19</v>
      </c>
      <c r="H50" s="2">
        <v>0.27600000000000002</v>
      </c>
      <c r="I50" t="s">
        <v>65</v>
      </c>
      <c r="J50">
        <v>1</v>
      </c>
      <c r="K50" t="str" cm="1">
        <f t="array" ref="K50">_xlfn.IFS(E50 &gt;= 0.85, "85  &lt;", AND(E50 &gt;=0.8, E50 &lt; 0.85), "80-85", AND(E50 &gt;= 0.7, E50 &lt; 0.8), "70-80", AND(E50 &gt;= 0.6, E50 &lt; 0.7),  "60-70", AND(E50 &gt;= 0.5, E50 &lt; 0.6), "50-60")</f>
        <v>70-80</v>
      </c>
    </row>
    <row r="51" spans="1:11" x14ac:dyDescent="0.25">
      <c r="A51" t="s">
        <v>96</v>
      </c>
      <c r="B51" s="1">
        <v>45275</v>
      </c>
      <c r="C51" t="s">
        <v>31</v>
      </c>
      <c r="E51" s="2">
        <v>0.71</v>
      </c>
      <c r="F51" t="s">
        <v>48</v>
      </c>
      <c r="H51" s="2">
        <v>0.28999999999999998</v>
      </c>
      <c r="I51" t="s">
        <v>62</v>
      </c>
      <c r="J51">
        <v>0</v>
      </c>
      <c r="K51" t="str" cm="1">
        <f t="array" ref="K51">_xlfn.IFS(E51 &gt;= 0.85, "85  &lt;", AND(E51 &gt;=0.8, E51 &lt; 0.85), "80-85", AND(E51 &gt;= 0.7, E51 &lt; 0.8), "70-80", AND(E51 &gt;= 0.6, E51 &lt; 0.7),  "60-70", AND(E51 &gt;= 0.5, E51 &lt; 0.6), "50-60")</f>
        <v>70-80</v>
      </c>
    </row>
    <row r="52" spans="1:11" x14ac:dyDescent="0.25">
      <c r="A52" t="s">
        <v>96</v>
      </c>
      <c r="B52" s="1">
        <v>45275</v>
      </c>
      <c r="C52" t="s">
        <v>30</v>
      </c>
      <c r="E52" s="2">
        <v>0.69199999999999995</v>
      </c>
      <c r="F52" t="s">
        <v>38</v>
      </c>
      <c r="H52" s="2">
        <v>0.308</v>
      </c>
      <c r="I52" t="s">
        <v>32</v>
      </c>
      <c r="J52">
        <v>1</v>
      </c>
      <c r="K52" t="str" cm="1">
        <f t="array" ref="K52">_xlfn.IFS(E52 &gt;= 0.85, "85  &lt;", AND(E52 &gt;=0.8, E52 &lt; 0.85), "80-85", AND(E52 &gt;= 0.7, E52 &lt; 0.8), "70-80", AND(E52 &gt;= 0.6, E52 &lt; 0.7),  "60-70", AND(E52 &gt;= 0.5, E52 &lt; 0.6), "50-60")</f>
        <v>60-70</v>
      </c>
    </row>
    <row r="53" spans="1:11" x14ac:dyDescent="0.25">
      <c r="A53" t="s">
        <v>96</v>
      </c>
      <c r="B53" s="1">
        <v>45275</v>
      </c>
      <c r="C53" t="s">
        <v>6</v>
      </c>
      <c r="E53" s="2">
        <v>0.57999999999999996</v>
      </c>
      <c r="F53" t="s">
        <v>41</v>
      </c>
      <c r="H53" s="2">
        <v>0.42</v>
      </c>
      <c r="I53" t="s">
        <v>43</v>
      </c>
      <c r="J53">
        <v>1</v>
      </c>
      <c r="K53" t="str" cm="1">
        <f t="array" ref="K53">_xlfn.IFS(E53 &gt;= 0.85, "85  &lt;", AND(E53 &gt;=0.8, E53 &lt; 0.85), "80-85", AND(E53 &gt;= 0.7, E53 &lt; 0.8), "70-80", AND(E53 &gt;= 0.6, E53 &lt; 0.7),  "60-70", AND(E53 &gt;= 0.5, E53 &lt; 0.6), "50-60")</f>
        <v>50-60</v>
      </c>
    </row>
    <row r="54" spans="1:11" x14ac:dyDescent="0.25">
      <c r="A54" t="s">
        <v>96</v>
      </c>
      <c r="B54" s="1">
        <v>45275</v>
      </c>
      <c r="C54" t="s">
        <v>61</v>
      </c>
      <c r="E54" s="2">
        <v>0.50800000000000001</v>
      </c>
      <c r="F54" t="s">
        <v>7</v>
      </c>
      <c r="H54" s="2">
        <v>0.49199999999999999</v>
      </c>
      <c r="I54" t="s">
        <v>80</v>
      </c>
      <c r="J54">
        <v>0</v>
      </c>
      <c r="K54" t="str" cm="1">
        <f t="array" ref="K54">_xlfn.IFS(E54 &gt;= 0.85, "85  &lt;", AND(E54 &gt;=0.8, E54 &lt; 0.85), "80-85", AND(E54 &gt;= 0.7, E54 &lt; 0.8), "70-80", AND(E54 &gt;= 0.6, E54 &lt; 0.7),  "60-70", AND(E54 &gt;= 0.5, E54 &lt; 0.6), "50-60")</f>
        <v>50-60</v>
      </c>
    </row>
    <row r="55" spans="1:11" x14ac:dyDescent="0.25">
      <c r="A55" t="s">
        <v>96</v>
      </c>
      <c r="B55" s="1">
        <v>45276</v>
      </c>
      <c r="C55" t="s">
        <v>41</v>
      </c>
      <c r="E55" s="2">
        <v>0.76400000000000001</v>
      </c>
      <c r="F55" t="s">
        <v>47</v>
      </c>
      <c r="H55" s="2">
        <v>0.23599999999999999</v>
      </c>
      <c r="I55" t="s">
        <v>64</v>
      </c>
      <c r="J55">
        <v>0</v>
      </c>
      <c r="K55" t="str" cm="1">
        <f t="array" ref="K55">_xlfn.IFS(E55 &gt;= 0.85, "85  &lt;", AND(E55 &gt;=0.8, E55 &lt; 0.85), "80-85", AND(E55 &gt;= 0.7, E55 &lt; 0.8), "70-80", AND(E55 &gt;= 0.6, E55 &lt; 0.7),  "60-70", AND(E55 &gt;= 0.5, E55 &lt; 0.6), "50-60")</f>
        <v>70-80</v>
      </c>
    </row>
    <row r="56" spans="1:11" x14ac:dyDescent="0.25">
      <c r="A56" t="s">
        <v>96</v>
      </c>
      <c r="B56" s="1">
        <v>45276</v>
      </c>
      <c r="C56" t="s">
        <v>63</v>
      </c>
      <c r="E56" s="2">
        <v>0.72199999999999998</v>
      </c>
      <c r="F56" t="s">
        <v>44</v>
      </c>
      <c r="H56" s="2">
        <v>0.27800000000000002</v>
      </c>
      <c r="I56" t="s">
        <v>77</v>
      </c>
      <c r="J56">
        <v>1</v>
      </c>
      <c r="K56" t="str" cm="1">
        <f t="array" ref="K56">_xlfn.IFS(E56 &gt;= 0.85, "85  &lt;", AND(E56 &gt;=0.8, E56 &lt; 0.85), "80-85", AND(E56 &gt;= 0.7, E56 &lt; 0.8), "70-80", AND(E56 &gt;= 0.6, E56 &lt; 0.7),  "60-70", AND(E56 &gt;= 0.5, E56 &lt; 0.6), "50-60")</f>
        <v>70-80</v>
      </c>
    </row>
    <row r="57" spans="1:11" x14ac:dyDescent="0.25">
      <c r="A57" t="s">
        <v>96</v>
      </c>
      <c r="B57" s="1">
        <v>45276</v>
      </c>
      <c r="C57" t="s">
        <v>18</v>
      </c>
      <c r="E57" s="2">
        <v>0.67800000000000005</v>
      </c>
      <c r="F57" t="s">
        <v>9</v>
      </c>
      <c r="H57" s="2">
        <v>0.32200000000000001</v>
      </c>
      <c r="I57" t="s">
        <v>81</v>
      </c>
      <c r="J57">
        <v>1</v>
      </c>
      <c r="K57" t="str" cm="1">
        <f t="array" ref="K57">_xlfn.IFS(E57 &gt;= 0.85, "85  &lt;", AND(E57 &gt;=0.8, E57 &lt; 0.85), "80-85", AND(E57 &gt;= 0.7, E57 &lt; 0.8), "70-80", AND(E57 &gt;= 0.6, E57 &lt; 0.7),  "60-70", AND(E57 &gt;= 0.5, E57 &lt; 0.6), "50-60")</f>
        <v>60-70</v>
      </c>
    </row>
    <row r="58" spans="1:11" x14ac:dyDescent="0.25">
      <c r="A58" t="s">
        <v>96</v>
      </c>
      <c r="B58" s="1">
        <v>45276</v>
      </c>
      <c r="C58" t="s">
        <v>6</v>
      </c>
      <c r="E58" s="2">
        <v>0.67400000000000004</v>
      </c>
      <c r="F58" t="s">
        <v>27</v>
      </c>
      <c r="H58" s="2">
        <v>0.32600000000000001</v>
      </c>
      <c r="I58" t="s">
        <v>8</v>
      </c>
      <c r="J58">
        <v>0</v>
      </c>
      <c r="K58" t="str" cm="1">
        <f t="array" ref="K58">_xlfn.IFS(E58 &gt;= 0.85, "85  &lt;", AND(E58 &gt;=0.8, E58 &lt; 0.85), "80-85", AND(E58 &gt;= 0.7, E58 &lt; 0.8), "70-80", AND(E58 &gt;= 0.6, E58 &lt; 0.7),  "60-70", AND(E58 &gt;= 0.5, E58 &lt; 0.6), "50-60")</f>
        <v>60-70</v>
      </c>
    </row>
    <row r="59" spans="1:11" x14ac:dyDescent="0.25">
      <c r="A59" t="s">
        <v>96</v>
      </c>
      <c r="B59" s="1">
        <v>45276</v>
      </c>
      <c r="C59" t="s">
        <v>21</v>
      </c>
      <c r="E59" s="2">
        <v>0.65600000000000003</v>
      </c>
      <c r="F59" t="s">
        <v>71</v>
      </c>
      <c r="H59" s="2">
        <v>0.34399999999999997</v>
      </c>
      <c r="I59" t="s">
        <v>23</v>
      </c>
      <c r="J59">
        <v>1</v>
      </c>
      <c r="K59" t="str" cm="1">
        <f t="array" ref="K59">_xlfn.IFS(E59 &gt;= 0.85, "85  &lt;", AND(E59 &gt;=0.8, E59 &lt; 0.85), "80-85", AND(E59 &gt;= 0.7, E59 &lt; 0.8), "70-80", AND(E59 &gt;= 0.6, E59 &lt; 0.7),  "60-70", AND(E59 &gt;= 0.5, E59 &lt; 0.6), "50-60")</f>
        <v>60-70</v>
      </c>
    </row>
    <row r="60" spans="1:11" x14ac:dyDescent="0.25">
      <c r="A60" t="s">
        <v>96</v>
      </c>
      <c r="B60" s="1">
        <v>45276</v>
      </c>
      <c r="C60" t="s">
        <v>13</v>
      </c>
      <c r="E60" s="2">
        <v>0.628</v>
      </c>
      <c r="F60" t="s">
        <v>36</v>
      </c>
      <c r="H60" s="2">
        <v>0.372</v>
      </c>
      <c r="I60" t="s">
        <v>37</v>
      </c>
      <c r="J60">
        <v>1</v>
      </c>
      <c r="K60" t="str" cm="1">
        <f t="array" ref="K60">_xlfn.IFS(E60 &gt;= 0.85, "85  &lt;", AND(E60 &gt;=0.8, E60 &lt; 0.85), "80-85", AND(E60 &gt;= 0.7, E60 &lt; 0.8), "70-80", AND(E60 &gt;= 0.6, E60 &lt; 0.7),  "60-70", AND(E60 &gt;= 0.5, E60 &lt; 0.6), "50-60")</f>
        <v>60-70</v>
      </c>
    </row>
    <row r="61" spans="1:11" x14ac:dyDescent="0.25">
      <c r="A61" t="s">
        <v>96</v>
      </c>
      <c r="B61" s="1">
        <v>45276</v>
      </c>
      <c r="C61" t="s">
        <v>48</v>
      </c>
      <c r="E61" s="2">
        <v>0.624</v>
      </c>
      <c r="F61" t="s">
        <v>7</v>
      </c>
      <c r="H61" s="2">
        <v>0.376</v>
      </c>
      <c r="I61" t="s">
        <v>80</v>
      </c>
      <c r="J61">
        <v>0</v>
      </c>
      <c r="K61" t="str" cm="1">
        <f t="array" ref="K61">_xlfn.IFS(E61 &gt;= 0.85, "85  &lt;", AND(E61 &gt;=0.8, E61 &lt; 0.85), "80-85", AND(E61 &gt;= 0.7, E61 &lt; 0.8), "70-80", AND(E61 &gt;= 0.6, E61 &lt; 0.7),  "60-70", AND(E61 &gt;= 0.5, E61 &lt; 0.6), "50-60")</f>
        <v>60-70</v>
      </c>
    </row>
    <row r="62" spans="1:11" x14ac:dyDescent="0.25">
      <c r="A62" t="s">
        <v>96</v>
      </c>
      <c r="B62" s="1">
        <v>45276</v>
      </c>
      <c r="C62" t="s">
        <v>22</v>
      </c>
      <c r="E62" s="2">
        <v>0.61</v>
      </c>
      <c r="F62" t="s">
        <v>28</v>
      </c>
      <c r="H62" s="2">
        <v>0.39</v>
      </c>
      <c r="I62" t="s">
        <v>68</v>
      </c>
      <c r="J62">
        <v>1</v>
      </c>
      <c r="K62" t="str" cm="1">
        <f t="array" ref="K62">_xlfn.IFS(E62 &gt;= 0.85, "85  &lt;", AND(E62 &gt;=0.8, E62 &lt; 0.85), "80-85", AND(E62 &gt;= 0.7, E62 &lt; 0.8), "70-80", AND(E62 &gt;= 0.6, E62 &lt; 0.7),  "60-70", AND(E62 &gt;= 0.5, E62 &lt; 0.6), "50-60")</f>
        <v>60-70</v>
      </c>
    </row>
    <row r="63" spans="1:11" x14ac:dyDescent="0.25">
      <c r="A63" t="s">
        <v>96</v>
      </c>
      <c r="B63" s="1">
        <v>45276</v>
      </c>
      <c r="C63" t="s">
        <v>33</v>
      </c>
      <c r="E63" s="2">
        <v>0.59199999999999997</v>
      </c>
      <c r="F63" t="s">
        <v>24</v>
      </c>
      <c r="H63" s="2">
        <v>0.40799999999999997</v>
      </c>
      <c r="I63" t="s">
        <v>34</v>
      </c>
      <c r="J63">
        <v>1</v>
      </c>
      <c r="K63" t="str" cm="1">
        <f t="array" ref="K63">_xlfn.IFS(E63 &gt;= 0.85, "85  &lt;", AND(E63 &gt;=0.8, E63 &lt; 0.85), "80-85", AND(E63 &gt;= 0.7, E63 &lt; 0.8), "70-80", AND(E63 &gt;= 0.6, E63 &lt; 0.7),  "60-70", AND(E63 &gt;= 0.5, E63 &lt; 0.6), "50-60")</f>
        <v>50-60</v>
      </c>
    </row>
    <row r="64" spans="1:11" x14ac:dyDescent="0.25">
      <c r="A64" t="s">
        <v>96</v>
      </c>
      <c r="B64" s="1">
        <v>45276</v>
      </c>
      <c r="C64" t="s">
        <v>10</v>
      </c>
      <c r="E64" s="2">
        <v>0.57399999999999995</v>
      </c>
      <c r="F64" t="s">
        <v>39</v>
      </c>
      <c r="H64" s="2">
        <v>0.42599999999999999</v>
      </c>
      <c r="I64" t="s">
        <v>78</v>
      </c>
      <c r="J64">
        <v>1</v>
      </c>
      <c r="K64" t="str" cm="1">
        <f t="array" ref="K64">_xlfn.IFS(E64 &gt;= 0.85, "85  &lt;", AND(E64 &gt;=0.8, E64 &lt; 0.85), "80-85", AND(E64 &gt;= 0.7, E64 &lt; 0.8), "70-80", AND(E64 &gt;= 0.6, E64 &lt; 0.7),  "60-70", AND(E64 &gt;= 0.5, E64 &lt; 0.6), "50-60")</f>
        <v>50-60</v>
      </c>
    </row>
    <row r="65" spans="1:15" x14ac:dyDescent="0.25">
      <c r="A65" t="s">
        <v>96</v>
      </c>
      <c r="B65" s="1">
        <v>45276</v>
      </c>
      <c r="C65" t="s">
        <v>12</v>
      </c>
      <c r="E65" s="2">
        <v>0.56599999999999995</v>
      </c>
      <c r="F65" t="s">
        <v>35</v>
      </c>
      <c r="H65" s="2">
        <v>0.434</v>
      </c>
      <c r="I65" t="s">
        <v>14</v>
      </c>
      <c r="J65">
        <v>0</v>
      </c>
      <c r="K65" t="str" cm="1">
        <f t="array" ref="K65">_xlfn.IFS(E65 &gt;= 0.85, "85  &lt;", AND(E65 &gt;=0.8, E65 &lt; 0.85), "80-85", AND(E65 &gt;= 0.7, E65 &lt; 0.8), "70-80", AND(E65 &gt;= 0.6, E65 &lt; 0.7),  "60-70", AND(E65 &gt;= 0.5, E65 &lt; 0.6), "50-60")</f>
        <v>50-60</v>
      </c>
    </row>
    <row r="66" spans="1:15" x14ac:dyDescent="0.25">
      <c r="A66" t="s">
        <v>96</v>
      </c>
      <c r="B66" s="1">
        <v>45276</v>
      </c>
      <c r="C66" t="s">
        <v>30</v>
      </c>
      <c r="E66" s="2">
        <v>0.55200000000000005</v>
      </c>
      <c r="F66" t="s">
        <v>15</v>
      </c>
      <c r="H66" s="2">
        <v>0.44800000000000001</v>
      </c>
      <c r="I66" t="s">
        <v>70</v>
      </c>
      <c r="J66">
        <v>0</v>
      </c>
      <c r="K66" t="str" cm="1">
        <f t="array" ref="K66">_xlfn.IFS(E66 &gt;= 0.85, "85  &lt;", AND(E66 &gt;=0.8, E66 &lt; 0.85), "80-85", AND(E66 &gt;= 0.7, E66 &lt; 0.8), "70-80", AND(E66 &gt;= 0.6, E66 &lt; 0.7),  "60-70", AND(E66 &gt;= 0.5, E66 &lt; 0.6), "50-60")</f>
        <v>50-60</v>
      </c>
    </row>
    <row r="67" spans="1:15" ht="17.25" customHeight="1" x14ac:dyDescent="0.25">
      <c r="A67" t="s">
        <v>96</v>
      </c>
      <c r="B67" s="1">
        <v>45276</v>
      </c>
      <c r="C67" t="s">
        <v>42</v>
      </c>
      <c r="E67" s="2">
        <v>0.504</v>
      </c>
      <c r="F67" t="s">
        <v>25</v>
      </c>
      <c r="H67" s="2">
        <v>0.496</v>
      </c>
      <c r="I67" t="s">
        <v>26</v>
      </c>
      <c r="J67">
        <v>1</v>
      </c>
      <c r="K67" t="str" cm="1">
        <f t="array" ref="K67">_xlfn.IFS(E67 &gt;= 0.85, "85  &lt;", AND(E67 &gt;=0.8, E67 &lt; 0.85), "80-85", AND(E67 &gt;= 0.7, E67 &lt; 0.8), "70-80", AND(E67 &gt;= 0.6, E67 &lt; 0.7),  "60-70", AND(E67 &gt;= 0.5, E67 &lt; 0.6), "50-60")</f>
        <v>50-60</v>
      </c>
    </row>
    <row r="68" spans="1:15" x14ac:dyDescent="0.25">
      <c r="A68" t="s">
        <v>97</v>
      </c>
      <c r="B68" s="1">
        <v>45277</v>
      </c>
      <c r="C68" t="s">
        <v>44</v>
      </c>
      <c r="E68" s="2">
        <v>0.81</v>
      </c>
      <c r="F68" t="s">
        <v>16</v>
      </c>
      <c r="H68" s="2">
        <v>0.19</v>
      </c>
      <c r="I68" t="s">
        <v>17</v>
      </c>
      <c r="J68">
        <v>1</v>
      </c>
      <c r="K68" t="str" cm="1">
        <f t="array" ref="K68">_xlfn.IFS(E68 &gt;= 0.85, "85  &lt;", AND(E68 &gt;=0.8, E68 &lt; 0.85), "80-85", AND(E68 &gt;= 0.7, E68 &lt; 0.8), "70-80", AND(E68 &gt;= 0.6, E68 &lt; 0.7),  "60-70", AND(E68 &gt;= 0.5, E68 &lt; 0.6), "50-60")</f>
        <v>80-85</v>
      </c>
      <c r="L68" t="s">
        <v>90</v>
      </c>
    </row>
    <row r="69" spans="1:15" x14ac:dyDescent="0.25">
      <c r="A69" t="s">
        <v>97</v>
      </c>
      <c r="B69" s="1">
        <v>45277</v>
      </c>
      <c r="C69" t="s">
        <v>9</v>
      </c>
      <c r="E69" s="2">
        <v>0.748</v>
      </c>
      <c r="F69" t="s">
        <v>61</v>
      </c>
      <c r="H69" s="2">
        <v>0.252</v>
      </c>
      <c r="I69" t="s">
        <v>11</v>
      </c>
      <c r="J69">
        <v>1</v>
      </c>
      <c r="K69" t="str" cm="1">
        <f t="array" ref="K69">_xlfn.IFS(E69 &gt;= 0.85, "85  &lt;", AND(E69 &gt;=0.8, E69 &lt; 0.85), "80-85", AND(E69 &gt;= 0.7, E69 &lt; 0.8), "70-80", AND(E69 &gt;= 0.6, E69 &lt; 0.7),  "60-70", AND(E69 &gt;= 0.5, E69 &lt; 0.6), "50-60")</f>
        <v>70-80</v>
      </c>
    </row>
    <row r="70" spans="1:15" x14ac:dyDescent="0.25">
      <c r="A70" t="s">
        <v>97</v>
      </c>
      <c r="B70" s="1">
        <v>45277</v>
      </c>
      <c r="C70" t="s">
        <v>31</v>
      </c>
      <c r="E70" s="2">
        <v>0.70599999999999996</v>
      </c>
      <c r="F70" t="s">
        <v>38</v>
      </c>
      <c r="H70" s="2">
        <v>0.29399999999999998</v>
      </c>
      <c r="I70" t="s">
        <v>62</v>
      </c>
      <c r="J70">
        <v>1</v>
      </c>
      <c r="K70" t="str" cm="1">
        <f t="array" ref="K70">_xlfn.IFS(E70 &gt;= 0.85, "85  &lt;", AND(E70 &gt;=0.8, E70 &lt; 0.85), "80-85", AND(E70 &gt;= 0.7, E70 &lt; 0.8), "70-80", AND(E70 &gt;= 0.6, E70 &lt; 0.7),  "60-70", AND(E70 &gt;= 0.5, E70 &lt; 0.6), "50-60")</f>
        <v>70-80</v>
      </c>
    </row>
    <row r="71" spans="1:15" x14ac:dyDescent="0.25">
      <c r="A71" t="s">
        <v>97</v>
      </c>
      <c r="B71" s="1">
        <v>45277</v>
      </c>
      <c r="C71" t="s">
        <v>45</v>
      </c>
      <c r="E71" s="2">
        <v>0.69399999999999995</v>
      </c>
      <c r="F71" t="s">
        <v>28</v>
      </c>
      <c r="H71" s="2">
        <v>0.30599999999999999</v>
      </c>
      <c r="I71" t="s">
        <v>79</v>
      </c>
      <c r="J71">
        <v>0</v>
      </c>
      <c r="K71" t="str" cm="1">
        <f t="array" ref="K71">_xlfn.IFS(E71 &gt;= 0.85, "85  &lt;", AND(E71 &gt;=0.8, E71 &lt; 0.85), "80-85", AND(E71 &gt;= 0.7, E71 &lt; 0.8), "70-80", AND(E71 &gt;= 0.6, E71 &lt; 0.7),  "60-70", AND(E71 &gt;= 0.5, E71 &lt; 0.6), "50-60")</f>
        <v>60-70</v>
      </c>
    </row>
    <row r="72" spans="1:15" x14ac:dyDescent="0.25">
      <c r="A72" t="s">
        <v>97</v>
      </c>
      <c r="B72" s="1">
        <v>45277</v>
      </c>
      <c r="C72" t="s">
        <v>13</v>
      </c>
      <c r="D72" t="s">
        <v>82</v>
      </c>
      <c r="E72" s="2">
        <v>0.57399999999999995</v>
      </c>
      <c r="F72" t="s">
        <v>19</v>
      </c>
      <c r="G72" t="s">
        <v>83</v>
      </c>
      <c r="H72" s="2">
        <v>0.42599999999999999</v>
      </c>
      <c r="I72" t="s">
        <v>73</v>
      </c>
      <c r="J72">
        <v>0</v>
      </c>
      <c r="K72" t="str" cm="1">
        <f t="array" ref="K72">_xlfn.IFS(E72 &gt;= 0.85, "85  &lt;", AND(E72 &gt;=0.8, E72 &lt; 0.85), "80-85", AND(E72 &gt;= 0.7, E72 &lt; 0.8), "70-80", AND(E72 &gt;= 0.6, E72 &lt; 0.7),  "60-70", AND(E72 &gt;= 0.5, E72 &lt; 0.6), "50-60")</f>
        <v>50-60</v>
      </c>
      <c r="L72" t="s">
        <v>84</v>
      </c>
      <c r="M72" t="s">
        <v>85</v>
      </c>
      <c r="N72" t="s">
        <v>86</v>
      </c>
      <c r="O72" t="s">
        <v>87</v>
      </c>
    </row>
    <row r="73" spans="1:15" x14ac:dyDescent="0.25">
      <c r="A73" t="s">
        <v>97</v>
      </c>
      <c r="B73" s="1">
        <v>45278</v>
      </c>
      <c r="C73" t="s">
        <v>18</v>
      </c>
      <c r="D73">
        <v>3</v>
      </c>
      <c r="E73" s="2">
        <v>0.72</v>
      </c>
      <c r="F73" t="s">
        <v>47</v>
      </c>
      <c r="G73">
        <v>3</v>
      </c>
      <c r="H73" s="2">
        <v>0.28000000000000003</v>
      </c>
      <c r="I73" t="s">
        <v>81</v>
      </c>
      <c r="J73">
        <v>0</v>
      </c>
      <c r="K73" t="str" cm="1">
        <f t="array" ref="K73">_xlfn.IFS(E73 &gt;= 0.85, "85  &lt;", AND(E73 &gt;=0.8, E73 &lt; 0.85), "80-85", AND(E73 &gt;= 0.7, E73 &lt; 0.8), "70-80", AND(E73 &gt;= 0.6, E73 &lt; 0.7),  "60-70", AND(E73 &gt;= 0.5, E73 &lt; 0.6), "50-60")</f>
        <v>70-80</v>
      </c>
      <c r="L73">
        <v>2</v>
      </c>
      <c r="M73">
        <v>3</v>
      </c>
      <c r="N73">
        <f>ABS(D73-L73)</f>
        <v>1</v>
      </c>
      <c r="O73">
        <f>ABS(G73-M73)</f>
        <v>0</v>
      </c>
    </row>
    <row r="74" spans="1:15" x14ac:dyDescent="0.25">
      <c r="A74" t="s">
        <v>97</v>
      </c>
      <c r="B74" s="1">
        <v>45278</v>
      </c>
      <c r="C74" t="s">
        <v>30</v>
      </c>
      <c r="D74">
        <v>4</v>
      </c>
      <c r="E74" s="2">
        <v>0.67400000000000004</v>
      </c>
      <c r="F74" t="s">
        <v>25</v>
      </c>
      <c r="G74">
        <v>2</v>
      </c>
      <c r="H74" s="2">
        <v>0.32600000000000001</v>
      </c>
      <c r="I74" t="s">
        <v>32</v>
      </c>
      <c r="J74">
        <v>1</v>
      </c>
      <c r="K74" t="str" cm="1">
        <f t="array" ref="K74">_xlfn.IFS(E74 &gt;= 0.85, "85  &lt;", AND(E74 &gt;=0.8, E74 &lt; 0.85), "80-85", AND(E74 &gt;= 0.7, E74 &lt; 0.8), "70-80", AND(E74 &gt;= 0.6, E74 &lt; 0.7),  "60-70", AND(E74 &gt;= 0.5, E74 &lt; 0.6), "50-60")</f>
        <v>60-70</v>
      </c>
      <c r="L74">
        <v>4</v>
      </c>
      <c r="M74">
        <v>3</v>
      </c>
      <c r="N74">
        <f t="shared" ref="N74:N135" si="0">ABS(D74-L74)</f>
        <v>0</v>
      </c>
      <c r="O74">
        <f t="shared" ref="O74:O135" si="1">ABS(G74-M74)</f>
        <v>1</v>
      </c>
    </row>
    <row r="75" spans="1:15" x14ac:dyDescent="0.25">
      <c r="A75" t="s">
        <v>97</v>
      </c>
      <c r="B75" s="1">
        <v>45278</v>
      </c>
      <c r="C75" t="s">
        <v>35</v>
      </c>
      <c r="D75">
        <v>1</v>
      </c>
      <c r="E75" s="2">
        <v>0.58599999999999997</v>
      </c>
      <c r="F75" t="s">
        <v>33</v>
      </c>
      <c r="G75">
        <v>3</v>
      </c>
      <c r="H75" s="2">
        <v>0.41399999999999998</v>
      </c>
      <c r="I75" t="s">
        <v>34</v>
      </c>
      <c r="J75">
        <v>0</v>
      </c>
      <c r="K75" t="str" cm="1">
        <f t="array" ref="K75">_xlfn.IFS(E75 &gt;= 0.85, "85  &lt;", AND(E75 &gt;=0.8, E75 &lt; 0.85), "80-85", AND(E75 &gt;= 0.7, E75 &lt; 0.8), "70-80", AND(E75 &gt;= 0.6, E75 &lt; 0.7),  "60-70", AND(E75 &gt;= 0.5, E75 &lt; 0.6), "50-60")</f>
        <v>50-60</v>
      </c>
      <c r="L75">
        <v>3</v>
      </c>
      <c r="M75">
        <v>2</v>
      </c>
      <c r="N75">
        <f t="shared" si="0"/>
        <v>2</v>
      </c>
      <c r="O75">
        <f t="shared" si="1"/>
        <v>1</v>
      </c>
    </row>
    <row r="76" spans="1:15" x14ac:dyDescent="0.25">
      <c r="A76" t="s">
        <v>97</v>
      </c>
      <c r="B76" s="1">
        <v>45278</v>
      </c>
      <c r="C76" t="s">
        <v>71</v>
      </c>
      <c r="D76">
        <v>4</v>
      </c>
      <c r="E76" s="2">
        <v>0.58399999999999996</v>
      </c>
      <c r="F76" t="s">
        <v>63</v>
      </c>
      <c r="G76">
        <v>3</v>
      </c>
      <c r="H76" s="2">
        <v>0.41599999999999998</v>
      </c>
      <c r="I76" t="s">
        <v>72</v>
      </c>
      <c r="J76">
        <v>1</v>
      </c>
      <c r="K76" t="str" cm="1">
        <f t="array" ref="K76">_xlfn.IFS(E76 &gt;= 0.85, "85  &lt;", AND(E76 &gt;=0.8, E76 &lt; 0.85), "80-85", AND(E76 &gt;= 0.7, E76 &lt; 0.8), "70-80", AND(E76 &gt;= 0.6, E76 &lt; 0.7),  "60-70", AND(E76 &gt;= 0.5, E76 &lt; 0.6), "50-60")</f>
        <v>50-60</v>
      </c>
      <c r="L76">
        <v>4</v>
      </c>
      <c r="M76">
        <v>3</v>
      </c>
      <c r="N76">
        <f t="shared" si="0"/>
        <v>0</v>
      </c>
      <c r="O76">
        <f t="shared" si="1"/>
        <v>0</v>
      </c>
    </row>
    <row r="77" spans="1:15" x14ac:dyDescent="0.25">
      <c r="A77" t="s">
        <v>97</v>
      </c>
      <c r="B77" s="1">
        <v>45278</v>
      </c>
      <c r="C77" t="s">
        <v>39</v>
      </c>
      <c r="D77">
        <v>4</v>
      </c>
      <c r="E77" s="2">
        <v>0.502</v>
      </c>
      <c r="F77" t="s">
        <v>19</v>
      </c>
      <c r="G77">
        <v>3</v>
      </c>
      <c r="H77" s="2">
        <v>0.498</v>
      </c>
      <c r="I77" t="s">
        <v>40</v>
      </c>
      <c r="J77">
        <v>0</v>
      </c>
      <c r="K77" t="str" cm="1">
        <f t="array" ref="K77">_xlfn.IFS(E77 &gt;= 0.85, "85  &lt;", AND(E77 &gt;=0.8, E77 &lt; 0.85), "80-85", AND(E77 &gt;= 0.7, E77 &lt; 0.8), "70-80", AND(E77 &gt;= 0.6, E77 &lt; 0.7),  "60-70", AND(E77 &gt;= 0.5, E77 &lt; 0.6), "50-60")</f>
        <v>50-60</v>
      </c>
      <c r="L77">
        <v>3</v>
      </c>
      <c r="M77">
        <v>4</v>
      </c>
      <c r="N77">
        <f t="shared" si="0"/>
        <v>1</v>
      </c>
      <c r="O77">
        <f t="shared" si="1"/>
        <v>1</v>
      </c>
    </row>
    <row r="78" spans="1:15" x14ac:dyDescent="0.25">
      <c r="A78" t="s">
        <v>98</v>
      </c>
      <c r="B78" s="1">
        <v>45279</v>
      </c>
      <c r="C78" t="s">
        <v>42</v>
      </c>
      <c r="D78">
        <v>2</v>
      </c>
      <c r="E78" s="2">
        <v>0.84399999999999997</v>
      </c>
      <c r="F78" t="s">
        <v>61</v>
      </c>
      <c r="G78">
        <v>4</v>
      </c>
      <c r="H78" s="2">
        <v>0.156</v>
      </c>
      <c r="I78" t="s">
        <v>67</v>
      </c>
      <c r="J78">
        <v>1</v>
      </c>
      <c r="K78" t="str" cm="1">
        <f t="array" ref="K78">_xlfn.IFS(E78 &gt;= 0.85, "85  &lt;", AND(E78 &gt;=0.8, E78 &lt; 0.85), "80-85", AND(E78 &gt;= 0.7, E78 &lt; 0.8), "70-80", AND(E78 &gt;= 0.6, E78 &lt; 0.7),  "60-70", AND(E78 &gt;= 0.5, E78 &lt; 0.6), "50-60")</f>
        <v>80-85</v>
      </c>
      <c r="L78">
        <v>4</v>
      </c>
      <c r="M78">
        <v>1</v>
      </c>
      <c r="N78">
        <f t="shared" si="0"/>
        <v>2</v>
      </c>
      <c r="O78">
        <f t="shared" si="1"/>
        <v>3</v>
      </c>
    </row>
    <row r="79" spans="1:15" x14ac:dyDescent="0.25">
      <c r="A79" t="s">
        <v>98</v>
      </c>
      <c r="B79" s="1">
        <v>45279</v>
      </c>
      <c r="C79" t="s">
        <v>9</v>
      </c>
      <c r="D79">
        <v>2</v>
      </c>
      <c r="E79" s="2">
        <v>0.80200000000000005</v>
      </c>
      <c r="F79" t="s">
        <v>16</v>
      </c>
      <c r="G79">
        <v>4</v>
      </c>
      <c r="H79" s="2">
        <v>0.19800000000000001</v>
      </c>
      <c r="I79" t="s">
        <v>17</v>
      </c>
      <c r="J79">
        <v>0</v>
      </c>
      <c r="K79" t="str" cm="1">
        <f t="array" ref="K79">_xlfn.IFS(E79 &gt;= 0.85, "85  &lt;", AND(E79 &gt;=0.8, E79 &lt; 0.85), "80-85", AND(E79 &gt;= 0.7, E79 &lt; 0.8), "70-80", AND(E79 &gt;= 0.6, E79 &lt; 0.7),  "60-70", AND(E79 &gt;= 0.5, E79 &lt; 0.6), "50-60")</f>
        <v>80-85</v>
      </c>
      <c r="L79">
        <v>2</v>
      </c>
      <c r="M79">
        <v>3</v>
      </c>
      <c r="N79">
        <f t="shared" si="0"/>
        <v>0</v>
      </c>
      <c r="O79">
        <f t="shared" si="1"/>
        <v>1</v>
      </c>
    </row>
    <row r="80" spans="1:15" x14ac:dyDescent="0.25">
      <c r="A80" t="s">
        <v>98</v>
      </c>
      <c r="B80" s="1">
        <v>45279</v>
      </c>
      <c r="C80" t="s">
        <v>24</v>
      </c>
      <c r="D80">
        <v>5</v>
      </c>
      <c r="E80" s="2">
        <v>0.72199999999999998</v>
      </c>
      <c r="F80" t="s">
        <v>15</v>
      </c>
      <c r="G80">
        <v>2</v>
      </c>
      <c r="H80" s="2">
        <v>0.27800000000000002</v>
      </c>
      <c r="I80" t="s">
        <v>91</v>
      </c>
      <c r="J80">
        <v>1</v>
      </c>
      <c r="K80" t="str" cm="1">
        <f t="array" ref="K80">_xlfn.IFS(E80 &gt;= 0.85, "85  &lt;", AND(E80 &gt;=0.8, E80 &lt; 0.85), "80-85", AND(E80 &gt;= 0.7, E80 &lt; 0.8), "70-80", AND(E80 &gt;= 0.6, E80 &lt; 0.7),  "60-70", AND(E80 &gt;= 0.5, E80 &lt; 0.6), "50-60")</f>
        <v>70-80</v>
      </c>
      <c r="L80">
        <v>6</v>
      </c>
      <c r="M80">
        <v>1</v>
      </c>
      <c r="N80">
        <f t="shared" si="0"/>
        <v>1</v>
      </c>
      <c r="O80">
        <f t="shared" si="1"/>
        <v>1</v>
      </c>
    </row>
    <row r="81" spans="1:15" x14ac:dyDescent="0.25">
      <c r="A81" t="s">
        <v>98</v>
      </c>
      <c r="B81" s="1">
        <v>45279</v>
      </c>
      <c r="C81" t="s">
        <v>6</v>
      </c>
      <c r="D81">
        <v>3</v>
      </c>
      <c r="E81" s="2">
        <v>0.67400000000000004</v>
      </c>
      <c r="F81" t="s">
        <v>63</v>
      </c>
      <c r="G81">
        <v>3</v>
      </c>
      <c r="H81" s="2">
        <v>0.32600000000000001</v>
      </c>
      <c r="I81" t="s">
        <v>8</v>
      </c>
      <c r="J81">
        <v>0</v>
      </c>
      <c r="K81" t="str" cm="1">
        <f t="array" ref="K81">_xlfn.IFS(E81 &gt;= 0.85, "85  &lt;", AND(E81 &gt;=0.8, E81 &lt; 0.85), "80-85", AND(E81 &gt;= 0.7, E81 &lt; 0.8), "70-80", AND(E81 &gt;= 0.6, E81 &lt; 0.7),  "60-70", AND(E81 &gt;= 0.5, E81 &lt; 0.6), "50-60")</f>
        <v>60-70</v>
      </c>
      <c r="L81">
        <v>3</v>
      </c>
      <c r="M81">
        <v>4</v>
      </c>
      <c r="N81">
        <f t="shared" si="0"/>
        <v>0</v>
      </c>
      <c r="O81">
        <f t="shared" si="1"/>
        <v>1</v>
      </c>
    </row>
    <row r="82" spans="1:15" x14ac:dyDescent="0.25">
      <c r="A82" t="s">
        <v>98</v>
      </c>
      <c r="B82" s="1">
        <v>45279</v>
      </c>
      <c r="C82" t="s">
        <v>22</v>
      </c>
      <c r="D82">
        <v>3</v>
      </c>
      <c r="E82" s="2">
        <v>0.63200000000000001</v>
      </c>
      <c r="F82" t="s">
        <v>44</v>
      </c>
      <c r="G82">
        <v>3</v>
      </c>
      <c r="H82" s="2">
        <v>0.36799999999999999</v>
      </c>
      <c r="I82" t="s">
        <v>68</v>
      </c>
      <c r="J82">
        <v>0</v>
      </c>
      <c r="K82" t="str" cm="1">
        <f t="array" ref="K82">_xlfn.IFS(E82 &gt;= 0.85, "85  &lt;", AND(E82 &gt;=0.8, E82 &lt; 0.85), "80-85", AND(E82 &gt;= 0.7, E82 &lt; 0.8), "70-80", AND(E82 &gt;= 0.6, E82 &lt; 0.7),  "60-70", AND(E82 &gt;= 0.5, E82 &lt; 0.6), "50-60")</f>
        <v>60-70</v>
      </c>
      <c r="L82">
        <v>2</v>
      </c>
      <c r="M82">
        <v>5</v>
      </c>
      <c r="N82">
        <f t="shared" si="0"/>
        <v>1</v>
      </c>
      <c r="O82">
        <f t="shared" si="1"/>
        <v>2</v>
      </c>
    </row>
    <row r="83" spans="1:15" x14ac:dyDescent="0.25">
      <c r="A83" t="s">
        <v>98</v>
      </c>
      <c r="B83" s="1">
        <v>45279</v>
      </c>
      <c r="C83" t="s">
        <v>13</v>
      </c>
      <c r="D83">
        <v>3</v>
      </c>
      <c r="E83" s="2">
        <v>0.61399999999999999</v>
      </c>
      <c r="F83" t="s">
        <v>10</v>
      </c>
      <c r="G83">
        <v>3</v>
      </c>
      <c r="H83" s="2">
        <v>0.38600000000000001</v>
      </c>
      <c r="I83" t="s">
        <v>73</v>
      </c>
      <c r="J83">
        <v>0</v>
      </c>
      <c r="K83" t="str" cm="1">
        <f t="array" ref="K83">_xlfn.IFS(E83 &gt;= 0.85, "85  &lt;", AND(E83 &gt;=0.8, E83 &lt; 0.85), "80-85", AND(E83 &gt;= 0.7, E83 &lt; 0.8), "70-80", AND(E83 &gt;= 0.6, E83 &lt; 0.7),  "60-70", AND(E83 &gt;= 0.5, E83 &lt; 0.6), "50-60")</f>
        <v>60-70</v>
      </c>
      <c r="L83">
        <v>2</v>
      </c>
      <c r="M83">
        <v>3</v>
      </c>
      <c r="N83">
        <f t="shared" si="0"/>
        <v>1</v>
      </c>
      <c r="O83">
        <f t="shared" si="1"/>
        <v>0</v>
      </c>
    </row>
    <row r="84" spans="1:15" x14ac:dyDescent="0.25">
      <c r="A84" t="s">
        <v>98</v>
      </c>
      <c r="B84" s="1">
        <v>45279</v>
      </c>
      <c r="C84" t="s">
        <v>45</v>
      </c>
      <c r="D84">
        <v>3</v>
      </c>
      <c r="E84" s="2">
        <v>0.60599999999999998</v>
      </c>
      <c r="F84" t="s">
        <v>31</v>
      </c>
      <c r="G84">
        <v>3</v>
      </c>
      <c r="H84" s="2">
        <v>0.39400000000000002</v>
      </c>
      <c r="I84" t="s">
        <v>79</v>
      </c>
      <c r="J84">
        <v>1</v>
      </c>
      <c r="K84" t="str" cm="1">
        <f t="array" ref="K84">_xlfn.IFS(E84 &gt;= 0.85, "85  &lt;", AND(E84 &gt;=0.8, E84 &lt; 0.85), "80-85", AND(E84 &gt;= 0.7, E84 &lt; 0.8), "70-80", AND(E84 &gt;= 0.6, E84 &lt; 0.7),  "60-70", AND(E84 &gt;= 0.5, E84 &lt; 0.6), "50-60")</f>
        <v>60-70</v>
      </c>
      <c r="L84">
        <v>6</v>
      </c>
      <c r="M84">
        <v>3</v>
      </c>
      <c r="N84">
        <f t="shared" si="0"/>
        <v>3</v>
      </c>
      <c r="O84">
        <f t="shared" si="1"/>
        <v>0</v>
      </c>
    </row>
    <row r="85" spans="1:15" x14ac:dyDescent="0.25">
      <c r="A85" t="s">
        <v>98</v>
      </c>
      <c r="B85" s="1">
        <v>45279</v>
      </c>
      <c r="C85" t="s">
        <v>21</v>
      </c>
      <c r="D85">
        <v>2</v>
      </c>
      <c r="E85" s="2">
        <v>0.60399999999999998</v>
      </c>
      <c r="F85" t="s">
        <v>27</v>
      </c>
      <c r="G85">
        <v>4</v>
      </c>
      <c r="H85" s="2">
        <v>0.39600000000000002</v>
      </c>
      <c r="I85" t="s">
        <v>23</v>
      </c>
      <c r="J85">
        <v>0</v>
      </c>
      <c r="K85" t="str" cm="1">
        <f t="array" ref="K85">_xlfn.IFS(E85 &gt;= 0.85, "85  &lt;", AND(E85 &gt;=0.8, E85 &lt; 0.85), "80-85", AND(E85 &gt;= 0.7, E85 &lt; 0.8), "70-80", AND(E85 &gt;= 0.6, E85 &lt; 0.7),  "60-70", AND(E85 &gt;= 0.5, E85 &lt; 0.6), "50-60")</f>
        <v>60-70</v>
      </c>
      <c r="L85">
        <v>2</v>
      </c>
      <c r="M85">
        <v>5</v>
      </c>
      <c r="N85">
        <f t="shared" si="0"/>
        <v>0</v>
      </c>
      <c r="O85">
        <f t="shared" si="1"/>
        <v>1</v>
      </c>
    </row>
    <row r="86" spans="1:15" x14ac:dyDescent="0.25">
      <c r="A86" t="s">
        <v>98</v>
      </c>
      <c r="B86" s="1">
        <v>45279</v>
      </c>
      <c r="C86" t="s">
        <v>12</v>
      </c>
      <c r="D86">
        <v>3</v>
      </c>
      <c r="E86" s="2">
        <v>0.58399999999999996</v>
      </c>
      <c r="F86" t="s">
        <v>41</v>
      </c>
      <c r="G86">
        <v>4</v>
      </c>
      <c r="H86" s="2">
        <v>0.41599999999999998</v>
      </c>
      <c r="I86" t="s">
        <v>43</v>
      </c>
      <c r="J86">
        <v>0</v>
      </c>
      <c r="K86" t="str" cm="1">
        <f t="array" ref="K86">_xlfn.IFS(E86 &gt;= 0.85, "85  &lt;", AND(E86 &gt;=0.8, E86 &lt; 0.85), "80-85", AND(E86 &gt;= 0.7, E86 &lt; 0.8), "70-80", AND(E86 &gt;= 0.6, E86 &lt; 0.7),  "60-70", AND(E86 &gt;= 0.5, E86 &lt; 0.6), "50-60")</f>
        <v>50-60</v>
      </c>
      <c r="L86">
        <v>1</v>
      </c>
      <c r="M86">
        <v>3</v>
      </c>
      <c r="N86">
        <f t="shared" si="0"/>
        <v>2</v>
      </c>
      <c r="O86">
        <f t="shared" si="1"/>
        <v>1</v>
      </c>
    </row>
    <row r="87" spans="1:15" x14ac:dyDescent="0.25">
      <c r="A87" t="s">
        <v>98</v>
      </c>
      <c r="B87" s="1">
        <v>45279</v>
      </c>
      <c r="C87" t="s">
        <v>48</v>
      </c>
      <c r="D87">
        <v>4</v>
      </c>
      <c r="E87" s="2">
        <v>0.56000000000000005</v>
      </c>
      <c r="F87" t="s">
        <v>36</v>
      </c>
      <c r="G87">
        <v>3</v>
      </c>
      <c r="H87" s="2">
        <v>0.44</v>
      </c>
      <c r="I87" t="s">
        <v>49</v>
      </c>
      <c r="J87">
        <v>0</v>
      </c>
      <c r="K87" t="str" cm="1">
        <f t="array" ref="K87">_xlfn.IFS(E87 &gt;= 0.85, "85  &lt;", AND(E87 &gt;=0.8, E87 &lt; 0.85), "80-85", AND(E87 &gt;= 0.7, E87 &lt; 0.8), "70-80", AND(E87 &gt;= 0.6, E87 &lt; 0.7),  "60-70", AND(E87 &gt;= 0.5, E87 &lt; 0.6), "50-60")</f>
        <v>50-60</v>
      </c>
      <c r="L87">
        <v>4</v>
      </c>
      <c r="M87">
        <v>9</v>
      </c>
      <c r="N87">
        <f t="shared" si="0"/>
        <v>0</v>
      </c>
      <c r="O87">
        <f t="shared" si="1"/>
        <v>6</v>
      </c>
    </row>
    <row r="88" spans="1:15" x14ac:dyDescent="0.25">
      <c r="A88" t="s">
        <v>98</v>
      </c>
      <c r="B88" s="1">
        <v>45279</v>
      </c>
      <c r="C88" t="s">
        <v>38</v>
      </c>
      <c r="D88">
        <v>3</v>
      </c>
      <c r="E88" s="2">
        <v>0.54800000000000004</v>
      </c>
      <c r="F88" t="s">
        <v>7</v>
      </c>
      <c r="G88">
        <v>4</v>
      </c>
      <c r="H88" s="2">
        <v>0.45200000000000001</v>
      </c>
      <c r="I88" t="s">
        <v>80</v>
      </c>
      <c r="J88">
        <v>0</v>
      </c>
      <c r="K88" t="str" cm="1">
        <f t="array" ref="K88">_xlfn.IFS(E88 &gt;= 0.85, "85  &lt;", AND(E88 &gt;=0.8, E88 &lt; 0.85), "80-85", AND(E88 &gt;= 0.7, E88 &lt; 0.8), "70-80", AND(E88 &gt;= 0.6, E88 &lt; 0.7),  "60-70", AND(E88 &gt;= 0.5, E88 &lt; 0.6), "50-60")</f>
        <v>50-60</v>
      </c>
      <c r="L88">
        <v>3</v>
      </c>
      <c r="M88">
        <v>4</v>
      </c>
      <c r="N88">
        <f t="shared" si="0"/>
        <v>0</v>
      </c>
      <c r="O88">
        <f t="shared" si="1"/>
        <v>0</v>
      </c>
    </row>
    <row r="89" spans="1:15" x14ac:dyDescent="0.25">
      <c r="A89" t="s">
        <v>98</v>
      </c>
      <c r="B89" s="1">
        <v>45280</v>
      </c>
      <c r="C89" t="s">
        <v>18</v>
      </c>
      <c r="D89">
        <v>3</v>
      </c>
      <c r="E89" s="2">
        <v>0.71199999999999997</v>
      </c>
      <c r="F89" t="s">
        <v>39</v>
      </c>
      <c r="G89">
        <v>3</v>
      </c>
      <c r="H89" s="2">
        <v>0.28799999999999998</v>
      </c>
      <c r="I89" t="s">
        <v>81</v>
      </c>
      <c r="J89">
        <v>1</v>
      </c>
      <c r="K89" t="str" cm="1">
        <f t="array" ref="K89">_xlfn.IFS(E89 &gt;= 0.85, "85  &lt;", AND(E89 &gt;=0.8, E89 &lt; 0.85), "80-85", AND(E89 &gt;= 0.7, E89 &lt; 0.8), "70-80", AND(E89 &gt;= 0.6, E89 &lt; 0.7),  "60-70", AND(E89 &gt;= 0.5, E89 &lt; 0.6), "50-60")</f>
        <v>70-80</v>
      </c>
      <c r="L89">
        <v>5</v>
      </c>
      <c r="M89">
        <v>2</v>
      </c>
      <c r="N89">
        <f t="shared" si="0"/>
        <v>2</v>
      </c>
      <c r="O89">
        <f t="shared" si="1"/>
        <v>1</v>
      </c>
    </row>
    <row r="90" spans="1:15" x14ac:dyDescent="0.25">
      <c r="A90" t="s">
        <v>98</v>
      </c>
      <c r="B90" s="1">
        <v>45280</v>
      </c>
      <c r="C90" t="s">
        <v>42</v>
      </c>
      <c r="D90">
        <v>3</v>
      </c>
      <c r="E90" s="2">
        <v>0.66600000000000004</v>
      </c>
      <c r="F90" t="s">
        <v>25</v>
      </c>
      <c r="G90">
        <v>3</v>
      </c>
      <c r="H90" s="2">
        <v>0.33400000000000002</v>
      </c>
      <c r="I90" t="s">
        <v>74</v>
      </c>
      <c r="J90">
        <v>0</v>
      </c>
      <c r="K90" t="str" cm="1">
        <f t="array" ref="K90">_xlfn.IFS(E90 &gt;= 0.85, "85  &lt;", AND(E90 &gt;=0.8, E90 &lt; 0.85), "80-85", AND(E90 &gt;= 0.7, E90 &lt; 0.8), "70-80", AND(E90 &gt;= 0.6, E90 &lt; 0.7),  "60-70", AND(E90 &gt;= 0.5, E90 &lt; 0.6), "50-60")</f>
        <v>60-70</v>
      </c>
      <c r="L90">
        <v>1</v>
      </c>
      <c r="M90">
        <v>2</v>
      </c>
      <c r="N90">
        <f t="shared" si="0"/>
        <v>2</v>
      </c>
      <c r="O90">
        <f t="shared" si="1"/>
        <v>1</v>
      </c>
    </row>
    <row r="91" spans="1:15" x14ac:dyDescent="0.25">
      <c r="A91" t="s">
        <v>98</v>
      </c>
      <c r="B91" s="1">
        <v>45280</v>
      </c>
      <c r="C91" t="s">
        <v>41</v>
      </c>
      <c r="D91">
        <v>2</v>
      </c>
      <c r="E91" s="2">
        <v>0.55400000000000005</v>
      </c>
      <c r="F91" t="s">
        <v>28</v>
      </c>
      <c r="G91">
        <v>3</v>
      </c>
      <c r="H91" s="2">
        <v>0.44600000000000001</v>
      </c>
      <c r="I91" t="s">
        <v>29</v>
      </c>
      <c r="J91">
        <v>0</v>
      </c>
      <c r="K91" t="str" cm="1">
        <f t="array" ref="K91">_xlfn.IFS(E91 &gt;= 0.85, "85  &lt;", AND(E91 &gt;=0.8, E91 &lt; 0.85), "80-85", AND(E91 &gt;= 0.7, E91 &lt; 0.8), "70-80", AND(E91 &gt;= 0.6, E91 &lt; 0.7),  "60-70", AND(E91 &gt;= 0.5, E91 &lt; 0.6), "50-60")</f>
        <v>50-60</v>
      </c>
      <c r="L91">
        <v>3</v>
      </c>
      <c r="M91">
        <v>2</v>
      </c>
      <c r="N91">
        <f t="shared" si="0"/>
        <v>1</v>
      </c>
      <c r="O91">
        <f t="shared" si="1"/>
        <v>1</v>
      </c>
    </row>
    <row r="92" spans="1:15" x14ac:dyDescent="0.25">
      <c r="A92" t="s">
        <v>98</v>
      </c>
      <c r="B92" s="1">
        <v>45281</v>
      </c>
      <c r="C92" t="s">
        <v>63</v>
      </c>
      <c r="D92">
        <v>4</v>
      </c>
      <c r="E92" s="2">
        <v>0.80400000000000005</v>
      </c>
      <c r="F92" t="s">
        <v>47</v>
      </c>
      <c r="G92">
        <v>2</v>
      </c>
      <c r="H92" s="2">
        <v>0.19600000000000001</v>
      </c>
      <c r="I92" t="s">
        <v>77</v>
      </c>
      <c r="J92">
        <v>1</v>
      </c>
      <c r="K92" t="str" cm="1">
        <f t="array" ref="K92">_xlfn.IFS(E92 &gt;= 0.85, "85  &lt;", AND(E92 &gt;=0.8, E92 &lt; 0.85), "80-85", AND(E92 &gt;= 0.7, E92 &lt; 0.8), "70-80", AND(E92 &gt;= 0.6, E92 &lt; 0.7),  "60-70", AND(E92 &gt;= 0.5, E92 &lt; 0.6), "50-60")</f>
        <v>80-85</v>
      </c>
      <c r="L92">
        <v>4</v>
      </c>
      <c r="M92">
        <v>3</v>
      </c>
      <c r="N92">
        <f t="shared" si="0"/>
        <v>0</v>
      </c>
      <c r="O92">
        <f t="shared" si="1"/>
        <v>1</v>
      </c>
    </row>
    <row r="93" spans="1:15" x14ac:dyDescent="0.25">
      <c r="A93" t="s">
        <v>98</v>
      </c>
      <c r="B93" s="1">
        <v>45281</v>
      </c>
      <c r="C93" t="s">
        <v>35</v>
      </c>
      <c r="D93">
        <v>4</v>
      </c>
      <c r="E93" s="2">
        <v>0.75</v>
      </c>
      <c r="F93" t="s">
        <v>15</v>
      </c>
      <c r="G93">
        <v>3</v>
      </c>
      <c r="H93" s="2">
        <v>0.25</v>
      </c>
      <c r="I93" t="s">
        <v>93</v>
      </c>
      <c r="J93">
        <v>0</v>
      </c>
      <c r="K93" t="str" cm="1">
        <f t="array" ref="K93">_xlfn.IFS(E93 &gt;= 0.85, "85  &lt;", AND(E93 &gt;=0.8, E93 &lt; 0.85), "80-85", AND(E93 &gt;= 0.7, E93 &lt; 0.8), "70-80", AND(E93 &gt;= 0.6, E93 &lt; 0.7),  "60-70", AND(E93 &gt;= 0.5, E93 &lt; 0.6), "50-60")</f>
        <v>70-80</v>
      </c>
      <c r="L93">
        <v>1</v>
      </c>
      <c r="M93">
        <v>4</v>
      </c>
      <c r="N93">
        <f t="shared" si="0"/>
        <v>3</v>
      </c>
      <c r="O93">
        <f t="shared" si="1"/>
        <v>1</v>
      </c>
    </row>
    <row r="94" spans="1:15" x14ac:dyDescent="0.25">
      <c r="A94" t="s">
        <v>98</v>
      </c>
      <c r="B94" s="1">
        <v>45281</v>
      </c>
      <c r="C94" t="s">
        <v>7</v>
      </c>
      <c r="D94">
        <v>2</v>
      </c>
      <c r="E94" s="2">
        <v>0.72</v>
      </c>
      <c r="F94" t="s">
        <v>61</v>
      </c>
      <c r="G94">
        <v>4</v>
      </c>
      <c r="H94" s="2">
        <v>0.28000000000000003</v>
      </c>
      <c r="I94" t="s">
        <v>67</v>
      </c>
      <c r="J94">
        <v>1</v>
      </c>
      <c r="K94" t="str" cm="1">
        <f t="array" ref="K94">_xlfn.IFS(E94 &gt;= 0.85, "85  &lt;", AND(E94 &gt;=0.8, E94 &lt; 0.85), "80-85", AND(E94 &gt;= 0.7, E94 &lt; 0.8), "70-80", AND(E94 &gt;= 0.6, E94 &lt; 0.7),  "60-70", AND(E94 &gt;= 0.5, E94 &lt; 0.6), "50-60")</f>
        <v>70-80</v>
      </c>
      <c r="L94">
        <v>5</v>
      </c>
      <c r="M94">
        <v>2</v>
      </c>
      <c r="N94">
        <f t="shared" si="0"/>
        <v>3</v>
      </c>
      <c r="O94">
        <f t="shared" si="1"/>
        <v>2</v>
      </c>
    </row>
    <row r="95" spans="1:15" x14ac:dyDescent="0.25">
      <c r="A95" t="s">
        <v>98</v>
      </c>
      <c r="B95" s="1">
        <v>45281</v>
      </c>
      <c r="C95" t="s">
        <v>33</v>
      </c>
      <c r="D95">
        <v>3</v>
      </c>
      <c r="E95" s="2">
        <v>0.71599999999999997</v>
      </c>
      <c r="F95" t="s">
        <v>19</v>
      </c>
      <c r="G95">
        <v>4</v>
      </c>
      <c r="H95" s="2">
        <v>0.28399999999999997</v>
      </c>
      <c r="I95" t="s">
        <v>20</v>
      </c>
      <c r="J95">
        <v>1</v>
      </c>
      <c r="K95" t="str" cm="1">
        <f t="array" ref="K95">_xlfn.IFS(E95 &gt;= 0.85, "85  &lt;", AND(E95 &gt;=0.8, E95 &lt; 0.85), "80-85", AND(E95 &gt;= 0.7, E95 &lt; 0.8), "70-80", AND(E95 &gt;= 0.6, E95 &lt; 0.7),  "60-70", AND(E95 &gt;= 0.5, E95 &lt; 0.6), "50-60")</f>
        <v>70-80</v>
      </c>
      <c r="L95">
        <v>3</v>
      </c>
      <c r="M95">
        <v>0</v>
      </c>
      <c r="N95">
        <f t="shared" si="0"/>
        <v>0</v>
      </c>
      <c r="O95">
        <f t="shared" si="1"/>
        <v>4</v>
      </c>
    </row>
    <row r="96" spans="1:15" x14ac:dyDescent="0.25">
      <c r="A96" t="s">
        <v>98</v>
      </c>
      <c r="B96" s="1">
        <v>45281</v>
      </c>
      <c r="C96" t="s">
        <v>9</v>
      </c>
      <c r="D96">
        <v>4</v>
      </c>
      <c r="E96" s="2">
        <v>0.70799999999999996</v>
      </c>
      <c r="F96" t="s">
        <v>38</v>
      </c>
      <c r="G96">
        <v>3</v>
      </c>
      <c r="H96" s="2">
        <v>0.29199999999999998</v>
      </c>
      <c r="I96" t="s">
        <v>11</v>
      </c>
      <c r="J96">
        <v>1</v>
      </c>
      <c r="K96" t="str" cm="1">
        <f t="array" ref="K96">_xlfn.IFS(E96 &gt;= 0.85, "85  &lt;", AND(E96 &gt;=0.8, E96 &lt; 0.85), "80-85", AND(E96 &gt;= 0.7, E96 &lt; 0.8), "70-80", AND(E96 &gt;= 0.6, E96 &lt; 0.7),  "60-70", AND(E96 &gt;= 0.5, E96 &lt; 0.6), "50-60")</f>
        <v>70-80</v>
      </c>
      <c r="L96">
        <v>6</v>
      </c>
      <c r="M96">
        <v>4</v>
      </c>
      <c r="N96">
        <f t="shared" si="0"/>
        <v>2</v>
      </c>
      <c r="O96">
        <f t="shared" si="1"/>
        <v>1</v>
      </c>
    </row>
    <row r="97" spans="1:15" x14ac:dyDescent="0.25">
      <c r="A97" t="s">
        <v>98</v>
      </c>
      <c r="B97" s="1">
        <v>45281</v>
      </c>
      <c r="C97" t="s">
        <v>30</v>
      </c>
      <c r="D97">
        <v>4</v>
      </c>
      <c r="E97" s="2">
        <v>0.66800000000000004</v>
      </c>
      <c r="F97" t="s">
        <v>44</v>
      </c>
      <c r="G97">
        <v>3</v>
      </c>
      <c r="H97" s="2">
        <v>0.33200000000000002</v>
      </c>
      <c r="I97" t="s">
        <v>32</v>
      </c>
      <c r="J97">
        <v>1</v>
      </c>
      <c r="K97" t="str" cm="1">
        <f t="array" ref="K97">_xlfn.IFS(E97 &gt;= 0.85, "85  &lt;", AND(E97 &gt;=0.8, E97 &lt; 0.85), "80-85", AND(E97 &gt;= 0.7, E97 &lt; 0.8), "70-80", AND(E97 &gt;= 0.6, E97 &lt; 0.7),  "60-70", AND(E97 &gt;= 0.5, E97 &lt; 0.6), "50-60")</f>
        <v>60-70</v>
      </c>
      <c r="L97">
        <v>4</v>
      </c>
      <c r="M97">
        <v>3</v>
      </c>
      <c r="N97">
        <f t="shared" si="0"/>
        <v>0</v>
      </c>
      <c r="O97">
        <f t="shared" si="1"/>
        <v>0</v>
      </c>
    </row>
    <row r="98" spans="1:15" x14ac:dyDescent="0.25">
      <c r="A98" t="s">
        <v>98</v>
      </c>
      <c r="B98" s="1">
        <v>45281</v>
      </c>
      <c r="C98" t="s">
        <v>24</v>
      </c>
      <c r="D98">
        <v>3</v>
      </c>
      <c r="E98" s="2">
        <v>0.63400000000000001</v>
      </c>
      <c r="F98" t="s">
        <v>31</v>
      </c>
      <c r="G98">
        <v>3</v>
      </c>
      <c r="H98" s="2">
        <v>0.36599999999999999</v>
      </c>
      <c r="I98" t="s">
        <v>91</v>
      </c>
      <c r="J98">
        <v>1</v>
      </c>
      <c r="K98" t="str" cm="1">
        <f t="array" ref="K98">_xlfn.IFS(E98 &gt;= 0.85, "85  &lt;", AND(E98 &gt;=0.8, E98 &lt; 0.85), "80-85", AND(E98 &gt;= 0.7, E98 &lt; 0.8), "70-80", AND(E98 &gt;= 0.6, E98 &lt; 0.7),  "60-70", AND(E98 &gt;= 0.5, E98 &lt; 0.6), "50-60")</f>
        <v>60-70</v>
      </c>
      <c r="L98">
        <v>5</v>
      </c>
      <c r="M98">
        <v>4</v>
      </c>
      <c r="N98">
        <f t="shared" si="0"/>
        <v>2</v>
      </c>
      <c r="O98">
        <f t="shared" si="1"/>
        <v>1</v>
      </c>
    </row>
    <row r="99" spans="1:15" x14ac:dyDescent="0.25">
      <c r="A99" t="s">
        <v>98</v>
      </c>
      <c r="B99" s="1">
        <v>45281</v>
      </c>
      <c r="C99" t="s">
        <v>21</v>
      </c>
      <c r="D99">
        <v>3</v>
      </c>
      <c r="E99" s="2">
        <v>0.63</v>
      </c>
      <c r="F99" t="s">
        <v>48</v>
      </c>
      <c r="G99">
        <v>4</v>
      </c>
      <c r="H99" s="2">
        <v>0.37</v>
      </c>
      <c r="I99" t="s">
        <v>49</v>
      </c>
      <c r="J99">
        <v>0</v>
      </c>
      <c r="K99" t="str" cm="1">
        <f t="array" ref="K99">_xlfn.IFS(E99 &gt;= 0.85, "85  &lt;", AND(E99 &gt;=0.8, E99 &lt; 0.85), "80-85", AND(E99 &gt;= 0.7, E99 &lt; 0.8), "70-80", AND(E99 &gt;= 0.6, E99 &lt; 0.7),  "60-70", AND(E99 &gt;= 0.5, E99 &lt; 0.6), "50-60")</f>
        <v>60-70</v>
      </c>
      <c r="L99">
        <v>3</v>
      </c>
      <c r="M99">
        <v>9</v>
      </c>
      <c r="N99">
        <f t="shared" si="0"/>
        <v>0</v>
      </c>
      <c r="O99">
        <f t="shared" si="1"/>
        <v>5</v>
      </c>
    </row>
    <row r="100" spans="1:15" x14ac:dyDescent="0.25">
      <c r="A100" t="s">
        <v>98</v>
      </c>
      <c r="B100" s="1">
        <v>45281</v>
      </c>
      <c r="C100" t="s">
        <v>28</v>
      </c>
      <c r="D100">
        <v>3</v>
      </c>
      <c r="E100" s="2">
        <v>0.622</v>
      </c>
      <c r="F100" t="s">
        <v>36</v>
      </c>
      <c r="G100">
        <v>4</v>
      </c>
      <c r="H100" s="2">
        <v>0.378</v>
      </c>
      <c r="I100" t="s">
        <v>37</v>
      </c>
      <c r="J100">
        <v>1</v>
      </c>
      <c r="K100" t="str" cm="1">
        <f t="array" ref="K100">_xlfn.IFS(E100 &gt;= 0.85, "85  &lt;", AND(E100 &gt;=0.8, E100 &lt; 0.85), "80-85", AND(E100 &gt;= 0.7, E100 &lt; 0.8), "70-80", AND(E100 &gt;= 0.6, E100 &lt; 0.7),  "60-70", AND(E100 &gt;= 0.5, E100 &lt; 0.6), "50-60")</f>
        <v>60-70</v>
      </c>
      <c r="L100">
        <v>3</v>
      </c>
      <c r="M100">
        <v>2</v>
      </c>
      <c r="N100">
        <f t="shared" si="0"/>
        <v>0</v>
      </c>
      <c r="O100">
        <f t="shared" si="1"/>
        <v>2</v>
      </c>
    </row>
    <row r="101" spans="1:15" x14ac:dyDescent="0.25">
      <c r="A101" t="s">
        <v>98</v>
      </c>
      <c r="B101" s="1">
        <v>45281</v>
      </c>
      <c r="C101" t="s">
        <v>12</v>
      </c>
      <c r="D101">
        <v>3</v>
      </c>
      <c r="E101" s="2">
        <v>0.52</v>
      </c>
      <c r="F101" t="s">
        <v>13</v>
      </c>
      <c r="G101">
        <v>4</v>
      </c>
      <c r="H101" s="2">
        <v>0.48</v>
      </c>
      <c r="I101" t="s">
        <v>73</v>
      </c>
      <c r="J101">
        <v>1</v>
      </c>
      <c r="K101" t="str" cm="1">
        <f t="array" ref="K101">_xlfn.IFS(E101 &gt;= 0.85, "85  &lt;", AND(E101 &gt;=0.8, E101 &lt; 0.85), "80-85", AND(E101 &gt;= 0.7, E101 &lt; 0.8), "70-80", AND(E101 &gt;= 0.6, E101 &lt; 0.7),  "60-70", AND(E101 &gt;= 0.5, E101 &lt; 0.6), "50-60")</f>
        <v>50-60</v>
      </c>
      <c r="L101">
        <v>6</v>
      </c>
      <c r="M101">
        <v>3</v>
      </c>
      <c r="N101">
        <f t="shared" si="0"/>
        <v>3</v>
      </c>
      <c r="O101">
        <f t="shared" si="1"/>
        <v>1</v>
      </c>
    </row>
    <row r="102" spans="1:15" x14ac:dyDescent="0.25">
      <c r="A102" t="s">
        <v>98</v>
      </c>
      <c r="B102" s="1">
        <v>45281</v>
      </c>
      <c r="C102" t="s">
        <v>10</v>
      </c>
      <c r="D102">
        <v>3</v>
      </c>
      <c r="E102" s="2">
        <v>0.51800000000000002</v>
      </c>
      <c r="F102" t="s">
        <v>22</v>
      </c>
      <c r="G102">
        <v>3</v>
      </c>
      <c r="H102" s="2">
        <v>0.48199999999999998</v>
      </c>
      <c r="I102" t="s">
        <v>78</v>
      </c>
      <c r="J102">
        <v>0</v>
      </c>
      <c r="K102" t="str" cm="1">
        <f t="array" ref="K102">_xlfn.IFS(E102 &gt;= 0.85, "85  &lt;", AND(E102 &gt;=0.8, E102 &lt; 0.85), "80-85", AND(E102 &gt;= 0.7, E102 &lt; 0.8), "70-80", AND(E102 &gt;= 0.6, E102 &lt; 0.7),  "60-70", AND(E102 &gt;= 0.5, E102 &lt; 0.6), "50-60")</f>
        <v>50-60</v>
      </c>
      <c r="L102">
        <v>2</v>
      </c>
      <c r="M102">
        <v>4</v>
      </c>
      <c r="N102">
        <f t="shared" si="0"/>
        <v>1</v>
      </c>
      <c r="O102">
        <f t="shared" si="1"/>
        <v>1</v>
      </c>
    </row>
    <row r="103" spans="1:15" x14ac:dyDescent="0.25">
      <c r="A103" t="s">
        <v>98</v>
      </c>
      <c r="B103" s="1">
        <v>45281</v>
      </c>
      <c r="C103" t="s">
        <v>71</v>
      </c>
      <c r="D103">
        <v>3</v>
      </c>
      <c r="E103" s="2">
        <v>0.51400000000000001</v>
      </c>
      <c r="F103" t="s">
        <v>45</v>
      </c>
      <c r="G103">
        <v>3</v>
      </c>
      <c r="H103" s="2">
        <v>0.48599999999999999</v>
      </c>
      <c r="I103" t="s">
        <v>72</v>
      </c>
      <c r="J103">
        <v>1</v>
      </c>
      <c r="K103" t="str" cm="1">
        <f t="array" ref="K103">_xlfn.IFS(E103 &gt;= 0.85, "85  &lt;", AND(E103 &gt;=0.8, E103 &lt; 0.85), "80-85", AND(E103 &gt;= 0.7, E103 &lt; 0.8), "70-80", AND(E103 &gt;= 0.6, E103 &lt; 0.7),  "60-70", AND(E103 &gt;= 0.5, E103 &lt; 0.6), "50-60")</f>
        <v>50-60</v>
      </c>
      <c r="L103">
        <v>2</v>
      </c>
      <c r="M103">
        <v>1</v>
      </c>
      <c r="N103">
        <f t="shared" si="0"/>
        <v>1</v>
      </c>
      <c r="O103">
        <f t="shared" si="1"/>
        <v>2</v>
      </c>
    </row>
    <row r="104" spans="1:15" x14ac:dyDescent="0.25">
      <c r="A104" t="s">
        <v>98</v>
      </c>
      <c r="B104" s="1">
        <v>45282</v>
      </c>
      <c r="C104" t="s">
        <v>47</v>
      </c>
      <c r="D104">
        <v>2</v>
      </c>
      <c r="E104" s="2">
        <v>0.748</v>
      </c>
      <c r="F104" t="s">
        <v>16</v>
      </c>
      <c r="G104">
        <v>4</v>
      </c>
      <c r="H104" s="2">
        <v>0.252</v>
      </c>
      <c r="I104" t="s">
        <v>17</v>
      </c>
      <c r="J104">
        <v>1</v>
      </c>
      <c r="K104" t="str" cm="1">
        <f t="array" ref="K104">_xlfn.IFS(E104 &gt;= 0.85, "85  &lt;", AND(E104 &gt;=0.8, E104 &lt; 0.85), "80-85", AND(E104 &gt;= 0.7, E104 &lt; 0.8), "70-80", AND(E104 &gt;= 0.6, E104 &lt; 0.7),  "60-70", AND(E104 &gt;= 0.5, E104 &lt; 0.6), "50-60")</f>
        <v>70-80</v>
      </c>
      <c r="L104">
        <v>5</v>
      </c>
      <c r="M104">
        <v>2</v>
      </c>
      <c r="N104">
        <f t="shared" si="0"/>
        <v>3</v>
      </c>
      <c r="O104">
        <f t="shared" si="1"/>
        <v>2</v>
      </c>
    </row>
    <row r="105" spans="1:15" x14ac:dyDescent="0.25">
      <c r="A105" t="s">
        <v>98</v>
      </c>
      <c r="B105" s="1">
        <v>45282</v>
      </c>
      <c r="C105" t="s">
        <v>27</v>
      </c>
      <c r="D105">
        <v>4</v>
      </c>
      <c r="E105" s="2">
        <v>0.66200000000000003</v>
      </c>
      <c r="F105" t="s">
        <v>12</v>
      </c>
      <c r="G105">
        <v>3</v>
      </c>
      <c r="H105" s="2">
        <v>0.33800000000000002</v>
      </c>
      <c r="I105" t="s">
        <v>65</v>
      </c>
      <c r="J105">
        <v>0</v>
      </c>
      <c r="K105" t="str" cm="1">
        <f t="array" ref="K105">_xlfn.IFS(E105 &gt;= 0.85, "85  &lt;", AND(E105 &gt;=0.8, E105 &lt; 0.85), "80-85", AND(E105 &gt;= 0.7, E105 &lt; 0.8), "70-80", AND(E105 &gt;= 0.6, E105 &lt; 0.7),  "60-70", AND(E105 &gt;= 0.5, E105 &lt; 0.6), "50-60")</f>
        <v>60-70</v>
      </c>
      <c r="L105">
        <v>3</v>
      </c>
      <c r="M105">
        <v>4</v>
      </c>
      <c r="N105">
        <f t="shared" si="0"/>
        <v>1</v>
      </c>
      <c r="O105">
        <f t="shared" si="1"/>
        <v>1</v>
      </c>
    </row>
    <row r="106" spans="1:15" x14ac:dyDescent="0.25">
      <c r="A106" t="s">
        <v>98</v>
      </c>
      <c r="B106" s="1">
        <v>45282</v>
      </c>
      <c r="C106" t="s">
        <v>18</v>
      </c>
      <c r="D106">
        <v>3</v>
      </c>
      <c r="E106" s="2">
        <v>0.56999999999999995</v>
      </c>
      <c r="F106" t="s">
        <v>6</v>
      </c>
      <c r="G106">
        <v>3</v>
      </c>
      <c r="H106" s="2">
        <v>0.43</v>
      </c>
      <c r="I106" t="s">
        <v>81</v>
      </c>
      <c r="J106">
        <v>1</v>
      </c>
      <c r="K106" t="str" cm="1">
        <f t="array" ref="K106">_xlfn.IFS(E106 &gt;= 0.85, "85  &lt;", AND(E106 &gt;=0.8, E106 &lt; 0.85), "80-85", AND(E106 &gt;= 0.7, E106 &lt; 0.8), "70-80", AND(E106 &gt;= 0.6, E106 &lt; 0.7),  "60-70", AND(E106 &gt;= 0.5, E106 &lt; 0.6), "50-60")</f>
        <v>50-60</v>
      </c>
      <c r="L106">
        <v>5</v>
      </c>
      <c r="M106">
        <v>1</v>
      </c>
      <c r="N106">
        <f t="shared" si="0"/>
        <v>2</v>
      </c>
      <c r="O106">
        <f t="shared" si="1"/>
        <v>2</v>
      </c>
    </row>
    <row r="107" spans="1:15" x14ac:dyDescent="0.25">
      <c r="A107" t="s">
        <v>98</v>
      </c>
      <c r="B107" s="1">
        <v>45282</v>
      </c>
      <c r="C107" t="s">
        <v>39</v>
      </c>
      <c r="D107">
        <v>4</v>
      </c>
      <c r="E107" s="2">
        <v>0.51400000000000001</v>
      </c>
      <c r="F107" t="s">
        <v>10</v>
      </c>
      <c r="G107">
        <v>2</v>
      </c>
      <c r="H107" s="2">
        <v>0.48599999999999999</v>
      </c>
      <c r="I107" t="s">
        <v>40</v>
      </c>
      <c r="J107">
        <v>1</v>
      </c>
      <c r="K107" t="str" cm="1">
        <f t="array" ref="K107">_xlfn.IFS(E107 &gt;= 0.85, "85  &lt;", AND(E107 &gt;=0.8, E107 &lt; 0.85), "80-85", AND(E107 &gt;= 0.7, E107 &lt; 0.8), "70-80", AND(E107 &gt;= 0.6, E107 &lt; 0.7),  "60-70", AND(E107 &gt;= 0.5, E107 &lt; 0.6), "50-60")</f>
        <v>50-60</v>
      </c>
      <c r="L107">
        <v>7</v>
      </c>
      <c r="M107">
        <v>6</v>
      </c>
      <c r="N107">
        <f t="shared" si="0"/>
        <v>3</v>
      </c>
      <c r="O107">
        <f t="shared" si="1"/>
        <v>4</v>
      </c>
    </row>
    <row r="108" spans="1:15" x14ac:dyDescent="0.25">
      <c r="A108" t="s">
        <v>99</v>
      </c>
      <c r="B108" s="1">
        <v>45283</v>
      </c>
      <c r="C108" t="s">
        <v>44</v>
      </c>
      <c r="D108">
        <v>5</v>
      </c>
      <c r="E108" s="2">
        <v>0.75800000000000001</v>
      </c>
      <c r="F108" t="s">
        <v>61</v>
      </c>
      <c r="G108">
        <v>2</v>
      </c>
      <c r="H108" s="2">
        <v>0.24199999999999999</v>
      </c>
      <c r="I108" t="s">
        <v>46</v>
      </c>
      <c r="J108">
        <v>1</v>
      </c>
      <c r="K108" t="str" cm="1">
        <f t="array" ref="K108">_xlfn.IFS(E108 &gt;= 0.85, "85  &lt;", AND(E108 &gt;=0.8, E108 &lt; 0.85), "80-85", AND(E108 &gt;= 0.7, E108 &lt; 0.8), "70-80", AND(E108 &gt;= 0.6, E108 &lt; 0.7),  "60-70", AND(E108 &gt;= 0.5, E108 &lt; 0.6), "50-60")</f>
        <v>70-80</v>
      </c>
      <c r="L108">
        <v>7</v>
      </c>
      <c r="M108">
        <v>4</v>
      </c>
      <c r="N108">
        <f t="shared" si="0"/>
        <v>2</v>
      </c>
      <c r="O108">
        <f t="shared" si="1"/>
        <v>2</v>
      </c>
    </row>
    <row r="109" spans="1:15" x14ac:dyDescent="0.25">
      <c r="A109" t="s">
        <v>99</v>
      </c>
      <c r="B109" s="1">
        <v>45283</v>
      </c>
      <c r="C109" t="s">
        <v>9</v>
      </c>
      <c r="D109">
        <v>4</v>
      </c>
      <c r="E109" s="2">
        <v>0.752</v>
      </c>
      <c r="F109" t="s">
        <v>7</v>
      </c>
      <c r="G109">
        <v>3</v>
      </c>
      <c r="H109" s="2">
        <v>0.248</v>
      </c>
      <c r="I109" t="s">
        <v>11</v>
      </c>
      <c r="J109">
        <v>1</v>
      </c>
      <c r="K109" t="str" cm="1">
        <f t="array" ref="K109">_xlfn.IFS(E109 &gt;= 0.85, "85  &lt;", AND(E109 &gt;=0.8, E109 &lt; 0.85), "80-85", AND(E109 &gt;= 0.7, E109 &lt; 0.8), "70-80", AND(E109 &gt;= 0.6, E109 &lt; 0.7),  "60-70", AND(E109 &gt;= 0.5, E109 &lt; 0.6), "50-60")</f>
        <v>70-80</v>
      </c>
      <c r="L109">
        <v>4</v>
      </c>
      <c r="M109">
        <v>1</v>
      </c>
      <c r="N109">
        <f t="shared" si="0"/>
        <v>0</v>
      </c>
      <c r="O109">
        <f t="shared" si="1"/>
        <v>2</v>
      </c>
    </row>
    <row r="110" spans="1:15" x14ac:dyDescent="0.25">
      <c r="A110" t="s">
        <v>99</v>
      </c>
      <c r="B110" s="1">
        <v>45283</v>
      </c>
      <c r="C110" t="s">
        <v>25</v>
      </c>
      <c r="D110">
        <v>3</v>
      </c>
      <c r="E110" s="2">
        <v>0.70599999999999996</v>
      </c>
      <c r="F110" t="s">
        <v>19</v>
      </c>
      <c r="G110">
        <v>4</v>
      </c>
      <c r="H110" s="2">
        <v>0.29399999999999998</v>
      </c>
      <c r="I110" t="s">
        <v>20</v>
      </c>
      <c r="J110">
        <v>1</v>
      </c>
      <c r="K110" t="str" cm="1">
        <f t="array" ref="K110">_xlfn.IFS(E110 &gt;= 0.85, "85  &lt;", AND(E110 &gt;=0.8, E110 &lt; 0.85), "80-85", AND(E110 &gt;= 0.7, E110 &lt; 0.8), "70-80", AND(E110 &gt;= 0.6, E110 &lt; 0.7),  "60-70", AND(E110 &gt;= 0.5, E110 &lt; 0.6), "50-60")</f>
        <v>70-80</v>
      </c>
      <c r="L110">
        <v>3</v>
      </c>
      <c r="M110">
        <v>2</v>
      </c>
      <c r="N110">
        <f t="shared" si="0"/>
        <v>0</v>
      </c>
      <c r="O110">
        <f t="shared" si="1"/>
        <v>2</v>
      </c>
    </row>
    <row r="111" spans="1:15" x14ac:dyDescent="0.25">
      <c r="A111" t="s">
        <v>99</v>
      </c>
      <c r="B111" s="1">
        <v>45283</v>
      </c>
      <c r="C111" t="s">
        <v>45</v>
      </c>
      <c r="D111">
        <v>3</v>
      </c>
      <c r="E111" s="2">
        <v>0.67</v>
      </c>
      <c r="F111" t="s">
        <v>41</v>
      </c>
      <c r="G111">
        <v>3</v>
      </c>
      <c r="H111" s="2">
        <v>0.33</v>
      </c>
      <c r="I111" t="s">
        <v>79</v>
      </c>
      <c r="J111">
        <v>0</v>
      </c>
      <c r="K111" t="str" cm="1">
        <f t="array" ref="K111">_xlfn.IFS(E111 &gt;= 0.85, "85  &lt;", AND(E111 &gt;=0.8, E111 &lt; 0.85), "80-85", AND(E111 &gt;= 0.7, E111 &lt; 0.8), "70-80", AND(E111 &gt;= 0.6, E111 &lt; 0.7),  "60-70", AND(E111 &gt;= 0.5, E111 &lt; 0.6), "50-60")</f>
        <v>60-70</v>
      </c>
      <c r="L111">
        <v>4</v>
      </c>
      <c r="M111">
        <v>5</v>
      </c>
      <c r="N111">
        <f t="shared" si="0"/>
        <v>1</v>
      </c>
      <c r="O111">
        <f t="shared" si="1"/>
        <v>2</v>
      </c>
    </row>
    <row r="112" spans="1:15" x14ac:dyDescent="0.25">
      <c r="A112" t="s">
        <v>99</v>
      </c>
      <c r="B112" s="1">
        <v>45283</v>
      </c>
      <c r="C112" t="s">
        <v>15</v>
      </c>
      <c r="D112">
        <v>4</v>
      </c>
      <c r="E112" s="2">
        <v>0.65200000000000002</v>
      </c>
      <c r="F112" t="s">
        <v>16</v>
      </c>
      <c r="G112">
        <v>3</v>
      </c>
      <c r="H112" s="2">
        <v>0.34799999999999998</v>
      </c>
      <c r="I112" t="s">
        <v>70</v>
      </c>
      <c r="J112">
        <v>1</v>
      </c>
      <c r="K112" t="str" cm="1">
        <f t="array" ref="K112">_xlfn.IFS(E112 &gt;= 0.85, "85  &lt;", AND(E112 &gt;=0.8, E112 &lt; 0.85), "80-85", AND(E112 &gt;= 0.7, E112 &lt; 0.8), "70-80", AND(E112 &gt;= 0.6, E112 &lt; 0.7),  "60-70", AND(E112 &gt;= 0.5, E112 &lt; 0.6), "50-60")</f>
        <v>60-70</v>
      </c>
      <c r="L112">
        <v>7</v>
      </c>
      <c r="M112">
        <v>5</v>
      </c>
      <c r="N112">
        <f t="shared" si="0"/>
        <v>3</v>
      </c>
      <c r="O112">
        <f t="shared" si="1"/>
        <v>2</v>
      </c>
    </row>
    <row r="113" spans="1:15" x14ac:dyDescent="0.25">
      <c r="A113" t="s">
        <v>99</v>
      </c>
      <c r="B113" s="1">
        <v>45283</v>
      </c>
      <c r="C113" t="s">
        <v>35</v>
      </c>
      <c r="D113">
        <v>4</v>
      </c>
      <c r="E113" s="2">
        <v>0.63600000000000001</v>
      </c>
      <c r="F113" t="s">
        <v>31</v>
      </c>
      <c r="G113">
        <v>3</v>
      </c>
      <c r="H113" s="2">
        <v>0.36399999999999999</v>
      </c>
      <c r="I113" t="s">
        <v>93</v>
      </c>
      <c r="J113">
        <v>1</v>
      </c>
      <c r="K113" t="str" cm="1">
        <f t="array" ref="K113">_xlfn.IFS(E113 &gt;= 0.85, "85  &lt;", AND(E113 &gt;=0.8, E113 &lt; 0.85), "80-85", AND(E113 &gt;= 0.7, E113 &lt; 0.8), "70-80", AND(E113 &gt;= 0.6, E113 &lt; 0.7),  "60-70", AND(E113 &gt;= 0.5, E113 &lt; 0.6), "50-60")</f>
        <v>60-70</v>
      </c>
      <c r="L113">
        <v>4</v>
      </c>
      <c r="M113">
        <v>2</v>
      </c>
      <c r="N113">
        <f t="shared" si="0"/>
        <v>0</v>
      </c>
      <c r="O113">
        <f t="shared" si="1"/>
        <v>1</v>
      </c>
    </row>
    <row r="114" spans="1:15" x14ac:dyDescent="0.25">
      <c r="A114" t="s">
        <v>99</v>
      </c>
      <c r="B114" s="1">
        <v>45283</v>
      </c>
      <c r="C114" t="s">
        <v>27</v>
      </c>
      <c r="D114">
        <v>4</v>
      </c>
      <c r="E114" s="2">
        <v>0.63</v>
      </c>
      <c r="F114" t="s">
        <v>48</v>
      </c>
      <c r="G114">
        <v>3</v>
      </c>
      <c r="H114" s="2">
        <v>0.37</v>
      </c>
      <c r="I114" t="s">
        <v>65</v>
      </c>
      <c r="J114">
        <v>1</v>
      </c>
      <c r="K114" t="str" cm="1">
        <f t="array" ref="K114">_xlfn.IFS(E114 &gt;= 0.85, "85  &lt;", AND(E114 &gt;=0.8, E114 &lt; 0.85), "80-85", AND(E114 &gt;= 0.7, E114 &lt; 0.8), "70-80", AND(E114 &gt;= 0.6, E114 &lt; 0.7),  "60-70", AND(E114 &gt;= 0.5, E114 &lt; 0.6), "50-60")</f>
        <v>60-70</v>
      </c>
      <c r="L114">
        <v>4</v>
      </c>
      <c r="M114">
        <v>3</v>
      </c>
      <c r="N114">
        <f t="shared" si="0"/>
        <v>0</v>
      </c>
      <c r="O114">
        <f t="shared" si="1"/>
        <v>0</v>
      </c>
    </row>
    <row r="115" spans="1:15" x14ac:dyDescent="0.25">
      <c r="A115" t="s">
        <v>99</v>
      </c>
      <c r="B115" s="1">
        <v>45283</v>
      </c>
      <c r="C115" t="s">
        <v>42</v>
      </c>
      <c r="D115">
        <v>3</v>
      </c>
      <c r="E115" s="2">
        <v>0.62</v>
      </c>
      <c r="F115" t="s">
        <v>33</v>
      </c>
      <c r="G115">
        <v>4</v>
      </c>
      <c r="H115" s="2">
        <v>0.38</v>
      </c>
      <c r="I115" t="s">
        <v>74</v>
      </c>
      <c r="J115">
        <v>1</v>
      </c>
      <c r="K115" t="str" cm="1">
        <f t="array" ref="K115">_xlfn.IFS(E115 &gt;= 0.85, "85  &lt;", AND(E115 &gt;=0.8, E115 &lt; 0.85), "80-85", AND(E115 &gt;= 0.7, E115 &lt; 0.8), "70-80", AND(E115 &gt;= 0.6, E115 &lt; 0.7),  "60-70", AND(E115 &gt;= 0.5, E115 &lt; 0.6), "50-60")</f>
        <v>60-70</v>
      </c>
      <c r="L115">
        <v>5</v>
      </c>
      <c r="M115">
        <v>3</v>
      </c>
      <c r="N115">
        <f t="shared" si="0"/>
        <v>2</v>
      </c>
      <c r="O115">
        <f t="shared" si="1"/>
        <v>1</v>
      </c>
    </row>
    <row r="116" spans="1:15" x14ac:dyDescent="0.25">
      <c r="A116" t="s">
        <v>99</v>
      </c>
      <c r="B116" s="1">
        <v>45283</v>
      </c>
      <c r="C116" t="s">
        <v>63</v>
      </c>
      <c r="D116">
        <v>3</v>
      </c>
      <c r="E116" s="2">
        <v>0.60599999999999998</v>
      </c>
      <c r="F116" t="s">
        <v>6</v>
      </c>
      <c r="G116">
        <v>3</v>
      </c>
      <c r="H116" s="2">
        <v>0.39400000000000002</v>
      </c>
      <c r="I116" t="s">
        <v>77</v>
      </c>
      <c r="J116">
        <v>1</v>
      </c>
      <c r="K116" t="str" cm="1">
        <f t="array" ref="K116">_xlfn.IFS(E116 &gt;= 0.85, "85  &lt;", AND(E116 &gt;=0.8, E116 &lt; 0.85), "80-85", AND(E116 &gt;= 0.7, E116 &lt; 0.8), "70-80", AND(E116 &gt;= 0.6, E116 &lt; 0.7),  "60-70", AND(E116 &gt;= 0.5, E116 &lt; 0.6), "50-60")</f>
        <v>60-70</v>
      </c>
      <c r="L116">
        <v>3</v>
      </c>
      <c r="M116">
        <v>2</v>
      </c>
      <c r="N116">
        <f t="shared" si="0"/>
        <v>0</v>
      </c>
      <c r="O116">
        <f t="shared" si="1"/>
        <v>1</v>
      </c>
    </row>
    <row r="117" spans="1:15" x14ac:dyDescent="0.25">
      <c r="A117" t="s">
        <v>99</v>
      </c>
      <c r="B117" s="1">
        <v>45283</v>
      </c>
      <c r="C117" t="s">
        <v>21</v>
      </c>
      <c r="D117">
        <v>3</v>
      </c>
      <c r="E117" s="2">
        <v>0.60399999999999998</v>
      </c>
      <c r="F117" t="s">
        <v>36</v>
      </c>
      <c r="G117">
        <v>4</v>
      </c>
      <c r="H117" s="2">
        <v>0.39600000000000002</v>
      </c>
      <c r="I117" t="s">
        <v>37</v>
      </c>
      <c r="J117">
        <v>1</v>
      </c>
      <c r="K117" t="str" cm="1">
        <f t="array" ref="K117">_xlfn.IFS(E117 &gt;= 0.85, "85  &lt;", AND(E117 &gt;=0.8, E117 &lt; 0.85), "80-85", AND(E117 &gt;= 0.7, E117 &lt; 0.8), "70-80", AND(E117 &gt;= 0.6, E117 &lt; 0.7),  "60-70", AND(E117 &gt;= 0.5, E117 &lt; 0.6), "50-60")</f>
        <v>60-70</v>
      </c>
      <c r="L117">
        <v>4</v>
      </c>
      <c r="M117">
        <v>1</v>
      </c>
      <c r="N117">
        <f t="shared" si="0"/>
        <v>1</v>
      </c>
      <c r="O117">
        <f t="shared" si="1"/>
        <v>3</v>
      </c>
    </row>
    <row r="118" spans="1:15" x14ac:dyDescent="0.25">
      <c r="A118" t="s">
        <v>99</v>
      </c>
      <c r="B118" s="1">
        <v>45283</v>
      </c>
      <c r="C118" t="s">
        <v>24</v>
      </c>
      <c r="D118">
        <v>3</v>
      </c>
      <c r="E118" s="2">
        <v>0.58199999999999996</v>
      </c>
      <c r="F118" t="s">
        <v>28</v>
      </c>
      <c r="G118">
        <v>4</v>
      </c>
      <c r="H118" s="2">
        <v>0.41799999999999998</v>
      </c>
      <c r="I118" t="s">
        <v>29</v>
      </c>
      <c r="J118">
        <v>1</v>
      </c>
      <c r="K118" t="str" cm="1">
        <f t="array" ref="K118">_xlfn.IFS(E118 &gt;= 0.85, "85  &lt;", AND(E118 &gt;=0.8, E118 &lt; 0.85), "80-85", AND(E118 &gt;= 0.7, E118 &lt; 0.8), "70-80", AND(E118 &gt;= 0.6, E118 &lt; 0.7),  "60-70", AND(E118 &gt;= 0.5, E118 &lt; 0.6), "50-60")</f>
        <v>50-60</v>
      </c>
      <c r="L118">
        <v>2</v>
      </c>
      <c r="M118">
        <v>1</v>
      </c>
      <c r="N118">
        <f t="shared" si="0"/>
        <v>1</v>
      </c>
      <c r="O118">
        <f t="shared" si="1"/>
        <v>3</v>
      </c>
    </row>
    <row r="119" spans="1:15" x14ac:dyDescent="0.25">
      <c r="A119" t="s">
        <v>99</v>
      </c>
      <c r="B119" s="1">
        <v>45283</v>
      </c>
      <c r="C119" t="s">
        <v>71</v>
      </c>
      <c r="D119">
        <v>4</v>
      </c>
      <c r="E119" s="2">
        <v>0.57799999999999996</v>
      </c>
      <c r="F119" t="s">
        <v>38</v>
      </c>
      <c r="G119">
        <v>3</v>
      </c>
      <c r="H119" s="2">
        <v>0.42199999999999999</v>
      </c>
      <c r="I119" t="s">
        <v>69</v>
      </c>
      <c r="J119">
        <v>0</v>
      </c>
      <c r="K119" t="str" cm="1">
        <f t="array" ref="K119">_xlfn.IFS(E119 &gt;= 0.85, "85  &lt;", AND(E119 &gt;=0.8, E119 &lt; 0.85), "80-85", AND(E119 &gt;= 0.7, E119 &lt; 0.8), "70-80", AND(E119 &gt;= 0.6, E119 &lt; 0.7),  "60-70", AND(E119 &gt;= 0.5, E119 &lt; 0.6), "50-60")</f>
        <v>50-60</v>
      </c>
      <c r="L119">
        <v>4</v>
      </c>
      <c r="M119">
        <v>5</v>
      </c>
      <c r="N119">
        <f t="shared" si="0"/>
        <v>0</v>
      </c>
      <c r="O119">
        <f t="shared" si="1"/>
        <v>2</v>
      </c>
    </row>
    <row r="120" spans="1:15" x14ac:dyDescent="0.25">
      <c r="A120" t="s">
        <v>99</v>
      </c>
      <c r="B120" s="1">
        <v>45283</v>
      </c>
      <c r="C120" t="s">
        <v>22</v>
      </c>
      <c r="D120">
        <v>3</v>
      </c>
      <c r="E120" s="2">
        <v>0.56999999999999995</v>
      </c>
      <c r="F120" t="s">
        <v>30</v>
      </c>
      <c r="G120">
        <v>3</v>
      </c>
      <c r="H120" s="2">
        <v>0.43</v>
      </c>
      <c r="I120" t="s">
        <v>68</v>
      </c>
      <c r="J120">
        <v>0</v>
      </c>
      <c r="K120" t="str" cm="1">
        <f t="array" ref="K120">_xlfn.IFS(E120 &gt;= 0.85, "85  &lt;", AND(E120 &gt;=0.8, E120 &lt; 0.85), "80-85", AND(E120 &gt;= 0.7, E120 &lt; 0.8), "70-80", AND(E120 &gt;= 0.6, E120 &lt; 0.7),  "60-70", AND(E120 &gt;= 0.5, E120 &lt; 0.6), "50-60")</f>
        <v>50-60</v>
      </c>
      <c r="L120">
        <v>2</v>
      </c>
      <c r="M120">
        <v>3</v>
      </c>
      <c r="N120">
        <f t="shared" si="0"/>
        <v>1</v>
      </c>
      <c r="O120">
        <f t="shared" si="1"/>
        <v>0</v>
      </c>
    </row>
    <row r="121" spans="1:15" x14ac:dyDescent="0.25">
      <c r="A121" t="s">
        <v>99</v>
      </c>
      <c r="B121" s="1">
        <v>45283</v>
      </c>
      <c r="C121" t="s">
        <v>39</v>
      </c>
      <c r="D121">
        <v>3</v>
      </c>
      <c r="E121" s="2">
        <v>0.56200000000000006</v>
      </c>
      <c r="F121" t="s">
        <v>13</v>
      </c>
      <c r="G121">
        <v>4</v>
      </c>
      <c r="H121" s="2">
        <v>0.438</v>
      </c>
      <c r="I121" t="s">
        <v>73</v>
      </c>
      <c r="J121">
        <v>0</v>
      </c>
      <c r="K121" t="str" cm="1">
        <f t="array" ref="K121">_xlfn.IFS(E121 &gt;= 0.85, "85  &lt;", AND(E121 &gt;=0.8, E121 &lt; 0.85), "80-85", AND(E121 &gt;= 0.7, E121 &lt; 0.8), "70-80", AND(E121 &gt;= 0.6, E121 &lt; 0.7),  "60-70", AND(E121 &gt;= 0.5, E121 &lt; 0.6), "50-60")</f>
        <v>50-60</v>
      </c>
      <c r="L121">
        <v>2</v>
      </c>
      <c r="M121">
        <v>3</v>
      </c>
      <c r="N121">
        <f t="shared" si="0"/>
        <v>1</v>
      </c>
      <c r="O121">
        <f t="shared" si="1"/>
        <v>1</v>
      </c>
    </row>
    <row r="122" spans="1:15" x14ac:dyDescent="0.25">
      <c r="A122" t="s">
        <v>99</v>
      </c>
      <c r="B122" s="1">
        <v>45287</v>
      </c>
      <c r="C122" t="s">
        <v>18</v>
      </c>
      <c r="D122">
        <v>2</v>
      </c>
      <c r="E122" s="2">
        <v>0.79600000000000004</v>
      </c>
      <c r="F122" t="s">
        <v>16</v>
      </c>
      <c r="G122">
        <v>4</v>
      </c>
      <c r="H122" s="2">
        <v>0.20399999999999999</v>
      </c>
      <c r="I122" t="s">
        <v>17</v>
      </c>
      <c r="K122" t="str" cm="1">
        <f t="array" ref="K122">_xlfn.IFS(E122 &gt;= 0.85, "85  &lt;", AND(E122 &gt;=0.8, E122 &lt; 0.85), "80-85", AND(E122 &gt;= 0.7, E122 &lt; 0.8), "70-80", AND(E122 &gt;= 0.6, E122 &lt; 0.7),  "60-70", AND(E122 &gt;= 0.5, E122 &lt; 0.6), "50-60")</f>
        <v>70-80</v>
      </c>
      <c r="N122">
        <f t="shared" si="0"/>
        <v>2</v>
      </c>
      <c r="O122">
        <f t="shared" si="1"/>
        <v>4</v>
      </c>
    </row>
    <row r="123" spans="1:15" x14ac:dyDescent="0.25">
      <c r="A123" t="s">
        <v>99</v>
      </c>
      <c r="B123" s="1">
        <v>45287</v>
      </c>
      <c r="C123" t="s">
        <v>31</v>
      </c>
      <c r="D123">
        <v>2</v>
      </c>
      <c r="E123" s="2">
        <v>0.76600000000000001</v>
      </c>
      <c r="F123" t="s">
        <v>19</v>
      </c>
      <c r="G123">
        <v>4</v>
      </c>
      <c r="H123" s="2">
        <v>0.23400000000000001</v>
      </c>
      <c r="I123" t="s">
        <v>20</v>
      </c>
      <c r="K123" t="str" cm="1">
        <f t="array" ref="K123">_xlfn.IFS(E123 &gt;= 0.85, "85  &lt;", AND(E123 &gt;=0.8, E123 &lt; 0.85), "80-85", AND(E123 &gt;= 0.7, E123 &lt; 0.8), "70-80", AND(E123 &gt;= 0.6, E123 &lt; 0.7),  "60-70", AND(E123 &gt;= 0.5, E123 &lt; 0.6), "50-60")</f>
        <v>70-80</v>
      </c>
      <c r="N123">
        <f t="shared" si="0"/>
        <v>2</v>
      </c>
      <c r="O123">
        <f t="shared" si="1"/>
        <v>4</v>
      </c>
    </row>
    <row r="124" spans="1:15" x14ac:dyDescent="0.25">
      <c r="A124" t="s">
        <v>99</v>
      </c>
      <c r="B124" s="1">
        <v>45287</v>
      </c>
      <c r="C124" t="s">
        <v>63</v>
      </c>
      <c r="D124">
        <v>3</v>
      </c>
      <c r="E124" s="2">
        <v>0.75600000000000001</v>
      </c>
      <c r="F124" t="s">
        <v>39</v>
      </c>
      <c r="G124">
        <v>3</v>
      </c>
      <c r="H124" s="2">
        <v>0.24399999999999999</v>
      </c>
      <c r="I124" t="s">
        <v>77</v>
      </c>
      <c r="K124" t="str" cm="1">
        <f t="array" ref="K124">_xlfn.IFS(E124 &gt;= 0.85, "85  &lt;", AND(E124 &gt;=0.8, E124 &lt; 0.85), "80-85", AND(E124 &gt;= 0.7, E124 &lt; 0.8), "70-80", AND(E124 &gt;= 0.6, E124 &lt; 0.7),  "60-70", AND(E124 &gt;= 0.5, E124 &lt; 0.6), "50-60")</f>
        <v>70-80</v>
      </c>
      <c r="N124">
        <f t="shared" si="0"/>
        <v>3</v>
      </c>
      <c r="O124">
        <f t="shared" si="1"/>
        <v>3</v>
      </c>
    </row>
    <row r="125" spans="1:15" x14ac:dyDescent="0.25">
      <c r="A125" t="s">
        <v>99</v>
      </c>
      <c r="B125" s="1">
        <v>45287</v>
      </c>
      <c r="C125" t="s">
        <v>42</v>
      </c>
      <c r="D125">
        <v>4</v>
      </c>
      <c r="E125" s="2">
        <v>0.754</v>
      </c>
      <c r="F125" t="s">
        <v>61</v>
      </c>
      <c r="G125">
        <v>3</v>
      </c>
      <c r="H125" s="2">
        <v>0.246</v>
      </c>
      <c r="I125" t="s">
        <v>74</v>
      </c>
      <c r="K125" t="str" cm="1">
        <f t="array" ref="K125">_xlfn.IFS(E125 &gt;= 0.85, "85  &lt;", AND(E125 &gt;=0.8, E125 &lt; 0.85), "80-85", AND(E125 &gt;= 0.7, E125 &lt; 0.8), "70-80", AND(E125 &gt;= 0.6, E125 &lt; 0.7),  "60-70", AND(E125 &gt;= 0.5, E125 &lt; 0.6), "50-60")</f>
        <v>70-80</v>
      </c>
      <c r="N125">
        <f t="shared" si="0"/>
        <v>4</v>
      </c>
      <c r="O125">
        <f t="shared" si="1"/>
        <v>3</v>
      </c>
    </row>
    <row r="126" spans="1:15" x14ac:dyDescent="0.25">
      <c r="A126" t="s">
        <v>99</v>
      </c>
      <c r="B126" s="1">
        <v>45287</v>
      </c>
      <c r="C126" t="s">
        <v>24</v>
      </c>
      <c r="D126">
        <v>4</v>
      </c>
      <c r="E126" s="2">
        <v>0.71399999999999997</v>
      </c>
      <c r="F126" t="s">
        <v>35</v>
      </c>
      <c r="G126">
        <v>3</v>
      </c>
      <c r="H126" s="2">
        <v>0.28599999999999998</v>
      </c>
      <c r="I126" t="s">
        <v>91</v>
      </c>
      <c r="K126" t="str" cm="1">
        <f t="array" ref="K126">_xlfn.IFS(E126 &gt;= 0.85, "85  &lt;", AND(E126 &gt;=0.8, E126 &lt; 0.85), "80-85", AND(E126 &gt;= 0.7, E126 &lt; 0.8), "70-80", AND(E126 &gt;= 0.6, E126 &lt; 0.7),  "60-70", AND(E126 &gt;= 0.5, E126 &lt; 0.6), "50-60")</f>
        <v>70-80</v>
      </c>
      <c r="N126">
        <f t="shared" si="0"/>
        <v>4</v>
      </c>
      <c r="O126">
        <f t="shared" si="1"/>
        <v>3</v>
      </c>
    </row>
    <row r="127" spans="1:15" x14ac:dyDescent="0.25">
      <c r="A127" t="s">
        <v>99</v>
      </c>
      <c r="B127" s="1">
        <v>45287</v>
      </c>
      <c r="C127" t="s">
        <v>27</v>
      </c>
      <c r="D127">
        <v>3</v>
      </c>
      <c r="E127" s="2">
        <v>0.70199999999999996</v>
      </c>
      <c r="F127" t="s">
        <v>28</v>
      </c>
      <c r="G127">
        <v>2</v>
      </c>
      <c r="H127" s="2">
        <v>0.29799999999999999</v>
      </c>
      <c r="I127" t="s">
        <v>65</v>
      </c>
      <c r="K127" t="str" cm="1">
        <f t="array" ref="K127">_xlfn.IFS(E127 &gt;= 0.85, "85  &lt;", AND(E127 &gt;=0.8, E127 &lt; 0.85), "80-85", AND(E127 &gt;= 0.7, E127 &lt; 0.8), "70-80", AND(E127 &gt;= 0.6, E127 &lt; 0.7),  "60-70", AND(E127 &gt;= 0.5, E127 &lt; 0.6), "50-60")</f>
        <v>70-80</v>
      </c>
      <c r="N127">
        <f t="shared" si="0"/>
        <v>3</v>
      </c>
      <c r="O127">
        <f t="shared" si="1"/>
        <v>2</v>
      </c>
    </row>
    <row r="128" spans="1:15" x14ac:dyDescent="0.25">
      <c r="A128" t="s">
        <v>99</v>
      </c>
      <c r="B128" s="1">
        <v>45287</v>
      </c>
      <c r="C128" t="s">
        <v>6</v>
      </c>
      <c r="D128">
        <v>3</v>
      </c>
      <c r="E128" s="2">
        <v>0.68400000000000005</v>
      </c>
      <c r="F128" t="s">
        <v>48</v>
      </c>
      <c r="G128">
        <v>4</v>
      </c>
      <c r="H128" s="2">
        <v>0.316</v>
      </c>
      <c r="I128" t="s">
        <v>49</v>
      </c>
      <c r="K128" t="str" cm="1">
        <f t="array" ref="K128">_xlfn.IFS(E128 &gt;= 0.85, "85  &lt;", AND(E128 &gt;=0.8, E128 &lt; 0.85), "80-85", AND(E128 &gt;= 0.7, E128 &lt; 0.8), "70-80", AND(E128 &gt;= 0.6, E128 &lt; 0.7),  "60-70", AND(E128 &gt;= 0.5, E128 &lt; 0.6), "50-60")</f>
        <v>60-70</v>
      </c>
      <c r="N128">
        <f t="shared" si="0"/>
        <v>3</v>
      </c>
      <c r="O128">
        <f t="shared" si="1"/>
        <v>4</v>
      </c>
    </row>
    <row r="129" spans="1:15" x14ac:dyDescent="0.25">
      <c r="A129" t="s">
        <v>99</v>
      </c>
      <c r="B129" s="1">
        <v>45287</v>
      </c>
      <c r="C129" t="s">
        <v>13</v>
      </c>
      <c r="D129">
        <v>4</v>
      </c>
      <c r="E129" s="2">
        <v>0.66600000000000004</v>
      </c>
      <c r="F129" t="s">
        <v>36</v>
      </c>
      <c r="G129">
        <v>3</v>
      </c>
      <c r="H129" s="2">
        <v>0.33400000000000002</v>
      </c>
      <c r="I129" t="s">
        <v>73</v>
      </c>
      <c r="K129" t="str" cm="1">
        <f t="array" ref="K129">_xlfn.IFS(E129 &gt;= 0.85, "85  &lt;", AND(E129 &gt;=0.8, E129 &lt; 0.85), "80-85", AND(E129 &gt;= 0.7, E129 &lt; 0.8), "70-80", AND(E129 &gt;= 0.6, E129 &lt; 0.7),  "60-70", AND(E129 &gt;= 0.5, E129 &lt; 0.6), "50-60")</f>
        <v>60-70</v>
      </c>
      <c r="N129">
        <f t="shared" si="0"/>
        <v>4</v>
      </c>
      <c r="O129">
        <f t="shared" si="1"/>
        <v>3</v>
      </c>
    </row>
    <row r="130" spans="1:15" x14ac:dyDescent="0.25">
      <c r="A130" t="s">
        <v>99</v>
      </c>
      <c r="B130" s="1">
        <v>45287</v>
      </c>
      <c r="C130" t="s">
        <v>21</v>
      </c>
      <c r="D130">
        <v>3</v>
      </c>
      <c r="E130" s="2">
        <v>0.66200000000000003</v>
      </c>
      <c r="F130" t="s">
        <v>38</v>
      </c>
      <c r="G130">
        <v>3</v>
      </c>
      <c r="H130" s="2">
        <v>0.33800000000000002</v>
      </c>
      <c r="I130" t="s">
        <v>23</v>
      </c>
      <c r="K130" t="str" cm="1">
        <f t="array" ref="K130">_xlfn.IFS(E130 &gt;= 0.85, "85  &lt;", AND(E130 &gt;=0.8, E130 &lt; 0.85), "80-85", AND(E130 &gt;= 0.7, E130 &lt; 0.8), "70-80", AND(E130 &gt;= 0.6, E130 &lt; 0.7),  "60-70", AND(E130 &gt;= 0.5, E130 &lt; 0.6), "50-60")</f>
        <v>60-70</v>
      </c>
      <c r="N130">
        <f t="shared" si="0"/>
        <v>3</v>
      </c>
      <c r="O130">
        <f t="shared" si="1"/>
        <v>3</v>
      </c>
    </row>
    <row r="131" spans="1:15" x14ac:dyDescent="0.25">
      <c r="A131" t="s">
        <v>99</v>
      </c>
      <c r="B131" s="1">
        <v>45287</v>
      </c>
      <c r="C131" t="s">
        <v>9</v>
      </c>
      <c r="D131">
        <v>3</v>
      </c>
      <c r="E131" s="2">
        <v>0.64400000000000002</v>
      </c>
      <c r="F131" t="s">
        <v>7</v>
      </c>
      <c r="G131">
        <v>3</v>
      </c>
      <c r="H131" s="2">
        <v>0.35599999999999998</v>
      </c>
      <c r="I131" t="s">
        <v>80</v>
      </c>
      <c r="K131" t="str" cm="1">
        <f t="array" ref="K131">_xlfn.IFS(E131 &gt;= 0.85, "85  &lt;", AND(E131 &gt;=0.8, E131 &lt; 0.85), "80-85", AND(E131 &gt;= 0.7, E131 &lt; 0.8), "70-80", AND(E131 &gt;= 0.6, E131 &lt; 0.7),  "60-70", AND(E131 &gt;= 0.5, E131 &lt; 0.6), "50-60")</f>
        <v>60-70</v>
      </c>
      <c r="N131">
        <f t="shared" si="0"/>
        <v>3</v>
      </c>
      <c r="O131">
        <f t="shared" si="1"/>
        <v>3</v>
      </c>
    </row>
    <row r="132" spans="1:15" x14ac:dyDescent="0.25">
      <c r="A132" t="s">
        <v>99</v>
      </c>
      <c r="B132" s="1">
        <v>45287</v>
      </c>
      <c r="C132" t="s">
        <v>41</v>
      </c>
      <c r="D132">
        <v>3</v>
      </c>
      <c r="E132" s="2">
        <v>0.61</v>
      </c>
      <c r="F132" t="s">
        <v>71</v>
      </c>
      <c r="G132">
        <v>2</v>
      </c>
      <c r="H132" s="2">
        <v>0.39</v>
      </c>
      <c r="I132" t="s">
        <v>43</v>
      </c>
      <c r="K132" t="str" cm="1">
        <f t="array" ref="K132">_xlfn.IFS(E132 &gt;= 0.85, "85  &lt;", AND(E132 &gt;=0.8, E132 &lt; 0.85), "80-85", AND(E132 &gt;= 0.7, E132 &lt; 0.8), "70-80", AND(E132 &gt;= 0.6, E132 &lt; 0.7),  "60-70", AND(E132 &gt;= 0.5, E132 &lt; 0.6), "50-60")</f>
        <v>60-70</v>
      </c>
      <c r="N132">
        <f t="shared" si="0"/>
        <v>3</v>
      </c>
      <c r="O132">
        <f t="shared" si="1"/>
        <v>2</v>
      </c>
    </row>
    <row r="133" spans="1:15" x14ac:dyDescent="0.25">
      <c r="A133" t="s">
        <v>99</v>
      </c>
      <c r="B133" s="1">
        <v>45287</v>
      </c>
      <c r="C133" t="s">
        <v>33</v>
      </c>
      <c r="D133">
        <v>4</v>
      </c>
      <c r="E133" s="2">
        <v>0.57599999999999996</v>
      </c>
      <c r="F133" t="s">
        <v>25</v>
      </c>
      <c r="G133">
        <v>2</v>
      </c>
      <c r="H133" s="2">
        <v>0.42399999999999999</v>
      </c>
      <c r="I133" t="s">
        <v>34</v>
      </c>
      <c r="K133" t="str" cm="1">
        <f t="array" ref="K133">_xlfn.IFS(E133 &gt;= 0.85, "85  &lt;", AND(E133 &gt;=0.8, E133 &lt; 0.85), "80-85", AND(E133 &gt;= 0.7, E133 &lt; 0.8), "70-80", AND(E133 &gt;= 0.6, E133 &lt; 0.7),  "60-70", AND(E133 &gt;= 0.5, E133 &lt; 0.6), "50-60")</f>
        <v>50-60</v>
      </c>
      <c r="N133">
        <f t="shared" si="0"/>
        <v>4</v>
      </c>
      <c r="O133">
        <f t="shared" si="1"/>
        <v>2</v>
      </c>
    </row>
    <row r="134" spans="1:15" x14ac:dyDescent="0.25">
      <c r="A134" t="s">
        <v>99</v>
      </c>
      <c r="B134" s="1">
        <v>45287</v>
      </c>
      <c r="C134" t="s">
        <v>30</v>
      </c>
      <c r="D134">
        <v>3</v>
      </c>
      <c r="E134" s="2">
        <v>0.52800000000000002</v>
      </c>
      <c r="F134" t="s">
        <v>15</v>
      </c>
      <c r="G134">
        <v>4</v>
      </c>
      <c r="H134" s="2">
        <v>0.47199999999999998</v>
      </c>
      <c r="I134" t="s">
        <v>70</v>
      </c>
      <c r="K134" t="str" cm="1">
        <f t="array" ref="K134">_xlfn.IFS(E134 &gt;= 0.85, "85  &lt;", AND(E134 &gt;=0.8, E134 &lt; 0.85), "80-85", AND(E134 &gt;= 0.7, E134 &lt; 0.8), "70-80", AND(E134 &gt;= 0.6, E134 &lt; 0.7),  "60-70", AND(E134 &gt;= 0.5, E134 &lt; 0.6), "50-60")</f>
        <v>50-60</v>
      </c>
      <c r="N134">
        <f t="shared" si="0"/>
        <v>3</v>
      </c>
      <c r="O134">
        <f t="shared" si="1"/>
        <v>4</v>
      </c>
    </row>
    <row r="135" spans="1:15" x14ac:dyDescent="0.25">
      <c r="A135" t="s">
        <v>99</v>
      </c>
      <c r="B135" s="1">
        <v>45287</v>
      </c>
      <c r="C135" t="s">
        <v>45</v>
      </c>
      <c r="D135">
        <v>2</v>
      </c>
      <c r="E135" s="2">
        <v>0.52</v>
      </c>
      <c r="F135" t="s">
        <v>22</v>
      </c>
      <c r="G135">
        <v>3</v>
      </c>
      <c r="H135" s="2">
        <v>0.48</v>
      </c>
      <c r="I135" t="s">
        <v>68</v>
      </c>
      <c r="K135" t="str" cm="1">
        <f t="array" ref="K135">_xlfn.IFS(E135 &gt;= 0.85, "85  &lt;", AND(E135 &gt;=0.8, E135 &lt; 0.85), "80-85", AND(E135 &gt;= 0.7, E135 &lt; 0.8), "70-80", AND(E135 &gt;= 0.6, E135 &lt; 0.7),  "60-70", AND(E135 &gt;= 0.5, E135 &lt; 0.6), "50-60")</f>
        <v>50-60</v>
      </c>
      <c r="N135">
        <f t="shared" si="0"/>
        <v>2</v>
      </c>
      <c r="O135">
        <f t="shared" si="1"/>
        <v>3</v>
      </c>
    </row>
  </sheetData>
  <phoneticPr fontId="18" type="noConversion"/>
  <conditionalFormatting sqref="E22:E35">
    <cfRule type="colorScale" priority="8">
      <colorScale>
        <cfvo type="min"/>
        <cfvo type="max"/>
        <color rgb="FFFCFCFF"/>
        <color rgb="FFF8696B"/>
      </colorScale>
    </cfRule>
  </conditionalFormatting>
  <conditionalFormatting sqref="H22:H35">
    <cfRule type="colorScale" priority="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</vt:lpstr>
      <vt:lpstr>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Higgins</dc:creator>
  <cp:lastModifiedBy>Thomas Higgins</cp:lastModifiedBy>
  <dcterms:created xsi:type="dcterms:W3CDTF">2023-12-10T14:27:32Z</dcterms:created>
  <dcterms:modified xsi:type="dcterms:W3CDTF">2023-12-27T14:31:37Z</dcterms:modified>
</cp:coreProperties>
</file>