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7E61EF44-2341-4DFF-88EE-10746AF1B78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<sst xmlns="http://schemas.openxmlformats.org/spreadsheetml/2006/main" count="4258" uniqueCount="113">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</sst>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1.294414583332" createdVersion="8" refreshedVersion="8" minRefreshableVersion="3" recordCount="845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9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m/>
      </sharedItems>
    </cacheField>
    <cacheField name="Date" numFmtId="0">
      <sharedItems containsNonDate="0" containsDate="1" containsString="0" containsBlank="1" minDate="2023-12-09T00:00:00" maxDate="2024-04-10T00:00:00" count="11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6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m/>
        <n v="0.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5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0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1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1"/>
  </r>
  <r>
    <x v="17"/>
    <x v="115"/>
    <s v="Detroit Red Wings"/>
    <x v="748"/>
    <s v="Washington Capitals"/>
    <n v="0.41439999999999999"/>
    <s v="Playing At:  Detroit Red Wings   Home"/>
    <x v="3"/>
    <n v="1"/>
  </r>
  <r>
    <x v="17"/>
    <x v="115"/>
    <s v="Dallas Stars"/>
    <x v="749"/>
    <s v="Buffalo Sabres"/>
    <n v="0.42749999999999999"/>
    <s v="Playing At:  Dallas Stars   Home"/>
    <x v="3"/>
    <n v="0"/>
  </r>
  <r>
    <x v="17"/>
    <x v="115"/>
    <s v="Philadelphia Flyers"/>
    <x v="61"/>
    <s v="Montreal Canadiens"/>
    <n v="0.45069999999999999"/>
    <s v="Playing At:  Montreal Canadiens   Home"/>
    <x v="4"/>
    <n v="1"/>
  </r>
  <r>
    <x v="17"/>
    <x v="115"/>
    <s v="Nashville Predators"/>
    <x v="750"/>
    <s v="Winnipeg Jets"/>
    <n v="0.46200000000000002"/>
    <s v="Playing At:  Nashville Predators   Home"/>
    <x v="4"/>
    <n v="1"/>
  </r>
  <r>
    <x v="17"/>
    <x v="115"/>
    <s v="Toronto Maple Leafs"/>
    <x v="160"/>
    <s v="New Jersey Devils"/>
    <n v="0.49170000000000003"/>
    <s v="Playing At:  New Jersey Devils   Home"/>
    <x v="4"/>
    <n v="1"/>
  </r>
  <r>
    <x v="18"/>
    <x v="116"/>
    <m/>
    <x v="75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1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dataField="1" showAll="0"/>
    <pivotField axis="axisPage" multipleItemSelectionAllowed="1" showAll="0">
      <items count="1064">
        <item x="751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x="314"/>
        <item m="1" x="1057"/>
        <item m="1" x="1058"/>
        <item m="1" x="1059"/>
        <item m="1" x="1060"/>
        <item m="1" x="1061"/>
        <item x="9"/>
        <item m="1" x="106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53"/>
        <item m="1" x="7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52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23" sqref="C23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6</v>
      </c>
      <c r="C6" s="19">
        <v>6</v>
      </c>
      <c r="D6" s="4">
        <f>C6/B6</f>
        <v>1</v>
      </c>
      <c r="E6" s="7">
        <f>SUM(B10:B12)</f>
        <v>526</v>
      </c>
      <c r="F6" s="5">
        <f>SUM(B6:B9)</f>
        <v>153</v>
      </c>
      <c r="G6" s="11">
        <f>SUM(B6:B8)</f>
        <v>81</v>
      </c>
      <c r="H6" s="9">
        <f>SUM(B6:B7)</f>
        <v>24</v>
      </c>
    </row>
    <row r="7" spans="1:8" x14ac:dyDescent="0.25">
      <c r="A7" s="3" t="s">
        <v>50</v>
      </c>
      <c r="B7" s="19">
        <v>18</v>
      </c>
      <c r="C7" s="19">
        <v>17</v>
      </c>
      <c r="D7" s="4">
        <f t="shared" ref="D7:D13" si="0">C7/B7</f>
        <v>0.94444444444444442</v>
      </c>
      <c r="E7" s="7">
        <f>SUM(C10:C12)</f>
        <v>291</v>
      </c>
      <c r="F7" s="5">
        <f>SUM(C6:C9)</f>
        <v>114</v>
      </c>
      <c r="G7" s="11">
        <f>SUM(C6:C8)</f>
        <v>65</v>
      </c>
      <c r="H7" s="9">
        <f>SUM(C6:C7)</f>
        <v>23</v>
      </c>
    </row>
    <row r="8" spans="1:8" x14ac:dyDescent="0.25">
      <c r="A8" s="3" t="s">
        <v>93</v>
      </c>
      <c r="B8" s="19">
        <v>57</v>
      </c>
      <c r="C8" s="19">
        <v>42</v>
      </c>
      <c r="D8" s="4">
        <f t="shared" si="0"/>
        <v>0.73684210526315785</v>
      </c>
      <c r="E8" s="8">
        <f>E7/E6</f>
        <v>0.55323193916349811</v>
      </c>
      <c r="F8" s="6">
        <f>F7/F6</f>
        <v>0.74509803921568629</v>
      </c>
      <c r="G8" s="12">
        <f>G7/G6</f>
        <v>0.80246913580246915</v>
      </c>
      <c r="H8" s="10">
        <f>H7/H6</f>
        <v>0.95833333333333337</v>
      </c>
    </row>
    <row r="9" spans="1:8" x14ac:dyDescent="0.25">
      <c r="A9" s="3" t="s">
        <v>94</v>
      </c>
      <c r="B9" s="19">
        <v>72</v>
      </c>
      <c r="C9" s="19">
        <v>49</v>
      </c>
      <c r="D9" s="4">
        <f t="shared" si="0"/>
        <v>0.68055555555555558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235</v>
      </c>
      <c r="C10" s="19">
        <v>142</v>
      </c>
      <c r="D10" s="4">
        <f t="shared" si="0"/>
        <v>0.60425531914893615</v>
      </c>
      <c r="E10" s="8">
        <f>E6/$B$13</f>
        <v>0.77466863033873345</v>
      </c>
      <c r="F10" s="6">
        <f>F6/$B$13</f>
        <v>0.22533136966126657</v>
      </c>
      <c r="G10" s="12">
        <f t="shared" ref="G10:H10" si="1">G6/$B$13</f>
        <v>0.11929307805596466</v>
      </c>
      <c r="H10" s="10">
        <f t="shared" si="1"/>
        <v>3.5346097201767304E-2</v>
      </c>
    </row>
    <row r="11" spans="1:8" x14ac:dyDescent="0.25">
      <c r="A11" s="3" t="s">
        <v>84</v>
      </c>
      <c r="B11" s="19">
        <v>141</v>
      </c>
      <c r="C11" s="19">
        <v>71</v>
      </c>
      <c r="D11" s="4">
        <f t="shared" si="0"/>
        <v>0.50354609929078009</v>
      </c>
    </row>
    <row r="12" spans="1:8" x14ac:dyDescent="0.25">
      <c r="A12" s="3" t="s">
        <v>85</v>
      </c>
      <c r="B12" s="19">
        <v>150</v>
      </c>
      <c r="C12" s="19">
        <v>78</v>
      </c>
      <c r="D12" s="4">
        <f t="shared" si="0"/>
        <v>0.52</v>
      </c>
    </row>
    <row r="13" spans="1:8" x14ac:dyDescent="0.25">
      <c r="A13" s="3" t="s">
        <v>53</v>
      </c>
      <c r="B13" s="19">
        <v>679</v>
      </c>
      <c r="C13" s="19">
        <v>405</v>
      </c>
      <c r="D13" s="4">
        <f t="shared" si="0"/>
        <v>0.59646539027982326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5"/>
  <sheetViews>
    <sheetView topLeftCell="A801" zoomScale="90" zoomScaleNormal="90" workbookViewId="0">
      <selection activeCell="I846" sqref="I846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0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1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1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1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0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1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1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2024-04-09T11:04:21Z</dcterms:modified>
</cp:coreProperties>
</file>