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5FD29E3A-4E98-40A5-8C47-753CD67B6144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<sst xmlns="http://schemas.openxmlformats.org/spreadsheetml/2006/main" count="2054" uniqueCount="112">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</sst>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30.370320023147" createdVersion="8" refreshedVersion="8" minRefreshableVersion="3" recordCount="394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0">
        <s v="PDA1"/>
        <s v="PDA2"/>
        <s v="PDA3"/>
        <s v="PDA4"/>
        <s v="PDA5"/>
        <s v="PDA6"/>
        <s v="PDA7"/>
        <s v="PDA8"/>
        <s v="PDA9"/>
        <m/>
      </sharedItems>
    </cacheField>
    <cacheField name="Date" numFmtId="0">
      <sharedItems containsNonDate="0" containsDate="1" containsString="0" containsBlank="1" minDate="2023-12-09T00:00:00" maxDate="2024-02-09T00:00:00" count="56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682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4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1"/>
  </r>
  <r>
    <x v="8"/>
    <x v="54"/>
    <s v="Winnipeg Jets"/>
    <x v="369"/>
    <s v="Philadelphia Flyers"/>
    <n v="0.33400000000000002"/>
    <s v="Playing At:  Philadelphia Flyers   Home"/>
    <x v="2"/>
    <n v="1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0"/>
  </r>
  <r>
    <x v="8"/>
    <x v="54"/>
    <s v="Carolina Hurricanes"/>
    <x v="372"/>
    <s v="Colorado Avalanche"/>
    <n v="0.497"/>
    <s v="Playing At:  Carolina Hurricanes   Home"/>
    <x v="4"/>
    <n v="0"/>
  </r>
  <r>
    <x v="9"/>
    <x v="55"/>
    <m/>
    <x v="373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0" firstHeaderRow="0" firstDataRow="1" firstDataCol="2"/>
  <pivotFields count="10">
    <pivotField axis="axisRow" compact="0" outline="0" showAll="0">
      <items count="11">
        <item h="1"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37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1"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5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axis="axisPage" multipleItemSelectionAllowed="1" showAll="0">
      <items count="683">
        <item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x="314"/>
        <item m="1" x="676"/>
        <item m="1" x="677"/>
        <item m="1" x="678"/>
        <item m="1" x="679"/>
        <item m="1" x="680"/>
        <item x="9"/>
        <item m="1" x="681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F20" sqref="F20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38" si="0">O5/N5</f>
        <v>0.5714285714285714</v>
      </c>
    </row>
    <row r="6" spans="1:16" x14ac:dyDescent="0.2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289</v>
      </c>
      <c r="F6" s="5">
        <f>SUM(B6:B9)</f>
        <v>104</v>
      </c>
      <c r="G6" s="11">
        <f>SUM(B6:B8)</f>
        <v>58</v>
      </c>
      <c r="H6" s="9">
        <f>SUM(B6:B7)</f>
        <v>15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25">
      <c r="A7" s="3" t="s">
        <v>50</v>
      </c>
      <c r="B7" s="16">
        <v>11</v>
      </c>
      <c r="C7" s="16">
        <v>10</v>
      </c>
      <c r="D7" s="4">
        <f t="shared" ref="D7:D13" si="1">C7/B7</f>
        <v>0.90909090909090906</v>
      </c>
      <c r="E7" s="7">
        <f>SUM(C10:C12)</f>
        <v>158</v>
      </c>
      <c r="F7" s="5">
        <f>SUM(C6:C9)</f>
        <v>71</v>
      </c>
      <c r="G7" s="11">
        <f>SUM(C6:C8)</f>
        <v>41</v>
      </c>
      <c r="H7" s="9">
        <f>SUM(C6:C7)</f>
        <v>14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25">
      <c r="A8" s="3" t="s">
        <v>93</v>
      </c>
      <c r="B8" s="16">
        <v>43</v>
      </c>
      <c r="C8" s="16">
        <v>27</v>
      </c>
      <c r="D8" s="4">
        <f t="shared" si="1"/>
        <v>0.62790697674418605</v>
      </c>
      <c r="E8" s="8">
        <f>E7/E6</f>
        <v>0.54671280276816614</v>
      </c>
      <c r="F8" s="6">
        <f>F7/F6</f>
        <v>0.68269230769230771</v>
      </c>
      <c r="G8" s="12">
        <f>G7/G6</f>
        <v>0.7068965517241379</v>
      </c>
      <c r="H8" s="10">
        <f>H7/H6</f>
        <v>0.93333333333333335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25">
      <c r="A9" s="3" t="s">
        <v>94</v>
      </c>
      <c r="B9" s="16">
        <v>46</v>
      </c>
      <c r="C9" s="16">
        <v>30</v>
      </c>
      <c r="D9" s="4">
        <f t="shared" si="1"/>
        <v>0.65217391304347827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25">
      <c r="A10" s="3" t="s">
        <v>51</v>
      </c>
      <c r="B10" s="16">
        <v>124</v>
      </c>
      <c r="C10" s="16">
        <v>73</v>
      </c>
      <c r="D10" s="4">
        <f t="shared" si="1"/>
        <v>0.58870967741935487</v>
      </c>
      <c r="E10" s="8">
        <f>E6/$B$13</f>
        <v>0.73536895674300251</v>
      </c>
      <c r="F10" s="6">
        <f t="shared" ref="F10:H10" si="2">F6/$B$13</f>
        <v>0.26463104325699743</v>
      </c>
      <c r="G10" s="12">
        <f t="shared" si="2"/>
        <v>0.1475826972010178</v>
      </c>
      <c r="H10" s="10">
        <f t="shared" si="2"/>
        <v>3.8167938931297711E-2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25">
      <c r="A11" s="3" t="s">
        <v>84</v>
      </c>
      <c r="B11" s="16">
        <v>85</v>
      </c>
      <c r="C11" s="16">
        <v>44</v>
      </c>
      <c r="D11" s="4">
        <f t="shared" si="1"/>
        <v>0.51764705882352946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25">
      <c r="A12" s="3" t="s">
        <v>85</v>
      </c>
      <c r="B12" s="16">
        <v>80</v>
      </c>
      <c r="C12" s="16">
        <v>41</v>
      </c>
      <c r="D12" s="4">
        <f t="shared" si="1"/>
        <v>0.51249999999999996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25">
      <c r="A13" s="3" t="s">
        <v>53</v>
      </c>
      <c r="B13" s="16">
        <v>393</v>
      </c>
      <c r="C13" s="16">
        <v>229</v>
      </c>
      <c r="D13" s="4">
        <f t="shared" si="1"/>
        <v>0.58269720101781175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2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2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2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2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2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2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2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2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2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2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2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2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2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2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2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2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25">
      <c r="L34" t="s">
        <v>108</v>
      </c>
      <c r="M34" t="s">
        <v>94</v>
      </c>
      <c r="N34" s="16">
        <v>1</v>
      </c>
      <c r="O34" s="16">
        <v>0</v>
      </c>
      <c r="P34" s="4">
        <f t="shared" si="0"/>
        <v>0</v>
      </c>
    </row>
    <row r="35" spans="12:16" x14ac:dyDescent="0.25">
      <c r="M35" t="s">
        <v>93</v>
      </c>
      <c r="N35" s="16">
        <v>1</v>
      </c>
      <c r="O35" s="16">
        <v>1</v>
      </c>
      <c r="P35" s="4">
        <f t="shared" si="0"/>
        <v>1</v>
      </c>
    </row>
    <row r="36" spans="12:16" x14ac:dyDescent="0.25">
      <c r="L36" t="s">
        <v>109</v>
      </c>
      <c r="N36" s="16">
        <v>2</v>
      </c>
      <c r="O36" s="16">
        <v>1</v>
      </c>
      <c r="P36" s="4">
        <f t="shared" si="0"/>
        <v>0.5</v>
      </c>
    </row>
    <row r="37" spans="12:16" x14ac:dyDescent="0.25">
      <c r="L37" t="s">
        <v>110</v>
      </c>
      <c r="M37" t="s">
        <v>94</v>
      </c>
      <c r="N37" s="16">
        <v>1</v>
      </c>
      <c r="O37" s="16">
        <v>1</v>
      </c>
      <c r="P37" s="4">
        <f t="shared" si="0"/>
        <v>1</v>
      </c>
    </row>
    <row r="38" spans="12:16" x14ac:dyDescent="0.25">
      <c r="M38" t="s">
        <v>93</v>
      </c>
      <c r="N38" s="16">
        <v>1</v>
      </c>
      <c r="O38" s="16">
        <v>0</v>
      </c>
      <c r="P38" s="4">
        <f t="shared" si="0"/>
        <v>0</v>
      </c>
    </row>
    <row r="39" spans="12:16" x14ac:dyDescent="0.25">
      <c r="L39" t="s">
        <v>111</v>
      </c>
      <c r="N39" s="16">
        <v>2</v>
      </c>
      <c r="O39" s="16">
        <v>1</v>
      </c>
      <c r="P39" s="4"/>
    </row>
    <row r="40" spans="12:16" x14ac:dyDescent="0.25">
      <c r="L40" t="s">
        <v>53</v>
      </c>
      <c r="N40" s="16">
        <v>104</v>
      </c>
      <c r="O40" s="16">
        <v>71</v>
      </c>
      <c r="P40" s="4"/>
    </row>
    <row r="41" spans="12:16" x14ac:dyDescent="0.25">
      <c r="P41" s="4"/>
    </row>
    <row r="42" spans="12:16" x14ac:dyDescent="0.25">
      <c r="P42" s="4"/>
    </row>
    <row r="43" spans="12:16" x14ac:dyDescent="0.25">
      <c r="P43" s="4"/>
    </row>
    <row r="44" spans="12:16" x14ac:dyDescent="0.25"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4"/>
  <sheetViews>
    <sheetView topLeftCell="A345" zoomScale="80" zoomScaleNormal="80" workbookViewId="0">
      <selection activeCell="I388" sqref="I388:I394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1</v>
      </c>
    </row>
    <row r="390" spans="1:9" x14ac:dyDescent="0.2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1</v>
      </c>
    </row>
    <row r="391" spans="1:9" x14ac:dyDescent="0.2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0</v>
      </c>
    </row>
    <row r="394" spans="1:9" x14ac:dyDescent="0.2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2024-02-08T13:53:35Z</dcterms:modified>
</cp:coreProperties>
</file>