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83F4E991-AF2D-4CBA-9245-E1F43E77E93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3" i="1" l="1" a="1"/>
  <c r="I263" i="1"/>
  <c r="I264" i="1" a="1"/>
  <c r="I264" i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45" i="1" a="1"/>
  <c r="I245" i="1" s="1"/>
  <c r="I246" i="1" a="1"/>
  <c r="I246" i="1" s="1"/>
  <c r="I232" i="1" a="1"/>
  <c r="I232" i="1" s="1"/>
  <c r="I233" i="1" a="1"/>
  <c r="I233" i="1"/>
  <c r="I234" i="1" a="1"/>
  <c r="I234" i="1"/>
  <c r="I235" i="1" a="1"/>
  <c r="I235" i="1"/>
  <c r="I236" i="1" a="1"/>
  <c r="I236" i="1" s="1"/>
  <c r="I237" i="1" a="1"/>
  <c r="I237" i="1"/>
  <c r="I238" i="1" a="1"/>
  <c r="I238" i="1"/>
  <c r="I239" i="1" a="1"/>
  <c r="I239" i="1"/>
  <c r="I240" i="1" a="1"/>
  <c r="I240" i="1" s="1"/>
  <c r="I241" i="1" a="1"/>
  <c r="I241" i="1" s="1"/>
  <c r="I242" i="1" a="1"/>
  <c r="I242" i="1" s="1"/>
  <c r="I243" i="1" a="1"/>
  <c r="I243" i="1"/>
  <c r="I244" i="1" a="1"/>
  <c r="I244" i="1" s="1"/>
  <c r="I229" i="1" a="1"/>
  <c r="I229" i="1" s="1"/>
  <c r="I230" i="1" a="1"/>
  <c r="I230" i="1" s="1"/>
  <c r="I231" i="1" a="1"/>
  <c r="I231" i="1" s="1"/>
  <c r="P5" i="2"/>
  <c r="P6" i="2"/>
  <c r="P7" i="2"/>
  <c r="P8" i="2"/>
  <c r="P9" i="2"/>
  <c r="P10" i="2"/>
  <c r="P4" i="2"/>
  <c r="I219" i="1" a="1"/>
  <c r="I219" i="1" s="1"/>
  <c r="I220" i="1" a="1"/>
  <c r="I220" i="1"/>
  <c r="I221" i="1" a="1"/>
  <c r="I221" i="1"/>
  <c r="I222" i="1" a="1"/>
  <c r="I222" i="1" s="1"/>
  <c r="I223" i="1" a="1"/>
  <c r="I223" i="1" s="1"/>
  <c r="I224" i="1" a="1"/>
  <c r="I224" i="1"/>
  <c r="I225" i="1" a="1"/>
  <c r="I225" i="1" s="1"/>
  <c r="I226" i="1" a="1"/>
  <c r="I226" i="1" s="1"/>
  <c r="I227" i="1" a="1"/>
  <c r="I227" i="1" s="1"/>
  <c r="I228" i="1" a="1"/>
  <c r="I228" i="1" s="1"/>
  <c r="I215" i="1" a="1"/>
  <c r="I215" i="1" s="1"/>
  <c r="I216" i="1" a="1"/>
  <c r="I216" i="1" s="1"/>
  <c r="I217" i="1" a="1"/>
  <c r="I217" i="1" s="1"/>
  <c r="I218" i="1" a="1"/>
  <c r="I218" i="1" s="1"/>
  <c r="I211" i="1" a="1"/>
  <c r="I211" i="1" s="1"/>
  <c r="I212" i="1" a="1"/>
  <c r="I212" i="1" s="1"/>
  <c r="I213" i="1" a="1"/>
  <c r="I213" i="1" s="1"/>
  <c r="I214" i="1" a="1"/>
  <c r="I214" i="1" s="1"/>
  <c r="I199" i="1" a="1"/>
  <c r="I199" i="1" s="1"/>
  <c r="I200" i="1" a="1"/>
  <c r="I200" i="1" s="1"/>
  <c r="I201" i="1" a="1"/>
  <c r="I201" i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196" i="1" a="1"/>
  <c r="I196" i="1" s="1"/>
  <c r="I197" i="1" a="1"/>
  <c r="I197" i="1" s="1"/>
  <c r="I198" i="1" a="1"/>
  <c r="I198" i="1" s="1"/>
  <c r="I183" i="1" a="1"/>
  <c r="I183" i="1"/>
  <c r="I184" i="1" a="1"/>
  <c r="I184" i="1" s="1"/>
  <c r="I185" i="1" a="1"/>
  <c r="I185" i="1"/>
  <c r="I186" i="1" a="1"/>
  <c r="I186" i="1"/>
  <c r="I187" i="1" a="1"/>
  <c r="I187" i="1"/>
  <c r="I188" i="1" a="1"/>
  <c r="I188" i="1" s="1"/>
  <c r="I189" i="1" a="1"/>
  <c r="I189" i="1"/>
  <c r="I190" i="1" a="1"/>
  <c r="I190" i="1"/>
  <c r="I191" i="1" a="1"/>
  <c r="I191" i="1"/>
  <c r="I192" i="1" a="1"/>
  <c r="I192" i="1" s="1"/>
  <c r="I193" i="1" a="1"/>
  <c r="I193" i="1"/>
  <c r="I194" i="1" a="1"/>
  <c r="I194" i="1"/>
  <c r="I195" i="1" a="1"/>
  <c r="I195" i="1"/>
  <c r="I181" i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<sst xmlns="http://schemas.openxmlformats.org/spreadsheetml/2006/main" count="1119" uniqueCount="101">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</sst>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5.462777546294" createdVersion="8" refreshedVersion="8" minRefreshableVersion="3" recordCount="264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15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/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0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6"/>
    <d v="2024-01-11T00:00:00"/>
    <s v="Carolina Hurricanes"/>
    <n v="0.72799999999999998"/>
    <s v="Anaheim Ducks"/>
    <n v="0.27200000000000002"/>
    <s v="Playing At:  Carolina Hurricanes   Home"/>
    <n v="1"/>
    <x v="2"/>
    <m/>
    <m/>
    <m/>
    <m/>
    <m/>
    <m/>
  </r>
  <r>
    <x v="6"/>
    <d v="2024-01-11T00:00:00"/>
    <s v="Winnipeg Jets"/>
    <n v="0.67200000000000004"/>
    <s v="Chicago Blackhawks"/>
    <n v="0.32800000000000001"/>
    <s v="Playing At:  Winnipeg Jets   Home"/>
    <n v="1"/>
    <x v="3"/>
    <m/>
    <m/>
    <m/>
    <m/>
    <m/>
    <m/>
  </r>
  <r>
    <x v="6"/>
    <d v="2024-01-11T00:00:00"/>
    <s v="Florida Panthers"/>
    <n v="0.67"/>
    <s v="Los Angeles Kings"/>
    <n v="0.33"/>
    <s v="Playing At:  Florida Panthers   Home"/>
    <n v="1"/>
    <x v="3"/>
    <m/>
    <m/>
    <m/>
    <m/>
    <m/>
    <m/>
  </r>
  <r>
    <x v="6"/>
    <d v="2024-01-11T00:00:00"/>
    <s v="Edmonton Oilers"/>
    <n v="0.66400000000000003"/>
    <s v="Detroit Red Wings"/>
    <n v="0.33600000000000002"/>
    <s v="Playing At:  Detroit Red Wings   Home"/>
    <n v="1"/>
    <x v="3"/>
    <m/>
    <m/>
    <m/>
    <m/>
    <m/>
    <m/>
  </r>
  <r>
    <x v="6"/>
    <d v="2024-01-11T00:00:00"/>
    <s v="San Jose Sharks"/>
    <n v="0.61199999999999999"/>
    <s v="Montreal Canadiens"/>
    <n v="0.38800000000000001"/>
    <s v="Playing At:  Montreal Canadiens   Home"/>
    <n v="1"/>
    <x v="3"/>
    <m/>
    <m/>
    <m/>
    <m/>
    <m/>
    <m/>
  </r>
  <r>
    <x v="6"/>
    <d v="2024-01-11T00:00:00"/>
    <s v="Pittsburgh Penguins"/>
    <n v="0.61"/>
    <s v="Vancouver Canucks"/>
    <n v="0.39"/>
    <s v="Playing At:  Pittsburgh Penguins   Home"/>
    <n v="0"/>
    <x v="3"/>
    <m/>
    <m/>
    <m/>
    <m/>
    <m/>
    <m/>
  </r>
  <r>
    <x v="6"/>
    <d v="2024-01-11T00:00:00"/>
    <s v="Tampa Bay Lightning"/>
    <n v="0.60599999999999998"/>
    <s v="New Jersey Devils"/>
    <n v="0.39400000000000002"/>
    <s v="Playing At:  Tampa Bay Lightning   Home"/>
    <n v="1"/>
    <x v="3"/>
    <m/>
    <m/>
    <m/>
    <m/>
    <m/>
    <m/>
  </r>
  <r>
    <x v="6"/>
    <d v="2024-01-11T00:00:00"/>
    <s v="Seattle Kraken"/>
    <n v="0.55800000000000005"/>
    <s v="Washington Capitals"/>
    <n v="0.442"/>
    <s v="Playing At:  Washington Capitals   Home"/>
    <n v="1"/>
    <x v="4"/>
    <m/>
    <m/>
    <m/>
    <m/>
    <m/>
    <m/>
  </r>
  <r>
    <x v="6"/>
    <d v="2024-01-11T00:00:00"/>
    <s v="New York Islanders"/>
    <n v="0.55600000000000005"/>
    <s v="Toronto Maple Leafs"/>
    <n v="0.44400000000000001"/>
    <s v="Playing At:  New York Islanders   Home"/>
    <n v="1"/>
    <x v="4"/>
    <m/>
    <m/>
    <m/>
    <m/>
    <m/>
    <m/>
  </r>
  <r>
    <x v="6"/>
    <d v="2024-01-11T00:00:00"/>
    <s v="Ottawa Senators"/>
    <n v="0.53600000000000003"/>
    <s v="Buffalo Sabres"/>
    <n v="0.46400000000000002"/>
    <s v="Playing At:  Buffalo Sabres   Home"/>
    <n v="0"/>
    <x v="4"/>
    <m/>
    <m/>
    <m/>
    <m/>
    <m/>
    <m/>
  </r>
  <r>
    <x v="6"/>
    <d v="2024-01-11T00:00:00"/>
    <s v="Arizona Coyotes"/>
    <n v="0.53400000000000003"/>
    <s v="Calgary Flames"/>
    <n v="0.46600000000000003"/>
    <s v="Playing At:  Arizona Coyotes   Home"/>
    <n v="0"/>
    <x v="4"/>
    <m/>
    <m/>
    <m/>
    <m/>
    <m/>
    <m/>
  </r>
  <r>
    <x v="6"/>
    <d v="2024-01-11T00:00:00"/>
    <s v="New York Rangers"/>
    <n v="0.53400000000000003"/>
    <s v="St. Louis Blues"/>
    <n v="0.46600000000000003"/>
    <s v="Playing At:  St. Louis Blues   Home"/>
    <n v="0"/>
    <x v="4"/>
    <m/>
    <m/>
    <m/>
    <m/>
    <m/>
    <m/>
  </r>
  <r>
    <x v="6"/>
    <d v="2024-01-11T00:00:00"/>
    <s v="Vegas Golden Knights"/>
    <n v="0.50600000000000001"/>
    <s v="Boston Bruins"/>
    <n v="0.49399999999999999"/>
    <s v="Playing At:  Vegas Golden Knights   Home"/>
    <n v="1"/>
    <x v="4"/>
    <m/>
    <m/>
    <m/>
    <m/>
    <m/>
    <m/>
  </r>
  <r>
    <x v="6"/>
    <d v="2024-01-12T00:00:00"/>
    <s v="Dallas Stars"/>
    <n v="0.65800000000000003"/>
    <s v="Nashville Predators"/>
    <n v="0.34200000000000003"/>
    <s v="Playing At:  Dallas Stars   Home"/>
    <n v="1"/>
    <x v="3"/>
    <m/>
    <m/>
    <m/>
    <m/>
    <m/>
    <m/>
  </r>
  <r>
    <x v="6"/>
    <d v="2024-01-12T00:00:00"/>
    <s v="Minnesota Wild"/>
    <n v="0.62"/>
    <s v="Philadelphia Flyers"/>
    <n v="0.38"/>
    <s v="Playing At:  Minnesota Wild   Home"/>
    <n v="1"/>
    <x v="3"/>
    <m/>
    <m/>
    <m/>
    <m/>
    <m/>
    <m/>
  </r>
  <r>
    <x v="6"/>
    <d v="2024-01-13T00:00:00"/>
    <s v="Dallas Stars"/>
    <n v="0.88200000000000001"/>
    <s v="Chicago Blackhawks"/>
    <n v="0.11799999999999999"/>
    <s v="Playing At:  Chicago Blackhawks   Home"/>
    <n v="1"/>
    <x v="5"/>
    <m/>
    <m/>
    <m/>
    <m/>
    <m/>
    <m/>
  </r>
  <r>
    <x v="6"/>
    <d v="2024-01-13T00:00:00"/>
    <s v="Winnipeg Jets"/>
    <n v="0.752"/>
    <s v="Philadelphia Flyers"/>
    <n v="0.248"/>
    <s v="Playing At:  Winnipeg Jets   Home"/>
    <n v="0"/>
    <x v="2"/>
    <m/>
    <m/>
    <m/>
    <m/>
    <m/>
    <m/>
  </r>
  <r>
    <x v="6"/>
    <d v="2024-01-13T00:00:00"/>
    <s v="Edmonton Oilers"/>
    <n v="0.73799999999999999"/>
    <s v="Montreal Canadiens"/>
    <n v="0.26200000000000001"/>
    <s v="Playing At:  Montreal Canadiens   Home"/>
    <n v="1"/>
    <x v="2"/>
    <m/>
    <m/>
    <m/>
    <m/>
    <m/>
    <m/>
  </r>
  <r>
    <x v="6"/>
    <d v="2024-01-13T00:00:00"/>
    <s v="Tampa Bay Lightning"/>
    <n v="0.73"/>
    <s v="Anaheim Ducks"/>
    <n v="0.27"/>
    <s v="Playing At:  Tampa Bay Lightning   Home"/>
    <n v="1"/>
    <x v="2"/>
    <m/>
    <m/>
    <m/>
    <m/>
    <m/>
    <m/>
  </r>
  <r>
    <x v="6"/>
    <d v="2024-01-13T00:00:00"/>
    <s v="Vegas Golden Knights"/>
    <n v="0.70399999999999996"/>
    <s v="Calgary Flames"/>
    <n v="0.29599999999999999"/>
    <s v="Playing At:  Vegas Golden Knights   Home"/>
    <n v="0"/>
    <x v="2"/>
    <m/>
    <m/>
    <m/>
    <m/>
    <m/>
    <m/>
  </r>
  <r>
    <x v="6"/>
    <d v="2024-01-13T00:00:00"/>
    <s v="Florida Panthers"/>
    <n v="0.69799999999999995"/>
    <s v="New Jersey Devils"/>
    <n v="0.30199999999999999"/>
    <s v="Playing At:  Florida Panthers   Home"/>
    <n v="0"/>
    <x v="3"/>
    <m/>
    <m/>
    <m/>
    <m/>
    <m/>
    <m/>
  </r>
  <r>
    <x v="6"/>
    <d v="2024-01-13T00:00:00"/>
    <s v="Carolina Hurricanes"/>
    <n v="0.69599999999999995"/>
    <s v="Pittsburgh Penguins"/>
    <n v="0.30399999999999999"/>
    <s v="Playing At:  Carolina Hurricanes   Home"/>
    <n v="1"/>
    <x v="3"/>
    <m/>
    <m/>
    <m/>
    <m/>
    <m/>
    <m/>
  </r>
  <r>
    <x v="6"/>
    <d v="2024-01-13T00:00:00"/>
    <s v="Seattle Kraken"/>
    <n v="0.67800000000000005"/>
    <s v="Columbus Blue Jackets"/>
    <n v="0.32200000000000001"/>
    <s v="Playing At:  Columbus Blue Jackets   Home"/>
    <n v="1"/>
    <x v="3"/>
    <m/>
    <m/>
    <m/>
    <m/>
    <m/>
    <m/>
  </r>
  <r>
    <x v="6"/>
    <d v="2024-01-13T00:00:00"/>
    <s v="Minnesota Wild"/>
    <n v="0.60799999999999998"/>
    <s v="Arizona Coyotes"/>
    <n v="0.39200000000000002"/>
    <s v="Playing At:  Minnesota Wild   Home"/>
    <n v="0"/>
    <x v="3"/>
    <m/>
    <m/>
    <m/>
    <m/>
    <m/>
    <m/>
  </r>
  <r>
    <x v="6"/>
    <d v="2024-01-13T00:00:00"/>
    <s v="Boston Bruins"/>
    <n v="0.60199999999999998"/>
    <s v="St. Louis Blues"/>
    <n v="0.39800000000000002"/>
    <s v="Playing At:  St. Louis Blues   Home"/>
    <n v="1"/>
    <x v="3"/>
    <m/>
    <m/>
    <m/>
    <m/>
    <m/>
    <m/>
  </r>
  <r>
    <x v="6"/>
    <d v="2024-01-13T00:00:00"/>
    <s v="Vancouver Canucks"/>
    <n v="0.58599999999999997"/>
    <s v="Buffalo Sabres"/>
    <n v="0.41399999999999998"/>
    <s v="Playing At:  Buffalo Sabres   Home"/>
    <n v="1"/>
    <x v="4"/>
    <m/>
    <m/>
    <m/>
    <m/>
    <m/>
    <m/>
  </r>
  <r>
    <x v="6"/>
    <d v="2024-01-13T00:00:00"/>
    <s v="New York Rangers"/>
    <n v="0.57999999999999996"/>
    <s v="Washington Capitals"/>
    <n v="0.42"/>
    <s v="Playing At:  Washington Capitals   Home"/>
    <n v="0"/>
    <x v="4"/>
    <m/>
    <m/>
    <m/>
    <m/>
    <m/>
    <m/>
  </r>
  <r>
    <x v="6"/>
    <d v="2024-01-13T00:00:00"/>
    <s v="Toronto Maple Leafs"/>
    <n v="0.57599999999999996"/>
    <s v="Colorado Avalanche"/>
    <n v="0.42399999999999999"/>
    <s v="Playing At:  Toronto Maple Leafs   Home"/>
    <n v="0"/>
    <x v="4"/>
    <m/>
    <m/>
    <m/>
    <m/>
    <m/>
    <m/>
  </r>
  <r>
    <x v="6"/>
    <d v="2024-01-13T00:00:00"/>
    <s v="Nashville Predators"/>
    <n v="0.56200000000000006"/>
    <s v="New York Islanders"/>
    <n v="0.438"/>
    <s v="Playing At:  Nashville Predators   Home"/>
    <n v="1"/>
    <x v="4"/>
    <m/>
    <m/>
    <m/>
    <m/>
    <m/>
    <m/>
  </r>
  <r>
    <x v="6"/>
    <d v="2024-01-13T00:00:00"/>
    <s v="Los Angeles Kings"/>
    <n v="0.55600000000000005"/>
    <s v="Detroit Red Wings"/>
    <n v="0.44400000000000001"/>
    <s v="Playing At:  Detroit Red Wings   Home"/>
    <n v="0"/>
    <x v="4"/>
    <m/>
    <m/>
    <m/>
    <m/>
    <m/>
    <m/>
  </r>
  <r>
    <x v="6"/>
    <d v="2024-01-13T00:00:00"/>
    <s v="San Jose Sharks"/>
    <n v="0.504"/>
    <s v="Ottawa Senators"/>
    <n v="0.496"/>
    <s v="Playing At:  Ottawa Senators   Home"/>
    <n v="0"/>
    <x v="4"/>
    <m/>
    <m/>
    <m/>
    <m/>
    <m/>
    <m/>
  </r>
  <r>
    <x v="7"/>
    <d v="2024-01-14T00:00:00"/>
    <s v="New York Rangers"/>
    <n v="0.7"/>
    <s v="Washington Capitals"/>
    <n v="0.3"/>
    <s v="Playing At:  New York Rangers   Home"/>
    <n v="1"/>
    <x v="2"/>
    <m/>
    <m/>
    <m/>
    <m/>
    <m/>
    <m/>
  </r>
  <r>
    <x v="7"/>
    <d v="2024-01-14T00:00:00"/>
    <s v="Toronto Maple Leafs"/>
    <n v="0.66"/>
    <s v="Detroit Red Wings"/>
    <n v="0.34"/>
    <s v="Playing At:  Toronto Maple Leafs   Home"/>
    <n v="1"/>
    <x v="3"/>
    <m/>
    <m/>
    <m/>
    <m/>
    <m/>
    <m/>
  </r>
  <r>
    <x v="8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O11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h="1"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C13" sqref="C13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  <col min="13" max="13" width="12.36328125" bestFit="1" customWidth="1"/>
    <col min="14" max="14" width="14.81640625" bestFit="1" customWidth="1"/>
    <col min="15" max="15" width="12.453125" bestFit="1" customWidth="1"/>
    <col min="16" max="16" width="15.453125" bestFit="1" customWidth="1"/>
  </cols>
  <sheetData>
    <row r="1" spans="1:16" x14ac:dyDescent="0.35">
      <c r="A1" s="3" t="s">
        <v>91</v>
      </c>
      <c r="B1" t="s">
        <v>97</v>
      </c>
    </row>
    <row r="3" spans="1:1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  <c r="M3" s="3" t="s">
        <v>56</v>
      </c>
      <c r="N3" t="s">
        <v>58</v>
      </c>
      <c r="O3" t="s">
        <v>59</v>
      </c>
    </row>
    <row r="4" spans="1:16" x14ac:dyDescent="0.35">
      <c r="A4" s="4" t="s">
        <v>66</v>
      </c>
      <c r="B4" s="8">
        <v>3</v>
      </c>
      <c r="C4" s="8">
        <v>2</v>
      </c>
      <c r="D4" s="6">
        <f>C4/B4</f>
        <v>0.66666666666666663</v>
      </c>
      <c r="F4">
        <f>SUM(B4:B6)</f>
        <v>73</v>
      </c>
      <c r="M4" s="4" t="s">
        <v>92</v>
      </c>
      <c r="N4" s="8">
        <v>24</v>
      </c>
      <c r="O4" s="8">
        <v>18</v>
      </c>
      <c r="P4" s="5">
        <f>O4/N4</f>
        <v>0.75</v>
      </c>
    </row>
    <row r="5" spans="1:16" x14ac:dyDescent="0.35">
      <c r="A5" s="4" t="s">
        <v>52</v>
      </c>
      <c r="B5" s="8">
        <v>13</v>
      </c>
      <c r="C5" s="8">
        <v>11</v>
      </c>
      <c r="D5" s="6">
        <f t="shared" ref="D5:D9" si="0">C5/B5</f>
        <v>0.84615384615384615</v>
      </c>
      <c r="F5">
        <f>SUM(C4:C6)</f>
        <v>51</v>
      </c>
      <c r="M5" s="4" t="s">
        <v>93</v>
      </c>
      <c r="N5" s="8">
        <v>42</v>
      </c>
      <c r="O5" s="8">
        <v>24</v>
      </c>
      <c r="P5" s="5">
        <f t="shared" ref="P5:P10" si="1">O5/N5</f>
        <v>0.5714285714285714</v>
      </c>
    </row>
    <row r="6" spans="1:16" x14ac:dyDescent="0.35">
      <c r="A6" s="4" t="s">
        <v>53</v>
      </c>
      <c r="B6" s="8">
        <v>57</v>
      </c>
      <c r="C6" s="8">
        <v>38</v>
      </c>
      <c r="D6" s="6">
        <f t="shared" si="0"/>
        <v>0.66666666666666663</v>
      </c>
      <c r="F6" s="6">
        <f>F5/F4</f>
        <v>0.69863013698630139</v>
      </c>
      <c r="M6" s="4" t="s">
        <v>94</v>
      </c>
      <c r="N6" s="8">
        <v>10</v>
      </c>
      <c r="O6" s="8">
        <v>5</v>
      </c>
      <c r="P6" s="5">
        <f t="shared" si="1"/>
        <v>0.5</v>
      </c>
    </row>
    <row r="7" spans="1:16" x14ac:dyDescent="0.35">
      <c r="A7" s="4" t="s">
        <v>54</v>
      </c>
      <c r="B7" s="8">
        <v>105</v>
      </c>
      <c r="C7" s="8">
        <v>60</v>
      </c>
      <c r="D7" s="6">
        <f t="shared" si="0"/>
        <v>0.5714285714285714</v>
      </c>
      <c r="F7" t="s">
        <v>76</v>
      </c>
      <c r="M7" s="4" t="s">
        <v>95</v>
      </c>
      <c r="N7" s="8">
        <v>30</v>
      </c>
      <c r="O7" s="8">
        <v>16</v>
      </c>
      <c r="P7" s="5">
        <f t="shared" si="1"/>
        <v>0.53333333333333333</v>
      </c>
    </row>
    <row r="8" spans="1:16" x14ac:dyDescent="0.35">
      <c r="A8" s="4" t="s">
        <v>55</v>
      </c>
      <c r="B8" s="8">
        <v>83</v>
      </c>
      <c r="C8" s="8">
        <v>44</v>
      </c>
      <c r="D8" s="6">
        <f t="shared" si="0"/>
        <v>0.53012048192771088</v>
      </c>
      <c r="F8">
        <f>SUM(B7:B8)</f>
        <v>188</v>
      </c>
      <c r="M8" s="4" t="s">
        <v>96</v>
      </c>
      <c r="N8" s="8">
        <v>50</v>
      </c>
      <c r="O8" s="8">
        <v>31</v>
      </c>
      <c r="P8" s="5">
        <f t="shared" si="1"/>
        <v>0.62</v>
      </c>
    </row>
    <row r="9" spans="1:16" x14ac:dyDescent="0.35">
      <c r="A9" s="4" t="s">
        <v>57</v>
      </c>
      <c r="B9" s="8">
        <v>261</v>
      </c>
      <c r="C9" s="8">
        <v>155</v>
      </c>
      <c r="D9" s="6">
        <f t="shared" si="0"/>
        <v>0.5938697318007663</v>
      </c>
      <c r="F9">
        <f>SUM(C7:C8)</f>
        <v>104</v>
      </c>
      <c r="M9" s="4" t="s">
        <v>98</v>
      </c>
      <c r="N9" s="8">
        <v>61</v>
      </c>
      <c r="O9" s="8">
        <v>34</v>
      </c>
      <c r="P9" s="5">
        <f t="shared" si="1"/>
        <v>0.55737704918032782</v>
      </c>
    </row>
    <row r="10" spans="1:16" x14ac:dyDescent="0.35">
      <c r="D10" s="5"/>
      <c r="F10" s="6">
        <f>F9/F8</f>
        <v>0.55319148936170215</v>
      </c>
      <c r="M10" s="4" t="s">
        <v>99</v>
      </c>
      <c r="N10" s="8">
        <v>44</v>
      </c>
      <c r="O10" s="8">
        <v>27</v>
      </c>
      <c r="P10" s="5">
        <f t="shared" si="1"/>
        <v>0.61363636363636365</v>
      </c>
    </row>
    <row r="11" spans="1:16" x14ac:dyDescent="0.35">
      <c r="M11" s="4" t="s">
        <v>57</v>
      </c>
      <c r="N11" s="8">
        <v>261</v>
      </c>
      <c r="O11" s="8">
        <v>155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4"/>
  <sheetViews>
    <sheetView topLeftCell="A241" zoomScale="80" zoomScaleNormal="80" workbookViewId="0">
      <selection activeCell="H265" sqref="H265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3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3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3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3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3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3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3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3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3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3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3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3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3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3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3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3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3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3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3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3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3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3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3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3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3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3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3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3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3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3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3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3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 &lt;", AND(D247 &gt;=0.8, D247 &lt; 0.85), "80-85", AND(D247 &gt;= 0.7, D247 &lt; 0.8), "70-80", AND(D247 &gt;= 0.6, D247 &lt; 0.7),  "60-70", AND(D247 &gt;= 0.5, D247 &lt; 0.6), "50-60")</f>
        <v>85  &lt;</v>
      </c>
    </row>
    <row r="248" spans="1:9" x14ac:dyDescent="0.3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3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3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3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3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3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3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3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3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3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3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3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3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3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3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3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3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1</v>
      </c>
      <c r="I264" t="str" cm="1">
        <f t="array" ref="I264">_xlfn.IFS(D264 &gt;= 0.85, "85  &lt;", AND(D264 &gt;=0.8, D264 &lt; 0.85), "80-85", AND(D264 &gt;= 0.7, D264 &lt; 0.8), "70-80", AND(D264 &gt;= 0.6, D264 &lt; 0.7),  "60-70", AND(D264 &gt;= 0.5, D264 &lt; 0.6), "50-60")</f>
        <v>60-70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2024-01-14T16:07:10Z</dcterms:modified>
</cp:coreProperties>
</file>