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0DE5CCD4-8545-4EC0-B21A-DB560DEE7DCB}" xr6:coauthVersionLast="43" xr6:coauthVersionMax="43" xr10:uidLastSave="{00000000-0000-0000-0000-000000000000}"/>
  <bookViews>
    <workbookView xWindow="-108" yWindow="-108" windowWidth="23256" windowHeight="12576" xr2:uid="{1125FB98-420C-4DB8-B087-D0DD876C4E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14" i="1"/>
  <c r="K15" i="1"/>
  <c r="K16" i="1"/>
  <c r="K17" i="1"/>
  <c r="K18" i="1"/>
  <c r="K19" i="1"/>
  <c r="K20" i="1"/>
  <c r="K21" i="1"/>
  <c r="K22" i="1"/>
  <c r="K23" i="1"/>
  <c r="K13" i="1"/>
  <c r="H13" i="1"/>
  <c r="H14" i="1"/>
  <c r="H15" i="1"/>
  <c r="H16" i="1"/>
  <c r="H17" i="1"/>
  <c r="H18" i="1"/>
  <c r="H19" i="1"/>
  <c r="H20" i="1"/>
  <c r="H21" i="1"/>
  <c r="H22" i="1"/>
  <c r="H23" i="1"/>
  <c r="O14" i="1"/>
  <c r="I13" i="1" s="1"/>
  <c r="L35" i="1" l="1"/>
  <c r="L33" i="1"/>
  <c r="M33" i="1" s="1"/>
  <c r="L31" i="1"/>
  <c r="L30" i="1"/>
  <c r="L28" i="1"/>
  <c r="L25" i="1"/>
  <c r="L34" i="1"/>
  <c r="L32" i="1"/>
  <c r="L29" i="1"/>
  <c r="L27" i="1"/>
  <c r="M27" i="1" s="1"/>
  <c r="L26" i="1"/>
  <c r="L24" i="1"/>
  <c r="L13" i="1"/>
  <c r="M13" i="1" s="1"/>
  <c r="L22" i="1"/>
  <c r="L20" i="1"/>
  <c r="L18" i="1"/>
  <c r="L16" i="1"/>
  <c r="L14" i="1"/>
  <c r="M34" i="1" s="1"/>
  <c r="L23" i="1"/>
  <c r="L21" i="1"/>
  <c r="L19" i="1"/>
  <c r="L17" i="1"/>
  <c r="L15" i="1"/>
  <c r="I23" i="1"/>
  <c r="I22" i="1"/>
  <c r="I21" i="1"/>
  <c r="I20" i="1"/>
  <c r="I19" i="1"/>
  <c r="I18" i="1"/>
  <c r="I17" i="1"/>
  <c r="I16" i="1"/>
  <c r="I15" i="1"/>
  <c r="I14" i="1"/>
  <c r="M28" i="1" l="1"/>
  <c r="M32" i="1"/>
  <c r="M26" i="1"/>
  <c r="M30" i="1"/>
  <c r="M24" i="1"/>
  <c r="M25" i="1"/>
  <c r="M15" i="1"/>
  <c r="M29" i="1"/>
  <c r="M31" i="1"/>
  <c r="M35" i="1"/>
  <c r="M19" i="1"/>
  <c r="M23" i="1"/>
  <c r="M16" i="1"/>
  <c r="M20" i="1"/>
  <c r="M17" i="1"/>
  <c r="M21" i="1"/>
  <c r="M14" i="1"/>
  <c r="M18" i="1"/>
  <c r="M22" i="1"/>
  <c r="K10" i="1" l="1"/>
  <c r="K2" i="1"/>
  <c r="H2" i="1" l="1"/>
  <c r="C12" i="1" l="1"/>
  <c r="H3" i="1"/>
  <c r="H4" i="1"/>
  <c r="H5" i="1"/>
  <c r="I5" i="1" s="1"/>
  <c r="H6" i="1"/>
  <c r="I6" i="1" s="1"/>
  <c r="H7" i="1"/>
  <c r="I7" i="1" s="1"/>
  <c r="I8" i="1" l="1"/>
  <c r="J2" i="1" l="1"/>
  <c r="M2" i="1" s="1"/>
  <c r="J4" i="1"/>
  <c r="J3" i="1"/>
  <c r="K3" i="1"/>
  <c r="M3" i="1" s="1"/>
  <c r="J5" i="1"/>
  <c r="K5" i="1" s="1"/>
  <c r="M5" i="1" s="1"/>
  <c r="J7" i="1"/>
  <c r="K7" i="1" s="1"/>
  <c r="M7" i="1" s="1"/>
  <c r="K4" i="1"/>
  <c r="M4" i="1" s="1"/>
  <c r="J6" i="1"/>
  <c r="K6" i="1" s="1"/>
  <c r="M6" i="1" s="1"/>
  <c r="M8" i="1" l="1"/>
  <c r="L10" i="1" s="1"/>
</calcChain>
</file>

<file path=xl/sharedStrings.xml><?xml version="1.0" encoding="utf-8"?>
<sst xmlns="http://schemas.openxmlformats.org/spreadsheetml/2006/main" count="22" uniqueCount="22">
  <si>
    <t>LASK</t>
  </si>
  <si>
    <t>WSG Tirol</t>
  </si>
  <si>
    <t>Wolfsberger AC</t>
  </si>
  <si>
    <t>SV Mattersburg</t>
  </si>
  <si>
    <t>SKN St. Pölten</t>
  </si>
  <si>
    <t>Red Bull Salzburg</t>
  </si>
  <si>
    <t>SC Rheindorf Altach</t>
  </si>
  <si>
    <t>TSV Hartberg</t>
  </si>
  <si>
    <t>SK Sturm Graz</t>
  </si>
  <si>
    <t>SK Rapid Wien</t>
  </si>
  <si>
    <t>FK Austria Wien</t>
  </si>
  <si>
    <t>FC Admira Wacker Mödling</t>
  </si>
  <si>
    <t>rf</t>
  </si>
  <si>
    <t>ridge</t>
  </si>
  <si>
    <t>gbr</t>
  </si>
  <si>
    <t>xgb</t>
  </si>
  <si>
    <t>quote</t>
  </si>
  <si>
    <t>einsatz</t>
  </si>
  <si>
    <t>lasso</t>
  </si>
  <si>
    <t>konto</t>
  </si>
  <si>
    <t>pro T</t>
  </si>
  <si>
    <t>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</si>
</sst>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F2AA-00F1-4CD8-9852-EF1A5BD1BD84}">
  <dimension ref="A1:O35"/>
  <sheetViews>
    <sheetView tabSelected="1" topLeftCell="A11" workbookViewId="0">
      <selection activeCell="O14" sqref="O14"/>
    </sheetView>
  </sheetViews>
  <sheetFormatPr baseColWidth="10" defaultRowHeight="14.4" x14ac:dyDescent="0.3"/>
  <cols>
    <col min="1" max="11" width="6.5546875" customWidth="1"/>
    <col min="12" max="12" width="7" bestFit="1" customWidth="1"/>
  </cols>
  <sheetData>
    <row r="1" spans="1:15" x14ac:dyDescent="0.3">
      <c r="C1" t="s">
        <v>12</v>
      </c>
      <c r="D1" t="s">
        <v>18</v>
      </c>
      <c r="E1" t="s">
        <v>13</v>
      </c>
      <c r="F1" t="s">
        <v>14</v>
      </c>
      <c r="G1" t="s">
        <v>15</v>
      </c>
      <c r="K1" t="s">
        <v>17</v>
      </c>
      <c r="L1" t="s">
        <v>16</v>
      </c>
      <c r="M1" t="s">
        <v>21</v>
      </c>
    </row>
    <row r="2" spans="1:15" x14ac:dyDescent="0.3">
      <c r="A2" t="s">
        <v>0</v>
      </c>
      <c r="B2" t="s">
        <v>1</v>
      </c>
      <c r="C2">
        <v>0.45</v>
      </c>
      <c r="D2">
        <v>0.42</v>
      </c>
      <c r="E2">
        <v>0.4</v>
      </c>
      <c r="F2">
        <v>0.73</v>
      </c>
      <c r="G2">
        <v>0.54</v>
      </c>
      <c r="H2">
        <f>AVERAGE(C2:G2)</f>
        <v>0.50800000000000001</v>
      </c>
      <c r="J2" s="1">
        <f>I2/$I$8</f>
        <v>0</v>
      </c>
      <c r="K2" s="2">
        <f>J2*$K$10</f>
        <v>0</v>
      </c>
      <c r="L2">
        <v>1.1399999999999999</v>
      </c>
      <c r="M2" s="5">
        <f>K2*L2</f>
        <v>0</v>
      </c>
    </row>
    <row r="3" spans="1:15" x14ac:dyDescent="0.3">
      <c r="A3" t="s">
        <v>2</v>
      </c>
      <c r="B3" t="s">
        <v>3</v>
      </c>
      <c r="C3">
        <v>0.41</v>
      </c>
      <c r="D3">
        <v>0.3</v>
      </c>
      <c r="E3">
        <v>-0.02</v>
      </c>
      <c r="F3">
        <v>0.16</v>
      </c>
      <c r="G3">
        <v>0.38</v>
      </c>
      <c r="H3">
        <f t="shared" ref="H3:H7" si="0">AVERAGE(C3:G3)</f>
        <v>0.246</v>
      </c>
      <c r="J3" s="1">
        <f t="shared" ref="J3:J7" si="1">I3/$I$8</f>
        <v>0</v>
      </c>
      <c r="K3" s="2">
        <f t="shared" ref="K3:K7" si="2">J3*$K$10</f>
        <v>0</v>
      </c>
      <c r="L3">
        <v>1.1200000000000001</v>
      </c>
      <c r="M3" s="5">
        <f t="shared" ref="M3:M7" si="3">K3*L3</f>
        <v>0</v>
      </c>
    </row>
    <row r="4" spans="1:15" x14ac:dyDescent="0.3">
      <c r="A4" t="s">
        <v>4</v>
      </c>
      <c r="B4" t="s">
        <v>5</v>
      </c>
      <c r="C4">
        <v>-0.62</v>
      </c>
      <c r="D4">
        <v>-0.08</v>
      </c>
      <c r="E4">
        <v>-0.14000000000000001</v>
      </c>
      <c r="F4">
        <v>0.17</v>
      </c>
      <c r="G4">
        <v>0.15</v>
      </c>
      <c r="H4">
        <f t="shared" si="0"/>
        <v>-0.10399999999999998</v>
      </c>
      <c r="J4" s="1">
        <f t="shared" si="1"/>
        <v>0</v>
      </c>
      <c r="K4" s="2">
        <f t="shared" si="2"/>
        <v>0</v>
      </c>
      <c r="L4">
        <v>1.03</v>
      </c>
      <c r="M4" s="5">
        <f t="shared" si="3"/>
        <v>0</v>
      </c>
    </row>
    <row r="5" spans="1:15" x14ac:dyDescent="0.3">
      <c r="A5" t="s">
        <v>6</v>
      </c>
      <c r="B5" t="s">
        <v>7</v>
      </c>
      <c r="C5">
        <v>0.88</v>
      </c>
      <c r="D5">
        <v>0.41</v>
      </c>
      <c r="E5">
        <v>0.5</v>
      </c>
      <c r="F5">
        <v>0.24</v>
      </c>
      <c r="G5">
        <v>0.41</v>
      </c>
      <c r="H5">
        <f t="shared" si="0"/>
        <v>0.4880000000000001</v>
      </c>
      <c r="I5">
        <f t="shared" ref="I5:I7" si="4">ABS(H5)</f>
        <v>0.4880000000000001</v>
      </c>
      <c r="J5" s="1">
        <f t="shared" si="1"/>
        <v>0.42732049036777586</v>
      </c>
      <c r="K5" s="2">
        <f t="shared" si="2"/>
        <v>3.6262416812609461</v>
      </c>
      <c r="L5">
        <v>1.25</v>
      </c>
      <c r="M5" s="5">
        <f t="shared" si="3"/>
        <v>4.5328021015761824</v>
      </c>
    </row>
    <row r="6" spans="1:15" x14ac:dyDescent="0.3">
      <c r="A6" t="s">
        <v>8</v>
      </c>
      <c r="B6" t="s">
        <v>9</v>
      </c>
      <c r="C6">
        <v>0.04</v>
      </c>
      <c r="D6">
        <v>0.26</v>
      </c>
      <c r="E6">
        <v>-0.19</v>
      </c>
      <c r="F6">
        <v>0.28000000000000003</v>
      </c>
      <c r="G6">
        <v>0.34</v>
      </c>
      <c r="H6">
        <f t="shared" si="0"/>
        <v>0.14599999999999999</v>
      </c>
      <c r="I6">
        <f t="shared" si="4"/>
        <v>0.14599999999999999</v>
      </c>
      <c r="J6" s="1">
        <f t="shared" si="1"/>
        <v>0.12784588441330996</v>
      </c>
      <c r="K6" s="2">
        <f t="shared" si="2"/>
        <v>1.0849001751313485</v>
      </c>
      <c r="L6">
        <v>1.83</v>
      </c>
      <c r="M6" s="5">
        <f t="shared" si="3"/>
        <v>1.9853673204903679</v>
      </c>
    </row>
    <row r="7" spans="1:15" x14ac:dyDescent="0.3">
      <c r="A7" t="s">
        <v>10</v>
      </c>
      <c r="B7" t="s">
        <v>11</v>
      </c>
      <c r="C7">
        <v>0.7</v>
      </c>
      <c r="D7">
        <v>0.42</v>
      </c>
      <c r="E7">
        <v>0.57999999999999996</v>
      </c>
      <c r="F7">
        <v>0.37</v>
      </c>
      <c r="G7">
        <v>0.47</v>
      </c>
      <c r="H7">
        <f t="shared" si="0"/>
        <v>0.50800000000000001</v>
      </c>
      <c r="I7">
        <f t="shared" si="4"/>
        <v>0.50800000000000001</v>
      </c>
      <c r="J7" s="1">
        <f t="shared" si="1"/>
        <v>0.44483362521891412</v>
      </c>
      <c r="K7" s="2">
        <f t="shared" si="2"/>
        <v>3.7748581436077053</v>
      </c>
      <c r="L7">
        <v>1.1399999999999999</v>
      </c>
      <c r="M7" s="5">
        <f t="shared" si="3"/>
        <v>4.303338283712784</v>
      </c>
    </row>
    <row r="8" spans="1:15" x14ac:dyDescent="0.3">
      <c r="I8">
        <f>SUM(I2:I7)</f>
        <v>1.1420000000000001</v>
      </c>
      <c r="M8" s="5">
        <f>SUM(M2:M7)</f>
        <v>10.821507705779334</v>
      </c>
    </row>
    <row r="9" spans="1:15" x14ac:dyDescent="0.3">
      <c r="J9" t="s">
        <v>19</v>
      </c>
      <c r="K9">
        <v>84.86</v>
      </c>
    </row>
    <row r="10" spans="1:15" x14ac:dyDescent="0.3">
      <c r="J10" t="s">
        <v>20</v>
      </c>
      <c r="K10">
        <f>K9/10</f>
        <v>8.4860000000000007</v>
      </c>
      <c r="L10" s="3">
        <f>(M8/K10)-1</f>
        <v>0.27521891418563915</v>
      </c>
    </row>
    <row r="11" spans="1:15" x14ac:dyDescent="0.3">
      <c r="C11">
        <v>0.64329999999999998</v>
      </c>
    </row>
    <row r="12" spans="1:15" x14ac:dyDescent="0.3">
      <c r="C12">
        <f>1/C11</f>
        <v>1.5544846883258201</v>
      </c>
    </row>
    <row r="13" spans="1:15" x14ac:dyDescent="0.3">
      <c r="F13" s="4">
        <v>2</v>
      </c>
      <c r="H13" s="4">
        <f>AVERAGE($F$13:F13)</f>
        <v>2</v>
      </c>
      <c r="I13" s="4">
        <f>($O$13*F13)+($O$14*AVERAGE($F$13:F13))</f>
        <v>2</v>
      </c>
      <c r="J13" s="4"/>
      <c r="K13" s="4">
        <f>SUM($F$13:F13)/COUNT($F$13:F13)</f>
        <v>2</v>
      </c>
      <c r="L13" s="4">
        <f>($O$13*F13)+($O$14*K13)</f>
        <v>2</v>
      </c>
      <c r="M13">
        <f>($O$13*L13)+($O$14*AVERAGE($L$13:L13))</f>
        <v>2</v>
      </c>
      <c r="O13">
        <v>0.5</v>
      </c>
    </row>
    <row r="14" spans="1:15" x14ac:dyDescent="0.3">
      <c r="F14" s="4">
        <v>1</v>
      </c>
      <c r="H14" s="4">
        <f>AVERAGE($F$13:F14)</f>
        <v>1.5</v>
      </c>
      <c r="I14" s="4">
        <f>($O$13*F14)+($O$14*AVERAGE($F$13:F14))</f>
        <v>1.25</v>
      </c>
      <c r="J14" s="4"/>
      <c r="K14" s="4">
        <f>SUM($F$13:F14)/COUNT($F$13:F14)</f>
        <v>1.5</v>
      </c>
      <c r="L14" s="4">
        <f>($O$13*F14)+($O$14*K14)</f>
        <v>1.25</v>
      </c>
      <c r="M14">
        <f>($O$13*L14)+($O$14*AVERAGE($L$13:L14))</f>
        <v>1.4375</v>
      </c>
      <c r="O14">
        <f>1-O13</f>
        <v>0.5</v>
      </c>
    </row>
    <row r="15" spans="1:15" x14ac:dyDescent="0.3">
      <c r="F15" s="4">
        <v>0</v>
      </c>
      <c r="H15" s="4">
        <f>AVERAGE($F$13:F15)</f>
        <v>1</v>
      </c>
      <c r="I15" s="4">
        <f>($O$13*F15)+($O$14*AVERAGE($F$13:F15))</f>
        <v>0.5</v>
      </c>
      <c r="J15" s="4"/>
      <c r="K15" s="4">
        <f>SUM($F$13:F15)/COUNT($F$13:F15)</f>
        <v>1</v>
      </c>
      <c r="L15" s="4">
        <f>($O$13*F15)+($O$14*K15)</f>
        <v>0.5</v>
      </c>
      <c r="M15">
        <f>($O$13*L15)+($O$14*AVERAGE($L$13:L15))</f>
        <v>0.875</v>
      </c>
    </row>
    <row r="16" spans="1:15" x14ac:dyDescent="0.3">
      <c r="F16" s="4">
        <v>3</v>
      </c>
      <c r="H16" s="4">
        <f>AVERAGE($F$13:F16)</f>
        <v>1.5</v>
      </c>
      <c r="I16" s="4">
        <f>($O$13*F16)+($O$14*AVERAGE($F$13:F16))</f>
        <v>2.25</v>
      </c>
      <c r="J16" s="4"/>
      <c r="K16" s="4">
        <f>SUM($F$13:F16)/COUNT($F$13:F16)</f>
        <v>1.5</v>
      </c>
      <c r="L16" s="4">
        <f>($O$13*F16)+($O$14*K16)</f>
        <v>2.25</v>
      </c>
      <c r="M16">
        <f>($O$13*L16)+($O$14*AVERAGE($L$13:L16))</f>
        <v>1.875</v>
      </c>
    </row>
    <row r="17" spans="6:13" x14ac:dyDescent="0.3">
      <c r="F17" s="4">
        <v>1</v>
      </c>
      <c r="H17" s="4">
        <f>AVERAGE($F$13:F17)</f>
        <v>1.4</v>
      </c>
      <c r="I17" s="4">
        <f>($O$13*F17)+($O$14*AVERAGE($F$13:F17))</f>
        <v>1.2</v>
      </c>
      <c r="J17" s="4"/>
      <c r="K17" s="4">
        <f>SUM($F$13:F17)/COUNT($F$13:F17)</f>
        <v>1.4</v>
      </c>
      <c r="L17" s="4">
        <f>($O$13*F17)+($O$14*K17)</f>
        <v>1.2</v>
      </c>
      <c r="M17">
        <f>($O$13*L17)+($O$14*AVERAGE($L$13:L17))</f>
        <v>1.3199999999999998</v>
      </c>
    </row>
    <row r="18" spans="6:13" x14ac:dyDescent="0.3">
      <c r="F18" s="4">
        <v>2</v>
      </c>
      <c r="H18" s="4">
        <f>AVERAGE($F$13:F18)</f>
        <v>1.5</v>
      </c>
      <c r="I18" s="4">
        <f>($O$13*F18)+($O$14*AVERAGE($F$13:F18))</f>
        <v>1.75</v>
      </c>
      <c r="J18" s="4"/>
      <c r="K18" s="4">
        <f>SUM($F$13:F18)/COUNT($F$13:F18)</f>
        <v>1.5</v>
      </c>
      <c r="L18" s="4">
        <f>($O$13*F18)+($O$14*K18)</f>
        <v>1.75</v>
      </c>
      <c r="M18">
        <f>($O$13*L18)+($O$14*AVERAGE($L$13:L18))</f>
        <v>1.6208333333333331</v>
      </c>
    </row>
    <row r="19" spans="6:13" x14ac:dyDescent="0.3">
      <c r="F19" s="4">
        <v>0</v>
      </c>
      <c r="H19" s="4">
        <f>AVERAGE($F$13:F19)</f>
        <v>1.2857142857142858</v>
      </c>
      <c r="I19" s="4">
        <f>($O$13*F19)+($O$14*AVERAGE($F$13:F19))</f>
        <v>0.6428571428571429</v>
      </c>
      <c r="J19" s="4"/>
      <c r="K19" s="4">
        <f>SUM($F$13:F19)/COUNT($F$13:F19)</f>
        <v>1.2857142857142858</v>
      </c>
      <c r="L19" s="4">
        <f>($O$13*F19)+($O$14*K19)</f>
        <v>0.6428571428571429</v>
      </c>
      <c r="M19">
        <f>($O$13*L19)+($O$14*AVERAGE($L$13:L19))</f>
        <v>1.0066326530612244</v>
      </c>
    </row>
    <row r="20" spans="6:13" x14ac:dyDescent="0.3">
      <c r="F20" s="4">
        <v>1</v>
      </c>
      <c r="H20" s="4">
        <f>AVERAGE($F$13:F20)</f>
        <v>1.25</v>
      </c>
      <c r="I20" s="4">
        <f>($O$13*F20)+($O$14*AVERAGE($F$13:F20))</f>
        <v>1.125</v>
      </c>
      <c r="J20" s="4"/>
      <c r="K20" s="4">
        <f>SUM($F$13:F20)/COUNT($F$13:F20)</f>
        <v>1.25</v>
      </c>
      <c r="L20" s="4">
        <f>($O$13*F20)+($O$14*K20)</f>
        <v>1.125</v>
      </c>
      <c r="M20">
        <f>($O$13*L20)+($O$14*AVERAGE($L$13:L20))</f>
        <v>1.2323660714285714</v>
      </c>
    </row>
    <row r="21" spans="6:13" x14ac:dyDescent="0.3">
      <c r="F21" s="4">
        <v>2</v>
      </c>
      <c r="H21" s="4">
        <f>AVERAGE($F$13:F21)</f>
        <v>1.3333333333333333</v>
      </c>
      <c r="I21" s="4">
        <f>($O$13*F21)+($O$14*AVERAGE($F$13:F21))</f>
        <v>1.6666666666666665</v>
      </c>
      <c r="J21" s="4"/>
      <c r="K21" s="4">
        <f>SUM($F$13:F21)/COUNT($F$13:F21)</f>
        <v>1.3333333333333333</v>
      </c>
      <c r="L21" s="4">
        <f>($O$13*F21)+($O$14*K21)</f>
        <v>1.6666666666666665</v>
      </c>
      <c r="M21">
        <f>($O$13*L21)+($O$14*AVERAGE($L$13:L21))</f>
        <v>1.5213624338624336</v>
      </c>
    </row>
    <row r="22" spans="6:13" x14ac:dyDescent="0.3">
      <c r="F22" s="4">
        <v>4</v>
      </c>
      <c r="H22" s="4">
        <f>AVERAGE($F$13:F22)</f>
        <v>1.6</v>
      </c>
      <c r="I22" s="4">
        <f>($O$13*F22)+($O$14*AVERAGE($F$13:F22))</f>
        <v>2.8</v>
      </c>
      <c r="J22" s="4"/>
      <c r="K22" s="4">
        <f>SUM($F$13:F22)/COUNT($F$13:F22)</f>
        <v>1.6</v>
      </c>
      <c r="L22" s="4">
        <f>($O$13*F22)+($O$14*K22)</f>
        <v>2.8</v>
      </c>
      <c r="M22">
        <f>($O$13*L22)+($O$14*AVERAGE($L$13:L22))</f>
        <v>2.1592261904761902</v>
      </c>
    </row>
    <row r="23" spans="6:13" x14ac:dyDescent="0.3">
      <c r="F23" s="4">
        <v>0</v>
      </c>
      <c r="H23" s="4">
        <f>AVERAGE($F$13:F23)</f>
        <v>1.4545454545454546</v>
      </c>
      <c r="I23" s="4">
        <f>($O$13*F23)+($O$14*AVERAGE($F$13:F23))</f>
        <v>0.72727272727272729</v>
      </c>
      <c r="J23" s="4"/>
      <c r="K23" s="4">
        <f>SUM($F$13:F23)/COUNT($F$13:F23)</f>
        <v>1.4545454545454546</v>
      </c>
      <c r="L23" s="4">
        <f>($O$13*F23)+($O$14*K23)</f>
        <v>0.72727272727272729</v>
      </c>
      <c r="M23">
        <f>($O$13*L23)+($O$14*AVERAGE($L$13:L23))</f>
        <v>1.0868998425816607</v>
      </c>
    </row>
    <row r="24" spans="6:13" x14ac:dyDescent="0.3">
      <c r="F24" s="4">
        <v>2</v>
      </c>
      <c r="K24" s="4">
        <f>SUM($F$13:F24)/COUNT($F$13:F24)</f>
        <v>1.5</v>
      </c>
      <c r="L24" s="4">
        <f t="shared" ref="L24:L35" si="5">($O$13*F24)+($O$14*K24)</f>
        <v>1.75</v>
      </c>
      <c r="M24">
        <f>($O$13*L24)+($O$14*AVERAGE($L$13:L24))</f>
        <v>1.6109081890331889</v>
      </c>
    </row>
    <row r="25" spans="6:13" x14ac:dyDescent="0.3">
      <c r="F25" s="4">
        <v>1</v>
      </c>
      <c r="K25" s="4">
        <f>SUM($F$13:F25)/COUNT($F$13:F25)</f>
        <v>1.4615384615384615</v>
      </c>
      <c r="L25" s="4">
        <f t="shared" si="5"/>
        <v>1.2307692307692308</v>
      </c>
      <c r="M25">
        <f>($O$13*L25)+($O$14*AVERAGE($L$13:L25))</f>
        <v>1.342021760290991</v>
      </c>
    </row>
    <row r="26" spans="6:13" x14ac:dyDescent="0.3">
      <c r="F26" s="4">
        <v>0</v>
      </c>
      <c r="K26" s="4">
        <f>SUM($F$13:F26)/COUNT($F$13:F26)</f>
        <v>1.3571428571428572</v>
      </c>
      <c r="L26" s="4">
        <f t="shared" si="5"/>
        <v>0.6785714285714286</v>
      </c>
      <c r="M26">
        <f>($O$13*L26)+($O$14*AVERAGE($L$13:L26))</f>
        <v>1.0382548998620424</v>
      </c>
    </row>
    <row r="27" spans="6:13" x14ac:dyDescent="0.3">
      <c r="F27" s="4">
        <v>3</v>
      </c>
      <c r="K27" s="4">
        <f>SUM($F$13:F27)/COUNT($F$13:F27)</f>
        <v>1.4666666666666666</v>
      </c>
      <c r="L27" s="4">
        <f t="shared" si="5"/>
        <v>2.2333333333333334</v>
      </c>
      <c r="M27">
        <f>($O$13*L27)+($O$14*AVERAGE($L$13:L27))</f>
        <v>1.8434823509823508</v>
      </c>
    </row>
    <row r="28" spans="6:13" x14ac:dyDescent="0.3">
      <c r="F28" s="4">
        <v>1</v>
      </c>
      <c r="K28" s="4">
        <f>SUM($F$13:F28)/COUNT($F$13:F28)</f>
        <v>1.4375</v>
      </c>
      <c r="L28" s="4">
        <f t="shared" si="5"/>
        <v>1.21875</v>
      </c>
      <c r="M28">
        <f>($O$13*L28)+($O$14*AVERAGE($L$13:L28))</f>
        <v>1.3288506415459538</v>
      </c>
    </row>
    <row r="29" spans="6:13" x14ac:dyDescent="0.3">
      <c r="F29" s="4">
        <v>2</v>
      </c>
      <c r="K29" s="4">
        <f>SUM($F$13:F29)/COUNT($F$13:F29)</f>
        <v>1.4705882352941178</v>
      </c>
      <c r="L29" s="4">
        <f t="shared" si="5"/>
        <v>1.7352941176470589</v>
      </c>
      <c r="M29">
        <f>($O$13*L29)+($O$14*AVERAGE($L$13:L29))</f>
        <v>1.5958386660916937</v>
      </c>
    </row>
    <row r="30" spans="6:13" x14ac:dyDescent="0.3">
      <c r="F30" s="4">
        <v>0</v>
      </c>
      <c r="K30" s="4">
        <f>SUM($F$13:F30)/COUNT($F$13:F30)</f>
        <v>1.3888888888888888</v>
      </c>
      <c r="L30" s="4">
        <f t="shared" si="5"/>
        <v>0.69444444444444442</v>
      </c>
      <c r="M30">
        <f>($O$13*L30)+($O$14*AVERAGE($L$13:L30))</f>
        <v>1.0542488636545007</v>
      </c>
    </row>
    <row r="31" spans="6:13" x14ac:dyDescent="0.3">
      <c r="F31" s="4">
        <v>1</v>
      </c>
      <c r="K31" s="4">
        <f>SUM($F$13:F31)/COUNT($F$13:F31)</f>
        <v>1.368421052631579</v>
      </c>
      <c r="L31" s="4">
        <f t="shared" si="5"/>
        <v>1.1842105263157894</v>
      </c>
      <c r="M31">
        <f>($O$13*L31)+($O$14*AVERAGE($L$13:L31))</f>
        <v>1.2930834109967846</v>
      </c>
    </row>
    <row r="32" spans="6:13" x14ac:dyDescent="0.3">
      <c r="F32" s="4">
        <v>2</v>
      </c>
      <c r="K32" s="4">
        <f>SUM($F$13:F32)/COUNT($F$13:F32)</f>
        <v>1.4</v>
      </c>
      <c r="L32" s="4">
        <f t="shared" si="5"/>
        <v>1.7</v>
      </c>
      <c r="M32">
        <f>($O$13*L32)+($O$14*AVERAGE($L$13:L32))</f>
        <v>1.5584292404469453</v>
      </c>
    </row>
    <row r="33" spans="6:13" x14ac:dyDescent="0.3">
      <c r="F33" s="4">
        <v>4</v>
      </c>
      <c r="K33" s="4">
        <f>SUM($F$13:F33)/COUNT($F$13:F33)</f>
        <v>1.5238095238095237</v>
      </c>
      <c r="L33" s="4">
        <f t="shared" si="5"/>
        <v>2.7619047619047619</v>
      </c>
      <c r="M33">
        <f>($O$13*L33)+($O$14*AVERAGE($L$13:L33))</f>
        <v>2.121406532851966</v>
      </c>
    </row>
    <row r="34" spans="6:13" x14ac:dyDescent="0.3">
      <c r="F34" s="4">
        <v>0</v>
      </c>
      <c r="K34" s="4">
        <f>SUM($F$13:F34)/COUNT($F$13:F34)</f>
        <v>1.4545454545454546</v>
      </c>
      <c r="L34" s="4">
        <f t="shared" si="5"/>
        <v>0.72727272727272729</v>
      </c>
      <c r="M34">
        <f>($O$13*L34)+($O$14*AVERAGE($L$13:L34))</f>
        <v>1.0869624342512569</v>
      </c>
    </row>
    <row r="35" spans="6:13" x14ac:dyDescent="0.3">
      <c r="F35" s="4">
        <v>3</v>
      </c>
      <c r="K35" s="4">
        <f>SUM($F$13:F35)/COUNT($F$13:F35)</f>
        <v>1.5217391304347827</v>
      </c>
      <c r="L35" s="4">
        <f t="shared" si="5"/>
        <v>2.2608695652173916</v>
      </c>
      <c r="M35">
        <f>($O$13*L35)+($O$14*AVERAGE($L$13:L35))</f>
        <v>1.8714612320059283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2019-08-17T14:41:07Z</dcterms:created>
  <dcterms:modified xsi:type="dcterms:W3CDTF">2019-08-18T16:12:52Z</dcterms:modified>
</cp:coreProperties>
</file>