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imeSeries-Class\"/>
    </mc:Choice>
  </mc:AlternateContent>
  <xr:revisionPtr revIDLastSave="0" documentId="13_ncr:1_{8F425555-5356-4BED-AEFA-B812583D790D}" xr6:coauthVersionLast="47" xr6:coauthVersionMax="47" xr10:uidLastSave="{00000000-0000-0000-0000-000000000000}"/>
  <bookViews>
    <workbookView xWindow="-108" yWindow="-108" windowWidth="23256" windowHeight="12576" firstSheet="2" activeTab="3" xr2:uid="{C165AFA2-582E-4D53-A332-283315F8A5C8}"/>
  </bookViews>
  <sheets>
    <sheet name="Least Sqaure for Odd" sheetId="1" r:id="rId1"/>
    <sheet name="Moving average Method 3 yearly" sheetId="3" r:id="rId2"/>
    <sheet name="moving Average method 5 yearly" sheetId="4" r:id="rId3"/>
    <sheet name="Moving Average method 4 yearly " sheetId="5" r:id="rId4"/>
    <sheet name="least square for even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E16" i="5"/>
  <c r="E14" i="5"/>
  <c r="E12" i="5"/>
  <c r="E10" i="5"/>
  <c r="E8" i="5"/>
  <c r="D19" i="5"/>
  <c r="D17" i="5"/>
  <c r="D15" i="5"/>
  <c r="D13" i="5"/>
  <c r="D11" i="5"/>
  <c r="D9" i="5"/>
  <c r="D7" i="5"/>
  <c r="C19" i="5"/>
  <c r="C17" i="5"/>
  <c r="C15" i="5"/>
  <c r="C13" i="5"/>
  <c r="C11" i="5"/>
  <c r="C9" i="5"/>
  <c r="C7" i="5"/>
  <c r="D5" i="3"/>
  <c r="D6" i="3"/>
  <c r="D7" i="3"/>
  <c r="D8" i="3"/>
  <c r="D9" i="3"/>
  <c r="D10" i="3"/>
  <c r="D11" i="3"/>
  <c r="D4" i="3"/>
  <c r="C11" i="3"/>
  <c r="C10" i="3"/>
  <c r="C9" i="3"/>
  <c r="C8" i="3"/>
  <c r="C7" i="3"/>
  <c r="C6" i="3"/>
  <c r="C5" i="3"/>
  <c r="C4" i="3"/>
  <c r="I18" i="2"/>
  <c r="F19" i="2" s="1"/>
  <c r="G18" i="2"/>
  <c r="F18" i="2"/>
  <c r="B18" i="2"/>
  <c r="B17" i="2"/>
  <c r="E5" i="2"/>
  <c r="E6" i="2"/>
  <c r="E7" i="2"/>
  <c r="E8" i="2"/>
  <c r="E9" i="2"/>
  <c r="E10" i="2"/>
  <c r="E11" i="2"/>
  <c r="E12" i="2"/>
  <c r="E13" i="2"/>
  <c r="E4" i="2"/>
  <c r="D14" i="2"/>
  <c r="D5" i="2"/>
  <c r="D6" i="2"/>
  <c r="D7" i="2"/>
  <c r="D8" i="2"/>
  <c r="D9" i="2"/>
  <c r="D10" i="2"/>
  <c r="D11" i="2"/>
  <c r="D12" i="2"/>
  <c r="D13" i="2"/>
  <c r="D4" i="2"/>
  <c r="C14" i="2"/>
  <c r="C5" i="2"/>
  <c r="C6" i="2"/>
  <c r="C7" i="2"/>
  <c r="C8" i="2"/>
  <c r="C9" i="2"/>
  <c r="C10" i="2"/>
  <c r="C11" i="2"/>
  <c r="C12" i="2"/>
  <c r="C13" i="2"/>
  <c r="C4" i="2"/>
  <c r="E17" i="1"/>
  <c r="H16" i="1"/>
  <c r="F16" i="1"/>
  <c r="E16" i="1"/>
  <c r="B17" i="1"/>
  <c r="B16" i="1"/>
  <c r="E12" i="1"/>
  <c r="E6" i="1"/>
  <c r="E7" i="1"/>
  <c r="E8" i="1"/>
  <c r="E9" i="1"/>
  <c r="E10" i="1"/>
  <c r="E11" i="1"/>
  <c r="E5" i="1"/>
  <c r="D12" i="1"/>
  <c r="D6" i="1"/>
  <c r="D7" i="1"/>
  <c r="D8" i="1"/>
  <c r="D9" i="1"/>
  <c r="D10" i="1"/>
  <c r="D11" i="1"/>
  <c r="D5" i="1"/>
  <c r="C12" i="1"/>
  <c r="C6" i="1"/>
  <c r="C7" i="1"/>
  <c r="C8" i="1"/>
  <c r="C9" i="1"/>
  <c r="C10" i="1"/>
  <c r="C11" i="1"/>
  <c r="C5" i="1"/>
  <c r="E14" i="2" l="1"/>
  <c r="D19" i="2" l="1"/>
  <c r="B14" i="2"/>
  <c r="C17" i="1"/>
  <c r="B12" i="1"/>
</calcChain>
</file>

<file path=xl/sharedStrings.xml><?xml version="1.0" encoding="utf-8"?>
<sst xmlns="http://schemas.openxmlformats.org/spreadsheetml/2006/main" count="60" uniqueCount="41">
  <si>
    <t>years</t>
  </si>
  <si>
    <t xml:space="preserve">Production </t>
  </si>
  <si>
    <t>t</t>
  </si>
  <si>
    <t>X = t - 2007</t>
  </si>
  <si>
    <t>Yt 0r Y</t>
  </si>
  <si>
    <t>XY</t>
  </si>
  <si>
    <t>Xsqaure</t>
  </si>
  <si>
    <t>Total</t>
  </si>
  <si>
    <t>a</t>
  </si>
  <si>
    <t>b</t>
  </si>
  <si>
    <t>n</t>
  </si>
  <si>
    <t>intercept</t>
  </si>
  <si>
    <t>Slope</t>
  </si>
  <si>
    <t>X = t-2007</t>
  </si>
  <si>
    <t>Y</t>
  </si>
  <si>
    <t>For</t>
  </si>
  <si>
    <t>Y =</t>
  </si>
  <si>
    <t>y =</t>
  </si>
  <si>
    <t>year</t>
  </si>
  <si>
    <t>Production</t>
  </si>
  <si>
    <t>X = t - 1981.5</t>
  </si>
  <si>
    <t>X = t-1981.5</t>
  </si>
  <si>
    <t>outputs</t>
  </si>
  <si>
    <t>Fit a trend line to the following data by the method moving Average</t>
  </si>
  <si>
    <t>Find trend values from the data given below and plot them by 5 yearly moving average</t>
  </si>
  <si>
    <t>sales(in 1000)</t>
  </si>
  <si>
    <t>find the trend values by 4- yearly moving average</t>
  </si>
  <si>
    <t>y  = a+bx</t>
  </si>
  <si>
    <t>y=85.71+18.71*x</t>
  </si>
  <si>
    <t>moving Average 3 yearly</t>
  </si>
  <si>
    <t>moving Average 5 yearly</t>
  </si>
  <si>
    <t>4 yearly moving Average</t>
  </si>
  <si>
    <t>4 yearly moving Total</t>
  </si>
  <si>
    <t>4- yearly moving Average Centered</t>
  </si>
  <si>
    <t>estimate</t>
  </si>
  <si>
    <t xml:space="preserve"> 3 yearly moving Total</t>
  </si>
  <si>
    <t>Y =a+b*X</t>
  </si>
  <si>
    <t>Y = 112.6+9.62*X</t>
  </si>
  <si>
    <t>estimation</t>
  </si>
  <si>
    <t>trend values</t>
  </si>
  <si>
    <t>not trend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</si>
</sst>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/>
    <xf numFmtId="0" fontId="0" fillId="3" borderId="1" xfId="0" applyFill="1" applyBorder="1"/>
    <xf numFmtId="2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4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10" borderId="1" xfId="0" applyFont="1" applyFill="1" applyBorder="1"/>
    <xf numFmtId="0" fontId="0" fillId="11" borderId="0" xfId="0" applyFill="1"/>
    <xf numFmtId="2" fontId="0" fillId="11" borderId="0" xfId="0" applyNumberFormat="1" applyFill="1"/>
    <xf numFmtId="0" fontId="1" fillId="11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'Least Sqaure for Odd'!$B$4</c:f>
              <c:strCache>
                <c:ptCount val="1"/>
                <c:pt idx="0">
                  <c:v>Yt 0r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'Least Sqaure for Odd'!$A$5:$A$11</c:f>
              <c:numCache>
                <c:formatCode>General</c:formatCode>
                <c:ptCount val="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</c:numCache>
            </c:numRef>
          </c:xVal>
          <c:yVal>
            <c:numRef>
              <c:f>'Least Sqaure for Odd'!$B$5:$B$11</c:f>
              <c:numCache>
                <c:formatCode>General</c:formatCode>
                <c:ptCount val="7"/>
                <c:pt idx="0">
                  <c:v>42</c:v>
                </c:pt>
                <c:pt idx="1">
                  <c:v>49</c:v>
                </c:pt>
                <c:pt idx="2">
                  <c:v>62</c:v>
                </c:pt>
                <c:pt idx="3">
                  <c:v>75</c:v>
                </c:pt>
                <c:pt idx="4">
                  <c:v>92</c:v>
                </c:pt>
                <c:pt idx="5">
                  <c:v>122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2-40D9-9231-A7E4005A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17343"/>
        <c:axId val="1253733567"/>
      </c:scatterChart>
      <c:valAx>
        <c:axId val="12537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33567"/>
        <c:crosses val="autoZero"/>
        <c:crossBetween val="midCat"/>
      </c:valAx>
      <c:valAx>
        <c:axId val="12537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Method 3 yearly'!$B$2</c:f>
              <c:strCache>
                <c:ptCount val="1"/>
                <c:pt idx="0">
                  <c:v>outputs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'Moving average Method 3 yearly'!$A$3:$A$12</c:f>
              <c:numCache>
                <c:formatCode>General</c:formatCode>
                <c:ptCount val="1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</c:numCache>
            </c:numRef>
          </c:xVal>
          <c:yVal>
            <c:numRef>
              <c:f>'Moving average Method 3 yearly'!$B$3:$B$12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D58-B1E9-D972C7B1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91727"/>
        <c:axId val="2125987983"/>
      </c:scatterChart>
      <c:valAx>
        <c:axId val="21259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87983"/>
        <c:crosses val="autoZero"/>
        <c:crossBetween val="midCat"/>
      </c:valAx>
      <c:valAx>
        <c:axId val="21259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6.9861111111111124E-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'least square for even'!$B$3</c:f>
              <c:strCache>
                <c:ptCount val="1"/>
                <c:pt idx="0">
                  <c:v>Yt 0r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'least square for even'!$A$4:$A$13</c:f>
              <c:numCache>
                <c:formatCode>General</c:formatCode>
                <c:ptCount val="1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</c:numCache>
            </c:numRef>
          </c:xVal>
          <c:yVal>
            <c:numRef>
              <c:f>'least square for even'!$B$4:$B$13</c:f>
              <c:numCache>
                <c:formatCode>General</c:formatCode>
                <c:ptCount val="10"/>
                <c:pt idx="0">
                  <c:v>75</c:v>
                </c:pt>
                <c:pt idx="1">
                  <c:v>86</c:v>
                </c:pt>
                <c:pt idx="2">
                  <c:v>98</c:v>
                </c:pt>
                <c:pt idx="3">
                  <c:v>90</c:v>
                </c:pt>
                <c:pt idx="4">
                  <c:v>90</c:v>
                </c:pt>
                <c:pt idx="5">
                  <c:v>108</c:v>
                </c:pt>
                <c:pt idx="6">
                  <c:v>124</c:v>
                </c:pt>
                <c:pt idx="7">
                  <c:v>140</c:v>
                </c:pt>
                <c:pt idx="8">
                  <c:v>150</c:v>
                </c:pt>
                <c:pt idx="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F-417A-9B28-BB80356E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49999"/>
        <c:axId val="2128864143"/>
      </c:scatterChart>
      <c:valAx>
        <c:axId val="21288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4143"/>
        <c:crosses val="autoZero"/>
        <c:crossBetween val="midCat"/>
      </c:valAx>
      <c:valAx>
        <c:axId val="2128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4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79375</xdr:rowOff>
    </xdr:from>
    <xdr:to>
      <xdr:col>16</xdr:col>
      <xdr:colOff>9525</xdr:colOff>
      <xdr:row>17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D6499-85FB-4677-B996-F7ED8878C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60325</xdr:rowOff>
    </xdr:from>
    <xdr:to>
      <xdr:col>13</xdr:col>
      <xdr:colOff>485775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961CF-92A3-4657-905C-0E4033D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1</xdr:row>
      <xdr:rowOff>193675</xdr:rowOff>
    </xdr:from>
    <xdr:to>
      <xdr:col>15</xdr:col>
      <xdr:colOff>428625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25726-F382-48DF-91DA-325B443B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DD28-2E4D-4969-91D5-7CBC191C4084}">
  <dimension ref="A3:I18"/>
  <sheetViews>
    <sheetView topLeftCell="B11" workbookViewId="0">
      <selection activeCell="D20" sqref="D20"/>
    </sheetView>
  </sheetViews>
  <sheetFormatPr defaultRowHeight="14.4" x14ac:dyDescent="0.3"/>
  <cols>
    <col min="2" max="2" width="10.33203125" bestFit="1" customWidth="1"/>
    <col min="3" max="3" width="9.88671875" bestFit="1" customWidth="1"/>
    <col min="7" max="7" width="8" bestFit="1" customWidth="1"/>
    <col min="8" max="8" width="14.77734375" bestFit="1" customWidth="1"/>
  </cols>
  <sheetData>
    <row r="3" spans="1:9" x14ac:dyDescent="0.3">
      <c r="A3" s="8" t="s">
        <v>0</v>
      </c>
      <c r="B3" s="8" t="s">
        <v>1</v>
      </c>
      <c r="C3" s="2"/>
      <c r="D3" s="2"/>
      <c r="E3" s="2"/>
    </row>
    <row r="4" spans="1:9" x14ac:dyDescent="0.3">
      <c r="A4" s="8" t="s">
        <v>2</v>
      </c>
      <c r="B4" s="8" t="s">
        <v>4</v>
      </c>
      <c r="C4" s="8" t="s">
        <v>3</v>
      </c>
      <c r="D4" s="8" t="s">
        <v>5</v>
      </c>
      <c r="E4" s="8" t="s">
        <v>6</v>
      </c>
    </row>
    <row r="5" spans="1:9" x14ac:dyDescent="0.3">
      <c r="A5" s="2">
        <v>2004</v>
      </c>
      <c r="B5" s="2">
        <v>42</v>
      </c>
      <c r="C5" s="2">
        <f>A5-2007</f>
        <v>-3</v>
      </c>
      <c r="D5" s="2">
        <f>B5*C5</f>
        <v>-126</v>
      </c>
      <c r="E5" s="2">
        <f>POWER(C5,2)</f>
        <v>9</v>
      </c>
    </row>
    <row r="6" spans="1:9" x14ac:dyDescent="0.3">
      <c r="A6" s="2">
        <v>2005</v>
      </c>
      <c r="B6" s="2">
        <v>49</v>
      </c>
      <c r="C6" s="2">
        <f t="shared" ref="C6:C11" si="0">A6-2007</f>
        <v>-2</v>
      </c>
      <c r="D6" s="2">
        <f t="shared" ref="D6:D11" si="1">B6*C6</f>
        <v>-98</v>
      </c>
      <c r="E6" s="2">
        <f t="shared" ref="E6:E11" si="2">POWER(C6,2)</f>
        <v>4</v>
      </c>
    </row>
    <row r="7" spans="1:9" x14ac:dyDescent="0.3">
      <c r="A7" s="2">
        <v>2006</v>
      </c>
      <c r="B7" s="2">
        <v>62</v>
      </c>
      <c r="C7" s="2">
        <f t="shared" si="0"/>
        <v>-1</v>
      </c>
      <c r="D7" s="2">
        <f t="shared" si="1"/>
        <v>-62</v>
      </c>
      <c r="E7" s="2">
        <f t="shared" si="2"/>
        <v>1</v>
      </c>
    </row>
    <row r="8" spans="1:9" x14ac:dyDescent="0.3">
      <c r="A8" s="18">
        <v>2007</v>
      </c>
      <c r="B8" s="2">
        <v>75</v>
      </c>
      <c r="C8" s="2">
        <f t="shared" si="0"/>
        <v>0</v>
      </c>
      <c r="D8" s="2">
        <f t="shared" si="1"/>
        <v>0</v>
      </c>
      <c r="E8" s="2">
        <f t="shared" si="2"/>
        <v>0</v>
      </c>
    </row>
    <row r="9" spans="1:9" x14ac:dyDescent="0.3">
      <c r="A9" s="2">
        <v>2008</v>
      </c>
      <c r="B9" s="2">
        <v>92</v>
      </c>
      <c r="C9" s="2">
        <f t="shared" si="0"/>
        <v>1</v>
      </c>
      <c r="D9" s="2">
        <f t="shared" si="1"/>
        <v>92</v>
      </c>
      <c r="E9" s="2">
        <f t="shared" si="2"/>
        <v>1</v>
      </c>
      <c r="H9" t="s">
        <v>27</v>
      </c>
    </row>
    <row r="10" spans="1:9" x14ac:dyDescent="0.3">
      <c r="A10" s="2">
        <v>2009</v>
      </c>
      <c r="B10" s="2">
        <v>122</v>
      </c>
      <c r="C10" s="2">
        <f t="shared" si="0"/>
        <v>2</v>
      </c>
      <c r="D10" s="2">
        <f t="shared" si="1"/>
        <v>244</v>
      </c>
      <c r="E10" s="2">
        <f t="shared" si="2"/>
        <v>4</v>
      </c>
      <c r="H10" s="5" t="s">
        <v>28</v>
      </c>
      <c r="I10" s="5"/>
    </row>
    <row r="11" spans="1:9" x14ac:dyDescent="0.3">
      <c r="A11" s="2">
        <v>2010</v>
      </c>
      <c r="B11" s="2">
        <v>158</v>
      </c>
      <c r="C11" s="2">
        <f t="shared" si="0"/>
        <v>3</v>
      </c>
      <c r="D11" s="2">
        <f t="shared" si="1"/>
        <v>474</v>
      </c>
      <c r="E11" s="2">
        <f t="shared" si="2"/>
        <v>9</v>
      </c>
    </row>
    <row r="12" spans="1:9" x14ac:dyDescent="0.3">
      <c r="A12" s="8" t="s">
        <v>7</v>
      </c>
      <c r="B12" s="8">
        <f>SUM(B5:B11)</f>
        <v>600</v>
      </c>
      <c r="C12" s="8">
        <f>SUM(C5:C11)</f>
        <v>0</v>
      </c>
      <c r="D12" s="8">
        <f>SUM(D5:D11)</f>
        <v>524</v>
      </c>
      <c r="E12" s="8">
        <f>SUM(E5:E11)</f>
        <v>28</v>
      </c>
    </row>
    <row r="13" spans="1:9" x14ac:dyDescent="0.3">
      <c r="A13" s="5" t="s">
        <v>10</v>
      </c>
      <c r="B13" s="7">
        <v>7</v>
      </c>
    </row>
    <row r="14" spans="1:9" x14ac:dyDescent="0.3">
      <c r="G14" t="s">
        <v>34</v>
      </c>
    </row>
    <row r="15" spans="1:9" ht="15.6" x14ac:dyDescent="0.3">
      <c r="E15" s="13" t="s">
        <v>11</v>
      </c>
      <c r="F15" s="13" t="s">
        <v>12</v>
      </c>
      <c r="G15" s="13" t="s">
        <v>2</v>
      </c>
      <c r="H15" s="13" t="s">
        <v>13</v>
      </c>
    </row>
    <row r="16" spans="1:9" ht="15.6" x14ac:dyDescent="0.3">
      <c r="A16" s="5" t="s">
        <v>8</v>
      </c>
      <c r="B16" s="6">
        <f>B12/B13</f>
        <v>85.714285714285708</v>
      </c>
      <c r="C16" s="1" t="s">
        <v>15</v>
      </c>
      <c r="D16" s="10" t="s">
        <v>17</v>
      </c>
      <c r="E16" s="14">
        <f>INTERCEPT(B5:B11,C5:C11)</f>
        <v>85.714285714285708</v>
      </c>
      <c r="F16" s="14">
        <f>SLOPE(B5:B11,C5:C11)</f>
        <v>18.714285714285715</v>
      </c>
      <c r="G16" s="13">
        <v>2012</v>
      </c>
      <c r="H16" s="13">
        <f>G16-2007</f>
        <v>5</v>
      </c>
    </row>
    <row r="17" spans="1:7" x14ac:dyDescent="0.3">
      <c r="A17" s="5" t="s">
        <v>9</v>
      </c>
      <c r="B17" s="6">
        <f>D12/E12</f>
        <v>18.714285714285715</v>
      </c>
      <c r="C17">
        <f>G16</f>
        <v>2012</v>
      </c>
      <c r="D17" s="19" t="s">
        <v>16</v>
      </c>
      <c r="E17" s="20">
        <f>E16+F16*H16</f>
        <v>179.28571428571428</v>
      </c>
      <c r="F17" s="19"/>
      <c r="G17" s="19"/>
    </row>
    <row r="18" spans="1:7" x14ac:dyDescent="0.3">
      <c r="A18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8ECD-5D9B-423B-B696-8E13D9245419}">
  <dimension ref="A1:D13"/>
  <sheetViews>
    <sheetView workbookViewId="0">
      <selection activeCell="D19" sqref="D19"/>
    </sheetView>
  </sheetViews>
  <sheetFormatPr defaultRowHeight="14.4" x14ac:dyDescent="0.3"/>
  <cols>
    <col min="3" max="3" width="21.33203125" style="1" bestFit="1" customWidth="1"/>
    <col min="4" max="4" width="23.21875" bestFit="1" customWidth="1"/>
  </cols>
  <sheetData>
    <row r="1" spans="1:4" x14ac:dyDescent="0.3">
      <c r="A1" s="23" t="s">
        <v>23</v>
      </c>
      <c r="B1" s="23"/>
      <c r="C1" s="24"/>
      <c r="D1" s="23"/>
    </row>
    <row r="2" spans="1:4" ht="15.6" x14ac:dyDescent="0.3">
      <c r="A2" s="25" t="s">
        <v>18</v>
      </c>
      <c r="B2" s="25" t="s">
        <v>22</v>
      </c>
      <c r="C2" s="26" t="s">
        <v>35</v>
      </c>
      <c r="D2" s="26" t="s">
        <v>29</v>
      </c>
    </row>
    <row r="3" spans="1:4" ht="15.6" x14ac:dyDescent="0.3">
      <c r="A3" s="27">
        <v>1980</v>
      </c>
      <c r="B3" s="27">
        <v>3</v>
      </c>
      <c r="C3" s="37"/>
      <c r="D3" s="29"/>
    </row>
    <row r="4" spans="1:4" ht="15.6" x14ac:dyDescent="0.3">
      <c r="A4" s="27">
        <v>1981</v>
      </c>
      <c r="B4" s="27">
        <v>4</v>
      </c>
      <c r="C4" s="30">
        <f t="shared" ref="C4:C11" si="0">SUM(B3:B5)</f>
        <v>15</v>
      </c>
      <c r="D4" s="28">
        <f>C4/3</f>
        <v>5</v>
      </c>
    </row>
    <row r="5" spans="1:4" ht="15.6" x14ac:dyDescent="0.3">
      <c r="A5" s="27">
        <v>1982</v>
      </c>
      <c r="B5" s="27">
        <v>8</v>
      </c>
      <c r="C5" s="28">
        <f t="shared" si="0"/>
        <v>18</v>
      </c>
      <c r="D5" s="28">
        <f t="shared" ref="D5:D11" si="1">C5/3</f>
        <v>6</v>
      </c>
    </row>
    <row r="6" spans="1:4" ht="15.6" x14ac:dyDescent="0.3">
      <c r="A6" s="27">
        <v>1983</v>
      </c>
      <c r="B6" s="27">
        <v>6</v>
      </c>
      <c r="C6" s="28">
        <f t="shared" si="0"/>
        <v>21</v>
      </c>
      <c r="D6" s="28">
        <f t="shared" si="1"/>
        <v>7</v>
      </c>
    </row>
    <row r="7" spans="1:4" ht="15.6" x14ac:dyDescent="0.3">
      <c r="A7" s="27">
        <v>1984</v>
      </c>
      <c r="B7" s="27">
        <v>7</v>
      </c>
      <c r="C7" s="28">
        <f t="shared" si="0"/>
        <v>24</v>
      </c>
      <c r="D7" s="28">
        <f t="shared" si="1"/>
        <v>8</v>
      </c>
    </row>
    <row r="8" spans="1:4" ht="15.6" x14ac:dyDescent="0.3">
      <c r="A8" s="27">
        <v>1985</v>
      </c>
      <c r="B8" s="27">
        <v>11</v>
      </c>
      <c r="C8" s="28">
        <f t="shared" si="0"/>
        <v>27</v>
      </c>
      <c r="D8" s="28">
        <f t="shared" si="1"/>
        <v>9</v>
      </c>
    </row>
    <row r="9" spans="1:4" ht="15.6" x14ac:dyDescent="0.3">
      <c r="A9" s="27">
        <v>1986</v>
      </c>
      <c r="B9" s="27">
        <v>9</v>
      </c>
      <c r="C9" s="28">
        <f t="shared" si="0"/>
        <v>30</v>
      </c>
      <c r="D9" s="28">
        <f t="shared" si="1"/>
        <v>10</v>
      </c>
    </row>
    <row r="10" spans="1:4" ht="15.6" x14ac:dyDescent="0.3">
      <c r="A10" s="27">
        <v>1987</v>
      </c>
      <c r="B10" s="27">
        <v>10</v>
      </c>
      <c r="C10" s="28">
        <f t="shared" si="0"/>
        <v>33</v>
      </c>
      <c r="D10" s="28">
        <f t="shared" si="1"/>
        <v>11</v>
      </c>
    </row>
    <row r="11" spans="1:4" ht="15.6" x14ac:dyDescent="0.3">
      <c r="A11" s="27">
        <v>1988</v>
      </c>
      <c r="B11" s="27">
        <v>14</v>
      </c>
      <c r="C11" s="28">
        <f t="shared" si="0"/>
        <v>36</v>
      </c>
      <c r="D11" s="28">
        <f t="shared" si="1"/>
        <v>12</v>
      </c>
    </row>
    <row r="12" spans="1:4" ht="15.6" x14ac:dyDescent="0.3">
      <c r="A12" s="27">
        <v>1989</v>
      </c>
      <c r="B12" s="27">
        <v>12</v>
      </c>
      <c r="C12" s="37"/>
      <c r="D12" s="28"/>
    </row>
    <row r="13" spans="1:4" x14ac:dyDescent="0.3">
      <c r="D13" s="1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66E2-A6F4-4886-89D6-28E2874F66F2}">
  <dimension ref="A1:C16"/>
  <sheetViews>
    <sheetView workbookViewId="0">
      <selection activeCell="E14" sqref="E14"/>
    </sheetView>
  </sheetViews>
  <sheetFormatPr defaultRowHeight="14.4" x14ac:dyDescent="0.3"/>
  <cols>
    <col min="2" max="2" width="12.21875" bestFit="1" customWidth="1"/>
    <col min="3" max="3" width="21.21875" bestFit="1" customWidth="1"/>
  </cols>
  <sheetData>
    <row r="1" spans="1:3" x14ac:dyDescent="0.3">
      <c r="A1" t="s">
        <v>24</v>
      </c>
    </row>
    <row r="3" spans="1:3" x14ac:dyDescent="0.3">
      <c r="A3" s="16" t="s">
        <v>18</v>
      </c>
      <c r="B3" s="16" t="s">
        <v>25</v>
      </c>
      <c r="C3" t="s">
        <v>30</v>
      </c>
    </row>
    <row r="4" spans="1:3" x14ac:dyDescent="0.3">
      <c r="A4" s="16">
        <v>1971</v>
      </c>
      <c r="B4" s="16">
        <v>105</v>
      </c>
    </row>
    <row r="5" spans="1:3" x14ac:dyDescent="0.3">
      <c r="A5" s="16">
        <v>1972</v>
      </c>
      <c r="B5" s="16">
        <v>107</v>
      </c>
    </row>
    <row r="6" spans="1:3" x14ac:dyDescent="0.3">
      <c r="A6" s="16">
        <v>1973</v>
      </c>
      <c r="B6" s="16">
        <v>109</v>
      </c>
    </row>
    <row r="7" spans="1:3" x14ac:dyDescent="0.3">
      <c r="A7" s="16">
        <v>1974</v>
      </c>
      <c r="B7" s="16">
        <v>112</v>
      </c>
    </row>
    <row r="8" spans="1:3" x14ac:dyDescent="0.3">
      <c r="A8" s="16">
        <v>1975</v>
      </c>
      <c r="B8" s="16">
        <v>114</v>
      </c>
    </row>
    <row r="9" spans="1:3" x14ac:dyDescent="0.3">
      <c r="A9" s="16">
        <v>1976</v>
      </c>
      <c r="B9" s="16">
        <v>116</v>
      </c>
    </row>
    <row r="10" spans="1:3" x14ac:dyDescent="0.3">
      <c r="A10" s="16">
        <v>1977</v>
      </c>
      <c r="B10" s="16">
        <v>118</v>
      </c>
    </row>
    <row r="11" spans="1:3" x14ac:dyDescent="0.3">
      <c r="A11" s="16">
        <v>1978</v>
      </c>
      <c r="B11" s="16">
        <v>121</v>
      </c>
    </row>
    <row r="12" spans="1:3" x14ac:dyDescent="0.3">
      <c r="A12" s="16">
        <v>1979</v>
      </c>
      <c r="B12" s="16">
        <v>123</v>
      </c>
    </row>
    <row r="13" spans="1:3" x14ac:dyDescent="0.3">
      <c r="A13" s="16">
        <v>1980</v>
      </c>
      <c r="B13" s="16">
        <v>124</v>
      </c>
    </row>
    <row r="14" spans="1:3" x14ac:dyDescent="0.3">
      <c r="A14" s="16">
        <v>1981</v>
      </c>
      <c r="B14" s="16">
        <v>125</v>
      </c>
    </row>
    <row r="15" spans="1:3" x14ac:dyDescent="0.3">
      <c r="A15" s="16">
        <v>1982</v>
      </c>
      <c r="B15" s="16">
        <v>127</v>
      </c>
    </row>
    <row r="16" spans="1:3" x14ac:dyDescent="0.3">
      <c r="A16" s="16">
        <v>1983</v>
      </c>
      <c r="B16" s="16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49D7-978A-4DFA-9218-813A84FECB46}">
  <dimension ref="A1:E22"/>
  <sheetViews>
    <sheetView tabSelected="1" topLeftCell="C2" workbookViewId="0">
      <selection activeCell="B13" sqref="B13"/>
    </sheetView>
  </sheetViews>
  <sheetFormatPr defaultRowHeight="14.4" x14ac:dyDescent="0.3"/>
  <cols>
    <col min="1" max="1" width="42.21875" bestFit="1" customWidth="1"/>
    <col min="2" max="2" width="9.21875" bestFit="1" customWidth="1"/>
    <col min="3" max="3" width="23.88671875" bestFit="1" customWidth="1"/>
    <col min="4" max="4" width="27.21875" bestFit="1" customWidth="1"/>
    <col min="5" max="5" width="38.5546875" bestFit="1" customWidth="1"/>
  </cols>
  <sheetData>
    <row r="1" spans="1:5" x14ac:dyDescent="0.3">
      <c r="A1" t="s">
        <v>26</v>
      </c>
    </row>
    <row r="3" spans="1:5" ht="18" x14ac:dyDescent="0.35">
      <c r="A3" s="21" t="s">
        <v>18</v>
      </c>
      <c r="B3" s="21" t="s">
        <v>22</v>
      </c>
      <c r="C3" s="22" t="s">
        <v>32</v>
      </c>
      <c r="D3" s="22" t="s">
        <v>31</v>
      </c>
      <c r="E3" s="22" t="s">
        <v>33</v>
      </c>
    </row>
    <row r="4" spans="1:5" x14ac:dyDescent="0.3">
      <c r="A4" s="17">
        <v>2001</v>
      </c>
      <c r="B4" s="17">
        <v>18</v>
      </c>
    </row>
    <row r="5" spans="1:5" x14ac:dyDescent="0.3">
      <c r="A5" s="17"/>
      <c r="B5" s="17"/>
    </row>
    <row r="6" spans="1:5" x14ac:dyDescent="0.3">
      <c r="A6" s="17">
        <v>2002</v>
      </c>
      <c r="B6" s="17">
        <v>21</v>
      </c>
    </row>
    <row r="7" spans="1:5" x14ac:dyDescent="0.3">
      <c r="A7" s="17"/>
      <c r="B7" s="17"/>
      <c r="C7" s="38">
        <f>SUM(B4:B10)</f>
        <v>88</v>
      </c>
      <c r="D7" s="39">
        <f>C7/4</f>
        <v>22</v>
      </c>
      <c r="E7" s="1"/>
    </row>
    <row r="8" spans="1:5" x14ac:dyDescent="0.3">
      <c r="A8" s="17">
        <v>2003</v>
      </c>
      <c r="B8" s="17">
        <v>22</v>
      </c>
      <c r="C8" s="1"/>
      <c r="D8" s="1"/>
      <c r="E8" s="40">
        <f>(D7+D9)/2</f>
        <v>22.875</v>
      </c>
    </row>
    <row r="9" spans="1:5" x14ac:dyDescent="0.3">
      <c r="A9" s="17"/>
      <c r="B9" s="17"/>
      <c r="C9" s="38">
        <f>SUM(B6:B12)</f>
        <v>95</v>
      </c>
      <c r="D9" s="39">
        <f>C9/4</f>
        <v>23.75</v>
      </c>
      <c r="E9" s="1"/>
    </row>
    <row r="10" spans="1:5" x14ac:dyDescent="0.3">
      <c r="A10" s="17">
        <v>2004</v>
      </c>
      <c r="B10" s="17">
        <v>27</v>
      </c>
      <c r="C10" s="1"/>
      <c r="D10" s="1"/>
      <c r="E10" s="40">
        <f>(D9+D11)/2</f>
        <v>24.875</v>
      </c>
    </row>
    <row r="11" spans="1:5" x14ac:dyDescent="0.3">
      <c r="A11" s="17"/>
      <c r="B11" s="17"/>
      <c r="C11" s="38">
        <f>SUM(B8:B14)</f>
        <v>104</v>
      </c>
      <c r="D11" s="39">
        <f>C11/4</f>
        <v>26</v>
      </c>
      <c r="E11" s="1"/>
    </row>
    <row r="12" spans="1:5" x14ac:dyDescent="0.3">
      <c r="A12" s="17">
        <v>2005</v>
      </c>
      <c r="B12" s="17">
        <v>25</v>
      </c>
      <c r="C12" s="1"/>
      <c r="D12" s="1"/>
      <c r="E12" s="40">
        <f>(D11+D13)/2</f>
        <v>28</v>
      </c>
    </row>
    <row r="13" spans="1:5" x14ac:dyDescent="0.3">
      <c r="A13" s="17"/>
      <c r="B13" s="17"/>
      <c r="C13" s="38">
        <f>SUM(B10:B16)</f>
        <v>120</v>
      </c>
      <c r="D13" s="39">
        <f>C13/4</f>
        <v>30</v>
      </c>
      <c r="E13" s="1"/>
    </row>
    <row r="14" spans="1:5" x14ac:dyDescent="0.3">
      <c r="A14" s="17">
        <v>2006</v>
      </c>
      <c r="B14" s="17">
        <v>30</v>
      </c>
      <c r="C14" s="1"/>
      <c r="D14" s="1"/>
      <c r="E14" s="40">
        <f>(D13+D15)/2</f>
        <v>31</v>
      </c>
    </row>
    <row r="15" spans="1:5" x14ac:dyDescent="0.3">
      <c r="A15" s="17"/>
      <c r="B15" s="17"/>
      <c r="C15" s="38">
        <f>SUM(B12:B18)</f>
        <v>128</v>
      </c>
      <c r="D15" s="39">
        <f>C15/4</f>
        <v>32</v>
      </c>
      <c r="E15" s="1"/>
    </row>
    <row r="16" spans="1:5" x14ac:dyDescent="0.3">
      <c r="A16" s="17">
        <v>2007</v>
      </c>
      <c r="B16" s="17">
        <v>38</v>
      </c>
      <c r="C16" s="1"/>
      <c r="D16" s="1"/>
      <c r="E16" s="40">
        <f>(D15+D17)/2</f>
        <v>33.5</v>
      </c>
    </row>
    <row r="17" spans="1:5" x14ac:dyDescent="0.3">
      <c r="A17" s="17"/>
      <c r="B17" s="17"/>
      <c r="C17" s="38">
        <f>SUM(B14:B20)</f>
        <v>140</v>
      </c>
      <c r="D17" s="39">
        <f>C17/4</f>
        <v>35</v>
      </c>
      <c r="E17" s="1"/>
    </row>
    <row r="18" spans="1:5" x14ac:dyDescent="0.3">
      <c r="A18" s="17">
        <v>2008</v>
      </c>
      <c r="B18" s="17">
        <v>35</v>
      </c>
      <c r="C18" s="1"/>
      <c r="D18" s="1"/>
      <c r="E18" s="40">
        <f>(D17+D19)/2</f>
        <v>36.25</v>
      </c>
    </row>
    <row r="19" spans="1:5" x14ac:dyDescent="0.3">
      <c r="A19" s="17"/>
      <c r="B19" s="17"/>
      <c r="C19" s="38">
        <f>SUM(B16:B22)</f>
        <v>150</v>
      </c>
      <c r="D19" s="39">
        <f>C19/4</f>
        <v>37.5</v>
      </c>
      <c r="E19" s="1"/>
    </row>
    <row r="20" spans="1:5" x14ac:dyDescent="0.3">
      <c r="A20" s="17">
        <v>2009</v>
      </c>
      <c r="B20" s="17">
        <v>37</v>
      </c>
    </row>
    <row r="21" spans="1:5" x14ac:dyDescent="0.3">
      <c r="A21" s="17"/>
      <c r="B21" s="17"/>
      <c r="D21" t="s">
        <v>40</v>
      </c>
      <c r="E21" s="41" t="s">
        <v>39</v>
      </c>
    </row>
    <row r="22" spans="1:5" x14ac:dyDescent="0.3">
      <c r="A22" s="17">
        <v>2010</v>
      </c>
      <c r="B22" s="17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1C4-B9C1-4E45-AE8B-A4496B6A7422}">
  <dimension ref="A2:I19"/>
  <sheetViews>
    <sheetView workbookViewId="0">
      <selection activeCell="H25" sqref="H25"/>
    </sheetView>
  </sheetViews>
  <sheetFormatPr defaultRowHeight="14.4" x14ac:dyDescent="0.3"/>
  <cols>
    <col min="2" max="2" width="10.88671875" bestFit="1" customWidth="1"/>
    <col min="3" max="3" width="12.21875" bestFit="1" customWidth="1"/>
    <col min="8" max="8" width="14.88671875" bestFit="1" customWidth="1"/>
    <col min="9" max="9" width="11.21875" bestFit="1" customWidth="1"/>
  </cols>
  <sheetData>
    <row r="2" spans="1:8" ht="15.6" x14ac:dyDescent="0.3">
      <c r="A2" s="31" t="s">
        <v>18</v>
      </c>
      <c r="B2" s="31" t="s">
        <v>19</v>
      </c>
      <c r="C2" s="32"/>
      <c r="D2" s="32"/>
      <c r="E2" s="32"/>
      <c r="F2" s="3"/>
    </row>
    <row r="3" spans="1:8" ht="15.6" x14ac:dyDescent="0.3">
      <c r="A3" s="33" t="s">
        <v>2</v>
      </c>
      <c r="B3" s="33" t="s">
        <v>4</v>
      </c>
      <c r="C3" s="33" t="s">
        <v>20</v>
      </c>
      <c r="D3" s="33" t="s">
        <v>5</v>
      </c>
      <c r="E3" s="33" t="s">
        <v>6</v>
      </c>
      <c r="F3" s="3"/>
    </row>
    <row r="4" spans="1:8" ht="15.6" x14ac:dyDescent="0.3">
      <c r="A4" s="32">
        <v>1977</v>
      </c>
      <c r="B4" s="32">
        <v>75</v>
      </c>
      <c r="C4" s="32">
        <f>A4-1981.5</f>
        <v>-4.5</v>
      </c>
      <c r="D4" s="32">
        <f>B4*C4</f>
        <v>-337.5</v>
      </c>
      <c r="E4" s="32">
        <f>POWER(C4,2)</f>
        <v>20.25</v>
      </c>
      <c r="F4" s="3"/>
    </row>
    <row r="5" spans="1:8" ht="15.6" x14ac:dyDescent="0.3">
      <c r="A5" s="32">
        <v>1978</v>
      </c>
      <c r="B5" s="32">
        <v>86</v>
      </c>
      <c r="C5" s="32">
        <f t="shared" ref="C5:C13" si="0">A5-1981.5</f>
        <v>-3.5</v>
      </c>
      <c r="D5" s="32">
        <f t="shared" ref="D5:D13" si="1">B5*C5</f>
        <v>-301</v>
      </c>
      <c r="E5" s="32">
        <f t="shared" ref="E5:E13" si="2">POWER(C5,2)</f>
        <v>12.25</v>
      </c>
      <c r="F5" s="3"/>
      <c r="H5" t="s">
        <v>36</v>
      </c>
    </row>
    <row r="6" spans="1:8" ht="15.6" x14ac:dyDescent="0.3">
      <c r="A6" s="32">
        <v>1979</v>
      </c>
      <c r="B6" s="32">
        <v>98</v>
      </c>
      <c r="C6" s="32">
        <f t="shared" si="0"/>
        <v>-2.5</v>
      </c>
      <c r="D6" s="32">
        <f t="shared" si="1"/>
        <v>-245</v>
      </c>
      <c r="E6" s="32">
        <f t="shared" si="2"/>
        <v>6.25</v>
      </c>
      <c r="F6" s="3"/>
      <c r="H6" s="35" t="s">
        <v>37</v>
      </c>
    </row>
    <row r="7" spans="1:8" ht="15.6" x14ac:dyDescent="0.3">
      <c r="A7" s="32">
        <v>1980</v>
      </c>
      <c r="B7" s="32">
        <v>90</v>
      </c>
      <c r="C7" s="32">
        <f t="shared" si="0"/>
        <v>-1.5</v>
      </c>
      <c r="D7" s="32">
        <f t="shared" si="1"/>
        <v>-135</v>
      </c>
      <c r="E7" s="32">
        <f t="shared" si="2"/>
        <v>2.25</v>
      </c>
      <c r="F7" s="3"/>
    </row>
    <row r="8" spans="1:8" ht="15.6" x14ac:dyDescent="0.3">
      <c r="A8" s="34">
        <v>1981</v>
      </c>
      <c r="B8" s="32">
        <v>90</v>
      </c>
      <c r="C8" s="32">
        <f t="shared" si="0"/>
        <v>-0.5</v>
      </c>
      <c r="D8" s="32">
        <f t="shared" si="1"/>
        <v>-45</v>
      </c>
      <c r="E8" s="32">
        <f t="shared" si="2"/>
        <v>0.25</v>
      </c>
      <c r="F8" s="3"/>
    </row>
    <row r="9" spans="1:8" ht="15.6" x14ac:dyDescent="0.3">
      <c r="A9" s="34">
        <v>1982</v>
      </c>
      <c r="B9" s="32">
        <v>108</v>
      </c>
      <c r="C9" s="32">
        <f t="shared" si="0"/>
        <v>0.5</v>
      </c>
      <c r="D9" s="32">
        <f t="shared" si="1"/>
        <v>54</v>
      </c>
      <c r="E9" s="32">
        <f t="shared" si="2"/>
        <v>0.25</v>
      </c>
      <c r="F9" s="3"/>
    </row>
    <row r="10" spans="1:8" ht="15.6" x14ac:dyDescent="0.3">
      <c r="A10" s="32">
        <v>1983</v>
      </c>
      <c r="B10" s="32">
        <v>124</v>
      </c>
      <c r="C10" s="32">
        <f t="shared" si="0"/>
        <v>1.5</v>
      </c>
      <c r="D10" s="32">
        <f t="shared" si="1"/>
        <v>186</v>
      </c>
      <c r="E10" s="32">
        <f t="shared" si="2"/>
        <v>2.25</v>
      </c>
      <c r="F10" s="3"/>
    </row>
    <row r="11" spans="1:8" ht="15.6" x14ac:dyDescent="0.3">
      <c r="A11" s="32">
        <v>1984</v>
      </c>
      <c r="B11" s="32">
        <v>140</v>
      </c>
      <c r="C11" s="32">
        <f t="shared" si="0"/>
        <v>2.5</v>
      </c>
      <c r="D11" s="32">
        <f t="shared" si="1"/>
        <v>350</v>
      </c>
      <c r="E11" s="32">
        <f t="shared" si="2"/>
        <v>6.25</v>
      </c>
      <c r="F11" s="3"/>
    </row>
    <row r="12" spans="1:8" ht="15.6" x14ac:dyDescent="0.3">
      <c r="A12" s="32">
        <v>1985</v>
      </c>
      <c r="B12" s="32">
        <v>150</v>
      </c>
      <c r="C12" s="32">
        <f t="shared" si="0"/>
        <v>3.5</v>
      </c>
      <c r="D12" s="32">
        <f t="shared" si="1"/>
        <v>525</v>
      </c>
      <c r="E12" s="32">
        <f t="shared" si="2"/>
        <v>12.25</v>
      </c>
      <c r="F12" s="3"/>
    </row>
    <row r="13" spans="1:8" ht="15.6" x14ac:dyDescent="0.3">
      <c r="A13" s="32">
        <v>1986</v>
      </c>
      <c r="B13" s="32">
        <v>165</v>
      </c>
      <c r="C13" s="32">
        <f t="shared" si="0"/>
        <v>4.5</v>
      </c>
      <c r="D13" s="32">
        <f t="shared" si="1"/>
        <v>742.5</v>
      </c>
      <c r="E13" s="32">
        <f t="shared" si="2"/>
        <v>20.25</v>
      </c>
    </row>
    <row r="14" spans="1:8" ht="15.6" x14ac:dyDescent="0.3">
      <c r="A14" s="31" t="s">
        <v>7</v>
      </c>
      <c r="B14" s="31">
        <f>SUM(B4:B13)</f>
        <v>1126</v>
      </c>
      <c r="C14" s="31">
        <f>SUM(C4:C13)</f>
        <v>0</v>
      </c>
      <c r="D14" s="31">
        <f>SUM(D4:D13)</f>
        <v>794</v>
      </c>
      <c r="E14" s="31">
        <f>SUM(E4:E13)</f>
        <v>82.5</v>
      </c>
    </row>
    <row r="15" spans="1:8" x14ac:dyDescent="0.3">
      <c r="A15" s="5" t="s">
        <v>10</v>
      </c>
      <c r="B15" s="5">
        <v>10</v>
      </c>
    </row>
    <row r="16" spans="1:8" x14ac:dyDescent="0.3">
      <c r="H16" t="s">
        <v>38</v>
      </c>
    </row>
    <row r="17" spans="1:9" ht="15.6" x14ac:dyDescent="0.3">
      <c r="A17" s="35" t="s">
        <v>8</v>
      </c>
      <c r="B17">
        <f>B14/B15</f>
        <v>112.6</v>
      </c>
      <c r="F17" s="15" t="s">
        <v>11</v>
      </c>
      <c r="G17" s="15" t="s">
        <v>12</v>
      </c>
      <c r="H17" s="15" t="s">
        <v>2</v>
      </c>
      <c r="I17" s="15" t="s">
        <v>21</v>
      </c>
    </row>
    <row r="18" spans="1:9" x14ac:dyDescent="0.3">
      <c r="A18" s="35" t="s">
        <v>9</v>
      </c>
      <c r="B18" s="4">
        <f>D14/E14</f>
        <v>9.6242424242424249</v>
      </c>
      <c r="D18" t="s">
        <v>15</v>
      </c>
      <c r="E18" s="11" t="s">
        <v>14</v>
      </c>
      <c r="F18" s="11">
        <f>INTERCEPT(B4:B13,C4:C13)</f>
        <v>112.6</v>
      </c>
      <c r="G18" s="12">
        <f>SLOPE(B4:B13,C4:C13)</f>
        <v>9.6242424242424249</v>
      </c>
      <c r="H18" s="11">
        <v>1978</v>
      </c>
      <c r="I18" s="11">
        <f>H18-1981.5</f>
        <v>-3.5</v>
      </c>
    </row>
    <row r="19" spans="1:9" x14ac:dyDescent="0.3">
      <c r="D19" s="35">
        <f>H18</f>
        <v>1978</v>
      </c>
      <c r="E19" s="35" t="s">
        <v>14</v>
      </c>
      <c r="F19" s="36">
        <f>F18+G18*I18</f>
        <v>78.915151515151507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Least Sqaure for Odd</vt:lpstr>
      <vt:lpstr>Moving average Method 3 yearly</vt:lpstr>
      <vt:lpstr>moving Average method 5 yearly</vt:lpstr>
      <vt:lpstr>Moving Average method 4 yearly </vt:lpstr>
      <vt:lpstr>least square for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Thomaskutty</cp:lastModifiedBy>
  <dcterms:created xsi:type="dcterms:W3CDTF">2021-06-30T17:45:30Z</dcterms:created>
  <dcterms:modified xsi:type="dcterms:W3CDTF">2021-09-01T17:25:46Z</dcterms:modified>
</cp:coreProperties>
</file>