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oma\Desktop\Eksamen System design\Function points\"/>
    </mc:Choice>
  </mc:AlternateContent>
  <xr:revisionPtr revIDLastSave="0" documentId="13_ncr:1_{2224C28D-9C89-487E-890C-EED805D83603}" xr6:coauthVersionLast="47" xr6:coauthVersionMax="47" xr10:uidLastSave="{00000000-0000-0000-0000-000000000000}"/>
  <bookViews>
    <workbookView xWindow="1125" yWindow="1125" windowWidth="25200" windowHeight="14205" firstSheet="1" activeTab="1" xr2:uid="{00000000-000D-0000-FFFF-FFFF00000000}"/>
  </bookViews>
  <sheets>
    <sheet name="DFD" sheetId="5" state="hidden" r:id="rId1"/>
    <sheet name="FunctionPoints" sheetId="4" r:id="rId2"/>
    <sheet name="Eksempel Flow Diagram" sheetId="2" state="hidden" r:id="rId3"/>
    <sheet name="Slides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9" i="4" l="1"/>
  <c r="L149" i="4" s="1"/>
  <c r="K148" i="4"/>
  <c r="L148" i="4" s="1"/>
  <c r="K147" i="4"/>
  <c r="L147" i="4" s="1"/>
  <c r="M150" i="4" l="1"/>
  <c r="E134" i="4" l="1"/>
  <c r="E136" i="4" s="1"/>
  <c r="U111" i="4"/>
  <c r="S111" i="4"/>
  <c r="Q111" i="4"/>
  <c r="I107" i="4"/>
  <c r="U110" i="4" s="1"/>
  <c r="H107" i="4"/>
  <c r="S110" i="4" s="1"/>
  <c r="G107" i="4"/>
  <c r="Q110" i="4" s="1"/>
  <c r="I93" i="4"/>
  <c r="U109" i="4" s="1"/>
  <c r="H93" i="4"/>
  <c r="S109" i="4" s="1"/>
  <c r="G93" i="4"/>
  <c r="Q109" i="4" s="1"/>
  <c r="I50" i="4"/>
  <c r="U108" i="4" s="1"/>
  <c r="H50" i="4"/>
  <c r="S108" i="4" s="1"/>
  <c r="G50" i="4"/>
  <c r="Q108" i="4" s="1"/>
  <c r="I39" i="4"/>
  <c r="U107" i="4" s="1"/>
  <c r="H39" i="4"/>
  <c r="S107" i="4" s="1"/>
  <c r="G39" i="4"/>
  <c r="Q107" i="4" s="1"/>
  <c r="K101" i="1"/>
  <c r="W108" i="4" l="1"/>
  <c r="W107" i="4"/>
  <c r="W109" i="4"/>
  <c r="W111" i="4"/>
  <c r="W110" i="4"/>
  <c r="W112" i="4" l="1"/>
  <c r="E138" i="4" s="1"/>
  <c r="E159" i="4" l="1"/>
  <c r="E152" i="4"/>
  <c r="H162" i="4" l="1"/>
  <c r="E160" i="4"/>
  <c r="H155" i="4"/>
  <c r="E153" i="4"/>
  <c r="H163" i="4" l="1"/>
  <c r="H16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Melgarejo</author>
  </authors>
  <commentList>
    <comment ref="C2" authorId="0" shapeId="0" xr:uid="{87E15461-3118-4E8B-BB10-4225AC75CC87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Elementary Processes</t>
        </r>
      </text>
    </comment>
    <comment ref="E2" authorId="0" shapeId="0" xr:uid="{65DD9691-144B-4582-992E-37FAB20A5E34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Tælles i Data Flow Diagram</t>
        </r>
      </text>
    </comment>
    <comment ref="G2" authorId="0" shapeId="0" xr:uid="{17600BCB-8216-4BBB-87E0-51694079160D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Data Element Type is a unique user recognizable, non-repetitive field.
Tælle atributter
FirstName
LastName
UserType
Email
talt= 4 DET</t>
        </r>
      </text>
    </comment>
    <comment ref="H2" authorId="0" shapeId="0" xr:uid="{36D10E59-7426-418C-8BE0-1578BD58A566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Antal tabeller</t>
        </r>
      </text>
    </comment>
    <comment ref="I2" authorId="0" shapeId="0" xr:uid="{4967BA27-262A-48FF-82B2-8211BFA1D2D3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Antal tabeller??</t>
        </r>
      </text>
    </comment>
    <comment ref="D4" authorId="0" shapeId="0" xr:uid="{58BE4429-23A4-4706-951D-13195D36C4B7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Data der sendes ud af app, til bruger feks</t>
        </r>
      </text>
    </comment>
    <comment ref="R107" authorId="0" shapeId="0" xr:uid="{F07F51CE-FC7A-4197-BE58-EB71F2096282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Dette er en konstant</t>
        </r>
      </text>
    </comment>
    <comment ref="V112" authorId="0" shapeId="0" xr:uid="{33BF4431-2862-4820-BC1B-7E986BCA60AC}">
      <text>
        <r>
          <rPr>
            <b/>
            <sz val="9"/>
            <color indexed="81"/>
            <rFont val="Tahoma"/>
            <family val="2"/>
          </rPr>
          <t>Thomas Melgarejo:</t>
        </r>
        <r>
          <rPr>
            <sz val="9"/>
            <color indexed="81"/>
            <rFont val="Tahoma"/>
            <family val="2"/>
          </rPr>
          <t xml:space="preserve">
Unadjusted Function Points</t>
        </r>
      </text>
    </comment>
  </commentList>
</comments>
</file>

<file path=xl/sharedStrings.xml><?xml version="1.0" encoding="utf-8"?>
<sst xmlns="http://schemas.openxmlformats.org/spreadsheetml/2006/main" count="242" uniqueCount="148">
  <si>
    <t>inden for</t>
  </si>
  <si>
    <t>uden for</t>
  </si>
  <si>
    <t>EI</t>
  </si>
  <si>
    <t>EO</t>
  </si>
  <si>
    <t>EQ</t>
  </si>
  <si>
    <t>ILF</t>
  </si>
  <si>
    <t>EIF</t>
  </si>
  <si>
    <t>Data der sendes ud af app</t>
  </si>
  <si>
    <t>Data der sendes ud, men bliver ikke behandlet</t>
  </si>
  <si>
    <t>Skal vælge adjustet eller unadjusted</t>
  </si>
  <si>
    <t>adjustet-&gt; til hjemmeside tunge side</t>
  </si>
  <si>
    <t>Fra bruger  grænseflade/eller app</t>
  </si>
  <si>
    <t>stk</t>
  </si>
  <si>
    <t>ikke ændres</t>
  </si>
  <si>
    <t>Krydser boundary</t>
  </si>
  <si>
    <t>LOW</t>
  </si>
  <si>
    <t>AVERAGE</t>
  </si>
  <si>
    <t>HIGH</t>
  </si>
  <si>
    <t>SUM</t>
  </si>
  <si>
    <t>VAF</t>
  </si>
  <si>
    <t>(TDI*001)+0,65</t>
  </si>
  <si>
    <t>AFP</t>
  </si>
  <si>
    <t>UFP*VAF</t>
  </si>
  <si>
    <t>=</t>
  </si>
  <si>
    <t>skal finde faktor 0-70 da originalt functionpoints ikke tog højde for hjemmesider brugerflade</t>
  </si>
  <si>
    <t>indtast navn ect via brugergrænseflade og tryk på knap</t>
  </si>
  <si>
    <t>DET</t>
  </si>
  <si>
    <t>Er</t>
  </si>
  <si>
    <t>tæller data elementer</t>
  </si>
  <si>
    <t>CROSS app boundary</t>
  </si>
  <si>
    <t>RET</t>
  </si>
  <si>
    <t>EN klump af information</t>
  </si>
  <si>
    <t>FTR</t>
  </si>
  <si>
    <t>Hvor mange ILF or ELF'er bruges på at transportere rundt</t>
  </si>
  <si>
    <t>EP</t>
  </si>
  <si>
    <t>Description</t>
  </si>
  <si>
    <t>Antal</t>
  </si>
  <si>
    <t>input</t>
  </si>
  <si>
    <t>Bruger -&gt; system,  data ændres</t>
  </si>
  <si>
    <t>Transactional functions</t>
  </si>
  <si>
    <t>output</t>
  </si>
  <si>
    <t>System -&gt; bruger (andet), data ændres</t>
  </si>
  <si>
    <t>Queries</t>
  </si>
  <si>
    <t>Data der sendes ind/ud af app, data ændres ikke(Querys)</t>
  </si>
  <si>
    <t>Internal files</t>
  </si>
  <si>
    <t>Logisk relateret data indenfor systemet</t>
  </si>
  <si>
    <t>Data Functions</t>
  </si>
  <si>
    <t>External files</t>
  </si>
  <si>
    <t>Logisk relateret data gående ud af systemet</t>
  </si>
  <si>
    <t>FRT</t>
  </si>
  <si>
    <t>Low</t>
  </si>
  <si>
    <t>Average</t>
  </si>
  <si>
    <t>High</t>
  </si>
  <si>
    <t>UFP</t>
  </si>
  <si>
    <t>Adjusted FP count</t>
  </si>
  <si>
    <t>Points</t>
  </si>
  <si>
    <t>Data Communications</t>
  </si>
  <si>
    <t>Distributed Data Processing</t>
  </si>
  <si>
    <t>Performance</t>
  </si>
  <si>
    <t>Heavily Used Configuration</t>
  </si>
  <si>
    <t>Transaction Rate</t>
  </si>
  <si>
    <t>On line Data Entry</t>
  </si>
  <si>
    <t>End User Efficiency</t>
  </si>
  <si>
    <t>On line Update</t>
  </si>
  <si>
    <t>Complex Processing</t>
  </si>
  <si>
    <t>Reusability</t>
  </si>
  <si>
    <t>Installation Ease</t>
  </si>
  <si>
    <t>Operational Ease</t>
  </si>
  <si>
    <t>Multiple Sites</t>
  </si>
  <si>
    <t>Facilitate Change</t>
  </si>
  <si>
    <t>TDI Score</t>
  </si>
  <si>
    <t>VAF =  (TDI*0,01)+0,65</t>
  </si>
  <si>
    <t>Adjusted Function points =   VAF*UFP  =                             AFP</t>
  </si>
  <si>
    <t>Customer</t>
  </si>
  <si>
    <t>Crunch</t>
  </si>
  <si>
    <t xml:space="preserve"> </t>
  </si>
  <si>
    <t>Update Supportcase</t>
  </si>
  <si>
    <t>Create supportcase</t>
  </si>
  <si>
    <t>Delete Supportcase</t>
  </si>
  <si>
    <t>Update Chat</t>
  </si>
  <si>
    <t>Create Customerinfo</t>
  </si>
  <si>
    <t>Update Customerinfo</t>
  </si>
  <si>
    <t>Delete Customerinfo</t>
  </si>
  <si>
    <t>Create Products</t>
  </si>
  <si>
    <t>Update Products</t>
  </si>
  <si>
    <t>Delete Products</t>
  </si>
  <si>
    <t>Create Dokuments</t>
  </si>
  <si>
    <t>Update Dokuments</t>
  </si>
  <si>
    <t>Delete Dokuments</t>
  </si>
  <si>
    <t>Create New Services</t>
  </si>
  <si>
    <t>Update Customer info</t>
  </si>
  <si>
    <t>Read supportcase</t>
  </si>
  <si>
    <t>Read Chat</t>
  </si>
  <si>
    <t>Read Customer info</t>
  </si>
  <si>
    <t>Read products</t>
  </si>
  <si>
    <t>Read Documents</t>
  </si>
  <si>
    <t>Read New Services</t>
  </si>
  <si>
    <t>Login</t>
  </si>
  <si>
    <t>Read Supportcase</t>
  </si>
  <si>
    <t>Read Products</t>
  </si>
  <si>
    <t>Read documents</t>
  </si>
  <si>
    <t>Support case DB</t>
  </si>
  <si>
    <t>Chat DB</t>
  </si>
  <si>
    <t>Customer Info DB</t>
  </si>
  <si>
    <t>Products DB</t>
  </si>
  <si>
    <t>Documents DB</t>
  </si>
  <si>
    <t>New Services DB</t>
  </si>
  <si>
    <t>Support case API</t>
  </si>
  <si>
    <t>API-Toggl</t>
  </si>
  <si>
    <t>Search Support case</t>
  </si>
  <si>
    <t>Search Documents</t>
  </si>
  <si>
    <t>Search Customer</t>
  </si>
  <si>
    <t>Order New Services</t>
  </si>
  <si>
    <t>Search documents</t>
  </si>
  <si>
    <t>Create Supportcase</t>
  </si>
  <si>
    <t>Create Costumer info</t>
  </si>
  <si>
    <t>Update Costumer info</t>
  </si>
  <si>
    <t>Delete Costumer info</t>
  </si>
  <si>
    <t>Create Documents</t>
  </si>
  <si>
    <t>Update Documents</t>
  </si>
  <si>
    <t>Delete Documents</t>
  </si>
  <si>
    <t>Create Support case</t>
  </si>
  <si>
    <t>Update Support case</t>
  </si>
  <si>
    <t>Update chat</t>
  </si>
  <si>
    <t>Order services</t>
  </si>
  <si>
    <t>tidsestimering [h]</t>
  </si>
  <si>
    <t>Beskrivelse</t>
  </si>
  <si>
    <t>Function points</t>
  </si>
  <si>
    <t>Kas</t>
  </si>
  <si>
    <t>Ras</t>
  </si>
  <si>
    <t>Per</t>
  </si>
  <si>
    <t>Tho</t>
  </si>
  <si>
    <t>Total</t>
  </si>
  <si>
    <t>timer pr point</t>
  </si>
  <si>
    <t>Create support case</t>
  </si>
  <si>
    <t>Create costumer info (Crunch)</t>
  </si>
  <si>
    <t>Update chat (Crunch)</t>
  </si>
  <si>
    <t>Totale tidsforbrug</t>
  </si>
  <si>
    <t>h</t>
  </si>
  <si>
    <t>Totale tidsforbrug i uger</t>
  </si>
  <si>
    <t>Uger</t>
  </si>
  <si>
    <t>Pris ved:</t>
  </si>
  <si>
    <t>kr pr time</t>
  </si>
  <si>
    <t>kr</t>
  </si>
  <si>
    <t>Pris beregnet ved vores egent gennemsnit</t>
  </si>
  <si>
    <t>Omkostninger:</t>
  </si>
  <si>
    <t>Total pris:</t>
  </si>
  <si>
    <t>Pris beregnet ved gennemsnit 10 timer pr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</si>
</sst>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4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3" fillId="8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0" fillId="10" borderId="1" xfId="0" applyFill="1" applyBorder="1"/>
    <xf numFmtId="0" fontId="3" fillId="12" borderId="1" xfId="0" applyFont="1" applyFill="1" applyBorder="1"/>
    <xf numFmtId="0" fontId="0" fillId="12" borderId="1" xfId="0" applyFill="1" applyBorder="1"/>
    <xf numFmtId="0" fontId="1" fillId="13" borderId="5" xfId="0" applyFont="1" applyFill="1" applyBorder="1"/>
    <xf numFmtId="0" fontId="1" fillId="13" borderId="8" xfId="0" applyFont="1" applyFill="1" applyBorder="1"/>
    <xf numFmtId="0" fontId="0" fillId="5" borderId="9" xfId="0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9" xfId="0" applyFill="1" applyBorder="1"/>
    <xf numFmtId="0" fontId="0" fillId="8" borderId="11" xfId="0" applyFill="1" applyBorder="1" applyAlignment="1">
      <alignment horizontal="center"/>
    </xf>
    <xf numFmtId="0" fontId="0" fillId="9" borderId="9" xfId="0" applyFill="1" applyBorder="1"/>
    <xf numFmtId="0" fontId="0" fillId="9" borderId="11" xfId="0" applyFill="1" applyBorder="1" applyAlignment="1">
      <alignment horizontal="center"/>
    </xf>
    <xf numFmtId="0" fontId="0" fillId="10" borderId="9" xfId="0" applyFill="1" applyBorder="1"/>
    <xf numFmtId="0" fontId="0" fillId="10" borderId="11" xfId="0" applyFill="1" applyBorder="1" applyAlignment="1">
      <alignment horizontal="center"/>
    </xf>
    <xf numFmtId="0" fontId="0" fillId="12" borderId="12" xfId="0" applyFill="1" applyBorder="1"/>
    <xf numFmtId="0" fontId="0" fillId="12" borderId="13" xfId="0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1" fillId="15" borderId="16" xfId="0" applyFont="1" applyFill="1" applyBorder="1"/>
    <xf numFmtId="0" fontId="1" fillId="15" borderId="17" xfId="0" applyFont="1" applyFill="1" applyBorder="1" applyAlignment="1">
      <alignment horizontal="center"/>
    </xf>
    <xf numFmtId="0" fontId="1" fillId="13" borderId="1" xfId="0" applyFont="1" applyFill="1" applyBorder="1"/>
    <xf numFmtId="0" fontId="0" fillId="13" borderId="1" xfId="0" applyFill="1" applyBorder="1"/>
    <xf numFmtId="0" fontId="0" fillId="0" borderId="1" xfId="0" applyBorder="1" applyAlignment="1">
      <alignment wrapText="1"/>
    </xf>
    <xf numFmtId="0" fontId="1" fillId="15" borderId="1" xfId="0" applyFont="1" applyFill="1" applyBorder="1" applyAlignment="1">
      <alignment horizontal="right"/>
    </xf>
    <xf numFmtId="0" fontId="1" fillId="15" borderId="1" xfId="0" applyFont="1" applyFill="1" applyBorder="1" applyAlignment="1">
      <alignment horizontal="center"/>
    </xf>
    <xf numFmtId="0" fontId="0" fillId="16" borderId="0" xfId="0" applyFill="1"/>
    <xf numFmtId="0" fontId="1" fillId="16" borderId="0" xfId="0" applyFont="1" applyFill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3" xfId="0" applyBorder="1"/>
    <xf numFmtId="1" fontId="0" fillId="0" borderId="24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0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9" xfId="0" applyBorder="1"/>
    <xf numFmtId="0" fontId="8" fillId="3" borderId="0" xfId="0" applyFont="1" applyFill="1"/>
    <xf numFmtId="0" fontId="8" fillId="3" borderId="29" xfId="0" quotePrefix="1" applyFont="1" applyFill="1" applyBorder="1"/>
    <xf numFmtId="3" fontId="8" fillId="3" borderId="29" xfId="0" applyNumberFormat="1" applyFont="1" applyFill="1" applyBorder="1"/>
    <xf numFmtId="0" fontId="8" fillId="3" borderId="30" xfId="0" applyFont="1" applyFill="1" applyBorder="1"/>
    <xf numFmtId="0" fontId="2" fillId="3" borderId="22" xfId="0" applyFont="1" applyFill="1" applyBorder="1"/>
    <xf numFmtId="0" fontId="0" fillId="0" borderId="23" xfId="0" applyFill="1" applyBorder="1"/>
    <xf numFmtId="0" fontId="0" fillId="0" borderId="24" xfId="0" applyBorder="1" applyAlignment="1">
      <alignment horizont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horizontal="center"/>
    </xf>
    <xf numFmtId="0" fontId="2" fillId="3" borderId="29" xfId="0" applyFont="1" applyFill="1" applyBorder="1"/>
    <xf numFmtId="3" fontId="2" fillId="3" borderId="29" xfId="0" applyNumberFormat="1" applyFont="1" applyFill="1" applyBorder="1"/>
    <xf numFmtId="0" fontId="2" fillId="3" borderId="30" xfId="0" applyFont="1" applyFill="1" applyBorder="1"/>
    <xf numFmtId="0" fontId="0" fillId="5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114300</xdr:rowOff>
    </xdr:from>
    <xdr:to>
      <xdr:col>18</xdr:col>
      <xdr:colOff>360905</xdr:colOff>
      <xdr:row>37</xdr:row>
      <xdr:rowOff>114300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BFF11EDC-A09F-445D-BF8E-F50E553E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14300"/>
          <a:ext cx="11095580" cy="7048500"/>
        </a:xfrm>
        <a:prstGeom prst="rect">
          <a:avLst/>
        </a:prstGeom>
      </xdr:spPr>
    </xdr:pic>
    <xdr:clientData/>
  </xdr:twoCellAnchor>
  <xdr:twoCellAnchor>
    <xdr:from>
      <xdr:col>4</xdr:col>
      <xdr:colOff>581025</xdr:colOff>
      <xdr:row>34</xdr:row>
      <xdr:rowOff>85725</xdr:rowOff>
    </xdr:from>
    <xdr:to>
      <xdr:col>6</xdr:col>
      <xdr:colOff>295275</xdr:colOff>
      <xdr:row>36</xdr:row>
      <xdr:rowOff>47625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EF43E07E-7B9C-445A-96DC-E2461F26FD2E}"/>
            </a:ext>
          </a:extLst>
        </xdr:cNvPr>
        <xdr:cNvSpPr txBox="1"/>
      </xdr:nvSpPr>
      <xdr:spPr>
        <a:xfrm>
          <a:off x="3019425" y="6562725"/>
          <a:ext cx="9334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kun C</a:t>
          </a:r>
        </a:p>
      </xdr:txBody>
    </xdr:sp>
    <xdr:clientData/>
  </xdr:twoCellAnchor>
  <xdr:twoCellAnchor>
    <xdr:from>
      <xdr:col>4</xdr:col>
      <xdr:colOff>581025</xdr:colOff>
      <xdr:row>33</xdr:row>
      <xdr:rowOff>95250</xdr:rowOff>
    </xdr:from>
    <xdr:to>
      <xdr:col>4</xdr:col>
      <xdr:colOff>590550</xdr:colOff>
      <xdr:row>35</xdr:row>
      <xdr:rowOff>66675</xdr:rowOff>
    </xdr:to>
    <xdr:cxnSp macro="">
      <xdr:nvCxnSpPr>
        <xdr:cNvPr id="6" name="Lige pilforbindelse 5">
          <a:extLst>
            <a:ext uri="{FF2B5EF4-FFF2-40B4-BE49-F238E27FC236}">
              <a16:creationId xmlns:a16="http://schemas.microsoft.com/office/drawing/2014/main" id="{184CB97D-F439-4CEC-A23E-988EDDE6A8BF}"/>
            </a:ext>
          </a:extLst>
        </xdr:cNvPr>
        <xdr:cNvCxnSpPr>
          <a:cxnSpLocks/>
          <a:stCxn id="4" idx="1"/>
        </xdr:cNvCxnSpPr>
      </xdr:nvCxnSpPr>
      <xdr:spPr>
        <a:xfrm flipV="1">
          <a:off x="3019425" y="6381750"/>
          <a:ext cx="95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28</xdr:row>
      <xdr:rowOff>161925</xdr:rowOff>
    </xdr:from>
    <xdr:to>
      <xdr:col>7</xdr:col>
      <xdr:colOff>438150</xdr:colOff>
      <xdr:row>30</xdr:row>
      <xdr:rowOff>66675</xdr:rowOff>
    </xdr:to>
    <xdr:sp macro="" textlink="">
      <xdr:nvSpPr>
        <xdr:cNvPr id="7" name="Tekstfelt 6">
          <a:extLst>
            <a:ext uri="{FF2B5EF4-FFF2-40B4-BE49-F238E27FC236}">
              <a16:creationId xmlns:a16="http://schemas.microsoft.com/office/drawing/2014/main" id="{55B744D2-8CFB-48C4-B5A2-3FA6CECA4798}"/>
            </a:ext>
          </a:extLst>
        </xdr:cNvPr>
        <xdr:cNvSpPr txBox="1"/>
      </xdr:nvSpPr>
      <xdr:spPr>
        <a:xfrm>
          <a:off x="3848100" y="5495925"/>
          <a:ext cx="8572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kun C</a:t>
          </a:r>
        </a:p>
      </xdr:txBody>
    </xdr:sp>
    <xdr:clientData/>
  </xdr:twoCellAnchor>
  <xdr:twoCellAnchor>
    <xdr:from>
      <xdr:col>6</xdr:col>
      <xdr:colOff>114300</xdr:colOff>
      <xdr:row>30</xdr:row>
      <xdr:rowOff>85726</xdr:rowOff>
    </xdr:from>
    <xdr:to>
      <xdr:col>6</xdr:col>
      <xdr:colOff>228601</xdr:colOff>
      <xdr:row>31</xdr:row>
      <xdr:rowOff>66675</xdr:rowOff>
    </xdr:to>
    <xdr:cxnSp macro="">
      <xdr:nvCxnSpPr>
        <xdr:cNvPr id="8" name="Lige pilforbindelse 7">
          <a:extLst>
            <a:ext uri="{FF2B5EF4-FFF2-40B4-BE49-F238E27FC236}">
              <a16:creationId xmlns:a16="http://schemas.microsoft.com/office/drawing/2014/main" id="{BC546FC6-7754-4715-85A9-F39960DC0AD0}"/>
            </a:ext>
          </a:extLst>
        </xdr:cNvPr>
        <xdr:cNvCxnSpPr/>
      </xdr:nvCxnSpPr>
      <xdr:spPr>
        <a:xfrm flipH="1">
          <a:off x="3771900" y="5800726"/>
          <a:ext cx="114301" cy="1714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8</xdr:row>
      <xdr:rowOff>61515</xdr:rowOff>
    </xdr:from>
    <xdr:to>
      <xdr:col>4</xdr:col>
      <xdr:colOff>885826</xdr:colOff>
      <xdr:row>12</xdr:row>
      <xdr:rowOff>184258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CF9D55FE-E474-490D-B01B-6DC41D4C6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0" t="5876" b="9754"/>
        <a:stretch/>
      </xdr:blipFill>
      <xdr:spPr>
        <a:xfrm>
          <a:off x="1447799" y="1776015"/>
          <a:ext cx="3905251" cy="8847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600074</xdr:colOff>
      <xdr:row>93</xdr:row>
      <xdr:rowOff>126159</xdr:rowOff>
    </xdr:from>
    <xdr:to>
      <xdr:col>4</xdr:col>
      <xdr:colOff>811174</xdr:colOff>
      <xdr:row>98</xdr:row>
      <xdr:rowOff>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CCFAD887-D4EE-46A2-B6B7-FE0F4138A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4" y="22748034"/>
          <a:ext cx="3830599" cy="826341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40</xdr:row>
      <xdr:rowOff>81678</xdr:rowOff>
    </xdr:from>
    <xdr:to>
      <xdr:col>4</xdr:col>
      <xdr:colOff>819151</xdr:colOff>
      <xdr:row>45</xdr:row>
      <xdr:rowOff>1570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5F4EFC5-CB36-4827-932B-99D6FCA4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225" y="7939803"/>
          <a:ext cx="3838576" cy="8723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72076</xdr:rowOff>
    </xdr:from>
    <xdr:to>
      <xdr:col>4</xdr:col>
      <xdr:colOff>781049</xdr:colOff>
      <xdr:row>56</xdr:row>
      <xdr:rowOff>174282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E4F19B9-7B1F-4247-AFCD-8C1D64315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" y="13311826"/>
          <a:ext cx="3800474" cy="864206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108</xdr:row>
      <xdr:rowOff>135684</xdr:rowOff>
    </xdr:from>
    <xdr:to>
      <xdr:col>4</xdr:col>
      <xdr:colOff>830223</xdr:colOff>
      <xdr:row>112</xdr:row>
      <xdr:rowOff>180975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5B82C3B6-DAA6-4F74-9C7F-6FC45E074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49" y="27377184"/>
          <a:ext cx="3830599" cy="826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1</xdr:row>
      <xdr:rowOff>149692</xdr:rowOff>
    </xdr:from>
    <xdr:to>
      <xdr:col>11</xdr:col>
      <xdr:colOff>236901</xdr:colOff>
      <xdr:row>18</xdr:row>
      <xdr:rowOff>189907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2B46170C-C6FE-4FC7-946D-2456C5F5E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4" y="340192"/>
          <a:ext cx="6761527" cy="327871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21</xdr:row>
      <xdr:rowOff>123825</xdr:rowOff>
    </xdr:from>
    <xdr:to>
      <xdr:col>9</xdr:col>
      <xdr:colOff>560738</xdr:colOff>
      <xdr:row>40</xdr:row>
      <xdr:rowOff>189624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45F0CF09-AFA7-4D7E-8619-0E680F1E9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79" t="15873"/>
        <a:stretch/>
      </xdr:blipFill>
      <xdr:spPr>
        <a:xfrm>
          <a:off x="180975" y="4124325"/>
          <a:ext cx="5866163" cy="3685299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42</xdr:row>
      <xdr:rowOff>137693</xdr:rowOff>
    </xdr:from>
    <xdr:to>
      <xdr:col>10</xdr:col>
      <xdr:colOff>256025</xdr:colOff>
      <xdr:row>62</xdr:row>
      <xdr:rowOff>132642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93CCA520-BC9D-440D-BC51-115A1053F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4" y="8138693"/>
          <a:ext cx="6171051" cy="3804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15</xdr:col>
      <xdr:colOff>36952</xdr:colOff>
      <xdr:row>94</xdr:row>
      <xdr:rowOff>46929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643748F-423A-4384-8940-EE68DBE5C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82500"/>
          <a:ext cx="9180952" cy="5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540390</xdr:colOff>
      <xdr:row>97</xdr:row>
      <xdr:rowOff>142875</xdr:rowOff>
    </xdr:from>
    <xdr:to>
      <xdr:col>11</xdr:col>
      <xdr:colOff>389208</xdr:colOff>
      <xdr:row>123</xdr:row>
      <xdr:rowOff>132357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E4C7B9C6-61C5-4F75-8867-1170EC56C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0390" y="18621375"/>
          <a:ext cx="6554418" cy="4942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306978</xdr:colOff>
      <xdr:row>1</xdr:row>
      <xdr:rowOff>85725</xdr:rowOff>
    </xdr:from>
    <xdr:to>
      <xdr:col>11</xdr:col>
      <xdr:colOff>55875</xdr:colOff>
      <xdr:row>23</xdr:row>
      <xdr:rowOff>8713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5CB0ABFE-59DE-4D00-97D1-988FD8D7D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978" y="276225"/>
          <a:ext cx="6454497" cy="4113988"/>
        </a:xfrm>
        <a:prstGeom prst="rect">
          <a:avLst/>
        </a:prstGeom>
      </xdr:spPr>
    </xdr:pic>
    <xdr:clientData/>
  </xdr:twoCellAnchor>
  <xdr:twoCellAnchor editAs="oneCell">
    <xdr:from>
      <xdr:col>0</xdr:col>
      <xdr:colOff>609529</xdr:colOff>
      <xdr:row>23</xdr:row>
      <xdr:rowOff>152399</xdr:rowOff>
    </xdr:from>
    <xdr:to>
      <xdr:col>11</xdr:col>
      <xdr:colOff>494087</xdr:colOff>
      <xdr:row>46</xdr:row>
      <xdr:rowOff>103976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6127744C-71BA-426F-959B-C565F99D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29" y="4533899"/>
          <a:ext cx="6590158" cy="43330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14</xdr:col>
      <xdr:colOff>227581</xdr:colOff>
      <xdr:row>91</xdr:row>
      <xdr:rowOff>65833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1FACACCC-A776-4C7E-95D8-BA2AC09F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668000"/>
          <a:ext cx="8152381" cy="67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83</xdr:row>
      <xdr:rowOff>3768</xdr:rowOff>
    </xdr:from>
    <xdr:to>
      <xdr:col>24</xdr:col>
      <xdr:colOff>284456</xdr:colOff>
      <xdr:row>106</xdr:row>
      <xdr:rowOff>141905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77100949-3CB4-4181-9A27-A096D065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6825" y="15815268"/>
          <a:ext cx="6028031" cy="4519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7820-7959-4F74-B3DA-F2ED2EF1A38B}">
  <dimension ref="U17:W19"/>
  <sheetViews>
    <sheetView workbookViewId="0">
      <selection activeCell="T31" sqref="T31"/>
    </sheetView>
  </sheetViews>
  <sheetFormatPr defaultRowHeight="15" x14ac:dyDescent="0.25"/>
  <sheetData>
    <row r="17" spans="21:23" x14ac:dyDescent="0.25">
      <c r="V17" t="s">
        <v>74</v>
      </c>
      <c r="W17" t="s">
        <v>73</v>
      </c>
    </row>
    <row r="18" spans="21:23" x14ac:dyDescent="0.25">
      <c r="U18" t="s">
        <v>2</v>
      </c>
      <c r="V18">
        <v>14</v>
      </c>
      <c r="W18">
        <v>5</v>
      </c>
    </row>
    <row r="19" spans="21:23" x14ac:dyDescent="0.25">
      <c r="U1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58A6-C080-4B07-AEF6-A124F83C852D}">
  <dimension ref="A2:W164"/>
  <sheetViews>
    <sheetView showGridLines="0" tabSelected="1" topLeftCell="C1" workbookViewId="0">
      <selection activeCell="J36" sqref="J36"/>
    </sheetView>
  </sheetViews>
  <sheetFormatPr defaultRowHeight="15" x14ac:dyDescent="0.25"/>
  <cols>
    <col min="1" max="1" width="12.5703125" hidden="1" customWidth="1"/>
    <col min="2" max="2" width="8.7109375" hidden="1" customWidth="1"/>
    <col min="4" max="4" width="36.140625" customWidth="1"/>
    <col min="5" max="5" width="14.7109375" style="18" customWidth="1"/>
    <col min="6" max="6" width="13.85546875" customWidth="1"/>
    <col min="12" max="12" width="4.5703125" customWidth="1"/>
    <col min="13" max="13" width="5.42578125" customWidth="1"/>
  </cols>
  <sheetData>
    <row r="2" spans="1:12" x14ac:dyDescent="0.25">
      <c r="C2" s="6" t="s">
        <v>34</v>
      </c>
      <c r="D2" s="6" t="s">
        <v>35</v>
      </c>
      <c r="E2" s="7" t="s">
        <v>36</v>
      </c>
      <c r="F2" s="6"/>
      <c r="G2" s="6" t="s">
        <v>26</v>
      </c>
      <c r="H2" s="6" t="s">
        <v>32</v>
      </c>
      <c r="I2" s="6" t="s">
        <v>30</v>
      </c>
      <c r="L2">
        <v>16</v>
      </c>
    </row>
    <row r="3" spans="1:12" x14ac:dyDescent="0.25">
      <c r="A3" s="8" t="s">
        <v>37</v>
      </c>
      <c r="C3" s="9" t="s">
        <v>2</v>
      </c>
      <c r="D3" s="81" t="s">
        <v>38</v>
      </c>
      <c r="E3" s="9">
        <v>23</v>
      </c>
      <c r="F3" s="97" t="s">
        <v>39</v>
      </c>
      <c r="G3" s="2"/>
      <c r="H3" s="2"/>
      <c r="I3" s="10"/>
    </row>
    <row r="4" spans="1:12" x14ac:dyDescent="0.25">
      <c r="A4" s="11" t="s">
        <v>40</v>
      </c>
      <c r="C4" s="12" t="s">
        <v>3</v>
      </c>
      <c r="D4" s="82" t="s">
        <v>41</v>
      </c>
      <c r="E4" s="12">
        <v>3</v>
      </c>
      <c r="F4" s="98"/>
      <c r="G4" s="2"/>
      <c r="H4" s="2"/>
      <c r="I4" s="10"/>
    </row>
    <row r="5" spans="1:12" ht="30" x14ac:dyDescent="0.25">
      <c r="A5" s="11" t="s">
        <v>42</v>
      </c>
      <c r="C5" s="13" t="s">
        <v>4</v>
      </c>
      <c r="D5" s="83" t="s">
        <v>43</v>
      </c>
      <c r="E5" s="13">
        <v>12</v>
      </c>
      <c r="F5" s="99"/>
      <c r="G5" s="2"/>
      <c r="H5" s="2"/>
      <c r="I5" s="10"/>
    </row>
    <row r="6" spans="1:12" ht="30" x14ac:dyDescent="0.25">
      <c r="A6" s="11" t="s">
        <v>44</v>
      </c>
      <c r="C6" s="14" t="s">
        <v>5</v>
      </c>
      <c r="D6" s="84" t="s">
        <v>45</v>
      </c>
      <c r="E6" s="14">
        <v>7</v>
      </c>
      <c r="F6" s="100" t="s">
        <v>46</v>
      </c>
      <c r="G6" s="2"/>
      <c r="H6" s="10"/>
      <c r="I6" s="2"/>
    </row>
    <row r="7" spans="1:12" ht="30" x14ac:dyDescent="0.25">
      <c r="A7" s="11" t="s">
        <v>47</v>
      </c>
      <c r="C7" s="15" t="s">
        <v>6</v>
      </c>
      <c r="D7" s="85" t="s">
        <v>48</v>
      </c>
      <c r="E7" s="15">
        <v>1</v>
      </c>
      <c r="F7" s="101"/>
      <c r="G7" s="2"/>
      <c r="H7" s="10"/>
      <c r="I7" s="2"/>
    </row>
    <row r="14" spans="1:12" ht="18.75" x14ac:dyDescent="0.3">
      <c r="C14" s="16" t="s">
        <v>2</v>
      </c>
      <c r="D14" s="17" t="s">
        <v>35</v>
      </c>
      <c r="E14" s="17" t="s">
        <v>26</v>
      </c>
      <c r="F14" s="17" t="s">
        <v>49</v>
      </c>
      <c r="G14" s="17" t="s">
        <v>50</v>
      </c>
      <c r="H14" s="17" t="s">
        <v>51</v>
      </c>
      <c r="I14" s="17" t="s">
        <v>52</v>
      </c>
    </row>
    <row r="15" spans="1:12" x14ac:dyDescent="0.25">
      <c r="B15" t="s">
        <v>74</v>
      </c>
      <c r="C15" s="17">
        <v>1</v>
      </c>
      <c r="D15" s="2" t="s">
        <v>77</v>
      </c>
      <c r="E15" s="2">
        <v>12</v>
      </c>
      <c r="F15" s="2">
        <v>4</v>
      </c>
      <c r="G15" s="2"/>
      <c r="H15" s="2"/>
      <c r="I15" s="2">
        <v>1</v>
      </c>
    </row>
    <row r="16" spans="1:12" x14ac:dyDescent="0.25">
      <c r="C16" s="17">
        <v>2</v>
      </c>
      <c r="D16" s="2" t="s">
        <v>76</v>
      </c>
      <c r="E16" s="2">
        <v>10</v>
      </c>
      <c r="F16" s="2">
        <v>4</v>
      </c>
      <c r="G16" s="2"/>
      <c r="H16" s="2"/>
      <c r="I16" s="2">
        <v>1</v>
      </c>
    </row>
    <row r="17" spans="2:9" x14ac:dyDescent="0.25">
      <c r="C17" s="17">
        <v>3</v>
      </c>
      <c r="D17" s="2" t="s">
        <v>78</v>
      </c>
      <c r="E17" s="2">
        <v>1</v>
      </c>
      <c r="F17" s="2">
        <v>1</v>
      </c>
      <c r="G17" s="2">
        <v>1</v>
      </c>
      <c r="H17" s="2"/>
      <c r="I17" s="2"/>
    </row>
    <row r="18" spans="2:9" x14ac:dyDescent="0.25">
      <c r="C18" s="17">
        <v>4</v>
      </c>
      <c r="D18" s="2" t="s">
        <v>79</v>
      </c>
      <c r="E18" s="2">
        <v>4</v>
      </c>
      <c r="F18" s="2">
        <v>1</v>
      </c>
      <c r="G18" s="2">
        <v>1</v>
      </c>
      <c r="H18" s="2"/>
      <c r="I18" s="2"/>
    </row>
    <row r="19" spans="2:9" x14ac:dyDescent="0.25">
      <c r="C19" s="17">
        <v>5</v>
      </c>
      <c r="D19" s="2" t="s">
        <v>80</v>
      </c>
      <c r="E19" s="2">
        <v>7</v>
      </c>
      <c r="F19" s="2">
        <v>1</v>
      </c>
      <c r="G19" s="2">
        <v>1</v>
      </c>
      <c r="H19" s="2"/>
      <c r="I19" s="2"/>
    </row>
    <row r="20" spans="2:9" x14ac:dyDescent="0.25">
      <c r="C20" s="17">
        <v>6</v>
      </c>
      <c r="D20" s="2" t="s">
        <v>81</v>
      </c>
      <c r="E20" s="53">
        <v>7</v>
      </c>
      <c r="F20" s="53">
        <v>1</v>
      </c>
      <c r="G20" s="2">
        <v>1</v>
      </c>
      <c r="H20" s="2"/>
      <c r="I20" s="2"/>
    </row>
    <row r="21" spans="2:9" x14ac:dyDescent="0.25">
      <c r="C21" s="17">
        <v>7</v>
      </c>
      <c r="D21" s="2" t="s">
        <v>82</v>
      </c>
      <c r="E21" s="2">
        <v>1</v>
      </c>
      <c r="F21" s="2">
        <v>1</v>
      </c>
      <c r="G21" s="2">
        <v>1</v>
      </c>
      <c r="H21" s="2"/>
      <c r="I21" s="2"/>
    </row>
    <row r="22" spans="2:9" x14ac:dyDescent="0.25">
      <c r="C22" s="17">
        <v>8</v>
      </c>
      <c r="D22" s="2" t="s">
        <v>83</v>
      </c>
      <c r="E22" s="2">
        <v>4</v>
      </c>
      <c r="F22" s="2">
        <v>1</v>
      </c>
      <c r="G22" s="2">
        <v>1</v>
      </c>
      <c r="H22" s="2"/>
      <c r="I22" s="2"/>
    </row>
    <row r="23" spans="2:9" x14ac:dyDescent="0.25">
      <c r="C23" s="17">
        <v>9</v>
      </c>
      <c r="D23" s="2" t="s">
        <v>84</v>
      </c>
      <c r="E23" s="2">
        <v>4</v>
      </c>
      <c r="F23" s="2">
        <v>1</v>
      </c>
      <c r="G23" s="2">
        <v>1</v>
      </c>
      <c r="H23" s="2"/>
      <c r="I23" s="2"/>
    </row>
    <row r="24" spans="2:9" x14ac:dyDescent="0.25">
      <c r="C24" s="17">
        <v>10</v>
      </c>
      <c r="D24" s="2" t="s">
        <v>85</v>
      </c>
      <c r="E24" s="2">
        <v>7</v>
      </c>
      <c r="F24" s="2">
        <v>1</v>
      </c>
      <c r="G24" s="2">
        <v>1</v>
      </c>
      <c r="H24" s="2"/>
      <c r="I24" s="2"/>
    </row>
    <row r="25" spans="2:9" x14ac:dyDescent="0.25">
      <c r="C25" s="17">
        <v>11</v>
      </c>
      <c r="D25" s="2" t="s">
        <v>86</v>
      </c>
      <c r="E25" s="2">
        <v>5</v>
      </c>
      <c r="F25" s="2">
        <v>1</v>
      </c>
      <c r="G25" s="2">
        <v>1</v>
      </c>
      <c r="H25" s="2"/>
      <c r="I25" s="2"/>
    </row>
    <row r="26" spans="2:9" x14ac:dyDescent="0.25">
      <c r="C26" s="17">
        <v>12</v>
      </c>
      <c r="D26" s="2" t="s">
        <v>87</v>
      </c>
      <c r="E26" s="2">
        <v>5</v>
      </c>
      <c r="F26" s="2">
        <v>1</v>
      </c>
      <c r="G26" s="2">
        <v>1</v>
      </c>
      <c r="H26" s="2"/>
      <c r="I26" s="2"/>
    </row>
    <row r="27" spans="2:9" x14ac:dyDescent="0.25">
      <c r="C27" s="17">
        <v>13</v>
      </c>
      <c r="D27" s="2" t="s">
        <v>88</v>
      </c>
      <c r="E27" s="2">
        <v>1</v>
      </c>
      <c r="F27" s="2">
        <v>1</v>
      </c>
      <c r="G27" s="2">
        <v>1</v>
      </c>
      <c r="H27" s="2"/>
      <c r="I27" s="2"/>
    </row>
    <row r="28" spans="2:9" x14ac:dyDescent="0.25">
      <c r="C28" s="17">
        <v>14</v>
      </c>
      <c r="D28" s="2" t="s">
        <v>109</v>
      </c>
      <c r="E28" s="2">
        <v>4</v>
      </c>
      <c r="F28" s="2">
        <v>1</v>
      </c>
      <c r="G28" s="2">
        <v>1</v>
      </c>
      <c r="H28" s="2"/>
      <c r="I28" s="2"/>
    </row>
    <row r="29" spans="2:9" x14ac:dyDescent="0.25">
      <c r="C29" s="17">
        <v>15</v>
      </c>
      <c r="D29" s="2" t="s">
        <v>110</v>
      </c>
      <c r="E29" s="2">
        <v>4</v>
      </c>
      <c r="F29" s="2">
        <v>1</v>
      </c>
      <c r="G29" s="2">
        <v>1</v>
      </c>
      <c r="H29" s="2"/>
      <c r="I29" s="2"/>
    </row>
    <row r="30" spans="2:9" x14ac:dyDescent="0.25">
      <c r="C30" s="17">
        <v>16</v>
      </c>
      <c r="D30" s="2" t="s">
        <v>111</v>
      </c>
      <c r="E30" s="2">
        <v>8</v>
      </c>
      <c r="F30" s="2">
        <v>1</v>
      </c>
      <c r="G30" s="2">
        <v>1</v>
      </c>
      <c r="H30" s="2"/>
      <c r="I30" s="2"/>
    </row>
    <row r="31" spans="2:9" x14ac:dyDescent="0.25">
      <c r="C31" s="17"/>
      <c r="D31" s="2"/>
      <c r="E31" s="2"/>
      <c r="F31" s="2"/>
      <c r="G31" s="2"/>
      <c r="H31" s="2"/>
      <c r="I31" s="2"/>
    </row>
    <row r="32" spans="2:9" x14ac:dyDescent="0.25">
      <c r="B32" t="s">
        <v>73</v>
      </c>
      <c r="C32" s="17">
        <v>17</v>
      </c>
      <c r="D32" s="2" t="s">
        <v>77</v>
      </c>
      <c r="E32" s="2">
        <v>12</v>
      </c>
      <c r="F32" s="2">
        <v>4</v>
      </c>
      <c r="G32" s="2"/>
      <c r="H32" s="2"/>
      <c r="I32" s="2">
        <v>1</v>
      </c>
    </row>
    <row r="33" spans="2:17" x14ac:dyDescent="0.25">
      <c r="C33" s="17">
        <v>18</v>
      </c>
      <c r="D33" s="2" t="s">
        <v>76</v>
      </c>
      <c r="E33" s="2">
        <v>12</v>
      </c>
      <c r="F33" s="2">
        <v>4</v>
      </c>
      <c r="G33" s="2"/>
      <c r="H33" s="2"/>
      <c r="I33" s="2">
        <v>1</v>
      </c>
    </row>
    <row r="34" spans="2:17" x14ac:dyDescent="0.25">
      <c r="C34" s="17">
        <v>19</v>
      </c>
      <c r="D34" s="2" t="s">
        <v>79</v>
      </c>
      <c r="E34" s="2">
        <v>4</v>
      </c>
      <c r="F34" s="2">
        <v>1</v>
      </c>
      <c r="G34" s="2">
        <v>1</v>
      </c>
      <c r="H34" s="2"/>
      <c r="I34" s="2"/>
    </row>
    <row r="35" spans="2:17" x14ac:dyDescent="0.25">
      <c r="C35" s="17">
        <v>20</v>
      </c>
      <c r="D35" s="2" t="s">
        <v>90</v>
      </c>
      <c r="E35" s="2">
        <v>7</v>
      </c>
      <c r="F35" s="2">
        <v>1</v>
      </c>
      <c r="G35" s="2">
        <v>1</v>
      </c>
      <c r="H35" s="2"/>
      <c r="I35" s="2"/>
      <c r="Q35" t="s">
        <v>75</v>
      </c>
    </row>
    <row r="36" spans="2:17" x14ac:dyDescent="0.25">
      <c r="C36" s="17">
        <v>21</v>
      </c>
      <c r="D36" s="2" t="s">
        <v>112</v>
      </c>
      <c r="E36" s="2">
        <v>4</v>
      </c>
      <c r="F36" s="2">
        <v>1</v>
      </c>
      <c r="G36" s="2">
        <v>1</v>
      </c>
      <c r="H36" s="2"/>
      <c r="I36" s="2"/>
    </row>
    <row r="37" spans="2:17" x14ac:dyDescent="0.25">
      <c r="C37" s="17">
        <v>22</v>
      </c>
      <c r="D37" s="2" t="s">
        <v>100</v>
      </c>
      <c r="E37" s="2">
        <v>2</v>
      </c>
      <c r="F37" s="2">
        <v>1</v>
      </c>
      <c r="G37" s="2">
        <v>1</v>
      </c>
      <c r="H37" s="2"/>
      <c r="I37" s="2"/>
    </row>
    <row r="38" spans="2:17" x14ac:dyDescent="0.25">
      <c r="C38" s="17">
        <v>23</v>
      </c>
      <c r="D38" s="2" t="s">
        <v>113</v>
      </c>
      <c r="E38" s="2"/>
      <c r="F38" s="2"/>
      <c r="G38" s="2"/>
      <c r="H38" s="2"/>
      <c r="I38" s="2"/>
    </row>
    <row r="39" spans="2:17" x14ac:dyDescent="0.25">
      <c r="G39" s="17">
        <f>SUM(G15:G38)</f>
        <v>18</v>
      </c>
      <c r="H39" s="17">
        <f>SUM(H15:H38)</f>
        <v>0</v>
      </c>
      <c r="I39" s="17">
        <f>SUM(I15:I38)</f>
        <v>4</v>
      </c>
    </row>
    <row r="46" spans="2:17" ht="18.75" x14ac:dyDescent="0.3">
      <c r="C46" s="19" t="s">
        <v>3</v>
      </c>
      <c r="D46" s="20" t="s">
        <v>35</v>
      </c>
      <c r="E46" s="20" t="s">
        <v>26</v>
      </c>
      <c r="F46" s="20" t="s">
        <v>49</v>
      </c>
      <c r="G46" s="20" t="s">
        <v>50</v>
      </c>
      <c r="H46" s="20" t="s">
        <v>51</v>
      </c>
      <c r="I46" s="20" t="s">
        <v>52</v>
      </c>
    </row>
    <row r="47" spans="2:17" x14ac:dyDescent="0.25">
      <c r="B47" t="s">
        <v>74</v>
      </c>
      <c r="C47" s="20">
        <v>1</v>
      </c>
      <c r="D47" s="2" t="s">
        <v>109</v>
      </c>
      <c r="E47" s="54">
        <v>12</v>
      </c>
      <c r="F47" s="2">
        <v>1</v>
      </c>
      <c r="G47" s="2">
        <v>1</v>
      </c>
      <c r="H47" s="2"/>
      <c r="I47" s="2"/>
    </row>
    <row r="48" spans="2:17" x14ac:dyDescent="0.25">
      <c r="C48" s="20">
        <v>2</v>
      </c>
      <c r="D48" s="2" t="s">
        <v>110</v>
      </c>
      <c r="E48" s="54">
        <v>5</v>
      </c>
      <c r="F48" s="2">
        <v>1</v>
      </c>
      <c r="G48" s="2">
        <v>1</v>
      </c>
      <c r="H48" s="2"/>
      <c r="I48" s="2"/>
    </row>
    <row r="49" spans="2:9" x14ac:dyDescent="0.25">
      <c r="C49" s="20">
        <v>3</v>
      </c>
      <c r="D49" s="2" t="s">
        <v>111</v>
      </c>
      <c r="E49" s="54">
        <v>10</v>
      </c>
      <c r="F49" s="2">
        <v>1</v>
      </c>
      <c r="G49" s="2">
        <v>1</v>
      </c>
      <c r="H49" s="2"/>
      <c r="I49" s="2"/>
    </row>
    <row r="50" spans="2:9" x14ac:dyDescent="0.25">
      <c r="G50" s="20">
        <f>SUM(G47:G49)</f>
        <v>3</v>
      </c>
      <c r="H50" s="20">
        <f>SUM(H47:H49)</f>
        <v>0</v>
      </c>
      <c r="I50" s="20">
        <f>SUM(I47:I49)</f>
        <v>0</v>
      </c>
    </row>
    <row r="58" spans="2:9" ht="18.75" x14ac:dyDescent="0.3">
      <c r="C58" s="21" t="s">
        <v>4</v>
      </c>
      <c r="D58" s="22" t="s">
        <v>35</v>
      </c>
      <c r="E58" s="22" t="s">
        <v>26</v>
      </c>
      <c r="F58" s="22" t="s">
        <v>49</v>
      </c>
      <c r="G58" s="22" t="s">
        <v>50</v>
      </c>
      <c r="H58" s="22" t="s">
        <v>51</v>
      </c>
      <c r="I58" s="22" t="s">
        <v>52</v>
      </c>
    </row>
    <row r="59" spans="2:9" x14ac:dyDescent="0.25">
      <c r="B59" t="s">
        <v>74</v>
      </c>
      <c r="C59" s="22">
        <v>1</v>
      </c>
      <c r="D59" s="2" t="s">
        <v>91</v>
      </c>
      <c r="E59" s="4">
        <v>12</v>
      </c>
      <c r="F59" s="2">
        <v>4</v>
      </c>
      <c r="G59" s="2"/>
      <c r="H59" s="2"/>
      <c r="I59" s="2">
        <v>1</v>
      </c>
    </row>
    <row r="60" spans="2:9" x14ac:dyDescent="0.25">
      <c r="C60" s="22">
        <v>2</v>
      </c>
      <c r="D60" s="2" t="s">
        <v>92</v>
      </c>
      <c r="E60" s="4">
        <v>4</v>
      </c>
      <c r="F60" s="2">
        <v>1</v>
      </c>
      <c r="G60" s="2">
        <v>1</v>
      </c>
      <c r="H60" s="2"/>
      <c r="I60" s="2"/>
    </row>
    <row r="61" spans="2:9" x14ac:dyDescent="0.25">
      <c r="C61" s="22">
        <v>3</v>
      </c>
      <c r="D61" s="2" t="s">
        <v>93</v>
      </c>
      <c r="E61" s="4">
        <v>10</v>
      </c>
      <c r="F61" s="2">
        <v>1</v>
      </c>
      <c r="G61" s="2">
        <v>1</v>
      </c>
      <c r="H61" s="2"/>
      <c r="I61" s="2"/>
    </row>
    <row r="62" spans="2:9" x14ac:dyDescent="0.25">
      <c r="C62" s="22">
        <v>4</v>
      </c>
      <c r="D62" s="2" t="s">
        <v>94</v>
      </c>
      <c r="E62" s="4">
        <v>4</v>
      </c>
      <c r="F62" s="2">
        <v>1</v>
      </c>
      <c r="G62" s="2">
        <v>1</v>
      </c>
      <c r="H62" s="2"/>
      <c r="I62" s="2"/>
    </row>
    <row r="63" spans="2:9" x14ac:dyDescent="0.25">
      <c r="C63" s="22">
        <v>5</v>
      </c>
      <c r="D63" s="2" t="s">
        <v>95</v>
      </c>
      <c r="E63" s="4">
        <v>4</v>
      </c>
      <c r="F63" s="2">
        <v>1</v>
      </c>
      <c r="G63" s="2">
        <v>1</v>
      </c>
      <c r="H63" s="2"/>
      <c r="I63" s="2"/>
    </row>
    <row r="64" spans="2:9" x14ac:dyDescent="0.25">
      <c r="C64" s="22">
        <v>6</v>
      </c>
      <c r="D64" s="2" t="s">
        <v>96</v>
      </c>
      <c r="E64" s="4">
        <v>4</v>
      </c>
      <c r="F64" s="2">
        <v>1</v>
      </c>
      <c r="G64" s="2">
        <v>1</v>
      </c>
      <c r="H64" s="2"/>
      <c r="I64" s="2"/>
    </row>
    <row r="65" spans="3:9" x14ac:dyDescent="0.25">
      <c r="C65" s="22">
        <v>7</v>
      </c>
      <c r="D65" s="2" t="s">
        <v>97</v>
      </c>
      <c r="E65" s="4">
        <v>2</v>
      </c>
      <c r="F65" s="2">
        <v>1</v>
      </c>
      <c r="G65" s="2">
        <v>1</v>
      </c>
      <c r="H65" s="2"/>
      <c r="I65" s="2"/>
    </row>
    <row r="66" spans="3:9" x14ac:dyDescent="0.25">
      <c r="C66" s="22">
        <v>8</v>
      </c>
      <c r="D66" s="2" t="s">
        <v>114</v>
      </c>
      <c r="E66" s="4">
        <v>12</v>
      </c>
      <c r="F66" s="2">
        <v>1</v>
      </c>
      <c r="G66" s="2">
        <v>1</v>
      </c>
      <c r="H66" s="2"/>
      <c r="I66" s="2"/>
    </row>
    <row r="67" spans="3:9" x14ac:dyDescent="0.25">
      <c r="C67" s="22">
        <v>9</v>
      </c>
      <c r="D67" s="2" t="s">
        <v>76</v>
      </c>
      <c r="E67" s="4">
        <v>12</v>
      </c>
      <c r="F67" s="2">
        <v>1</v>
      </c>
      <c r="G67" s="2">
        <v>1</v>
      </c>
      <c r="H67" s="2"/>
      <c r="I67" s="2"/>
    </row>
    <row r="68" spans="3:9" x14ac:dyDescent="0.25">
      <c r="C68" s="22">
        <v>10</v>
      </c>
      <c r="D68" s="2" t="s">
        <v>78</v>
      </c>
      <c r="E68" s="4">
        <v>12</v>
      </c>
      <c r="F68" s="2">
        <v>1</v>
      </c>
      <c r="G68" s="2">
        <v>1</v>
      </c>
      <c r="H68" s="2"/>
      <c r="I68" s="2"/>
    </row>
    <row r="69" spans="3:9" x14ac:dyDescent="0.25">
      <c r="C69" s="22">
        <v>11</v>
      </c>
      <c r="D69" s="2" t="s">
        <v>79</v>
      </c>
      <c r="E69" s="4">
        <v>4</v>
      </c>
      <c r="F69" s="2">
        <v>1</v>
      </c>
      <c r="G69" s="2">
        <v>1</v>
      </c>
      <c r="H69" s="2"/>
      <c r="I69" s="2"/>
    </row>
    <row r="70" spans="3:9" x14ac:dyDescent="0.25">
      <c r="C70" s="22">
        <v>12</v>
      </c>
      <c r="D70" s="2" t="s">
        <v>115</v>
      </c>
      <c r="E70" s="4">
        <v>10</v>
      </c>
      <c r="F70" s="2">
        <v>1</v>
      </c>
      <c r="G70" s="2">
        <v>1</v>
      </c>
      <c r="H70" s="2"/>
      <c r="I70" s="2"/>
    </row>
    <row r="71" spans="3:9" x14ac:dyDescent="0.25">
      <c r="C71" s="22">
        <v>13</v>
      </c>
      <c r="D71" s="2" t="s">
        <v>116</v>
      </c>
      <c r="E71" s="54">
        <v>10</v>
      </c>
      <c r="F71" s="2">
        <v>1</v>
      </c>
      <c r="G71" s="2">
        <v>1</v>
      </c>
      <c r="H71" s="2"/>
      <c r="I71" s="2"/>
    </row>
    <row r="72" spans="3:9" x14ac:dyDescent="0.25">
      <c r="C72" s="22">
        <v>14</v>
      </c>
      <c r="D72" s="2" t="s">
        <v>117</v>
      </c>
      <c r="E72" s="54">
        <v>10</v>
      </c>
      <c r="F72" s="2">
        <v>1</v>
      </c>
      <c r="G72" s="2">
        <v>1</v>
      </c>
      <c r="H72" s="2"/>
      <c r="I72" s="2"/>
    </row>
    <row r="73" spans="3:9" x14ac:dyDescent="0.25">
      <c r="C73" s="22">
        <v>15</v>
      </c>
      <c r="D73" s="2" t="s">
        <v>83</v>
      </c>
      <c r="E73" s="54">
        <v>4</v>
      </c>
      <c r="F73" s="2">
        <v>1</v>
      </c>
      <c r="G73" s="2">
        <v>1</v>
      </c>
      <c r="H73" s="2"/>
      <c r="I73" s="2"/>
    </row>
    <row r="74" spans="3:9" x14ac:dyDescent="0.25">
      <c r="C74" s="22">
        <v>16</v>
      </c>
      <c r="D74" s="2" t="s">
        <v>84</v>
      </c>
      <c r="E74" s="54">
        <v>4</v>
      </c>
      <c r="F74" s="2">
        <v>1</v>
      </c>
      <c r="G74" s="2">
        <v>1</v>
      </c>
      <c r="H74" s="2"/>
      <c r="I74" s="2"/>
    </row>
    <row r="75" spans="3:9" x14ac:dyDescent="0.25">
      <c r="C75" s="22">
        <v>17</v>
      </c>
      <c r="D75" s="2" t="s">
        <v>85</v>
      </c>
      <c r="E75" s="54">
        <v>4</v>
      </c>
      <c r="F75" s="2">
        <v>1</v>
      </c>
      <c r="G75" s="2">
        <v>1</v>
      </c>
      <c r="H75" s="2"/>
      <c r="I75" s="2"/>
    </row>
    <row r="76" spans="3:9" x14ac:dyDescent="0.25">
      <c r="C76" s="22">
        <v>18</v>
      </c>
      <c r="D76" s="2" t="s">
        <v>118</v>
      </c>
      <c r="E76" s="54">
        <v>5</v>
      </c>
      <c r="F76" s="2">
        <v>1</v>
      </c>
      <c r="G76" s="2">
        <v>1</v>
      </c>
      <c r="H76" s="2"/>
      <c r="I76" s="2"/>
    </row>
    <row r="77" spans="3:9" x14ac:dyDescent="0.25">
      <c r="C77" s="22">
        <v>19</v>
      </c>
      <c r="D77" s="2" t="s">
        <v>119</v>
      </c>
      <c r="E77" s="54">
        <v>5</v>
      </c>
      <c r="F77" s="2">
        <v>1</v>
      </c>
      <c r="G77" s="2">
        <v>1</v>
      </c>
      <c r="H77" s="2"/>
      <c r="I77" s="2"/>
    </row>
    <row r="78" spans="3:9" x14ac:dyDescent="0.25">
      <c r="C78" s="22">
        <v>20</v>
      </c>
      <c r="D78" s="2" t="s">
        <v>120</v>
      </c>
      <c r="E78" s="54">
        <v>5</v>
      </c>
      <c r="F78" s="2">
        <v>1</v>
      </c>
      <c r="G78" s="2">
        <v>1</v>
      </c>
      <c r="H78" s="2"/>
      <c r="I78" s="2"/>
    </row>
    <row r="79" spans="3:9" x14ac:dyDescent="0.25">
      <c r="C79" s="22">
        <v>21</v>
      </c>
      <c r="D79" s="2" t="s">
        <v>89</v>
      </c>
      <c r="E79" s="54">
        <v>7</v>
      </c>
      <c r="F79" s="2">
        <v>1</v>
      </c>
      <c r="G79" s="2">
        <v>1</v>
      </c>
      <c r="H79" s="2"/>
      <c r="I79" s="2"/>
    </row>
    <row r="80" spans="3:9" x14ac:dyDescent="0.25">
      <c r="C80" s="22"/>
      <c r="D80" s="2"/>
      <c r="E80" s="54"/>
      <c r="F80" s="2"/>
      <c r="G80" s="2"/>
      <c r="H80" s="2"/>
      <c r="I80" s="2"/>
    </row>
    <row r="81" spans="2:9" x14ac:dyDescent="0.25">
      <c r="B81" t="s">
        <v>73</v>
      </c>
      <c r="C81" s="22">
        <v>22</v>
      </c>
      <c r="D81" s="2" t="s">
        <v>98</v>
      </c>
      <c r="E81" s="54">
        <v>12</v>
      </c>
      <c r="F81" s="2">
        <v>4</v>
      </c>
      <c r="G81" s="2"/>
      <c r="H81" s="2"/>
      <c r="I81" s="2">
        <v>1</v>
      </c>
    </row>
    <row r="82" spans="2:9" x14ac:dyDescent="0.25">
      <c r="C82" s="22">
        <v>23</v>
      </c>
      <c r="D82" s="2" t="s">
        <v>92</v>
      </c>
      <c r="E82" s="54">
        <v>4</v>
      </c>
      <c r="F82" s="2">
        <v>1</v>
      </c>
      <c r="G82" s="2">
        <v>1</v>
      </c>
      <c r="H82" s="2"/>
      <c r="I82" s="2"/>
    </row>
    <row r="83" spans="2:9" x14ac:dyDescent="0.25">
      <c r="C83" s="22">
        <v>24</v>
      </c>
      <c r="D83" s="2" t="s">
        <v>93</v>
      </c>
      <c r="E83" s="54">
        <v>10</v>
      </c>
      <c r="F83" s="2">
        <v>1</v>
      </c>
      <c r="G83" s="2">
        <v>1</v>
      </c>
      <c r="H83" s="2"/>
      <c r="I83" s="2"/>
    </row>
    <row r="84" spans="2:9" x14ac:dyDescent="0.25">
      <c r="C84" s="22">
        <v>25</v>
      </c>
      <c r="D84" s="2" t="s">
        <v>99</v>
      </c>
      <c r="E84" s="54">
        <v>4</v>
      </c>
      <c r="F84" s="2">
        <v>1</v>
      </c>
      <c r="G84" s="2">
        <v>1</v>
      </c>
      <c r="H84" s="2"/>
      <c r="I84" s="2"/>
    </row>
    <row r="85" spans="2:9" x14ac:dyDescent="0.25">
      <c r="C85" s="22">
        <v>26</v>
      </c>
      <c r="D85" s="2" t="s">
        <v>96</v>
      </c>
      <c r="E85" s="54">
        <v>4</v>
      </c>
      <c r="F85" s="2">
        <v>1</v>
      </c>
      <c r="G85" s="2">
        <v>1</v>
      </c>
      <c r="H85" s="2"/>
      <c r="I85" s="2"/>
    </row>
    <row r="86" spans="2:9" x14ac:dyDescent="0.25">
      <c r="C86" s="22">
        <v>27</v>
      </c>
      <c r="D86" s="2" t="s">
        <v>121</v>
      </c>
      <c r="E86" s="54">
        <v>12</v>
      </c>
      <c r="F86" s="2">
        <v>4</v>
      </c>
      <c r="G86" s="2"/>
      <c r="H86" s="2"/>
      <c r="I86" s="2">
        <v>1</v>
      </c>
    </row>
    <row r="87" spans="2:9" x14ac:dyDescent="0.25">
      <c r="C87" s="22">
        <v>28</v>
      </c>
      <c r="D87" s="2" t="s">
        <v>122</v>
      </c>
      <c r="E87" s="54">
        <v>12</v>
      </c>
      <c r="F87" s="2">
        <v>4</v>
      </c>
      <c r="G87" s="2"/>
      <c r="H87" s="2"/>
      <c r="I87" s="2">
        <v>1</v>
      </c>
    </row>
    <row r="88" spans="2:9" x14ac:dyDescent="0.25">
      <c r="C88" s="22">
        <v>29</v>
      </c>
      <c r="D88" s="2" t="s">
        <v>123</v>
      </c>
      <c r="E88" s="54">
        <v>4</v>
      </c>
      <c r="F88" s="2">
        <v>1</v>
      </c>
      <c r="G88" s="2">
        <v>1</v>
      </c>
      <c r="H88" s="2"/>
      <c r="I88" s="2"/>
    </row>
    <row r="89" spans="2:9" x14ac:dyDescent="0.25">
      <c r="C89" s="22">
        <v>30</v>
      </c>
      <c r="D89" s="2" t="s">
        <v>116</v>
      </c>
      <c r="E89" s="54">
        <v>10</v>
      </c>
      <c r="F89" s="2">
        <v>1</v>
      </c>
      <c r="G89" s="2">
        <v>1</v>
      </c>
      <c r="H89" s="2"/>
      <c r="I89" s="2"/>
    </row>
    <row r="90" spans="2:9" x14ac:dyDescent="0.25">
      <c r="C90" s="22">
        <v>31</v>
      </c>
      <c r="D90" s="2" t="s">
        <v>124</v>
      </c>
      <c r="E90" s="54">
        <v>7</v>
      </c>
      <c r="F90" s="2">
        <v>1</v>
      </c>
      <c r="G90" s="2">
        <v>1</v>
      </c>
      <c r="H90" s="2"/>
      <c r="I90" s="2"/>
    </row>
    <row r="91" spans="2:9" x14ac:dyDescent="0.25">
      <c r="C91" s="22">
        <v>32</v>
      </c>
      <c r="D91" s="2" t="s">
        <v>110</v>
      </c>
      <c r="E91" s="54">
        <v>5</v>
      </c>
      <c r="F91" s="2">
        <v>1</v>
      </c>
      <c r="G91" s="2">
        <v>1</v>
      </c>
      <c r="H91" s="2"/>
      <c r="I91" s="2"/>
    </row>
    <row r="92" spans="2:9" x14ac:dyDescent="0.25">
      <c r="C92" s="22">
        <v>33</v>
      </c>
      <c r="D92" s="2" t="s">
        <v>97</v>
      </c>
      <c r="E92" s="54">
        <v>3</v>
      </c>
      <c r="F92" s="2">
        <v>1</v>
      </c>
      <c r="G92" s="2">
        <v>1</v>
      </c>
      <c r="H92" s="2"/>
      <c r="I92" s="2"/>
    </row>
    <row r="93" spans="2:9" x14ac:dyDescent="0.25">
      <c r="G93" s="22">
        <f>SUM(G59:G92)</f>
        <v>29</v>
      </c>
      <c r="H93" s="22">
        <f>SUM(H59:H92)</f>
        <v>0</v>
      </c>
      <c r="I93" s="22">
        <f>SUM(I59:I92)</f>
        <v>4</v>
      </c>
    </row>
    <row r="99" spans="3:23" ht="18.75" x14ac:dyDescent="0.3">
      <c r="C99" s="23" t="s">
        <v>5</v>
      </c>
      <c r="D99" s="24" t="s">
        <v>35</v>
      </c>
      <c r="E99" s="24" t="s">
        <v>26</v>
      </c>
      <c r="F99" s="24" t="s">
        <v>30</v>
      </c>
      <c r="G99" s="24" t="s">
        <v>50</v>
      </c>
      <c r="H99" s="24" t="s">
        <v>51</v>
      </c>
      <c r="I99" s="24" t="s">
        <v>52</v>
      </c>
    </row>
    <row r="100" spans="3:23" x14ac:dyDescent="0.25">
      <c r="C100" s="24">
        <v>1</v>
      </c>
      <c r="D100" s="2" t="s">
        <v>101</v>
      </c>
      <c r="E100" s="4">
        <v>12</v>
      </c>
      <c r="F100" s="2">
        <v>4</v>
      </c>
      <c r="G100" s="2">
        <v>1</v>
      </c>
      <c r="H100" s="2"/>
      <c r="I100" s="2"/>
    </row>
    <row r="101" spans="3:23" x14ac:dyDescent="0.25">
      <c r="C101" s="24">
        <v>2</v>
      </c>
      <c r="D101" s="2" t="s">
        <v>102</v>
      </c>
      <c r="E101" s="4">
        <v>4</v>
      </c>
      <c r="F101" s="2">
        <v>1</v>
      </c>
      <c r="G101" s="2">
        <v>1</v>
      </c>
      <c r="H101" s="2"/>
      <c r="I101" s="2"/>
    </row>
    <row r="102" spans="3:23" x14ac:dyDescent="0.25">
      <c r="C102" s="24">
        <v>3</v>
      </c>
      <c r="D102" s="2" t="s">
        <v>103</v>
      </c>
      <c r="E102" s="4">
        <v>10</v>
      </c>
      <c r="F102" s="2">
        <v>1</v>
      </c>
      <c r="G102" s="2">
        <v>1</v>
      </c>
      <c r="H102" s="2"/>
      <c r="I102" s="2"/>
    </row>
    <row r="103" spans="3:23" x14ac:dyDescent="0.25">
      <c r="C103" s="24">
        <v>4</v>
      </c>
      <c r="D103" s="2" t="s">
        <v>104</v>
      </c>
      <c r="E103" s="4">
        <v>4</v>
      </c>
      <c r="F103" s="2">
        <v>1</v>
      </c>
      <c r="G103" s="2">
        <v>1</v>
      </c>
      <c r="H103" s="2"/>
      <c r="I103" s="2"/>
    </row>
    <row r="104" spans="3:23" x14ac:dyDescent="0.25">
      <c r="C104" s="24">
        <v>5</v>
      </c>
      <c r="D104" s="2" t="s">
        <v>105</v>
      </c>
      <c r="E104" s="4">
        <v>4</v>
      </c>
      <c r="F104" s="2">
        <v>1</v>
      </c>
      <c r="G104" s="2">
        <v>1</v>
      </c>
      <c r="H104" s="2"/>
      <c r="I104" s="2"/>
    </row>
    <row r="105" spans="3:23" ht="15.75" thickBot="1" x14ac:dyDescent="0.3">
      <c r="C105" s="24">
        <v>6</v>
      </c>
      <c r="D105" s="2" t="s">
        <v>106</v>
      </c>
      <c r="E105" s="4">
        <v>4</v>
      </c>
      <c r="F105" s="2">
        <v>1</v>
      </c>
      <c r="G105" s="2">
        <v>1</v>
      </c>
      <c r="H105" s="2"/>
      <c r="I105" s="2"/>
    </row>
    <row r="106" spans="3:23" x14ac:dyDescent="0.25">
      <c r="C106" s="24">
        <v>7</v>
      </c>
      <c r="D106" s="2" t="s">
        <v>107</v>
      </c>
      <c r="E106" s="4">
        <v>10</v>
      </c>
      <c r="F106" s="2">
        <v>1</v>
      </c>
      <c r="G106" s="2">
        <v>1</v>
      </c>
      <c r="H106" s="2"/>
      <c r="I106" s="2"/>
      <c r="P106" s="27" t="s">
        <v>34</v>
      </c>
      <c r="Q106" s="102" t="s">
        <v>15</v>
      </c>
      <c r="R106" s="102"/>
      <c r="S106" s="102" t="s">
        <v>16</v>
      </c>
      <c r="T106" s="102"/>
      <c r="U106" s="102" t="s">
        <v>17</v>
      </c>
      <c r="V106" s="103"/>
      <c r="W106" s="28" t="s">
        <v>18</v>
      </c>
    </row>
    <row r="107" spans="3:23" x14ac:dyDescent="0.25">
      <c r="G107" s="24">
        <f>SUM(G100:G106)</f>
        <v>7</v>
      </c>
      <c r="H107" s="24">
        <f>SUM(H100:H106)</f>
        <v>0</v>
      </c>
      <c r="I107" s="24">
        <f>SUM(I100:I106)</f>
        <v>0</v>
      </c>
      <c r="P107" s="29" t="s">
        <v>2</v>
      </c>
      <c r="Q107" s="9">
        <f>G39</f>
        <v>18</v>
      </c>
      <c r="R107" s="30">
        <v>3</v>
      </c>
      <c r="S107" s="9">
        <f>H39</f>
        <v>0</v>
      </c>
      <c r="T107" s="30">
        <v>4</v>
      </c>
      <c r="U107" s="9">
        <f>I39</f>
        <v>4</v>
      </c>
      <c r="V107" s="31">
        <v>6</v>
      </c>
      <c r="W107" s="32">
        <f>Q107*R107+S107*T107+U107*V107</f>
        <v>78</v>
      </c>
    </row>
    <row r="108" spans="3:23" x14ac:dyDescent="0.25">
      <c r="P108" s="33" t="s">
        <v>3</v>
      </c>
      <c r="Q108" s="12">
        <f>G50</f>
        <v>3</v>
      </c>
      <c r="R108" s="30">
        <v>4</v>
      </c>
      <c r="S108" s="12">
        <f>H50</f>
        <v>0</v>
      </c>
      <c r="T108" s="30">
        <v>5</v>
      </c>
      <c r="U108" s="12">
        <f>I50</f>
        <v>0</v>
      </c>
      <c r="V108" s="31">
        <v>7</v>
      </c>
      <c r="W108" s="34">
        <f>Q108*R108+S108*T108+U108*V108</f>
        <v>12</v>
      </c>
    </row>
    <row r="109" spans="3:23" x14ac:dyDescent="0.25">
      <c r="P109" s="35" t="s">
        <v>4</v>
      </c>
      <c r="Q109" s="13">
        <f>G93</f>
        <v>29</v>
      </c>
      <c r="R109" s="30">
        <v>3</v>
      </c>
      <c r="S109" s="13">
        <f>H93</f>
        <v>0</v>
      </c>
      <c r="T109" s="30">
        <v>4</v>
      </c>
      <c r="U109" s="13">
        <f>I93</f>
        <v>4</v>
      </c>
      <c r="V109" s="31">
        <v>6</v>
      </c>
      <c r="W109" s="36">
        <f>Q109*R109+S109*T109+U109*V109</f>
        <v>111</v>
      </c>
    </row>
    <row r="110" spans="3:23" x14ac:dyDescent="0.25">
      <c r="P110" s="37" t="s">
        <v>5</v>
      </c>
      <c r="Q110" s="14">
        <f>G107</f>
        <v>7</v>
      </c>
      <c r="R110" s="30">
        <v>7</v>
      </c>
      <c r="S110" s="14">
        <f>H107</f>
        <v>0</v>
      </c>
      <c r="T110" s="30">
        <v>10</v>
      </c>
      <c r="U110" s="14">
        <f>I107</f>
        <v>0</v>
      </c>
      <c r="V110" s="31">
        <v>15</v>
      </c>
      <c r="W110" s="38">
        <f>Q110*R110+S110*T110+U110*V110</f>
        <v>49</v>
      </c>
    </row>
    <row r="111" spans="3:23" ht="15.75" thickBot="1" x14ac:dyDescent="0.3">
      <c r="P111" s="39" t="s">
        <v>6</v>
      </c>
      <c r="Q111" s="40">
        <f>G116</f>
        <v>1</v>
      </c>
      <c r="R111" s="41">
        <v>5</v>
      </c>
      <c r="S111" s="40">
        <f>H116</f>
        <v>0</v>
      </c>
      <c r="T111" s="41">
        <v>7</v>
      </c>
      <c r="U111" s="40">
        <f>I116</f>
        <v>0</v>
      </c>
      <c r="V111" s="42">
        <v>10</v>
      </c>
      <c r="W111" s="43">
        <f>Q111*R111+S111*T111+U111*V111</f>
        <v>5</v>
      </c>
    </row>
    <row r="112" spans="3:23" ht="15.75" thickBot="1" x14ac:dyDescent="0.3">
      <c r="V112" s="44" t="s">
        <v>53</v>
      </c>
      <c r="W112" s="45">
        <f>SUM(W107:W111)</f>
        <v>255</v>
      </c>
    </row>
    <row r="114" spans="3:9" ht="18.75" x14ac:dyDescent="0.3">
      <c r="C114" s="25" t="s">
        <v>6</v>
      </c>
      <c r="D114" s="26" t="s">
        <v>35</v>
      </c>
      <c r="E114" s="26" t="s">
        <v>26</v>
      </c>
      <c r="F114" s="26" t="s">
        <v>30</v>
      </c>
      <c r="G114" s="26" t="s">
        <v>50</v>
      </c>
      <c r="H114" s="26" t="s">
        <v>51</v>
      </c>
      <c r="I114" s="26" t="s">
        <v>52</v>
      </c>
    </row>
    <row r="115" spans="3:9" x14ac:dyDescent="0.25">
      <c r="C115" s="26">
        <v>1</v>
      </c>
      <c r="D115" s="2" t="s">
        <v>108</v>
      </c>
      <c r="E115" s="4">
        <v>10</v>
      </c>
      <c r="F115" s="2">
        <v>1</v>
      </c>
      <c r="G115" s="2">
        <v>1</v>
      </c>
      <c r="H115" s="2"/>
      <c r="I115" s="2"/>
    </row>
    <row r="116" spans="3:9" x14ac:dyDescent="0.25">
      <c r="G116" s="26">
        <v>1</v>
      </c>
      <c r="H116" s="26">
        <v>0</v>
      </c>
      <c r="I116" s="26">
        <v>0</v>
      </c>
    </row>
    <row r="119" spans="3:9" x14ac:dyDescent="0.25">
      <c r="C119" s="46" t="s">
        <v>54</v>
      </c>
      <c r="D119" s="46"/>
      <c r="E119" s="46" t="s">
        <v>55</v>
      </c>
    </row>
    <row r="120" spans="3:9" x14ac:dyDescent="0.25">
      <c r="C120" s="47">
        <v>1</v>
      </c>
      <c r="D120" s="2" t="s">
        <v>56</v>
      </c>
      <c r="E120" s="4">
        <v>1</v>
      </c>
    </row>
    <row r="121" spans="3:9" x14ac:dyDescent="0.25">
      <c r="C121" s="47">
        <v>2</v>
      </c>
      <c r="D121" s="2" t="s">
        <v>57</v>
      </c>
      <c r="E121" s="4">
        <v>0</v>
      </c>
    </row>
    <row r="122" spans="3:9" x14ac:dyDescent="0.25">
      <c r="C122" s="47">
        <v>3</v>
      </c>
      <c r="D122" s="2" t="s">
        <v>58</v>
      </c>
      <c r="E122" s="4">
        <v>0</v>
      </c>
    </row>
    <row r="123" spans="3:9" x14ac:dyDescent="0.25">
      <c r="C123" s="47">
        <v>4</v>
      </c>
      <c r="D123" s="2" t="s">
        <v>59</v>
      </c>
      <c r="E123" s="4">
        <v>1</v>
      </c>
    </row>
    <row r="124" spans="3:9" x14ac:dyDescent="0.25">
      <c r="C124" s="47">
        <v>5</v>
      </c>
      <c r="D124" s="2" t="s">
        <v>60</v>
      </c>
      <c r="E124" s="4">
        <v>1</v>
      </c>
    </row>
    <row r="125" spans="3:9" x14ac:dyDescent="0.25">
      <c r="C125" s="47">
        <v>6</v>
      </c>
      <c r="D125" s="2" t="s">
        <v>61</v>
      </c>
      <c r="E125" s="4">
        <v>5</v>
      </c>
    </row>
    <row r="126" spans="3:9" x14ac:dyDescent="0.25">
      <c r="C126" s="47">
        <v>7</v>
      </c>
      <c r="D126" s="48" t="s">
        <v>62</v>
      </c>
      <c r="E126" s="4">
        <v>4</v>
      </c>
    </row>
    <row r="127" spans="3:9" x14ac:dyDescent="0.25">
      <c r="C127" s="47">
        <v>8</v>
      </c>
      <c r="D127" s="2" t="s">
        <v>63</v>
      </c>
      <c r="E127" s="4">
        <v>0</v>
      </c>
    </row>
    <row r="128" spans="3:9" x14ac:dyDescent="0.25">
      <c r="C128" s="47">
        <v>9</v>
      </c>
      <c r="D128" s="2" t="s">
        <v>64</v>
      </c>
      <c r="E128" s="4">
        <v>1</v>
      </c>
    </row>
    <row r="129" spans="3:5" x14ac:dyDescent="0.25">
      <c r="C129" s="47">
        <v>10</v>
      </c>
      <c r="D129" s="2" t="s">
        <v>65</v>
      </c>
      <c r="E129" s="4">
        <v>3</v>
      </c>
    </row>
    <row r="130" spans="3:5" x14ac:dyDescent="0.25">
      <c r="C130" s="47">
        <v>11</v>
      </c>
      <c r="D130" s="48" t="s">
        <v>66</v>
      </c>
      <c r="E130" s="4">
        <v>0</v>
      </c>
    </row>
    <row r="131" spans="3:5" x14ac:dyDescent="0.25">
      <c r="C131" s="47">
        <v>12</v>
      </c>
      <c r="D131" s="48" t="s">
        <v>67</v>
      </c>
      <c r="E131" s="4">
        <v>1</v>
      </c>
    </row>
    <row r="132" spans="3:5" x14ac:dyDescent="0.25">
      <c r="C132" s="47">
        <v>13</v>
      </c>
      <c r="D132" s="2" t="s">
        <v>68</v>
      </c>
      <c r="E132" s="4">
        <v>2</v>
      </c>
    </row>
    <row r="133" spans="3:5" x14ac:dyDescent="0.25">
      <c r="C133" s="47">
        <v>14</v>
      </c>
      <c r="D133" s="2" t="s">
        <v>69</v>
      </c>
      <c r="E133" s="4">
        <v>1</v>
      </c>
    </row>
    <row r="134" spans="3:5" x14ac:dyDescent="0.25">
      <c r="D134" s="49" t="s">
        <v>70</v>
      </c>
      <c r="E134" s="50">
        <f>SUM(E120:E133)</f>
        <v>20</v>
      </c>
    </row>
    <row r="136" spans="3:5" x14ac:dyDescent="0.25">
      <c r="D136" t="s">
        <v>71</v>
      </c>
      <c r="E136" s="18">
        <f>(E134*0.01)+0.65</f>
        <v>0.85000000000000009</v>
      </c>
    </row>
    <row r="138" spans="3:5" x14ac:dyDescent="0.25">
      <c r="D138" s="51" t="s">
        <v>72</v>
      </c>
      <c r="E138" s="52">
        <f>E136*W112</f>
        <v>216.75000000000003</v>
      </c>
    </row>
    <row r="145" spans="4:13" x14ac:dyDescent="0.25">
      <c r="G145" s="91" t="s">
        <v>125</v>
      </c>
      <c r="H145" s="91"/>
      <c r="I145" s="91"/>
      <c r="J145" s="91"/>
    </row>
    <row r="146" spans="4:13" ht="33" customHeight="1" x14ac:dyDescent="0.25">
      <c r="D146" s="6" t="s">
        <v>126</v>
      </c>
      <c r="E146" s="92" t="s">
        <v>127</v>
      </c>
      <c r="F146" s="93"/>
      <c r="G146" s="55" t="s">
        <v>128</v>
      </c>
      <c r="H146" s="55" t="s">
        <v>129</v>
      </c>
      <c r="I146" s="55" t="s">
        <v>130</v>
      </c>
      <c r="J146" s="55" t="s">
        <v>131</v>
      </c>
      <c r="K146" s="56" t="s">
        <v>132</v>
      </c>
      <c r="L146" s="94" t="s">
        <v>133</v>
      </c>
      <c r="M146" s="95"/>
    </row>
    <row r="147" spans="4:13" x14ac:dyDescent="0.25">
      <c r="D147" s="2" t="s">
        <v>134</v>
      </c>
      <c r="E147" s="88">
        <v>4</v>
      </c>
      <c r="F147" s="89"/>
      <c r="G147" s="2">
        <v>18</v>
      </c>
      <c r="H147" s="2">
        <v>12</v>
      </c>
      <c r="I147" s="2">
        <v>16</v>
      </c>
      <c r="J147" s="2">
        <v>10</v>
      </c>
      <c r="K147" s="2">
        <f>SUM(G147:J147)/E147</f>
        <v>14</v>
      </c>
      <c r="L147" s="96">
        <f>K147/E147</f>
        <v>3.5</v>
      </c>
      <c r="M147" s="96"/>
    </row>
    <row r="148" spans="4:13" x14ac:dyDescent="0.25">
      <c r="D148" s="2" t="s">
        <v>135</v>
      </c>
      <c r="E148" s="88">
        <v>3</v>
      </c>
      <c r="F148" s="89"/>
      <c r="G148" s="2">
        <v>20</v>
      </c>
      <c r="H148" s="2">
        <v>30</v>
      </c>
      <c r="I148" s="2">
        <v>24</v>
      </c>
      <c r="J148" s="2">
        <v>15</v>
      </c>
      <c r="K148" s="2">
        <f>SUM(G148:J148)/4</f>
        <v>22.25</v>
      </c>
      <c r="L148" s="90">
        <f>K148/E148</f>
        <v>7.416666666666667</v>
      </c>
      <c r="M148" s="90"/>
    </row>
    <row r="149" spans="4:13" x14ac:dyDescent="0.25">
      <c r="D149" s="2" t="s">
        <v>136</v>
      </c>
      <c r="E149" s="88">
        <v>3</v>
      </c>
      <c r="F149" s="89"/>
      <c r="G149" s="2">
        <v>36</v>
      </c>
      <c r="H149" s="2">
        <v>36</v>
      </c>
      <c r="I149" s="2">
        <v>37</v>
      </c>
      <c r="J149" s="2">
        <v>37</v>
      </c>
      <c r="K149" s="2">
        <f>SUM(G149:J149)/4</f>
        <v>36.5</v>
      </c>
      <c r="L149" s="90">
        <f>K149/E149</f>
        <v>12.166666666666666</v>
      </c>
      <c r="M149" s="90"/>
    </row>
    <row r="150" spans="4:13" ht="15.75" thickBot="1" x14ac:dyDescent="0.3">
      <c r="M150" s="69">
        <f>SUM(L147:M149)/3</f>
        <v>7.6944444444444455</v>
      </c>
    </row>
    <row r="151" spans="4:13" ht="15.75" thickBot="1" x14ac:dyDescent="0.3">
      <c r="D151" s="73" t="s">
        <v>144</v>
      </c>
    </row>
    <row r="152" spans="4:13" x14ac:dyDescent="0.25">
      <c r="D152" s="57" t="s">
        <v>137</v>
      </c>
      <c r="E152" s="58">
        <f>E138*M150</f>
        <v>1667.7708333333337</v>
      </c>
      <c r="F152" s="59" t="s">
        <v>138</v>
      </c>
      <c r="G152" s="59"/>
      <c r="H152" s="59"/>
      <c r="I152" s="60"/>
    </row>
    <row r="153" spans="4:13" x14ac:dyDescent="0.25">
      <c r="D153" s="61" t="s">
        <v>139</v>
      </c>
      <c r="E153" s="62">
        <f>E152/37</f>
        <v>45.074887387387399</v>
      </c>
      <c r="F153" s="63" t="s">
        <v>140</v>
      </c>
      <c r="G153" s="63"/>
      <c r="H153" s="63"/>
      <c r="I153" s="64"/>
    </row>
    <row r="154" spans="4:13" x14ac:dyDescent="0.25">
      <c r="D154" s="61"/>
      <c r="E154" s="65"/>
      <c r="F154" s="63"/>
      <c r="G154" s="63"/>
      <c r="H154" s="63"/>
      <c r="I154" s="64"/>
    </row>
    <row r="155" spans="4:13" ht="15.75" thickBot="1" x14ac:dyDescent="0.3">
      <c r="D155" s="66" t="s">
        <v>141</v>
      </c>
      <c r="E155" s="67">
        <v>300</v>
      </c>
      <c r="F155" s="68" t="s">
        <v>142</v>
      </c>
      <c r="G155" s="70" t="s">
        <v>23</v>
      </c>
      <c r="H155" s="71">
        <f>E152*E155</f>
        <v>500331.25000000012</v>
      </c>
      <c r="I155" s="72" t="s">
        <v>143</v>
      </c>
    </row>
    <row r="158" spans="4:13" ht="15.75" thickBot="1" x14ac:dyDescent="0.3">
      <c r="D158" s="86" t="s">
        <v>147</v>
      </c>
      <c r="E158" s="87"/>
    </row>
    <row r="159" spans="4:13" x14ac:dyDescent="0.25">
      <c r="D159" s="57" t="s">
        <v>137</v>
      </c>
      <c r="E159" s="58">
        <f>E138*10</f>
        <v>2167.5000000000005</v>
      </c>
      <c r="F159" s="59" t="s">
        <v>138</v>
      </c>
      <c r="G159" s="59"/>
      <c r="H159" s="59"/>
      <c r="I159" s="60"/>
    </row>
    <row r="160" spans="4:13" x14ac:dyDescent="0.25">
      <c r="D160" s="61" t="s">
        <v>139</v>
      </c>
      <c r="E160" s="62">
        <f>E159/37</f>
        <v>58.581081081081095</v>
      </c>
      <c r="F160" s="63" t="s">
        <v>140</v>
      </c>
      <c r="G160" s="63"/>
      <c r="H160" s="63"/>
      <c r="I160" s="64"/>
    </row>
    <row r="161" spans="4:9" x14ac:dyDescent="0.25">
      <c r="D161" s="61"/>
      <c r="E161" s="65"/>
      <c r="F161" s="63"/>
      <c r="G161" s="63"/>
      <c r="H161" s="63"/>
      <c r="I161" s="64"/>
    </row>
    <row r="162" spans="4:9" ht="15.75" thickBot="1" x14ac:dyDescent="0.3">
      <c r="D162" s="66" t="s">
        <v>141</v>
      </c>
      <c r="E162" s="67">
        <v>250</v>
      </c>
      <c r="F162" s="68" t="s">
        <v>142</v>
      </c>
      <c r="G162" s="70" t="s">
        <v>23</v>
      </c>
      <c r="H162" s="71">
        <f>E159*E162</f>
        <v>541875.00000000012</v>
      </c>
      <c r="I162" s="72" t="s">
        <v>143</v>
      </c>
    </row>
    <row r="163" spans="4:9" x14ac:dyDescent="0.25">
      <c r="D163" s="74" t="s">
        <v>145</v>
      </c>
      <c r="E163" s="75">
        <v>1.3</v>
      </c>
      <c r="F163" s="59"/>
      <c r="G163" s="59"/>
      <c r="H163" s="59">
        <f>(H162)*(E163-1)</f>
        <v>162562.50000000006</v>
      </c>
      <c r="I163" s="60"/>
    </row>
    <row r="164" spans="4:9" ht="15.75" thickBot="1" x14ac:dyDescent="0.3">
      <c r="D164" s="76" t="s">
        <v>146</v>
      </c>
      <c r="E164" s="77"/>
      <c r="F164" s="78"/>
      <c r="G164" s="78"/>
      <c r="H164" s="79">
        <f>H162+H163</f>
        <v>704437.50000000023</v>
      </c>
      <c r="I164" s="80" t="s">
        <v>143</v>
      </c>
    </row>
  </sheetData>
  <mergeCells count="15">
    <mergeCell ref="F3:F5"/>
    <mergeCell ref="F6:F7"/>
    <mergeCell ref="Q106:R106"/>
    <mergeCell ref="S106:T106"/>
    <mergeCell ref="U106:V106"/>
    <mergeCell ref="G145:J145"/>
    <mergeCell ref="E146:F146"/>
    <mergeCell ref="L146:M146"/>
    <mergeCell ref="E147:F147"/>
    <mergeCell ref="L147:M147"/>
    <mergeCell ref="D158:E158"/>
    <mergeCell ref="E148:F148"/>
    <mergeCell ref="L148:M148"/>
    <mergeCell ref="E149:F149"/>
    <mergeCell ref="L149:M149"/>
  </mergeCells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E4DB-3502-4E9C-99B1-F0144D326D2E}">
  <dimension ref="A1"/>
  <sheetViews>
    <sheetView topLeftCell="A64" workbookViewId="0">
      <selection activeCell="N103" sqref="N10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117"/>
  <sheetViews>
    <sheetView topLeftCell="A85" workbookViewId="0">
      <selection activeCell="N103" sqref="N103"/>
    </sheetView>
  </sheetViews>
  <sheetFormatPr defaultRowHeight="15" x14ac:dyDescent="0.25"/>
  <sheetData>
    <row r="4" spans="13:13" x14ac:dyDescent="0.25">
      <c r="M4" t="s">
        <v>0</v>
      </c>
    </row>
    <row r="5" spans="13:13" x14ac:dyDescent="0.25">
      <c r="M5" t="s">
        <v>1</v>
      </c>
    </row>
    <row r="50" spans="2:8" x14ac:dyDescent="0.25">
      <c r="B50" t="s">
        <v>2</v>
      </c>
      <c r="C50" t="s">
        <v>11</v>
      </c>
    </row>
    <row r="51" spans="2:8" x14ac:dyDescent="0.25">
      <c r="B51" t="s">
        <v>3</v>
      </c>
      <c r="C51" t="s">
        <v>7</v>
      </c>
    </row>
    <row r="52" spans="2:8" x14ac:dyDescent="0.25">
      <c r="B52" t="s">
        <v>4</v>
      </c>
      <c r="C52" t="s">
        <v>8</v>
      </c>
      <c r="H52" t="s">
        <v>13</v>
      </c>
    </row>
    <row r="53" spans="2:8" x14ac:dyDescent="0.25">
      <c r="B53" t="s">
        <v>5</v>
      </c>
    </row>
    <row r="54" spans="2:8" x14ac:dyDescent="0.25">
      <c r="B54" t="s">
        <v>6</v>
      </c>
      <c r="C54" t="s">
        <v>14</v>
      </c>
    </row>
    <row r="95" spans="3:3" x14ac:dyDescent="0.25">
      <c r="C95" t="s">
        <v>9</v>
      </c>
    </row>
    <row r="96" spans="3:3" x14ac:dyDescent="0.25">
      <c r="C96" t="s">
        <v>10</v>
      </c>
    </row>
    <row r="97" spans="2:11" x14ac:dyDescent="0.25">
      <c r="C97" t="s">
        <v>24</v>
      </c>
    </row>
    <row r="100" spans="2:11" x14ac:dyDescent="0.25">
      <c r="E100" s="96" t="s">
        <v>15</v>
      </c>
      <c r="F100" s="96"/>
      <c r="G100" s="96" t="s">
        <v>16</v>
      </c>
      <c r="H100" s="96"/>
      <c r="I100" s="96" t="s">
        <v>17</v>
      </c>
      <c r="J100" s="96"/>
      <c r="K100" s="2" t="s">
        <v>18</v>
      </c>
    </row>
    <row r="101" spans="2:11" x14ac:dyDescent="0.25">
      <c r="B101" t="s">
        <v>2</v>
      </c>
      <c r="C101">
        <v>15</v>
      </c>
      <c r="D101" t="s">
        <v>12</v>
      </c>
      <c r="E101" s="5">
        <v>1</v>
      </c>
      <c r="F101" s="1">
        <v>3</v>
      </c>
      <c r="G101" s="5">
        <v>1</v>
      </c>
      <c r="H101" s="1">
        <v>4</v>
      </c>
      <c r="I101" s="5">
        <v>1</v>
      </c>
      <c r="J101" s="1">
        <v>6</v>
      </c>
      <c r="K101" s="1">
        <f>E101*F101+G101*H101+I101*J101</f>
        <v>13</v>
      </c>
    </row>
    <row r="102" spans="2:11" x14ac:dyDescent="0.25">
      <c r="B102" t="s">
        <v>3</v>
      </c>
      <c r="E102" s="5"/>
      <c r="F102" s="1">
        <v>3</v>
      </c>
      <c r="G102" s="5"/>
      <c r="H102" s="1">
        <v>4</v>
      </c>
      <c r="I102" s="5"/>
      <c r="J102" s="1">
        <v>6</v>
      </c>
      <c r="K102" s="1"/>
    </row>
    <row r="103" spans="2:11" x14ac:dyDescent="0.25">
      <c r="B103" t="s">
        <v>4</v>
      </c>
      <c r="C103">
        <v>2</v>
      </c>
      <c r="D103" t="s">
        <v>12</v>
      </c>
      <c r="E103" s="5"/>
      <c r="F103" s="1">
        <v>4</v>
      </c>
      <c r="G103" s="5"/>
      <c r="H103" s="1">
        <v>5</v>
      </c>
      <c r="I103" s="5"/>
      <c r="J103" s="1">
        <v>7</v>
      </c>
      <c r="K103" s="1"/>
    </row>
    <row r="104" spans="2:11" x14ac:dyDescent="0.25">
      <c r="B104" t="s">
        <v>5</v>
      </c>
      <c r="C104">
        <v>11</v>
      </c>
      <c r="E104" s="5"/>
      <c r="F104" s="1">
        <v>7</v>
      </c>
      <c r="G104" s="5"/>
      <c r="H104" s="1">
        <v>10</v>
      </c>
      <c r="I104" s="5"/>
      <c r="J104" s="1">
        <v>15</v>
      </c>
      <c r="K104" s="1"/>
    </row>
    <row r="105" spans="2:11" x14ac:dyDescent="0.25">
      <c r="B105" t="s">
        <v>6</v>
      </c>
      <c r="C105">
        <v>2</v>
      </c>
      <c r="E105" s="5"/>
      <c r="F105" s="1">
        <v>5</v>
      </c>
      <c r="G105" s="5"/>
      <c r="H105" s="1">
        <v>7</v>
      </c>
      <c r="I105" s="5"/>
      <c r="J105" s="1">
        <v>10</v>
      </c>
      <c r="K105" s="1"/>
    </row>
    <row r="107" spans="2:11" x14ac:dyDescent="0.25">
      <c r="B107" t="s">
        <v>19</v>
      </c>
      <c r="C107" s="3" t="s">
        <v>23</v>
      </c>
      <c r="D107" t="s">
        <v>20</v>
      </c>
    </row>
    <row r="108" spans="2:11" x14ac:dyDescent="0.25">
      <c r="B108" t="s">
        <v>21</v>
      </c>
      <c r="C108" s="3" t="s">
        <v>23</v>
      </c>
      <c r="D108" t="s">
        <v>22</v>
      </c>
    </row>
    <row r="114" spans="3:18" x14ac:dyDescent="0.25">
      <c r="N114" t="s">
        <v>27</v>
      </c>
    </row>
    <row r="115" spans="3:18" x14ac:dyDescent="0.25">
      <c r="C115" t="s">
        <v>15</v>
      </c>
      <c r="H115" t="s">
        <v>25</v>
      </c>
      <c r="N115" t="s">
        <v>26</v>
      </c>
      <c r="O115" t="s">
        <v>28</v>
      </c>
      <c r="R115" t="s">
        <v>29</v>
      </c>
    </row>
    <row r="116" spans="3:18" x14ac:dyDescent="0.25">
      <c r="C116" t="s">
        <v>16</v>
      </c>
      <c r="N116" t="s">
        <v>30</v>
      </c>
      <c r="O116" t="s">
        <v>31</v>
      </c>
    </row>
    <row r="117" spans="3:18" x14ac:dyDescent="0.25">
      <c r="C117" t="s">
        <v>17</v>
      </c>
      <c r="N117" t="s">
        <v>32</v>
      </c>
      <c r="O117" t="s">
        <v>33</v>
      </c>
    </row>
  </sheetData>
  <mergeCells count="3">
    <mergeCell ref="E100:F100"/>
    <mergeCell ref="G100:H100"/>
    <mergeCell ref="I100:J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DFD</vt:lpstr>
      <vt:lpstr>FunctionPoints</vt:lpstr>
      <vt:lpstr>Eksempel Flow Diagram</vt:lpstr>
      <vt:lpstr>Slides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Melgarejo</dc:creator>
  <cp:lastModifiedBy>Thomas Melgarejo</cp:lastModifiedBy>
  <cp:lastPrinted>2021-06-01T16:36:51Z</cp:lastPrinted>
  <dcterms:created xsi:type="dcterms:W3CDTF">2015-06-05T18:17:20Z</dcterms:created>
  <dcterms:modified xsi:type="dcterms:W3CDTF">2021-06-01T16:56:00Z</dcterms:modified>
</cp:coreProperties>
</file>