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sfshome\pr002219$\MySettings\Desktop\property_price_statistics\"/>
    </mc:Choice>
  </mc:AlternateContent>
  <bookViews>
    <workbookView xWindow="0" yWindow="0" windowWidth="25200" windowHeight="12015"/>
  </bookViews>
  <sheets>
    <sheet name="Content" sheetId="6" r:id="rId1"/>
    <sheet name="Documentation" sheetId="1" r:id="rId2"/>
    <sheet name="Monthly Series" sheetId="2" r:id="rId3"/>
    <sheet name="Quarterly Series" sheetId="3" r:id="rId4"/>
    <sheet name="Half-yearly Series" sheetId="4" r:id="rId5"/>
    <sheet name="Annual Series" sheetId="5" r:id="rId6"/>
  </sheets>
  <definedNames>
    <definedName name="_xlnm._FilterDatabase" localSheetId="0" hidden="1">Content!$A$1</definedName>
    <definedName name="_xlnm._FilterDatabase" localSheetId="1" hidden="1">Documentation!$A$1:$I$1</definedName>
  </definedNames>
  <calcPr calcId="152511"/>
</workbook>
</file>

<file path=xl/calcChain.xml><?xml version="1.0" encoding="utf-8"?>
<calcChain xmlns="http://schemas.openxmlformats.org/spreadsheetml/2006/main">
  <c r="A1" i="4" l="1"/>
  <c r="A195" i="1"/>
  <c r="A122" i="1"/>
  <c r="A145" i="1"/>
  <c r="A72" i="1"/>
  <c r="A60" i="1"/>
  <c r="A167" i="1"/>
  <c r="A190" i="1"/>
  <c r="A166" i="1"/>
  <c r="A80" i="1"/>
  <c r="A249" i="1"/>
  <c r="A57" i="1"/>
  <c r="A296" i="1"/>
  <c r="A307" i="1"/>
  <c r="A113" i="1"/>
  <c r="A75" i="1"/>
  <c r="A15" i="1"/>
  <c r="A246" i="1"/>
  <c r="A88" i="1"/>
  <c r="A231" i="1"/>
  <c r="A206" i="1"/>
  <c r="A229" i="1"/>
  <c r="A37" i="1"/>
  <c r="A204" i="1"/>
  <c r="A251" i="1"/>
  <c r="A59" i="1"/>
  <c r="A298" i="1"/>
  <c r="A34" i="1"/>
  <c r="A55" i="1"/>
  <c r="A141" i="1"/>
  <c r="A200" i="1"/>
  <c r="A78" i="1"/>
  <c r="A199" i="1"/>
  <c r="A294" i="1"/>
  <c r="A197" i="1"/>
  <c r="A5" i="1"/>
  <c r="A148" i="1"/>
  <c r="A139" i="1"/>
  <c r="A40" i="1"/>
  <c r="A219" i="1"/>
  <c r="A194" i="1"/>
  <c r="A217" i="1"/>
  <c r="A25" i="1"/>
  <c r="A192" i="1"/>
  <c r="A239" i="1"/>
  <c r="A47" i="1"/>
  <c r="A286" i="1"/>
  <c r="A22" i="1"/>
  <c r="A31" i="1"/>
  <c r="A129" i="1"/>
  <c r="A188" i="1"/>
  <c r="A67" i="1"/>
  <c r="A136" i="1"/>
  <c r="A255" i="1"/>
  <c r="A230" i="1"/>
  <c r="A253" i="1"/>
  <c r="A61" i="1"/>
  <c r="A228" i="1"/>
  <c r="A275" i="1"/>
  <c r="A83" i="1"/>
  <c r="A186" i="1"/>
  <c r="A58" i="1"/>
  <c r="A103" i="1"/>
  <c r="A165" i="1"/>
  <c r="A224" i="1"/>
  <c r="A102" i="1"/>
  <c r="A223" i="1"/>
  <c r="A234" i="1"/>
  <c r="A29" i="1"/>
  <c r="A172" i="1"/>
  <c r="A38" i="1"/>
  <c r="A161" i="1"/>
  <c r="A27" i="1"/>
  <c r="A280" i="1"/>
  <c r="A191" i="1"/>
  <c r="A238" i="1"/>
  <c r="A116" i="1"/>
  <c r="A273" i="1"/>
  <c r="A114" i="1"/>
  <c r="A147" i="1"/>
  <c r="A182" i="1"/>
  <c r="A13" i="1"/>
  <c r="A227" i="1"/>
  <c r="A274" i="1"/>
  <c r="A309" i="1"/>
  <c r="A176" i="1"/>
  <c r="A173" i="1"/>
  <c r="A125" i="1"/>
  <c r="A39" i="1"/>
  <c r="A257" i="1"/>
  <c r="A64" i="1"/>
  <c r="A282" i="1"/>
  <c r="A1" i="5"/>
  <c r="A266" i="1"/>
  <c r="A289" i="1"/>
  <c r="A97" i="1"/>
  <c r="A264" i="1"/>
  <c r="A311" i="1"/>
  <c r="A119" i="1"/>
  <c r="A222" i="1"/>
  <c r="A94" i="1"/>
  <c r="A32" i="1"/>
  <c r="A201" i="1"/>
  <c r="A9" i="1"/>
  <c r="A92" i="1"/>
  <c r="A259" i="1"/>
  <c r="A17" i="1"/>
  <c r="A74" i="1"/>
  <c r="A14" i="1"/>
  <c r="A281" i="1"/>
  <c r="A99" i="1"/>
  <c r="A183" i="1"/>
  <c r="A158" i="1"/>
  <c r="A181" i="1"/>
  <c r="A108" i="1"/>
  <c r="A156" i="1"/>
  <c r="A203" i="1"/>
  <c r="A11" i="1"/>
  <c r="A250" i="1"/>
  <c r="A128" i="1"/>
  <c r="A285" i="1"/>
  <c r="A93" i="1"/>
  <c r="A152" i="1"/>
  <c r="A30" i="1"/>
  <c r="A151" i="1"/>
  <c r="A174" i="1"/>
  <c r="A149" i="1"/>
  <c r="A292" i="1"/>
  <c r="A111" i="1"/>
  <c r="A162" i="1"/>
  <c r="A3" i="1"/>
  <c r="A171" i="1"/>
  <c r="A146" i="1"/>
  <c r="A169" i="1"/>
  <c r="A96" i="1"/>
  <c r="A144" i="1"/>
  <c r="A65" i="1"/>
  <c r="A51" i="1"/>
  <c r="A157" i="1"/>
  <c r="A179" i="1"/>
  <c r="A226" i="1"/>
  <c r="A261" i="1"/>
  <c r="A308" i="1"/>
  <c r="A127" i="1"/>
  <c r="A268" i="1"/>
  <c r="A291" i="1"/>
  <c r="A218" i="1"/>
  <c r="A241" i="1"/>
  <c r="A49" i="1"/>
  <c r="A216" i="1"/>
  <c r="A263" i="1"/>
  <c r="A71" i="1"/>
  <c r="A310" i="1"/>
  <c r="A46" i="1"/>
  <c r="A79" i="1"/>
  <c r="A153" i="1"/>
  <c r="A212" i="1"/>
  <c r="A90" i="1"/>
  <c r="A211" i="1"/>
  <c r="A112" i="1"/>
  <c r="A100" i="1"/>
  <c r="A272" i="1"/>
  <c r="A89" i="1"/>
  <c r="A1" i="3"/>
  <c r="A302" i="1"/>
  <c r="A110" i="1"/>
  <c r="A133" i="1"/>
  <c r="A300" i="1"/>
  <c r="A48" i="1"/>
  <c r="A155" i="1"/>
  <c r="A178" i="1"/>
  <c r="A130" i="1"/>
  <c r="A68" i="1"/>
  <c r="A237" i="1"/>
  <c r="A45" i="1"/>
  <c r="A284" i="1"/>
  <c r="A295" i="1"/>
  <c r="A91" i="1"/>
  <c r="A293" i="1"/>
  <c r="A101" i="1"/>
  <c r="A244" i="1"/>
  <c r="A62" i="1"/>
  <c r="A137" i="1"/>
  <c r="A1" i="2"/>
  <c r="A290" i="1"/>
  <c r="A98" i="1"/>
  <c r="A121" i="1"/>
  <c r="A288" i="1"/>
  <c r="A36" i="1"/>
  <c r="A143" i="1"/>
  <c r="A154" i="1"/>
  <c r="A118" i="1"/>
  <c r="A56" i="1"/>
  <c r="A225" i="1"/>
  <c r="A33" i="1"/>
  <c r="A66" i="1"/>
  <c r="A41" i="1"/>
  <c r="A50" i="1"/>
  <c r="A159" i="1"/>
  <c r="A84" i="1"/>
  <c r="A243" i="1"/>
  <c r="A170" i="1"/>
  <c r="A193" i="1"/>
  <c r="A120" i="1"/>
  <c r="A168" i="1"/>
  <c r="A215" i="1"/>
  <c r="A23" i="1"/>
  <c r="A262" i="1"/>
  <c r="A140" i="1"/>
  <c r="A297" i="1"/>
  <c r="A105" i="1"/>
  <c r="A164" i="1"/>
  <c r="A42" i="1"/>
  <c r="A115" i="1"/>
  <c r="A16" i="1"/>
  <c r="A4" i="1"/>
  <c r="A235" i="1"/>
  <c r="A232" i="1"/>
  <c r="A279" i="1"/>
  <c r="A254" i="1"/>
  <c r="A277" i="1"/>
  <c r="A85" i="1"/>
  <c r="A252" i="1"/>
  <c r="A299" i="1"/>
  <c r="A107" i="1"/>
  <c r="A210" i="1"/>
  <c r="A82" i="1"/>
  <c r="A20" i="1"/>
  <c r="A189" i="1"/>
  <c r="A248" i="1"/>
  <c r="A138" i="1"/>
  <c r="A247" i="1"/>
  <c r="A7" i="1"/>
  <c r="A245" i="1"/>
  <c r="A53" i="1"/>
  <c r="A196" i="1"/>
  <c r="A18" i="1"/>
  <c r="A2" i="1"/>
  <c r="A267" i="1"/>
  <c r="A242" i="1"/>
  <c r="A265" i="1"/>
  <c r="A73" i="1"/>
  <c r="A240" i="1"/>
  <c r="A287" i="1"/>
  <c r="A95" i="1"/>
  <c r="A198" i="1"/>
  <c r="A70" i="1"/>
  <c r="A8" i="1"/>
  <c r="A177" i="1"/>
  <c r="A236" i="1"/>
  <c r="A283" i="1"/>
  <c r="A184" i="1"/>
  <c r="A303" i="1"/>
  <c r="A278" i="1"/>
  <c r="A301" i="1"/>
  <c r="A109" i="1"/>
  <c r="A276" i="1"/>
  <c r="A24" i="1"/>
  <c r="A131" i="1"/>
  <c r="A142" i="1"/>
  <c r="A106" i="1"/>
  <c r="A44" i="1"/>
  <c r="A213" i="1"/>
  <c r="A21" i="1"/>
  <c r="A260" i="1"/>
  <c r="A271" i="1"/>
  <c r="A43" i="1"/>
  <c r="A269" i="1"/>
  <c r="A77" i="1"/>
  <c r="A220" i="1"/>
  <c r="A28" i="1"/>
  <c r="A86" i="1"/>
  <c r="A306" i="1"/>
  <c r="A209" i="1"/>
  <c r="A256" i="1"/>
  <c r="A123" i="1"/>
  <c r="A63" i="1"/>
  <c r="A185" i="1"/>
  <c r="A221" i="1"/>
  <c r="A135" i="1"/>
  <c r="A258" i="1"/>
  <c r="A208" i="1"/>
  <c r="A126" i="1"/>
  <c r="A214" i="1"/>
  <c r="A81" i="1"/>
  <c r="A233" i="1"/>
  <c r="A207" i="1"/>
  <c r="A205" i="1"/>
  <c r="A180" i="1"/>
  <c r="A35" i="1"/>
  <c r="A10" i="1"/>
  <c r="A117" i="1"/>
  <c r="A54" i="1"/>
  <c r="A175" i="1"/>
  <c r="A270" i="1"/>
  <c r="A12" i="1"/>
  <c r="A124" i="1"/>
  <c r="A87" i="1"/>
  <c r="A163" i="1"/>
  <c r="A305" i="1"/>
  <c r="A160" i="1"/>
  <c r="A26" i="1"/>
  <c r="A187" i="1"/>
  <c r="A134" i="1"/>
  <c r="A132" i="1"/>
  <c r="A202" i="1"/>
  <c r="A104" i="1"/>
  <c r="A69" i="1"/>
  <c r="A6" i="1"/>
  <c r="A150" i="1"/>
  <c r="A76" i="1"/>
  <c r="A19" i="1"/>
  <c r="A304" i="1"/>
  <c r="A52" i="1"/>
</calcChain>
</file>

<file path=xl/sharedStrings.xml><?xml version="1.0" encoding="utf-8"?>
<sst xmlns="http://schemas.openxmlformats.org/spreadsheetml/2006/main" count="73281" uniqueCount="1696">
  <si>
    <t>Code</t>
  </si>
  <si>
    <t>Frequency</t>
  </si>
  <si>
    <t>Coverage</t>
  </si>
  <si>
    <t>Breaks</t>
  </si>
  <si>
    <t>Monthly</t>
  </si>
  <si>
    <t>United Arab Emirates</t>
  </si>
  <si>
    <t>Capital city</t>
  </si>
  <si>
    <t>All types of dwellings</t>
  </si>
  <si>
    <t>All</t>
  </si>
  <si>
    <t>Private sector</t>
  </si>
  <si>
    <t>Per square meter</t>
  </si>
  <si>
    <t>Non Seasonally adjusted</t>
  </si>
  <si>
    <t>Units</t>
  </si>
  <si>
    <t>AED/square meter</t>
  </si>
  <si>
    <t>RESID.PROPERTY PRICES,ALL DWELL. IN ABU DHABI,PER SQUARE M.,Q-ALL NSA</t>
  </si>
  <si>
    <t>Other</t>
  </si>
  <si>
    <t>New and exisiting apartments and villas</t>
  </si>
  <si>
    <t>-</t>
  </si>
  <si>
    <t>Moving average of the corresponding and the previous two months</t>
  </si>
  <si>
    <t>Offer prices</t>
  </si>
  <si>
    <t>REIDIN</t>
  </si>
  <si>
    <t>Big cities</t>
  </si>
  <si>
    <t>RESID. PROPERTY PRICES,ALL DWELLINGS IN DUBAI,PER SQUARE M.,Q-ALL NSA</t>
  </si>
  <si>
    <t>Based on Offer and Transaction Prices</t>
  </si>
  <si>
    <t>Quarterly</t>
  </si>
  <si>
    <t>Austria</t>
  </si>
  <si>
    <t>Whole country</t>
  </si>
  <si>
    <t>Central bank</t>
  </si>
  <si>
    <t>Pure price</t>
  </si>
  <si>
    <t>Index, 2000 = 100</t>
  </si>
  <si>
    <t>RESIDENTIAL PROPERTY PRICES,ALL DWELLINGS, PURE PRICE,Q-ALL,NSA</t>
  </si>
  <si>
    <t>COVERS NEW AND USED ALLTYPES OF DWELLINGS IN AUSTRIA</t>
  </si>
  <si>
    <t>Aggregation of the regional indexes</t>
  </si>
  <si>
    <t>OVER THE WHOLE PERIOD</t>
  </si>
  <si>
    <t>The RPPI for Vienna and for Austria excluding Vienna (regional breakdown) is a so-called dummy index. It is calculated on the basis of the euro price per square meter for new and used condominiums and for single-family houses. The dummy index is calculated by Vienna University of Technology on the basis of data provided by Austria Immobilienbrse (AiB), a platform of 17 real estate agencies. The calculation uses a hedonic regression model with a fixed structure over time. This approach may produce biased estimates if the effects of the variables change over time.The two regional indices (Vienna and Austria excluding Vienna) are aggregated into an overall index for Austria at a ratio of 0.27 to 0.73.  The weightings of the two regional indices correspond to the respective shares of residential property sales in Vienna and in Austria excluding Vienna in the total number of sales transactions recorded in the Austrian land register for the period from 2008 to 2013.</t>
  </si>
  <si>
    <t>sterreich -Wohnimmobilienpreisindex 2000=100 Hedon. Reggr.-Modell</t>
  </si>
  <si>
    <t>http://www.oenb.at/en/stat_melders/datenangebot/preise/preisentwicklung/sektorale_preisentwicklung.jsp#tcm:16-147793</t>
  </si>
  <si>
    <t>Whole country excluding capital city</t>
  </si>
  <si>
    <t>RESIDENT. PROP.PR.,ALL DWELLINGS(AUSTRIA EX.VIENNA),PER SQ.M,Q-ALL NSA</t>
  </si>
  <si>
    <t>COVERS NEW AND USED FLATS, CONDOMINIUMS AND SINGLE FAMILY HOMES IN AUSTRIA EXCLUDING VIENNA</t>
  </si>
  <si>
    <t>RESIDENTIAL PROPERTY PRICES, AUSTRIA EXCL. VIENNA</t>
  </si>
  <si>
    <t>AUSTRIA REAL ESTATE EXCHANGE, VIENNA UNIVERSITY OF TECHNOLOGY-INSTITUTE FOR URBAN AND REGIONAL RESEARCH, HTTP://WWW.OENB.AT/EN/STAT_MELDERS/DATENANGEBOT/PREISE/PREISENTWICKLUNG/SEKTORALE_PREISENTWICKLUNG.JSP#TCM:16-147793</t>
  </si>
  <si>
    <t>PRICE PER SQUARE METER OF USABLE SPACE. BASED ON THE EUR/M2 PURCHASE PRICE FOR NEW AND USED APARTMENTS AND SINGLE-FAMILY HOUSES. THE CALCULATIONS ARE BASED ON DATA GENERATED BY AIB (AUSTRIA IMMOBILIENBRSE, A PLATFORM OF 17 REAL ESTATE AGENCIES). THIS DATA POOL CONTAINS ABOUT 27,000 DATA (ONE THIRD OF THE DATA ARE FINAL PRICES AT WHICH THE CONTRACT WAS CONCLUDED, TWO THIRDS ARE OFFER PRICES)</t>
  </si>
  <si>
    <t>IMMOBILIENPREISINDEX OESTERREICH OHNE WIEN NSA</t>
  </si>
  <si>
    <t>OENB, HTTP://WWW.OENB.AT/DE/STAT_MELDERS/DATENANGEBOT/PREISE/PREISENTWICKLUNG/SEKTORALE_PREISENTWICKLUNG.JSP#TCM:14-147793; ORIGINAL SOURCE: AUSTRIA REAL ESTATE EXCHANGE (AIB), VIENNA UNIVERSITY OF TECHNOLOGY-INSTITUTE FOR URBAN AND REGIONAL RESEARCH (SRF)</t>
  </si>
  <si>
    <t>Single-family houses</t>
  </si>
  <si>
    <t>Existing</t>
  </si>
  <si>
    <t>RESID.PROP.PR,EXIST.1-FAM.HOUSES(AUSTRIA EX.VIENNA),PER SQ.M,Q-ALL NSA</t>
  </si>
  <si>
    <t>COVERS EXISTING SINGLE FAMILY HOUSES, 16 - 21 YEARS OLD IN AUSTRIA EXCLUDING VIENNA</t>
  </si>
  <si>
    <t>RESIDENTIAL PROPERTY PRICES, AUSTRIA (EXCL. VIENNA), SINGLE-FAMILY HOUSES</t>
  </si>
  <si>
    <t>IMMOBILIENPREISINDEX OESTERREICH OHNE WIEN, PREISE FUER EINFAMILIENHAEUSER NSA</t>
  </si>
  <si>
    <t>Flats</t>
  </si>
  <si>
    <t>RESIDENTIAL PROP.PR.,ALL FLATS(AUSTRIA EXCL.VIENNA),PER SQ.M,Q-ALL NSA</t>
  </si>
  <si>
    <t>COVERS NEW AND USED FLATS IN AUSTRIA EXCLUDING VIENNA</t>
  </si>
  <si>
    <t>RESIDENTIAL PROPERTY PRICES, AUSTRIA EXCL. VIENNA,  PRICES OF APARTMENTS, TOTAL</t>
  </si>
  <si>
    <t>IMMOBILIENPREISINDEX OESTERREICH OHNE WIEN, PREISE FUER EIGENTUMSWOHNUNGEN GESAMT NSA</t>
  </si>
  <si>
    <t>RESIDENTIAL PROP.PR,EXISTG FLATS(AUSTRIA EX.VIENNA),PER SQ.M,Q-ALL NSA</t>
  </si>
  <si>
    <t>COVERS EXISTING FLATS IN AUSTRIA EXCLUDING VIENNA</t>
  </si>
  <si>
    <t>RESIDENTIAL PROPERTY PRICES, AUSTRIA EXCL. VIENNA,  PRICES OF USED APARTMENTS</t>
  </si>
  <si>
    <t>PRICE PER SQUARE METER OF USABLE SPACE. BASED ON THE EUR/M2 PURCHASE PRICE. THE CALCULATIONS ARE BASED ON DATA GENERATED BY AIB (AUSTRIA IMMOBILIENBRSE, A PLATFORM OF 17 REAL ESTATE AGENCIES). THIS DATA POOL CONTAINS ABOUT 27,000 DATA (ONE THIRD OF THE DATA ARE FINAL PRICES AT WHICH THE CONTRACT WAS CONCLUDED, TWO THIRDS ARE OFFER PRICES)</t>
  </si>
  <si>
    <t>IMMOBILIENPREISINDEX OESTERREICH OHNE WIEN, PREISE FUER GEBRAUCHTE EIGENTUMSWOHNUNGEN NSA</t>
  </si>
  <si>
    <t>New</t>
  </si>
  <si>
    <t>RESIDENTIAL PROP.PR.,NEW FLATS(AUSTRIA EXCL.VIENNA),PER SQ.M,Q-ALL NSA</t>
  </si>
  <si>
    <t>COVERS NEW FLATS IN AUSTRIA EXCLUDING VIENNA</t>
  </si>
  <si>
    <t>RESIDENTIAL PROPERTY PRICES, AUSTRIA EXCL. VIENNA, PRICES OF NEW APARTMENTS</t>
  </si>
  <si>
    <t>IMMOBILIENPREISINDEX OESTERREICH OHNE WIEN, PREISE FUER NEUE EIGENTUMSWOHNUNGEN NSA</t>
  </si>
  <si>
    <t>Land for residential</t>
  </si>
  <si>
    <t>LAND PRICES, RESIDENTIAL(AUSTRIA EXCL. VIENNA),PER SQUARE M., Q-ALL NS</t>
  </si>
  <si>
    <t>COVERS EXISTING LAND FOR RESIDENTIAL IN AUSTRIA EXCLUDING VIENNA</t>
  </si>
  <si>
    <t>RESIDENTIAL PROPERTY PRICES, AUSTRIA EXCL. VIENNA, BUILDING LOTS FOR PRIVATE HOMES</t>
  </si>
  <si>
    <t>BASED ON THE EUR/M2 PURCHASE PRICE. THE CALCULATIONS ARE BASED ON DATA GENERATED BY AIB (AUSTRIA IMMOBILIENBRSE, A PLATFORM OF 17 REAL ESTATE AGENCIES). THIS DATA POOL CONTAINS ABOUT 27,000 DATA (ONE THIRD OF THE DATA ARE FINAL PRICES AT WHICH THE CONTRACT WAS CONCLUDED, TWO THIRDS ARE OFFER PRICES)</t>
  </si>
  <si>
    <t>IMMOBILIENPREISINDEX OESTERREICH OHNE WIEN, PREISE FUER BAUGRUNDSTUECKE EIGENHEIM NSA</t>
  </si>
  <si>
    <t>AUSTRIA REAL ESTATE EXCHANGE, VIENNA UNIVERSITY OF TECHNOLOGY-INSTITUTE FOR URBAN AND REGIONAL RESEARCH</t>
  </si>
  <si>
    <t>RESIDENTIAL PROPERTY PRICES, ALL DWELLINGS(VIENNA),PER SQ.M.,Q-ALL NSA</t>
  </si>
  <si>
    <t>COVERS NEW AND USED FLATS, CONDOMINIUMS AND SINGLE FAMILY HOMES IN VIENNA</t>
  </si>
  <si>
    <t>RESIDENTIAL PROPERTY PRICES, VIENNA</t>
  </si>
  <si>
    <t>IMMOBILIENPREISINDEX WIEN NSA</t>
  </si>
  <si>
    <t>RESIDENTIAL PROP.PR.,EXISTG 1-FAMILY HOUSES(VIENNA),PER SQ.M,Q-ALL NSA</t>
  </si>
  <si>
    <t>COVERS EXISTING SINGLE FAMILY HOUSES, 16 - 21 YEARS OLD IN VIENNA</t>
  </si>
  <si>
    <t>RESIDENTIAL PROPERTY PRICES, VIENNA, PRICES OF SINGLE-FAMILY HOUSES</t>
  </si>
  <si>
    <t>IMMOBILIENPREISINDEX WIEN, PREISE FUER EINFAMILIENHAEUSER NSA</t>
  </si>
  <si>
    <t>RESIDENTIAL PROPERTY PRICES, ALL FLATS (VIENNA), PER SQ.M., Q-ALL NSA</t>
  </si>
  <si>
    <t>COVERS NEW AND USED FLATS IN VIENNA</t>
  </si>
  <si>
    <t>RESIDENTIAL PROPERTY PRICES, VIENNA, PRICES OF APARTMENTS, TOTAL</t>
  </si>
  <si>
    <t>IMMOBILIENPREISINDEX WIEN, PREISE FUER EIGENTUMSWOHNUNGEN GESAMT NSA</t>
  </si>
  <si>
    <t>RESIDENTIAL PROPERTY PRICES, EXISTING FLATS(VIENNA),PER SQ.M,Q-ALL NSA</t>
  </si>
  <si>
    <t>COVERS EXISTING FLATS IN VIENNA</t>
  </si>
  <si>
    <t>RESIDENTIAL PROPERTY PRICES, VIENNA, PRICES OF EXISTING APARTMENTS</t>
  </si>
  <si>
    <t>IMMOBILIENPREISINDEX WIEN, PREISE FUER GEBRAUCHTE EIGENTUMSWOHNUNGEN NSA</t>
  </si>
  <si>
    <t>RESIDENTIAL PROPERTY PRICES, NEW FLATS(VIENNA),PER SQUARE M.,H-ALL NSA</t>
  </si>
  <si>
    <t>COVERS NEW FLATS IN VIENNA</t>
  </si>
  <si>
    <t>RESIDENTIAL PROPERTY PRICES, VIENNA, PRICES OF NEW APARTMENTS</t>
  </si>
  <si>
    <t>IMMOBILIENPREISINDEX WIEN, PREISE FUER NEUE EIGENTUMSWOHNUNGEN NSA</t>
  </si>
  <si>
    <t>LAND PRICES, RESIDENTIAL (VIENNA), PER SQUARE METER, Q-ALL NSA</t>
  </si>
  <si>
    <t>COVERS EXISTING LAND FOR RESIDENTIAL CONSTRUCTIONS IN VIENNA</t>
  </si>
  <si>
    <t>RESIDENTIAL PROPERTY PRICES, VIENNA, BUILDING LOTS FOR PRIVATE HOMES</t>
  </si>
  <si>
    <t>IMMOBILIENPREISINDEX WIEN, PREISE FUER BAUGRUNDSTUECKE EIGENHEIM NSA</t>
  </si>
  <si>
    <t>Australia</t>
  </si>
  <si>
    <t>National Statistical Office</t>
  </si>
  <si>
    <t>Index, 2011/2012 = 100</t>
  </si>
  <si>
    <t>RESID. PROPERTY PRICES,ALL DWELLINGS IN SYDNEY,PURE PRICES.,Q-ALL NSA</t>
  </si>
  <si>
    <t>COVERS  ALL DWELLINGS IN SYDNEY</t>
  </si>
  <si>
    <t>http://www.abs.gov.au/AUSSTATS/abs@.nsf/Lookup/6416.0Explanatory%20Notes1Mar%202014?OpenDocument</t>
  </si>
  <si>
    <t>STRATIFICATION</t>
  </si>
  <si>
    <t>HOUSE PRICE INDEXES, ESTABLISHED HOUSE PRICE INDEX, EIGHT CAPITAL CITIES</t>
  </si>
  <si>
    <t>http://www.abs.gov.au/AUSSTATS/abs@.nsf/Latestproducts/6416.0Media%20Release1Mar%202014?opendocument&amp;tabname=Summary&amp;prodno=6416.0&amp;issue=Mar%202014&amp;num=&amp;view=</t>
  </si>
  <si>
    <t>Single-family houses - detached</t>
  </si>
  <si>
    <t>RESID. PROPERTY PR.,ALL DETACHED HOUSES (SYDNEY),PURE PRICE.,Q-ALL NSA</t>
  </si>
  <si>
    <t>COVERS ESTABLISHED HOUSES IN SYDNEY</t>
  </si>
  <si>
    <t>AUSTRALIAN BUREAU OF STATISTICS, HTTP://WWW.ABS.GOV.AU/AUSSTATS/ABS@.NSF/LOOKUP/6464.0MAIN+FEATURES12009?OPENDOCUMENT</t>
  </si>
  <si>
    <t>HOUSE PRICE INDEX, ESTABLISHED HOUSE PRICE INDEX, SYDNEY</t>
  </si>
  <si>
    <t>AUSTRALIAN BUREAU OF STATISTICS, WEBSITE (ABS.GOV.AU) - CATALOGUE 6416.0, TABLE 1B L 1; COPYRIGHT IN ABS DATA RESIDES WITH THE COMMONWEALTH OF AUSTRALIA. USED WITH PERMISSION</t>
  </si>
  <si>
    <t>Multi-dwelling buildings</t>
  </si>
  <si>
    <t>RESID. PROPERTY PRICES,ALL FLATS IN SYDNEY,PURE PRICES.,Q-ALL NSA</t>
  </si>
  <si>
    <t>COVERS  ALL MULTI DWELLING HOUSES IN SYDNEY</t>
  </si>
  <si>
    <t>RESID. PROPERTY PRICES,ALL DWELLINGS (8 CITIES),PURE PRICES.,Q-ALL NSA</t>
  </si>
  <si>
    <t>COVERS WEIGHTED AVERAGE AT EIGHT STATE CAPITAL CITIES ON ALL DWELLINGS: SYDNEY, MELBOURNE, BRISBANE, ADELAIDE, PERTH, HOBART, DARWIN, CANBERRA</t>
  </si>
  <si>
    <t>RESID. PROPERTY PR.ALL DETACHED HOUSES (8 CITIES,PURE PRICE.,Q-ALL NSA</t>
  </si>
  <si>
    <t>COVERS WEIGHTED AVERAGE AT EIGHT STATE CAPITAL CITIES ON ESTABLISHED HOUSES: SYDNEY, MELBOURNE, BRISBANE, ADELAIDE, PERTH, HOBART, DARWIN, CANBERRA</t>
  </si>
  <si>
    <t>AUSTRALIAN BUREAU OF STATISTICS, WWW.ABS.GOV.AU, CATALOGUE 6416.0, HOUSE PRICE INDEXES: CONCEPTS, SOURCES AND METHODS, AUSTRALIA, TABLE 1; COPYRIGHT IN ABS DATA RESIDES WITH THE COMMONWEALTH OF AUSTRALIA. USED WITH PERMISSION, HTTP://WWW.ABS.GOV.AU/AUSSTATS/ABS@.NSF/DETAILSPAGE/6464.02009?OPENDOCUMENT</t>
  </si>
  <si>
    <t>RESID. PROPERTY PRICES,ALL FLATS (8 CITIES),PURE PRICES.,Q-ALL NSA</t>
  </si>
  <si>
    <t>COVERS WEIGHTED AVERAGE AT EIGHT STATE CAPITAL CITIES ON ESTABLISHED MULTI DWELLING HOUSES: SYDNEY, MELBOURNE, BRISBANE, ADELAIDE, PERTH, HOBART, DARWIN, CANBERRA</t>
  </si>
  <si>
    <t>Belgium</t>
  </si>
  <si>
    <t>Index, 2010 = 100</t>
  </si>
  <si>
    <t>COVERS ALL TYPES OF NEW AND EXISTING DWELLINGS</t>
  </si>
  <si>
    <t>http://statbel.fgov.be/en/statistics/figures/economy/construction_industry/house_price_index/</t>
  </si>
  <si>
    <t>HEDONIC REGRESSION; DATA FOR 2015 IS PROVISIONAL</t>
  </si>
  <si>
    <t>House price index, total</t>
  </si>
  <si>
    <t>http://statbel.fgov.be/en/statistics/figures/economy/construction_industry/house_price_index/index/</t>
  </si>
  <si>
    <t>Per dwelling</t>
  </si>
  <si>
    <t>Index, 2005 = 100</t>
  </si>
  <si>
    <t>RESIDENTIAL PROPERTY PRICES, EXISTING DWELLINGS, PER DWEL.,Q-ALL NSA</t>
  </si>
  <si>
    <t>COVERS EXISTING ORDINARY RESIDENTIAL HOUSES, VILLAS, MANSIONS, COUNTRY HOUSES, APARTMENTS, FLATS AND STUDIOS</t>
  </si>
  <si>
    <t>SERVICE PUBLIC FEDERAL (SPF) ECONOMIE P.M.E. CLASSES MOYENNES ET ENERGIE,  HTTP://STATBEL.FGOV.BE/FR/STATISTIQUES/CHIFFRES/ECONOMIE/CONSTRUCTION_INDUSTRIE/IMMO/INDEX.JSP</t>
  </si>
  <si>
    <t>AS FROM 2005: CHANGE IN THE PROCESS OF DATA SOURCE</t>
  </si>
  <si>
    <t>NBB CALCULATIONS BASED ON DATA FROM THE SPF ECONOMY - DGSEI. DATA AT THE DISTRICT LEVEL ON AVERAGE PRICES AND THE NUMBER OF TRANSACTIONS (FROM THE SPF ECONOMY - DGSEI) ARE TRANSFORMED INTO A LASPEYRES CHAINED PRICE INDEX, SO THAT CHANGES IN THE GEOGRAPHICAL STRUCTURE OF THE TRANSACTIONS ARE NEUTRALISED. AVERAGE PRICES THAT ARE BASED ON LESS THAN SIX TRANSACTIONS ARE ELIMINATED, AS WELL AS UNREALISTIC PRICES; DATA FOR 2015 IS PROVISIONAL</t>
  </si>
  <si>
    <t>FPS ECONOMY - DGSEI (FEDERAL PUBLIC SERVICE, DIRECTORATE-GENERAL STATISTICS AND ECONOMIC INFORMATION)/SPF ECONOMIE -DGSIE (SERVICE PUBLIC FEDERAL ECONOMIE, DIRECTION GENERALE STATISTIQUE ET INFORMATION ECONOMIQUE), HTTP://STATBEL.FGOV.BE/FR/MODULES/PUBLICATIONS/STATISTIQUES/ECONOMIE/VENTES_DE_BIENS_IMMOBILIERS.JSP</t>
  </si>
  <si>
    <t>COVERS ALL TYPES OF EXISTING DWELLINGS</t>
  </si>
  <si>
    <t>HEDONIC REGRESSION, WEIGHT IS BASED ON THE TRANSACTIONS OF HOUSEHOLDS ON THE SECONDARY MARKET; DATA FOR 2015 IS PROVISIONAL</t>
  </si>
  <si>
    <t>House price index, purchase of existing dwellings</t>
  </si>
  <si>
    <t>RESIDENTIAL PROPERTY PRICES, NEW DWELLINGS, PURE PRICES,Q-ALL NSA</t>
  </si>
  <si>
    <t>COVERS ALL TYPES OF NEW DWELLINGS</t>
  </si>
  <si>
    <t>HEDONIC REGRESSION, WEIGHT IS BASED ON THE GROSS FIXED CAPITAL FORMATION; DATA FOR 2015 IS PROVISIONAL</t>
  </si>
  <si>
    <t>House price index, purchase of new dwellings</t>
  </si>
  <si>
    <t>RESIDENTIAL PROPERTY PRICES, EXISTING HOUSES, PER DWEL.,Q-ALL NSA</t>
  </si>
  <si>
    <t>COVERS EXISTING HOUSES</t>
  </si>
  <si>
    <t>RESIDENTIAL PROPERTY PR.,EXISTING DETACHED HOUSES, PER DWEL.,Q-ALL NSA</t>
  </si>
  <si>
    <t>COVERS EXISTING MANSIONS, VILLAS AND COUNTRY HOUSES</t>
  </si>
  <si>
    <t>Single-family houses - terraced</t>
  </si>
  <si>
    <t>RESID.PROPERTY PR.,EXISTING TERRACED &amp;SEMI-DET.HOUSES,PER DWELLING,NSA</t>
  </si>
  <si>
    <t>COVERS EXISTING TERRACED HOUSES AND SEMI-DETACHED HOUSES</t>
  </si>
  <si>
    <t>RESIDENTIAL PROPERTY PRICES, EXISTING FLATS, PER DWEL.,Q-ALL NSA</t>
  </si>
  <si>
    <t>COVERS EXISTING APARTMENTS, FLATS AND STUDIOS</t>
  </si>
  <si>
    <t>Annual</t>
  </si>
  <si>
    <t>Index, 1975 = 100</t>
  </si>
  <si>
    <t>LAND PRICES, RESIDENTIAL, LAND FOR CONSTRUCTION, PER SQ.M,A-ALL NSA</t>
  </si>
  <si>
    <t>COVERS EXISTING LAND FOR RESIDENTIAL CONSTRUCTIONS</t>
  </si>
  <si>
    <t>NSO DEFINITION OF BUILDING PLOTS: THEY ARE INDICATED BY DIFFERENT NAMES: A BUILDING SITE, PARCEL OF LAND, LAND FOR VILLA, NUMBERED PARCEL IN A PARCELLING, LAND WITH BUILDING TO BE DEMOLISHED. THE MENTION QUOTITY IN FIELD INDICATES USUALLY THE SALE OF AN APARTMENT TO BE BUILD AND WILL BE CODED AS APARTMENT; DATA FOR 2015 IS PROVISIONAL</t>
  </si>
  <si>
    <t>TERRAINS A BATIR</t>
  </si>
  <si>
    <t>RESID. PROP. PR,EXISTING.HOUSES(BRUSSELS REGION),PER DWEL,Q-ALL NSA</t>
  </si>
  <si>
    <t>Bulgaria</t>
  </si>
  <si>
    <t>RESIDENTIAL PROPERTY PRICES, ALL.FLATS,PER SQUARE METER,Q-ALL NSA</t>
  </si>
  <si>
    <t>THE HPI MEASURES THE CHANGES IN THE DWELLINGS TRANSACTION MARKET PRIC:ES ACQUIRED BY THE HOUSEHOLDS, IRRESPECTIVE OF THE TYPE OF AREA IN WHI:CH THEY LIVE, THEIR POSITION IN THE INCOME DISTRIBUTION AND THEIR NATI:ONALITY STATUS. THE DATA ON THE HPI IS PROVIDED IN THE FORM OF AN OVER:ALL INDEX NUMBER COMPRISING TWO SUB-INDEXES: PURCHASES OF NEW DWELLIN                                        GS AND PURCHASES OF EXISTING DWELLINGS</t>
  </si>
  <si>
    <t>Owner-occupied Housing (OOH) Commission Regulation (EU) ? 93/2013 and OOH Technical Manual</t>
  </si>
  <si>
    <t>DATA ARE COMPARABLE OVER TIME</t>
  </si>
  <si>
    <t>The HPI measures the changes in the dwellings transaction market prices acquired by the households, irrespective of the type of area in which they live, their position in the income distribution and their nationality status. The data on the HPI is provided in the form of an overall index number comprising two sub-indexes:Purchases of new dwellings and Purchases of existing dwellings.</t>
  </si>
  <si>
    <t>HOUSING PRICE INDEX (HPI) PILOT DATA</t>
  </si>
  <si>
    <t>http://www.nsi.bg/en/content/5772/pilot-housing-price-indices-pilot-hpi-2010-100.</t>
  </si>
  <si>
    <t>Brazil</t>
  </si>
  <si>
    <t>Urban areas</t>
  </si>
  <si>
    <t>Index, 2001 Mar = 100</t>
  </si>
  <si>
    <t>RESID. PROPERTY PRICES, ALL DWEL. (METROPOL. AREA) PER DWEL.,M-ALL NSA</t>
  </si>
  <si>
    <t>Collateralised dwellings 11 metropolitan areas</t>
  </si>
  <si>
    <t>https://www3.bcb.gov.br/sgspub/localizarseries/localizarSeries.do?method=prepararTelaLocalizarSeries     code 21340</t>
  </si>
  <si>
    <t xml:space="preserve">Measures the long term trend. It uses individual loan collateral appraisal data to construct series of median house values. These median house appraisals series are filtered using a HP. filter. </t>
  </si>
  <si>
    <t>Residential Real Estate Collateral Value Index</t>
  </si>
  <si>
    <t>BANCO CENTRAL DO BRASIL</t>
  </si>
  <si>
    <t>Canada</t>
  </si>
  <si>
    <t>Index, 2007 = 100</t>
  </si>
  <si>
    <t>RESID. PROPERTY PR.,NEW HOUSES,STRUCTURES&amp;LAND, PURE PRICE, M-ALL NSA</t>
  </si>
  <si>
    <t>COVERS NEW HOUSING (SINGLE HOMES, SEMI-DETACHED AND ROW (TOWNHOUSE OR GARDEN HOME)), INCLUDING LAND</t>
  </si>
  <si>
    <t>http://www23.statcan.gc.ca/imdb/p2SV.pl?Function=getSurvey&amp;SDDS=2310</t>
  </si>
  <si>
    <t>THE COLLECTION PROCESS OCCURS OVER A TWO-WEEK PERIOD BEGINNING ON THE 15TH OF THE REFERENCE MONTH</t>
  </si>
  <si>
    <t>NEW HOUSING PRICE INDEXES; CANADA; TOTAL (HOUSE AND LAND)</t>
  </si>
  <si>
    <t>http://www.statcan.gc.ca/daily-quotidien/140911/dq140911c-eng.htm</t>
  </si>
  <si>
    <t>RESID. PROPERTY PR., NEW HOUSES,STRUCTURES ONLY, PURE PRICE,M-ALL NSA</t>
  </si>
  <si>
    <t>COVERS NEW HOUSING (SINGLE HOMES, SEMI-DETACHED AND ROW (TOWNHOUSE OR GARDEN HOME))</t>
  </si>
  <si>
    <t>NEW HOUSING PRICE INDEXES; CANADA; HOUSE ONLY</t>
  </si>
  <si>
    <t>LAND PRICES, RESIDENTIAL, PURE PRICE, M-ALL NSA</t>
  </si>
  <si>
    <t xml:space="preserve">COVER EXISTING LAND FOR RESIDENTIAL </t>
  </si>
  <si>
    <t>NEW HOUSING PRICE INDEXES; CANADA; LAND ONLY</t>
  </si>
  <si>
    <t>Switzerland</t>
  </si>
  <si>
    <t>Index, 1970 Q1 = 100</t>
  </si>
  <si>
    <t>RESID.PROPERTY PRICES, OWNER OCCUP.1-FAMILY HOUSES,PER DWELL.Q-ALL NSA</t>
  </si>
  <si>
    <t>COVERS NEW AND EXISTING SINGLE-FAMILY HOMES (4 TO 6 ROOMS)</t>
  </si>
  <si>
    <t>PRICES OF SINGLE FAMILY HOUSES (4-6 ROOMS) OFFERED FOR SALE IN NEWSPAPERS</t>
  </si>
  <si>
    <t>EINFAMILIENHAEUSER (4-6 ZIMMER), SCHWEIZ, ANGEBOTSPREISE</t>
  </si>
  <si>
    <t>SWISS NATIONAL BANK, STATISTISCHES MONATSHEFT, T O43, HTTP://WWW.SNB.CH/EN/IABOUT/STAT/STATPUB/STATMON/STATS/STATMON; ORIGINAL SOURCE: WUEST &amp; PARTNER</t>
  </si>
  <si>
    <t>RESID. PROPERTY PRICES, OWNER OCCUPIED FLATS, PER DWELLING, Q-ALL NSA</t>
  </si>
  <si>
    <t>COVERS NEW AND EXISTING OWNER-OCCUPIED APARTMENTS (2 TO 5 ROOMS)</t>
  </si>
  <si>
    <t>PRICES OF OWNER OCCUPIED FLATS (2-5 ROOMS) OFFERED FOR SALE IN NEWSPAPERS</t>
  </si>
  <si>
    <t>EIGENTUMSWOHNUNGEN (2-5 ZIMMER), SCHWEIZ, ANGEBOTSPREISE</t>
  </si>
  <si>
    <t>Commercial property - office premises</t>
  </si>
  <si>
    <t>COMMERCIAL PROPERTY RENTAL PRICES, EXISTING OFFICE SPACE, Q-ALL NSA</t>
  </si>
  <si>
    <t>COVERS EXISTING OFFICE SPACE</t>
  </si>
  <si>
    <t>RENTAL PRICES OF OFFICE PREMISES OFFERED FOR SALE IN NEWSPAPERS</t>
  </si>
  <si>
    <t>BUEROFLAECHEN, SCHWEIZ, ANGEBOTSPREISE</t>
  </si>
  <si>
    <t>Commercial property - retail premises</t>
  </si>
  <si>
    <t>INDUSTRIAL PROPERTY RENTAL PRICES, EXISTING BUSINESS SPACE, Q-ALL NSA</t>
  </si>
  <si>
    <t>COVERS EXISTING BUSINESS SPACE</t>
  </si>
  <si>
    <t>RENTAL PRICES FOR INDUSTRIAL PREMISES OFFERED FOR SALE IN NEWSPAPERS</t>
  </si>
  <si>
    <t>GEWERBEFLAECHEN, SCHWEIZ, ANGEBOTSPREISE</t>
  </si>
  <si>
    <t>Rented flats</t>
  </si>
  <si>
    <t>RESIDENTIAL PROPERTY PRICES, RENTED FLATS, PER DWELLING, Q-ALL NSA</t>
  </si>
  <si>
    <t>COVERS NEW AND EXISTING RENTED FLATS (1-5 ROOMS)</t>
  </si>
  <si>
    <t>PRICES OF FLATS (1-5 ROOMS) OFFERED FOR SALE IN NEWSPAPERS</t>
  </si>
  <si>
    <t>MIETWOHNUNGEN 1 BIS 5  ZIMMER</t>
  </si>
  <si>
    <t>Chile</t>
  </si>
  <si>
    <t>All properties</t>
  </si>
  <si>
    <t>Index, 2008 = 100</t>
  </si>
  <si>
    <t>Average of observations through period</t>
  </si>
  <si>
    <t>NEW AND EXISTING ALL TYPE OF DWELLINGS IN THE WHOLE COUNTRY</t>
  </si>
  <si>
    <t>http://www.bcentral.cl/estudios/estudios-economicos-estadisticos/pdf/see107.pdf</t>
  </si>
  <si>
    <t>The Residential Property Price Index for Chile (RPPI) is built on the basis of unnamed administrative records of the Internal Revenue Service, corresponding to actual transactions of dwellings at the national level. The index considers openings by type of property (houses and apartments) and geographic areas. Quality control: Stratification based on location and type of dwellings</t>
  </si>
  <si>
    <t>ndice de Precios de Vivienda, General</t>
  </si>
  <si>
    <t>http://si3.bcentral.cl/Siete/Login.aspx?cod_canasta=4OQE0206965&amp;Idioma=en-US</t>
  </si>
  <si>
    <t>RESIDENTIAL PROPERTY PRICES,ALL HOUSES, PURE PRICE,Q-ALL,NSA</t>
  </si>
  <si>
    <t>NEW AND EXISTING SINGLE-FAMILY HOUSES IN THE WHOLE COUNTRY</t>
  </si>
  <si>
    <t>ndice de Precios de Vivienda, Casas</t>
  </si>
  <si>
    <t>RESIDENTIAL PROPERTY PRICES,ALL FLATS, PURE PRICE, Q-ALL,NSA</t>
  </si>
  <si>
    <t>NEW AND EXISTING FLATS IN THE WHOLE COUNTRY</t>
  </si>
  <si>
    <t>ndice de Precios de Vivienda, Departamentos</t>
  </si>
  <si>
    <t>Capital city and suburbs</t>
  </si>
  <si>
    <t>RESIDENTIAL PROP.PR.,ALL DWELLINGS(METROPOL.)PURE PRICE,Q-ALL NSA</t>
  </si>
  <si>
    <t>NEW AND EXISTING ALL TYPE OF DWELLINGS IN THE METROPOLITAN AREA</t>
  </si>
  <si>
    <t>ndice de Precios de Vivienda, Regin Metropolitanta</t>
  </si>
  <si>
    <t>China</t>
  </si>
  <si>
    <t>RESID. PROPERTY PRICES, EXIST.DWELLINGS (BEIJING), PER SQ.M, M-ALL NSA</t>
  </si>
  <si>
    <t xml:space="preserve">COVERS SECOND-HANDED RESIDENTIAL BUILDINGS IN BEIJING. </t>
  </si>
  <si>
    <t>AVERAGE OF PERIOD</t>
  </si>
  <si>
    <t>FROM TRANSACTIONS</t>
  </si>
  <si>
    <t>http://data.stats.gov.cn/english/tablequery.htm?code=AA0101</t>
  </si>
  <si>
    <t>RESID. PROPERTY PRICES, NEW DWELLINGS (BEIJING), PER SQ.M., M-ALL NSA</t>
  </si>
  <si>
    <t>COVERS NEWLY CONSTRUCTED RESIDENTIAL BUILDINGS IN BEIJING, INCLUDING AFFORDABLE HOUSING.</t>
  </si>
  <si>
    <t>BASED ON TRANSACTION RECORDS DATA</t>
  </si>
  <si>
    <t>NATIONAL BUREAU OF STATISTICS OF CHINA, http://www.stats.gov.cn/ENGLISH/Statisticaldata/MonthlyData/201308/t20130819_29470.html</t>
  </si>
  <si>
    <t>Mixed (residential and non-residential) properties</t>
  </si>
  <si>
    <t>PROP.PR., RESID. &amp; COMMER., NEW BUILDINGS (BEIJING), P.SQ.M, M-ALL NSA</t>
  </si>
  <si>
    <t>COVERS NEWLY CONSTRUCTED COMMERCIAL RESIDENTIAL BUILDINGS IN BEIJING EXCLUDING AFFORDABLE HOUSING.</t>
  </si>
  <si>
    <t>Colombia</t>
  </si>
  <si>
    <t>Index, 2014 Dec =100</t>
  </si>
  <si>
    <t>RES.PROPERTY PRICES, NEW DWELLINGS(BOGOTA),PER SQ.M,Q-ALL NSA</t>
  </si>
  <si>
    <t>Middle of period</t>
  </si>
  <si>
    <t>New dwellings in Bogota</t>
  </si>
  <si>
    <t>https://www.dane.gov.co/files/investigaciones/fichas/construccion/ficha_ipvn_08_13.pdf</t>
  </si>
  <si>
    <t>Survey of 13 000 construction projects, and comparing the price of the first units sold within the project to the last one sold, and establishing an average price for the square meter of these projects</t>
  </si>
  <si>
    <t>IPVN, por reas urbanas y metropolitanas</t>
  </si>
  <si>
    <t>https://www.dane.gov.co/index.php/construction/new-housing-price-index</t>
  </si>
  <si>
    <t>Index, 1990 = 100</t>
  </si>
  <si>
    <t>RESID.PROPERTY PR.,EXIST.DWELLINGS (BIG CITIES),PURE PRICE,Q-ALL NSA</t>
  </si>
  <si>
    <t>Existing dwelllings in Bogot (including Soacha), Medellin (including Bello, Envigado and Itagi), Cali, Barranquilla, Bucaramanga, Cucuta, Manizales, Neiva and Villavicencio</t>
  </si>
  <si>
    <t>http://www.banrep.gov.co/en/node/29371</t>
  </si>
  <si>
    <t>TRANSACTION DATA, WITH REPEATED SALES METHOD</t>
  </si>
  <si>
    <t>ndice de precios de la vivienda usada (IPVU)</t>
  </si>
  <si>
    <t>RES.PROPERTY PRICES, NEW DWELLINGS(URBAN AREAS),PER SQ.M,Q-ALL NSA</t>
  </si>
  <si>
    <t xml:space="preserve">New dwellings in 23 municipial areas </t>
  </si>
  <si>
    <t>Cyprus</t>
  </si>
  <si>
    <t>Index, 2010 Q1 = 100</t>
  </si>
  <si>
    <t>RESID. PROPERTY PRICES,ALL DWELL., PURE PRICE,Q-ALL,NSA</t>
  </si>
  <si>
    <t>COVERS NEW AND USED ALLTYPES OF DWELLINGS IN CYPRUS</t>
  </si>
  <si>
    <t>http://www.centralbank.gov.cy/media/pdf/CBC_EconBulletin_Dec11_EN_correct.pdf</t>
  </si>
  <si>
    <t>Prices from 2006 onwards reflect the values of the general Residential Property Price Index published by the CBC (Central Bank of Cyprus , 2011) while prices between 2002 and 2005 are obtained as the average of the historical house price indices published by Pashardes and Savva (2009), Platis (2006) and the CBC.</t>
  </si>
  <si>
    <t>HEDONIC REGRESSION, based on valuation (in connection with mortgage transactions)</t>
  </si>
  <si>
    <t>Residential property price index</t>
  </si>
  <si>
    <t>http://www.centralbank.gov.cy/nqcontent.cfm?a_id=11836&amp;lang=en</t>
  </si>
  <si>
    <t>COVERS NEW AND USED ALL TYPES OF HOUSES IN CYPRUS</t>
  </si>
  <si>
    <t>COVERS NEW AND USED  CONDOMINIUMS IN CYPRUS</t>
  </si>
  <si>
    <t>Czech Republic</t>
  </si>
  <si>
    <t>RESID. PROPERTY PRICES,ALL OWNER OCCUP. DWELL, PURE PRICE,Q-ALL,NSA</t>
  </si>
  <si>
    <t>ALL OWNER OCCUPIED DWELLINGS</t>
  </si>
  <si>
    <t>http://www.czso.cz/csu/2009edicniplan.nsf/p/7009-09</t>
  </si>
  <si>
    <t>REGRESSION AND EXPERT JUDGEMENT</t>
  </si>
  <si>
    <t>CZECH STATISTICAL OFFICE</t>
  </si>
  <si>
    <t>RESIDENTIAL PROPERTY PRICES, EXISTING DWELLINGS, PURE PRICE.,Q-ALL NSA</t>
  </si>
  <si>
    <t>EXISTING OWNER OCCUPIED DWELLINGS</t>
  </si>
  <si>
    <t>RESIDENTIAL PROPERTY PRICES, NEW DWELLINGS, PURE PRICE.,Q-ALL NSA</t>
  </si>
  <si>
    <t>NEW OWNER OCCUPIED DWELLINGS</t>
  </si>
  <si>
    <t>Per cubic meter</t>
  </si>
  <si>
    <t>RESIDENTIAL PROPERTY PRICES, EXISTING HOUSES, PER CUBIC M., Q-ALL NSA</t>
  </si>
  <si>
    <t>COVERS EXISTING SINGLE-FAMILY HOUSES WITH NO MORE THAN THREE SINGLE FLATS. THE MAXIMUM NUMBER OF SINGLE FLATS THAT CAN BE CONSIDERED AS A FAMILY HOUSE CAN COUNT IS THREE FLATS</t>
  </si>
  <si>
    <t>CZECH STATISTICAL OFFICE,  WWW.CZSO.CZ (ONLY PUBLISHED IN CZECH)</t>
  </si>
  <si>
    <t>DATA COMPILED FROM TAX RETURNS</t>
  </si>
  <si>
    <t>PRICE INDICES OF HOUSES</t>
  </si>
  <si>
    <t>CZECH STATISTICAL OFFICE, TABLE 1-6, HTTP://WWW.CZSO.CZ/CSU/2009EDICNIPLAN.NSF/P/7009-09</t>
  </si>
  <si>
    <t>RESIDENTIAL PROPERTY PRICES, EXISTING FLATS, PER SQUARE M., Q-ALL NSA</t>
  </si>
  <si>
    <t>COVERS EXISTING FLATS</t>
  </si>
  <si>
    <t>CZECH STATISTICAL OFFICE, WWW.CZSO.CZ (ONLY PUBLISHED IN CZECH)</t>
  </si>
  <si>
    <t>PRICE INDICES OF FLATS</t>
  </si>
  <si>
    <t>CZECH STATISTICAL OFFICE, TABLE 2-6,  HTTP://WWW.CZSO.CZ/CSU/2009EDICNIPLAN.NSF/P/7009-09</t>
  </si>
  <si>
    <t>RESIDENTIAL PROP.PR.,EXIST.MULTI-DWELL.BUILDINGs,PER CUBIC M,Q-ALL NSA</t>
  </si>
  <si>
    <t>COVERS EXISTING APARTMENT BUILDING/HOUSES (MULTI DWELLING BUILDINGS)</t>
  </si>
  <si>
    <t>PRICE INDICES OF RESIDENTIAL BUILDINGS</t>
  </si>
  <si>
    <t>CZECH STATISTICAL OFFICE, TABLE 3-6, HTTP://WWW.CZSO.CZ/CSU/2009EDICNIPLAN.NSF/P/7009-09</t>
  </si>
  <si>
    <t>LAND PRICES, RESIDENTIAL, PER SQUARE METER, Q-ALL NSA</t>
  </si>
  <si>
    <t>COVERS EXISTING LAND FOR ALL PURPOSES; COVERS CLASSIC BUILDING SITE OR LAND, BUT NOT FARM LAND, FREE OR DEVELOPED</t>
  </si>
  <si>
    <t>PRICE INDICES OF CONSTRUCTION LAND</t>
  </si>
  <si>
    <t>CZECH STATISTICAL OFFICE, TABLE 5-6, HTTP://WWW.CZSO.CZ/CSU/2009EDICNIPLAN.NSF/P/7009-09</t>
  </si>
  <si>
    <t>Germany</t>
  </si>
  <si>
    <t>RESID. PROPERTY PRICES, ALL DWELLINGS (BUNDESBANK CALC.), PURE PRICE</t>
  </si>
  <si>
    <t>owner occupied housing</t>
  </si>
  <si>
    <t>method of typical cases http://www.bundesbank.de/Redaktion/EN/Downloads/Statistics/Enterprises_Households/Prices/report_on_the_methodology_of_house_price_indices.pdf?__blob=publicationFile</t>
  </si>
  <si>
    <t>1975-1989: "Annual figures of bulwiengesa AG: 50 West German cities incl. West Berlin Owner-occupied apartments and terraced houses (first-time occupancy)" ; 1990-1994: "Annual figures of bulwiengesa AG: 100 West German cities incl. West Berlin Owner-occupied apartments and terraced houses (all)" ; 1995-2005: "Annual figures of bulwiengesa AG: 125 cities Owner-occupied apartments and terraced houses (all)"  from 2006 on:  "Annual figures of vdpResearch GmbH: Germany Index of owner occupied housing"</t>
  </si>
  <si>
    <t>Bundesbank long series</t>
  </si>
  <si>
    <t>Residential property price index Deutsche Bundesbank / Long term time series residential property prices, alternating types of buildings / Germany, alternating regional composition / Unadjusted figure</t>
  </si>
  <si>
    <t>Bundesbank calculations based on data provided by bulwiengesa AG until 2005 and on data provided by vdpResearch GmbH from 2006 on. http://www.bundesbank.de/Navigation/EN/Statistics/Time_series_databases/Financial_stability/financial_stability_list_node.html?listId=www_fsb_hous_prc</t>
  </si>
  <si>
    <t>Pure prices</t>
  </si>
  <si>
    <t>Index, 2011 = 100</t>
  </si>
  <si>
    <t>RESIDENTIAL PROPERTY PRICES, ALL DWELLINGS, PURE PRICE</t>
  </si>
  <si>
    <t xml:space="preserve"> Terraced housing, owner-occupied apartments and single-family detached homes</t>
  </si>
  <si>
    <t>Terraced housing, owner-occupied apartments and single-family detached homes (all); transaction-based property and regional weighting. / Germany: Administrative districts / Unadjusted figure</t>
  </si>
  <si>
    <t>Wohnimmobilienpreisindex Deutsche Bundesbank</t>
  </si>
  <si>
    <t>Bundesbank calculations based on data provided by bulwiengesa AG. http://www.bundesbank.de/Navigation/EN/Statistics/Time_series_databases/Financial_stability/financial_stability_list_node.html?listId=www_fsb_hous_prc</t>
  </si>
  <si>
    <t>Summed through period</t>
  </si>
  <si>
    <t>ALL DWELLINGS</t>
  </si>
  <si>
    <t>https://www.destatis.de/EN/FactsFigures/NationalEconomyEnvironment/Prices/ConstructionPricesRealPropertyPrices/ConstructionPricesRealPropertyPrices.html</t>
  </si>
  <si>
    <t>Federal Statistical Office based on data from surveyor committees</t>
  </si>
  <si>
    <t>Statistisches Bundesamt (Destatis) / House price index / Germany / Unadjusted figure</t>
  </si>
  <si>
    <t>http://www.bundesbank.de/Navigation/EN/Statistics/Time_series_databases/Macro_economic_time_series/its_list_node.html?listId=www_s300_immobilien</t>
  </si>
  <si>
    <t>Index, 2003 = 100</t>
  </si>
  <si>
    <t>http://www.vdpresearch.de/vdp-immobilienpreisindizes/</t>
  </si>
  <si>
    <t>http://www.bundesbank.de/Redaktion/EN/Downloads/Statistics/IWF/2013_tabelle_3.xlsx?__blob=publicationFile</t>
  </si>
  <si>
    <t>Verband Deutscher Pfandbriefbanken (Association of German Pfandbrief Banks): Prices for individual properties are systematically collected in the vdpResearch-owned transaction database and adjusted by means of hedonic methods.</t>
  </si>
  <si>
    <t>RESID. PROPERTY PRICES,EXISTING DWELLINGS, PURE PRICE,Q-ALL,NSA</t>
  </si>
  <si>
    <t>ALL EXISTING DWELINGS</t>
  </si>
  <si>
    <t>Federal Statistical Office based on data from survey or committees</t>
  </si>
  <si>
    <t>RESIDENTIAL PROPERTY PRICES,NEW DWELLINGS, PURE PRICE,Q-ALL,NSA</t>
  </si>
  <si>
    <t>ALL NEW DWELLINGS</t>
  </si>
  <si>
    <t>RESIDENTIAL PROPERTY PRICES,OWNER OCCUP. HOUSES, PURE PRICE,Q-ALL,NSA</t>
  </si>
  <si>
    <t>ALL OWNER OCCUPIED HOUSES</t>
  </si>
  <si>
    <t>RESIDENTIAL PROPERTY PRICES,OWNER OCCUPIED FLATS, PURE PRICE,Q-ALL,NSA</t>
  </si>
  <si>
    <t>ALL OWNER OCCUIPIED FLATS</t>
  </si>
  <si>
    <t>RESIDENTIAL PROPERTY PRICES, ALL DWELLINGS  (7 CITIES), PURE PRICE</t>
  </si>
  <si>
    <t>Terraced housing, owner-occupied apartments and single-family detached homes (all); transaction-based property and regional weighting. / 7 large cities - Bundesbank calculation / Unadjusted figure</t>
  </si>
  <si>
    <t>Index, 2010 Q4 = 100</t>
  </si>
  <si>
    <t>RESIDENTIAL PROPERTY PRICES, ALL.FLATS(BIG CITIES),PURE PRICE,Q-ALL</t>
  </si>
  <si>
    <t>OWNER OCCUPIED FLATS IN 7 LARGE CITIES</t>
  </si>
  <si>
    <t>BulwienGesa AG (previously Bulwien &amp; Partner or Bulwien AG), which, in turn, draws on data from various sources (Association of German Real Estate Agents (IVD - Immobilienverband Deutschland), chambers of industry and commerce, municipalities (surveyor co</t>
  </si>
  <si>
    <t>Big &amp; medium cities</t>
  </si>
  <si>
    <t>RESIDENTIAL PROPERTY PRICES, ALL DWELLINGS (127 CITIES), PURE PRICE</t>
  </si>
  <si>
    <t>Terraced housing, owner-occupied apartments and single-family detached homes (all); transaction-based property and regional weighting. / 127 cities / Unadjusted figure</t>
  </si>
  <si>
    <t>RESID.PROP. PRICES, NEW.FLATS&amp;TERRACED HOUSES (127 CITIES),PURE PRICE</t>
  </si>
  <si>
    <t>owner occupied apartments and terraced houses</t>
  </si>
  <si>
    <t>Residential property price index Deutsche Bundesbank / Terraced housing and owner-occupied apartments (first-time occupancy); transaction-based property and regional weighting. / 127 cities / Unadjusted figure</t>
  </si>
  <si>
    <t>RESIDENT.PROP.PRICES,EXISTING TERRACED HOUSES (127 CITIES),PURE PRICE</t>
  </si>
  <si>
    <t>Terraced houses</t>
  </si>
  <si>
    <t>Residential property price index Deutsche Bundesbank / Re-occupied terraced housing; transaction-based property and regional weighting / 127 cities / Unadjusted figure</t>
  </si>
  <si>
    <t>RESIDENTIAL PROPERTY PRICES,NEW TERRACED HOUSES(127 CITIES),PURE PRICE</t>
  </si>
  <si>
    <t>Residential property price index Deutsche Bundesbank / New terraced housing; transaction-based property and regional weighting / 127 cities / Unadjusted figure</t>
  </si>
  <si>
    <t>RESIDENTIAL PROPERTY PRICES, EXISTING.FLATS (127 CITIES),PURE PRICE</t>
  </si>
  <si>
    <t>owner occupied apartments</t>
  </si>
  <si>
    <t>Residential property price index Deutsche Bundesbank / Re-occupied owner-occupied apartments; transaction-based property and regional weighting / 127 cities / Unadjusted figure</t>
  </si>
  <si>
    <t>RESIDENTIAL PROPERTY PRICES, NEW.FLATS (127 CITIES),PURE PRICE</t>
  </si>
  <si>
    <t>Residential property price index Deutsche Bundesbank / New owner-occupied apartments; transaction-based property and regional weighting / 127 cities / Unadjusted figure</t>
  </si>
  <si>
    <t>COMMERCIAL PROP. PRICES, RENTED FLATS (CITIES), Y-ALL</t>
  </si>
  <si>
    <t>127 cities</t>
  </si>
  <si>
    <t>Capital growth return</t>
  </si>
  <si>
    <t xml:space="preserve">BulwienGesa AG (previously Bulwien &amp; Partner or Bulwien AG), which, in turn, draws on data from various sources (Association of German Real Estate Agents (IVD - Immobilienverband Deutschland), chambers of industry and commerce, municipalities (surveyor committees), building and loan associations, research institutions, its own surveys, newspaper advertisements as well as information from mystery shopping (test purchases). </t>
  </si>
  <si>
    <t>BulwienGesa AG / German Property Index, existing housing, Capital Growth / 127 cities / Unadjusted figure</t>
  </si>
  <si>
    <t>COMMERCIAL PROP. PRICES, OFFICE BUILDINGS (CITIES), Y-ALL</t>
  </si>
  <si>
    <t>http://www.bundesbank.de/Redaktion/EN/Downloads/Publications/Monthly_Report_Articles/2013/2013_05_economic_conditions_germany.pdf?__blob=publicationFile</t>
  </si>
  <si>
    <t xml:space="preserve">BulwienGesa AG (previously Bulwien &amp; Partner or Bulwien AG), which, in turn, draws on data from various sources (Association of German Real Estate Agents (IVD - Immobilienverband Deutschland), chambers of industry and commerce, municipalities (surveyor committees), building and loan associations, research institutions, its own surveyors appraisals,  newspaper advertisements as well as information from mystery shopping (test purchases). </t>
  </si>
  <si>
    <t>BulwienGesa AG / German Property Index, office, Capital Growth Return / 127 cities / Unadjusted figure</t>
  </si>
  <si>
    <t>COMMERCIAL PROP. PRICES, RETAIL BUILDINGS (CITIES), Y-ALL</t>
  </si>
  <si>
    <t>BulwienGesa AG / German Property Index, retail, Capital Growth Return / 127 cities / Unadjusted figure</t>
  </si>
  <si>
    <t>Industrial properties</t>
  </si>
  <si>
    <t>COMMERCIAL PROP. PRICES, INDUST&amp;LOGIST. BUILD. (CITIES), Y-ALL</t>
  </si>
  <si>
    <t>BulwienGesa AG / German Property Index, logistics (industrial), Capital Growth Return / 127 cities / Unadjusted figure</t>
  </si>
  <si>
    <t>COMMERCIAL PROPERTY PRICES (ALL TYPES),CITIES,Y-ALL</t>
  </si>
  <si>
    <t>BulwienGesa AG / German Property Index, Capital Growth Return / 127 cities / Unadjusted figure</t>
  </si>
  <si>
    <t>Denmark</t>
  </si>
  <si>
    <t>RESIDENTIAL PROPERTY PRICES, ALL DWELLINGS, PURE PRICE, Q-ALL NSA</t>
  </si>
  <si>
    <t>COVERS ALL DWELLINGS</t>
  </si>
  <si>
    <t>http://ec.europa.eu/eurostat/cache/metadata/EN/prc_hps_esms_dk.htm</t>
  </si>
  <si>
    <t>The House Price Index (HPI) measures price changes of all residential properties purchased by households (flats, detached houses, terraced houses, etc.), both new and existing, independently of their final use and their previous owners. Only market prices are considered, self-build dwellings are therefore excluded. The land component is included.</t>
  </si>
  <si>
    <t xml:space="preserve">EUROSTAT BASED ON DATA COMPILED BY Statistical Office of Denmark </t>
  </si>
  <si>
    <t>Index, 1980 = 100</t>
  </si>
  <si>
    <t>RESID. PROPERTY PRICES,ALL SINGLE-FAMILY HOUSE,PURE PRICE,Q-ALL NSA</t>
  </si>
  <si>
    <t>COVERS NEW AND EXISTING PURE RESIDENTIAL HOUSES AS WELL AS HOUSES WHERE THE RESIDENTIAL PURPOSE EXCEEDS 75 PER CENT. SALES IN ORDINARY FREE TRADE, INTRA-FAMILY SALES AND OTHER SALES</t>
  </si>
  <si>
    <t>STATISTICS DENMARK, HTTP://WWW.DST.DK/HOMEUK/GUIDE/DOCUMENTATION/VAREDEKLARATIONER/EMNEGRUPPE/EMNE.ASPX?SYSRID=000906</t>
  </si>
  <si>
    <t>SPAR METHODOLOGY</t>
  </si>
  <si>
    <t>ONE-FAMILY HOUSES - PRICE INDEX</t>
  </si>
  <si>
    <t>STATISTICS DENMARK</t>
  </si>
  <si>
    <t>Index, 2006 = 100</t>
  </si>
  <si>
    <t>RESID. PROPERTY PR.,ALL OWNER-OCCUPIED FLATS,PURE PRICE,Q-ALL NSA</t>
  </si>
  <si>
    <t>COVERS NEW AND EXISTING PURE RESIDENTIAL FLATS AS WELL AS FLATS WHERE THE RESIDENTIAL PURPOSE EXCEEDS 75 PER CENT. SALES IN ORDINARY FREE TRADE, INTRA-FAMILY SALES AND OTHER SALES</t>
  </si>
  <si>
    <t>SPAR METHOD;  COMPARABILITY OVER TIME: THE SALES OF REAL PROPERTY STATISTICS HAVE METHODICALLY DEVELOPED OVER TIME. HOWEVER SINCE 1992 - WHEN SOME METHODOLOGICAL IMPROVEMENTS WERE IMPLEMENTED - THE STATISTICS HAVE BEEN PROCESSED IN ACCORDANCE WITH THE SAME PRINCIPLES</t>
  </si>
  <si>
    <t>OWNER-OCCUPIED FLATS - PRICE INDEX</t>
  </si>
  <si>
    <t>STATISTICS DENMARK: MONTHLY KONJUNKTURSTATISTIK, MAIN INDICATORS, TABLE 32; STATBANK DENMARK DATABASE, HTTP://WWW.STATBANK.DK/STATBANK5A/DEFAULT.ASP?W=1024 ,  INCOME, CONSUMPTION AND PRICES</t>
  </si>
  <si>
    <t>Per building</t>
  </si>
  <si>
    <t>RESID. PROP. PR.,ALL MULTI-DWELL.RENTAL BUILDING,PURE PRICE,NSA</t>
  </si>
  <si>
    <t>COVERS NEW AND EXISTING PURE RESIDENTIAL PROPERTIES AS WELL AS PROPERTIES WHERE THE RESIDENTIAL PURPOSE EXCEEDS 75 PER CENT. SALES IN ORDINARY FREE TRADE, INTRA-FAMILY SALES AND OTHER SALES</t>
  </si>
  <si>
    <t>RESIDENTIAL PROPERTIES WITH 9 FLATS AND MORE - PRICE INDEX</t>
  </si>
  <si>
    <t>Commercial property</t>
  </si>
  <si>
    <t>Per property</t>
  </si>
  <si>
    <t>COMMERCIAL PROPERTY PRICES, ALL BUSINESS, PER PROPERTY, Q-ALL NSA</t>
  </si>
  <si>
    <t xml:space="preserve">COVERS NEW AND EXISTING PURE BUSINESS PROPERTIES AS WELL AS PROPERTIES WHERE THE BUSINESS PURPOSE EXCEEDS 75 PER CENT. INCLUDING SHOPS AND OFFICES, HOTELS, RESTAURANTS, CINEMAS, BANKS, DOCTORS, DENTISTS, VARIOUS CLINICS, HAIRDRESSERS, CRAFTS, AUTO SERVICE </t>
  </si>
  <si>
    <t>COMPARABILITY OVER TIME: THE SALES OF REAL PROPERTY STATISTICS HAVE METHODICALLY DEVELOPED OVER TIME. HOWEVER SINCE 1992 - WHEN SOME METHODOLOGICAL IMPROVEMENTS WERE IMPLEMENTED - THE STATISTICS HAVE BEEN PROCESSED IN ACCORDANCE WITH THE SAME PRINCIPLES</t>
  </si>
  <si>
    <t>BUSINESS PROPERTIES - PRICE INDEX</t>
  </si>
  <si>
    <t>INDUSTRIAL PROP.PR, ALL INDUSTR.PROP.&amp;WAREHOUSES,PER PROP.,Q-ALL NSA</t>
  </si>
  <si>
    <t>COVERS NEW AND EXISTING PURE INDUSTRIAL PROPERTIES, PRIVATE AND CONCESSIONARY COMPANIES DELIVERING GAS, ELECTRICITY, WATER AND HEATING. ALSO PROPERTIES WHERE THE VALUE OF THE INDUSTRIAL BUILDINGS IS ASSESSED TO BE DOMINANT AS WELL AS PURE WAREHOUSES AND LARGE CRAFTS</t>
  </si>
  <si>
    <t>INDUSTRIAL PROPERTIES AND WAREHOUSES - PRICE INDEX</t>
  </si>
  <si>
    <t>Agricultural properties</t>
  </si>
  <si>
    <t>AGRICULTURAL PROP.PR, ALL AGRICULTURAL PROPERTIES, PER PROP.,Q-ALL NSA</t>
  </si>
  <si>
    <t>OVERS NEW AND EXISTING PURE AGRICULTURAL PROPERTIES AS WELL AS PROPERTIES WITH MIXED BUSINESS ACTIVITIES WHERE THE AGRICULTURAL ACTIVITY IS CONSIDERED TO BE DOMINANT. IF OTHER BUSINESS ACTIVITIES ARE CLEARLY MORE DOMINANT OR THE PROPERTY IS USED ONLY AS A DWELLING, HOTELS ETC. THE PROPERTY WILL BE INCLUDED UNDER THE CATEGORY MOST SUITABLE</t>
  </si>
  <si>
    <t>AGRICULTURAL PROPERTIES - PRICE INDEX</t>
  </si>
  <si>
    <t>All types of non-holidays dwelings</t>
  </si>
  <si>
    <t>RESID. PROPERTY PRICES,ALL NON-HOLIDAY DWELL., PURE PRICE,Q-ALL,NSA</t>
  </si>
  <si>
    <t>Estonia</t>
  </si>
  <si>
    <t>RESID. PROPERTY PRICES, ALL DWELLINGS, PER SQ.M.,Q-ALL</t>
  </si>
  <si>
    <t>Transactions with apartments in the Old Town of Tallinn were also excluded as too exclusive</t>
  </si>
  <si>
    <t>STATISTICAL OFFICE OF ESTONIA, http://pub.stat.ee/px-web.2001/I_Databas/Economy/24Prices/XO_027.htm</t>
  </si>
  <si>
    <t>STATISTICS ESTONIA, DATABASE  &lt; ECONOMY &lt;  PRICES &lt;Dwelling price index : Table XO028</t>
  </si>
  <si>
    <t>RESID. PROPERTY PRICES, ALL HOUSES, PER SQ. M.,Q-ALL NSA</t>
  </si>
  <si>
    <t>RESID, PROPERTY PRICES, ALL FLATS, PER SQ. M. Q-ALL NSA</t>
  </si>
  <si>
    <t>Euro</t>
  </si>
  <si>
    <t>RESIDENTIAL PROPERTY PR., ALL FLATS(ESTONIA EX.TALLINN),PER SQ. M.,NSA</t>
  </si>
  <si>
    <t>COVERS NEW AND EXISTING PURCHASE-SALE CONTRACT OF FLATS IN ESTONIA EXCLUDING TALLINN</t>
  </si>
  <si>
    <t>STATISTICAL OFFICE OF ESTONIA, HTTP://PUB.STAT.EE/PX-WEB.2001/I_DATABAS/ECONOMY/26REAL_ESTATE/11TRANSACTIONS_IN_REAL_ESTATE/RS_05.HTM</t>
  </si>
  <si>
    <t>AVERAGE TRANSACTION PRICE PER SQUARE METER OF FLATS (NEW AND EXISTING) BASED ON CENSUS. THE REAL ESTATE TRANSACTION OF ESTONIAN LAND BOARD BASED ON WEB-BASED REPORTING SYSTEM (E-NOTARY). THE SYSTEM ENABLES QUICK DATA TRANSMISSION BETWEEN NOTARY OFFICES AND ESTONIAN LAND BOARD DATA BASE. THE QUALITY CONTROL OF RAW DATA IS PERFORMED BY LAND BOARD</t>
  </si>
  <si>
    <t>PURCHASE-SALE CONTRACTS OF DWELLINGS BY LOCATION AND SIZE (QUARTERS)</t>
  </si>
  <si>
    <t>STATISTICS ESTONIA, DATABASE  &lt; ECONOMY &lt;  REAL ESTATE &lt; TRANSACTIONS IN REAL ESTATE &lt; TABLE RS05: PURCHASE-SALE CONTRACTS OF DWELLINGS BY LOCATION AND SIZE (QUARTERS),  HTTP://PUB.STAT.EE/PX-WEB.2001/I_DATABAS/ECONOMY/26REAL_ESTATE/11TRANSACTIONS_IN_REAL_ESTATE/11TRANSACTIONS_IN_REAL_ESTATE.ASP</t>
  </si>
  <si>
    <t>RESIDENTIAL PROPERTY PRICES, ALL FLATS (TALLINN), PER SQUARE METER,NSA</t>
  </si>
  <si>
    <t>COVERS NEW AND EXISTING PURCHASE-SALE CONTRACT OF FLATS IN TALLINN</t>
  </si>
  <si>
    <t>A big city</t>
  </si>
  <si>
    <t>RESIDENTIAL PROPERTY PRICES, ALL FLATS (TARU CITY), PER SQUARE M., NSA</t>
  </si>
  <si>
    <t>COVERS NEW AND EXISTING PURCHASE-SALE CONTRACT OF FLATS IN TARU CITY</t>
  </si>
  <si>
    <t>RESIDENTIAL PROPERTY PRICES, ALL FLATS (PARNU CITY), PER SQUARE M, NSA</t>
  </si>
  <si>
    <t>COVERS NEW AND EXISTING PURCHASE-SALE CONTRACT OF FLATS IN PRNU CITY</t>
  </si>
  <si>
    <t>PURCHASE-SALE CONTRACTS OF DWELLINGS BY LOCATION AND SIZE (QUARTERS) -AVERAGE PRICE PER SQUARE, KROONS. WHOLE COUNTRY</t>
  </si>
  <si>
    <t>Spain</t>
  </si>
  <si>
    <t>RESID.PROPERTY PRICES,ALL DWELLINGS,PURE PRICE (WITHOUT VAT),Q-ALL NSA</t>
  </si>
  <si>
    <t>http://www.ine.es/jaxi/menu.do?type=pcaxis&amp;path=/t07/p457&amp;file=inebase&amp;L=1</t>
  </si>
  <si>
    <t>Notary register, which contains, among other data, the official prices for all of the merchantings occurring in Spanish territory, and correspond to the value of the public deed of the dwelling. Hedonic regression; Excludes VAT</t>
  </si>
  <si>
    <t>HOUSING PRICE INDEX (HPI), GENERAL INDEX ,NSA</t>
  </si>
  <si>
    <t>General Government</t>
  </si>
  <si>
    <t>RESIDENTIAL PROPERTY PRICES, ALL DWELLINGS, PER SQUARE M., Q-ALL NSA</t>
  </si>
  <si>
    <t>COVERS NEW HOUSING (FIRST TRANSFER) AND SECOND-HAND HOUSING</t>
  </si>
  <si>
    <t>http://www.fomento.gob.es/NR/rdonlyres/D92A4155-47F3-4B77-B7A5-68348C3A73E6/122805/Preciovivienda.pdf</t>
  </si>
  <si>
    <t>valuation of Spanish appraisal offices</t>
  </si>
  <si>
    <t>AVERAGE PRICE PER M2 FOR OPEN MARKET APPRAISED HOUSING (BASE YEAR 2005), NATIONAL TOTAL, EUR/M2</t>
  </si>
  <si>
    <t>http://www.fomento.gob.es/BE2/?nivel=2&amp;orden=35000000</t>
  </si>
  <si>
    <t>IO(Eurostat)</t>
  </si>
  <si>
    <t>RESIDENTIAL PROPERTY PRICES, ALL DWELLINGS, PURE PRICE ,Q-ALL NSA</t>
  </si>
  <si>
    <t>http://ec.europa.eu/eurostat/cache/metadata/EN/prc_hps_esms_es.htm</t>
  </si>
  <si>
    <t>Notary register, which contains, among other data, the official prices for all of the merchantings occurring in Spanish territory, and correspond to the value of the public deed of the dwelling. Hedonic regression; Includes VAT</t>
  </si>
  <si>
    <t>HOUSING PRICE INDEX (HPI), GENERAL INDEX ,NSA; COMPILED FOR EUROSTAT</t>
  </si>
  <si>
    <t>Eurostat based on data from from www.ine.es</t>
  </si>
  <si>
    <t>RESIDENTIAL PROPERTY PRICES, EXIST.DWELLINGS, PURE PRICE,Q-ALL NSA</t>
  </si>
  <si>
    <t>ALL EXISTNG DWELLINGS</t>
  </si>
  <si>
    <t>HOUSING PRICE INDEX (HPI), SECOND-HAND HOUSING ,NSA</t>
  </si>
  <si>
    <t>RESIDENTIAL PROPERTY PRICES, EXIST.DWELLINGS, PER SQUARE M., Q-ALL NSA</t>
  </si>
  <si>
    <t>COVERS SECOND-HAND HOUSING (&gt;2 YEARS)</t>
  </si>
  <si>
    <t>AVERAGE PRICE PER M2 FOR OPEN MARKET APPRAISED HOUSING (BASE YEAR 2005), EUR/M2, SECOND-HAND HOUSING (&gt;2 YEARS)</t>
  </si>
  <si>
    <t>HOUSING PRICE INDEX (HPI), SECOND-HAND HOUSING ,NSA; COMPILED FOR EUROSTAT</t>
  </si>
  <si>
    <t>RESID PROPERTY PRICES,NEW DWELLINGS PURE PRICE (WITHOUT VAT),Q-AVG NSA</t>
  </si>
  <si>
    <t>HOUSING PRICE INDEX (HPI), NEW HOUSING ,NSA</t>
  </si>
  <si>
    <t>RESIDENTIAL PROPERTY PRICES, NEW DWELLINGS, PER SQUARE M., Q-ALL NSA</t>
  </si>
  <si>
    <t>COVERS NEW HOUSING (FIRST TRANSFER)  (&lt;2 YEARS)</t>
  </si>
  <si>
    <t>AVERAGE PRICE PER M2 FOR OPEN MARKET APPRAISED HOUSING (BASE YEAR 2005), EUR/M2, NEW HOUSING (&lt;2 YEARS)</t>
  </si>
  <si>
    <t>RESIDENTIAL PROPERTY PRICES, NEW DWELLINGS PURE PRICE,Q-ALL NSA</t>
  </si>
  <si>
    <t>HOUSING PRICE INDEX (HPI), NEW HOUSING ,NSA; COMPILED FOR EUROSTAT</t>
  </si>
  <si>
    <t>Finland</t>
  </si>
  <si>
    <t>RESIDENTIAL PROPERTY PRICES,ALL DWELLINGS, PURE PRICES.,NSA</t>
  </si>
  <si>
    <t>Covers all the existing and new dwellings in housing companies and real estates (i.e. single houses) in the whole country</t>
  </si>
  <si>
    <t>http://tilastokeskus.fi/til/oahi/2013/02/oahi_2013_02_2013-10-04_laa_001_en.html#2.Methodologicaldescription</t>
  </si>
  <si>
    <t>http://pxweb2.stat.fi/database/StatFin/asu/oahi/oahi_en.asp , "Indices of owner-occupied housing prices 2010=100 (H.1. Purchases of dwellings)"</t>
  </si>
  <si>
    <t>RES.PROPERTY PRICES, EXIST.DWELLINGS,TOTAL, PER SQ.M.,Q-ALL NSA</t>
  </si>
  <si>
    <t>COVERS ALL EXISTING DWELLINGS IN THE WHOLE COUNTRY</t>
  </si>
  <si>
    <t>STATISTICS FINLAND</t>
  </si>
  <si>
    <t>RESIDENTIAL PROPERTY PRICES - EXISTING DWELLINGS, WHOLE COUNTRY</t>
  </si>
  <si>
    <t>STATISTICS FINLAND, HOUSE PRICES</t>
  </si>
  <si>
    <t>RES.PROPERTY PRICES, NEW DWELLINGS,TOTAL, PER SQ.M,Q-ALL NSA</t>
  </si>
  <si>
    <t>COVERS ALL NEW DWELLINGS IN THE WHOLE COUNTRY</t>
  </si>
  <si>
    <t>RESIDENTIAL PROPERTY PRICES - NEW DWELLINGS, WHOLE COUNTRY</t>
  </si>
  <si>
    <t>RES.PROPERTY PRICES, EXIST.TER.HOUSES,PER SQ.M,Q-ALL NSA</t>
  </si>
  <si>
    <t>COVERS EXISTING HOUSES IN THE WHOLE COUNTRY</t>
  </si>
  <si>
    <t>RESIDENTIAL PROPERTY PRICES - EXISTING TERRACED HOUSES, WHOLE COUNTRY</t>
  </si>
  <si>
    <t>STATISTICS FINLAND, UNPUBLISHED</t>
  </si>
  <si>
    <t>RESID. PROP. PRICES, EXISTING TERRACED HOUSES, PER SQUARE METER, NSA</t>
  </si>
  <si>
    <t xml:space="preserve">WHOLE COUNTRY  </t>
  </si>
  <si>
    <t>STATISTICS FINLAND, HTTP://WWW.STAT.FI/TIL/ASHI/ASHI_2011-08-24_UUT_001_EN.HTML</t>
  </si>
  <si>
    <t>RESIDENTIAL PROPERTY PRICES, EXISTING DWELLINGS, TERRANCED HOUSES TOTAL (WHOLE COUNTRY), PER SQUARE M.,M-ALL NSA</t>
  </si>
  <si>
    <t>STATISTICS FINLAND, HTTP://WWW.STAT.FI, ASTIKA-DATABASE  (FINNISH ONLY)</t>
  </si>
  <si>
    <t>RES.PROPERTY PRICES, EXIST. FLATS,PER SQ.M,Q-ALL NSA</t>
  </si>
  <si>
    <t>COVERS EXISTING FLATS IN THE WHOLE COUNTRY</t>
  </si>
  <si>
    <t>RESIDENTIAL PROPERTY PRICES - EXISTING FLATS, WHOLE COUNTRY</t>
  </si>
  <si>
    <t>LAND PRICES, RESIDENTIAL, LAND FOR CONSTRUCTION, Q-ALL NSA</t>
  </si>
  <si>
    <t>COVER EXISTING LAND FOR RESIDENTIAL CONSTRUCTIONS</t>
  </si>
  <si>
    <t>DATA COLLECTED AT MUNICIPALITY LEVEL</t>
  </si>
  <si>
    <t>LAND PRICES, LAND FOR CONSTRUCTION</t>
  </si>
  <si>
    <t>BANK OF FINLAND, (HTTP://WWW.BOF.FI/EN/JULKAISUT/SELVITYKSET_JA_RAPORTIT/MAIN/INDEX.HTM),; ORIGINAL SOURCE: NATIONAL LAND SURVEY OF FINLAND</t>
  </si>
  <si>
    <t>RES. PROP. PR., EXIST. DWEL., (FINLAND EX. HELSINKI), PER SQ. M., NSA</t>
  </si>
  <si>
    <t>WHOLE COUNTRY EXCLUDING HELSINKI</t>
  </si>
  <si>
    <t>RESIDENTIAL PROPERTY PRICES, EXISTING DWELLINGS, WHOLE COUNTRY EXCLUDING HELSINKI, PER SQUARE M.,M-ALL NSA</t>
  </si>
  <si>
    <t>RES.PROP.PR.,EXIST. TERRACED HOUSES,(FINL. EX. HELSINKI),PER SQ.M.,NSA</t>
  </si>
  <si>
    <t>RESIDENTIAL PROPERTY PRICES, EXISTING DWELLINGS, TERRANCED HOUSES, WHOLE COUNTRY EXCLUDING HELSINKI, PER SQUARE M.,M-ALL NSA</t>
  </si>
  <si>
    <t>RES.PROP.PR.,EXIST. FLATS, (FINLAND EX. HELSINKI),PER SQ.M.,M-ALL NSA</t>
  </si>
  <si>
    <t>RESIDENTIAL PROPERTY PRICES, EXISTING DWELLINGS, FLATS, WHOLE COUNTRY EXCLUDING HELSINKI, PER SQUARE M.,M-ALL NSA</t>
  </si>
  <si>
    <t>RES. PROP. PR., EXIST. DWELLINGS (GREATER HELSINKI), PER SQ. M., NSA</t>
  </si>
  <si>
    <t>GREATER HELSINKI</t>
  </si>
  <si>
    <t>RESIDENTIAL PROPERTY PRICES, EXISTING DWELLINGS, TOTAL, GREATER HELSINKI, PER SQUARE M.,M-ALL NSA</t>
  </si>
  <si>
    <t>RES. PROP. PR., EXIST. TERRACED HOUSES (GR.HELSINKI), PER SQ. M., NSA</t>
  </si>
  <si>
    <t xml:space="preserve">GREATER HELSINKI </t>
  </si>
  <si>
    <t>RESIDENTIAL PROPERTY PRICES, EXISTING DWELLINGS, TERRANCED HOUSES, GREATER HELSINKI, PER SQUARE M.,M-ALL NSA</t>
  </si>
  <si>
    <t>RES. PROP. PR., EXISTING FLATS, (GREATER HELSINKI), PER SQ. M., NSA</t>
  </si>
  <si>
    <t>RESIDENTIAL PROPERTY PRICES, EXISTING DWELLINGS, FLATS, GREATER HELSINKI, PER SQUARE M.,M-ALL NSA</t>
  </si>
  <si>
    <t>COVERS ALL NEW DWELLINGS IN URBAN AREAS</t>
  </si>
  <si>
    <t>RESIDENTIAL PROPERTY PRICES - NEW DWELLINGS, ALL DWELLINGS, URBAN AREAS</t>
  </si>
  <si>
    <t>RES.PROPERTY PRICES, EXIST. FLATS (URBAN AREAS),PER SQ.M,Q-ALL NSA</t>
  </si>
  <si>
    <t>COVERS EXISTING FLATS IN URBAN AREAS</t>
  </si>
  <si>
    <t>PRIOR TO JAN 1999: DATA CONVERTED FROM LOCAL CURRENCY IN EURO USING THE IRREVOCABLE EURO CONVERSION RATE</t>
  </si>
  <si>
    <t>RESIDENTIAL PROPERTY PRICES - EXISTING DWELLINGS, FLATS, URBAN AREAS</t>
  </si>
  <si>
    <t>Rural area</t>
  </si>
  <si>
    <t>RES.PROPERTY PRICES, EXIST. DWELLINGS(NON-URBAN AR),PER SQ.M,Q-ALL NSA</t>
  </si>
  <si>
    <t>COVERS ALL EXISTING DWELLINGS IN NON-URBAN AREAS</t>
  </si>
  <si>
    <t>RESIDENTIAL PROPERTY PRICES - EXISTING DWELLINGS, ALL DWELLINGS, NON-URBAN AREAS</t>
  </si>
  <si>
    <t>RES.PROPERTY PRICES, NEW DWELLINGS(NON-URBAN AREAS),PER SQ.M,Q-ALL NSA</t>
  </si>
  <si>
    <t>COVERS ALL NEW DWELLINGS IN NON-URBAN AREAS</t>
  </si>
  <si>
    <t>RESIDENTIAL PROPERTY PRICES - NEW DWELLINGS, ALL DWELLINGS, NON-URBAN AREAS</t>
  </si>
  <si>
    <t>France</t>
  </si>
  <si>
    <t>COVERS ALL TYPES OF DWELLINGS</t>
  </si>
  <si>
    <t>http://www.insee.fr/fr/bases-de-donnees/bsweb/doc.asp?idbank=001651587</t>
  </si>
  <si>
    <t>Indice des prix des logements (neufs et anciens)</t>
  </si>
  <si>
    <t>http://www.insee.fr/fr/bases-de-donnees/bsweb/serie.asp?idbank=001651587</t>
  </si>
  <si>
    <t>RESIDENTIAL PROPERTY PRICES,EXISTING DWELLINGS, PURE PRICE,Q-ALL,NSA</t>
  </si>
  <si>
    <t>COVERS EXISTING ALL TYPES OF DWELLINGS</t>
  </si>
  <si>
    <t>http://www.bdm.insee.fr/bdm2/affichageSeries.action?idbank=001651586&amp;page=informations&amp;codeGroupe=1393&amp;recherche=criteres</t>
  </si>
  <si>
    <t>Indices des prix des logements anciens - France mtropolitaine - Ensemble - Base 100 au 1er trimestre 2010 - Srie brute</t>
  </si>
  <si>
    <t>http://www.bdm.insee.fr/bdm2/affichageSeries.action?idbank=001587579&amp;bouton=OK&amp;codeGroupe=1292</t>
  </si>
  <si>
    <t>RESIDENTIAL PROPERTY PRICES,NEW DWELLINGS, PURE PRICE, Q-ALL,NSA</t>
  </si>
  <si>
    <t>Indice des prix des logements neufs</t>
  </si>
  <si>
    <t>Thousands</t>
  </si>
  <si>
    <t>RESIDENTIAL PROPERTY PRICES, NEW HOUSES, PER DWELLING, Q-ALL NSA</t>
  </si>
  <si>
    <t>COVERS NEW INDIVIDUAL BUILDINGS</t>
  </si>
  <si>
    <t>ENQUETE COMMERCIALISATION LOGEMENTS NEUFS - PRIX DE VENTE PAR LOT DES MAISONS INDIV. GROUPES FRANCE ENTIERE</t>
  </si>
  <si>
    <t>MINISTRE DE L EQUIPEMENT (MINISTERE DE L ECOLOGIE, DE L ENERGIE, DU DEVELOPPEMENT DURABLE ET DE LA MER (MEEDDM)), HTTP://WWW.STATISTIQUES.DEVELOPPEMENT-DURABLE.GOUV.FR/RUBRIQUE.PHP3?ID_RUBRIQUE=203</t>
  </si>
  <si>
    <t>RESIDENTIAL PROPERTY PRICES, NEW FLATS, PER SQUARE METER, Q-ALL NSA</t>
  </si>
  <si>
    <t>COVERS NEW COLLECTIVE BUILDINGS</t>
  </si>
  <si>
    <t>ENQUETE COMMERCIALISATION LOGEMENTS NEUFS (ECLN) PRIX DES APPARTEMENTS - FRANCE ENTIERE EN EURO/M2</t>
  </si>
  <si>
    <t>Index, 2000 Q4 = 100</t>
  </si>
  <si>
    <t>RESIDENTIAL PROPERTY PRICES, EXISTING FLATS (PARIS), Q-ALL NSA</t>
  </si>
  <si>
    <t>COVERS EXISTING BUILDINGS IN PARIS</t>
  </si>
  <si>
    <t>INDICES DES PRIX DES LOGEMENTS ANCIENS - APPARTEMENTS - PARIS</t>
  </si>
  <si>
    <t>INSEE, BULLETIN MENSUEL DE STATISTIQUE, T 21 - LOGEMENTS, L 1, HTTP://WWW.INDICES.INSEE.FR/BSWEB/SERVLET/BSWEB?ACTION=BS_SERIE&amp;BS_IDBANK=000817678&amp;BS_IDARBO=05000000000000</t>
  </si>
  <si>
    <t>Seasonally adjusted</t>
  </si>
  <si>
    <t>RESIDENTIAL PROPERTY PRICES,EXISTNG FLATS (PARIS),PER SQ.M,Q-ALL SA</t>
  </si>
  <si>
    <t>COVERS EXISTING APARTMENTS IN PARIS</t>
  </si>
  <si>
    <t>ARITHMETICAL AVERAGE OF SELLING PRICES PER SQUARE METER OBSERVED IN SALES IN PARIS</t>
  </si>
  <si>
    <t>PRIX EN EURO DU M2 DES APPARTEMENTS ANCIENS LIBRES A PARIS. SOURCE : CHAMBRE SYNDICALE DES NOTAIRES (INSEE)</t>
  </si>
  <si>
    <t>INSEE,  HTTP://WWW.INSEE.FR/FR/THEMES/INDICATEUR.ASP?ID=96; ORIGINAL SOURCE: CHAMBRE DES NOTAIRES</t>
  </si>
  <si>
    <t>RESIDENTIAL PROPERTY PRICES,NEW HOUSES(PARIS REGION),PER DW.,Q-ALL NSA</t>
  </si>
  <si>
    <t>COVERS NEW INDIVIDUAL BUILDINGS IN PARIS REGION</t>
  </si>
  <si>
    <t>ENQUETE COMMERCIALISATION LOGEMENTS NEUFS - PRIX DE VENTE MOYEN D'UNE MAISON EN ILE DE FRANCE</t>
  </si>
  <si>
    <t>RESIDENTIAL PROPERTY PR., EXIST.FLATS (PARIS WITH SUBURBS),Q-ALL NSA</t>
  </si>
  <si>
    <t>COVERS EXISTING BUILDINGS IN PARIS REGION</t>
  </si>
  <si>
    <t>INDICES DES PRIX DES LOGEMENTS ANCIENS - APPARTEMENTS - PETITE COURONNE</t>
  </si>
  <si>
    <t>RESIDENTIAL PROPERTY PR., NEW FLATS (PARIS REGION),PER SQ.M.,Q-ALL NSA</t>
  </si>
  <si>
    <t>COVERS NEW COLLECTIVE BUILDINGS IN PARIS REGION</t>
  </si>
  <si>
    <t>ENQUETE COMMERCIALISATION LOGEMENTS NEUFS - PRIX DES APPARTEMENTS - ILE DE FRANCE EN EURO/M2</t>
  </si>
  <si>
    <t xml:space="preserve">MINISTRE DE L EQUIPEMENT (MINISTERE DE L ECOLOGIE, DE L ENERGIE, DU DEVELOPPEMENT DURABLE ET DE LA MER (MEEDDM)), HTTP://WWW.STATISTIQUES.DEVELOPPEMENT-DURABLE.GOUV.FR/RUBRIQUE.PHP3?ID_RUBRIQUE=203 </t>
  </si>
  <si>
    <t>United Kingdom</t>
  </si>
  <si>
    <t>Index, 2015 Jan = 100</t>
  </si>
  <si>
    <t>RESIDENTIAL PROPERTY PRICES,ALL DWELLINGS (ONS), PER DWEL.,M,Q-ALL NSA</t>
  </si>
  <si>
    <t>COVERS NEW AND EXISTING DWELIINGS ON MORTGAGE LENDING BY ALL LENDERS</t>
  </si>
  <si>
    <t>AS FROM SEP 2005: DATA ARE COLLECTED VIA THE REGULATED MORTGAGE SURVEY (RMS) OF THE COUNCIL OF MORTGAGE LENDERS (CML)/BANKSEARCH.</t>
  </si>
  <si>
    <t>MIXED AJUSTED INDEX, I.E. DATA ARE WEIGHTED ACCORDING TO TYPE OF DWELLING BUT EXCLUDES SITTING TENANTS (TENANTS WITHOUT RENT REVIEW); DATA ARE COLLECTED ON A SAMPLE BY THE DEPARTMENT OF THE ENVIROMENT (IN ITS 5% SURVEY OF MORTGAGE LENDERS) AT COMPLETION STAGE</t>
  </si>
  <si>
    <t>MIX-ADJUSTED HOUSE PRICE INDEX AND ANNUAL HOUSE PRICE CHANGE BY REGION, ALL DWELLINGS</t>
  </si>
  <si>
    <t>OFFICE FOR NATIONAL STATISTICS (ONS), HTTP://WWW.STATISTICS.GOV.UK/HUB/INDEX.HTML,&lt; THEMES &lt; PEOPLE AND PLACES &lt; HOUSING MARKET &lt; HOUSE PRICE INDEX (MIX-ADJUSTED HOUSE PRICES, A CHAIN LINKED INDEX AND MEASURES OF ANNUAL INFLATION), CHOOSE LAST RELEASE, TABLE A1, MIX-ADJUSTED HOUSE PRICE INDEX AND ANNUAL HOUSE PRICE CHANGE BY REGION, ALL DWELLINGS; USED THE DATA WITH THE CREDIT CROWN COPIRIGHT 2008 LAND REGISTRY INCLUDED</t>
  </si>
  <si>
    <t>Index, 1983 = 100</t>
  </si>
  <si>
    <t>RESIDENTIAL PROPERTY PRICES,ALL DWELLINGS(HALIFAX),PER DWEL.,M-ALL NSA</t>
  </si>
  <si>
    <t>COVERS NEW AND EXISTING ALL THE HOUSES (DETACHED, SEMI-DETACHED, TERRA CED, BUNGALOW, FLAT) ON WHICH HALIFAX PLC HAS MADE A MORTGAGE OFFER EXCLUDING COUNCIL HOUSES SOLD AT BELOW MARKET PRICE</t>
  </si>
  <si>
    <t xml:space="preserve">http://www.lloydsbankinggroup.com/media1/economic_insight/halifax_house_price_index_page.asp </t>
  </si>
  <si>
    <t>Pound Sterling</t>
  </si>
  <si>
    <t>RESIDENTIAL PROPERTY PRICES, NEW DWELLINGS(ONS),PER DWEL., Q-ALL NSA</t>
  </si>
  <si>
    <t>SERIES BASED ON MORTGAGE LENDING BY ALL FINANCIAL INSTITUTIONS</t>
  </si>
  <si>
    <t>QUARTERLY AVERAGE OF MONTHLY DATA</t>
  </si>
  <si>
    <t>COLLECTED ON A SAMPLE BY THE OFFICE OF THE DEPUTY PRIME MINISTER 5% SURVEY OF MORTGAGE LENDERS AT COMPLETION STAGE UNTIL 2003 Q2. FROM 2003 Q3 QUARTERLY DATA ARE BASED ON MONTHLY DATA FROM THE SURVEY OF MORTGAGE LENDERS</t>
  </si>
  <si>
    <t>MIX-ADJUSTED PRICE OF NEW DWELLINGS AT MORTGAGE COMPLETION STAGE (NSA)</t>
  </si>
  <si>
    <t>OFFICE FOR NATIONAL STATISTICS, HTTP://WWW.STATISTICS.GOV.UK/HUB/RELEASE-CALENDAR/INDEX.HTML?NEWQUERY=*&amp;NEWOFFSET=10&amp;THEME=PEOPLE+AND+PLACES&amp;SOURCE-AGENCY=&amp;UDAY=0&amp;UMONTH=0&amp;UYEAR=0&amp;LDAY=-29&amp;LMONTH=0&amp;LYEAR=0&amp;COVERAGE=&amp;DESIGNATION=&amp;GEOGRAPHIC-BREAKDOWN=&amp;TITLE=&amp;PAGETYPE=CALENDAR-ENTRY, OR HTTP://WWW.COMMUNITIES.GOV.UK/PUBLICATIONS/CORPORATE/STATISTICS/HPI052010; USED THE DATA WITH THE CREDIT CROWN COPIRIGHT 2008 LAND REGISTRY INCLUDED</t>
  </si>
  <si>
    <t>RESIDENTIAL PROP.PR,ALL DWELLINGS(GR.LONDON)(HALIFAX),PER DW,Q-ALL NSA</t>
  </si>
  <si>
    <t>COVERS NEW AND EXISTING ALL THE HOUSES ON WHICH HALIFAX BUILDING SOCIETY HAS MADE A MORTGAGE OFFER IN GREATER LONDON</t>
  </si>
  <si>
    <t>Greece</t>
  </si>
  <si>
    <t>RESIDENTIAL PROPERTY PRICES, ALL FLATS, PER DWELLING,Q-ALL NSA</t>
  </si>
  <si>
    <t>COVERS NEW AND EXISTING APARTMENTS</t>
  </si>
  <si>
    <t>BANK OF GREECE, HTTP://WWW.BANKOFGREECE.GR/PAGES/EN/STATISTICS/REALESTATE.ASPX</t>
  </si>
  <si>
    <t>TYPE OF PRICE DATA: ALL CREDIT INSTITUTIONS PRICE APPRAISALS OF THE DWELLINGS WHICH ARE SUBJECT OF FINANCING OR GUARANTEED OF LOANS FROM CREDIT INSTITUTIONS (EVALUATIONS OF PRIVATE SURVEYORS); SAMPLE / DATA BASIS: ALL  APPRAISALS PERFOMED THROUGH THE BANKING SYSTEM; AGGREGATION FORMULA: GEOMETRIC AVERAGE PRICES; WEIGHTS: TOTAL VALUES OF THE TRANSACTIONS FOR THE PERIOD 2006 - 2009 Q2; QUALITY ADJUSTMENT: MIX ADJUSTMENT BY GEOGRAPHICAL AREA, AGE, THE SIZE OF THE RESIDENTIAL PROPERTY (IN SQUARE METERS) AND FLOOR NUMBER (ADJUSTED FOR ALL RESIDENTIAL PROPERTIES AVERAGE PRICE PER SQUARE METER, FIRST FLOOR)</t>
  </si>
  <si>
    <t>RESIDENTIAL PROPERTY PR, EXISTING FLATS, PER DWELLING, Q-ALL NSA</t>
  </si>
  <si>
    <t>COVERS OLD APARTMENTS (OVER 5 YEARS OLD)</t>
  </si>
  <si>
    <t>RESIDENTIAL PROPERTY PRICES, NEW FLATS, PER DWELLING, Q-ALL NSA</t>
  </si>
  <si>
    <t>COVERS NEW APARTMENTS (UP TO 5 YEARS OLD)</t>
  </si>
  <si>
    <t>Half-yearly</t>
  </si>
  <si>
    <t>OFFICE PROPERTIES PRICE INDEX WHOLE COUNTRY</t>
  </si>
  <si>
    <t>Prime and upper-secondary commercial property prices</t>
  </si>
  <si>
    <t>http://www.bankofgreece.gr/BogDocumentEn/METHODOLOGY_COMMERCIAL_PROPERTY_SUMMARY.pdf</t>
  </si>
  <si>
    <t xml:space="preserve">Valuation data collected by the MFIs and the Real Estate Investment Companies (REICs). Complimentary transaction data are collected from other sources (private real estate consultancy companies, brokers etc.) </t>
  </si>
  <si>
    <t>Office prices - Greece</t>
  </si>
  <si>
    <t>Bank of Greece: http://www.bankofgreece.gr/BogDocumentEn/OFFICE_PRICE_INDEX.pdf</t>
  </si>
  <si>
    <t>RETAIL PROPERTIES PRICE INDEX WHOLE COUNTRY</t>
  </si>
  <si>
    <t>Retail prices - Greece</t>
  </si>
  <si>
    <t>Bank of Greeece: http://www.bankofgreece.gr/BogDocumentEn/RETAIL_PRICE_INDEX.pdf</t>
  </si>
  <si>
    <t>Index, 1993 Q4 = 100</t>
  </si>
  <si>
    <t>RESIDENTIAL PROP.PR.,ALL DWELL.(URBAN GREECE EX.ATHENS),PER SQ.M, NSA</t>
  </si>
  <si>
    <t>COVERS ALL TYPES OF DWELLINGS IN 13 - 17 CITIES EXCLUDING ATHENS (BASED ON GREATER ATHENS AND 13-17 CITIES (WITH POPULATION 10,000+); APART FROM GREATER ATHENS AREA, THE INCLUDED CITIES ARE AGRINIO, PATRA, PYRGOS, KALAMATA, SPARTI, BOLOS, IOANNINA, THESSALONIKI, FLORINA, SERRES, KABALA, XANTHI, ALEXANDROUPOLI, RODOS, IRAKLIO, RETHIMNO AND XANIA)</t>
  </si>
  <si>
    <t>TYPE OF PRICE DATA: ASKING PRICES FROM PRIVATE SOURCES AND TRANSACTION PRICES COLLECTED FROM ESTATE AGENCIES (1997-2005) AND  APPRAISALS COLLECTED FROM THE MFIS (2006+); AGGREGATION FORMULA: AVERAGE PRICES; WEIGHT FOR VSJA 19, -29 &amp; -39: HOUSING STOCK (IN SQUARE METERS). QUALITY ADJUSTMENT: NONE</t>
  </si>
  <si>
    <t>INDEX OF PRICES OF DWELLINGS - OTHER URBAN</t>
  </si>
  <si>
    <t>OFFICE PROPERTIES PRICE INDEX ATHENS</t>
  </si>
  <si>
    <t>Office prices - Athens</t>
  </si>
  <si>
    <t>RETAIL PROPERTIES PRICE INDEX ATHENS</t>
  </si>
  <si>
    <t>Retail prices - Athens</t>
  </si>
  <si>
    <t>RESIDENTIAL PROP. PR., ALL FLATS (GREATER ATHENS), PER SQ.M.,Q-ALL NSA</t>
  </si>
  <si>
    <t>COVERS NEW AND EXISTING APARTMENTS IN GREATER ATHENS. BASED ON GREATER ATHENS AND 13-17 CITIES (WITH POPULATION 10,000+); APART FROM GREATER ATHENS AREA, THE INCLUDED CITIES ARE AGRINIO, PATRA, PYRGOS, KALAMATA, SPARTI, BOLOS, IOANNINA, THESSALONIKI, FLORINA, SERRES, KABALA, XANTHI, ALEXANDROUPOLI, RODOS, IRAKLIO, RETHIMNO AND XANIA)</t>
  </si>
  <si>
    <t>RESIDENTIAL PROP. PR., EXIST.FLATS(GREATER ATHENS),PER DWEL.,Q-ALL NSA</t>
  </si>
  <si>
    <t>RESIDENTIAL PROPERTY PR, NEW FLATS(GREATER ATHENS),PER DWEL,Q-ALL NSA</t>
  </si>
  <si>
    <t>RESIDENTIAL PROP.PR.,ALL FLATS(ATHENS&amp;THESSALONIKI),PER SQ.M,Q-ALL NSA</t>
  </si>
  <si>
    <t>COVERS NEW AND EXISTING APARTMENTS IN ATHENS AND THESSALONIKI (BASED ON GREATER ATHENS AND 13-17 CITIES (WITH POPULATION 10,000+); APART FROM GREATER ATHENS AREA, THE INCLUDED CITIES ARE AGRINIO, PATRA, PYRGOS, KALAMATA, SPARTI, BOLOS, IOANNINA, THESSALONIKI, FLORINA, SERRES, KABALA, XANTHI, ALEXANDROUPOLI, RODOS, IRAKLIO, RETHIMNO AND XANIA)</t>
  </si>
  <si>
    <t>RESIDENTIAL PROPERTY PR., ALL FLATS (THESSALONIKI),PER DWEL.,Q-ALL NSA</t>
  </si>
  <si>
    <t>COVERS NEW AND EXISTING APARTMENTS IN THESSALONIKI</t>
  </si>
  <si>
    <t>RESIDENTIAL PROP. PR.,EXIST. FLATS(THESSALONIKI),PER DWEL.,Q-ALL NSA</t>
  </si>
  <si>
    <t>RESIDENTIAL PROPERTY PR., NEW FLATS(THESSALONIKI),PER DWEL,Q-ALL NSA</t>
  </si>
  <si>
    <t>Small cities</t>
  </si>
  <si>
    <t>RESIDENTIAL PROPERTY PR., ALL FLATS (OTHER CITIES),PER DWEL.,Q-ALL NSA</t>
  </si>
  <si>
    <t>COVERS NEW AND EXISTING APARTMENTS IN OTHER CITIES</t>
  </si>
  <si>
    <t>RESIDENTIAL PROP. PR.,EXIST.FLATS(OTHER CITIES),PER DWEL.,Q-ALL NSA</t>
  </si>
  <si>
    <t>RESIDENTIAL PROPERTY PR., NEW FLATS(OTHER CITIES),PER DWEL,Q-ALL NSA</t>
  </si>
  <si>
    <t>RESIDENTIAL PROPERTY PRICES,ALL FLATS(URBAN AREAS),PER SQ.M.,Q-ALL NSA</t>
  </si>
  <si>
    <t>COVERS NEW AND EXISTING APARTMENTS IN  ALL URBAN AREAS (BASED ON GREATER ATHENS AND 13-17 CITIES (WITH POPULATION 10,000+); APART FROM GREATER ATHENS AREA; THE INCLUDED CITIES ARE AGRINIO, PATRA, PYRGOS, KALAMATA, SPARTI, BOLOS, IOANNINA, THESSALONIKI, FLORINA, SERRES, KABALA, XANTHI, ALEXANDROUPOLI, RODOS, IRAKLIO, RETHIMNO AND XANIA)</t>
  </si>
  <si>
    <t>RESIDENTIAL PROPERTY PR., ALL FLATS (OTHER AREAS),PER DWEL.,Q-ALL NSA</t>
  </si>
  <si>
    <t>COVERS NEW AND EXISTING APARTMENTS IN OTHER AREAS IN GREECE</t>
  </si>
  <si>
    <t>RESIDENTIAL PROP. PR., EXIST. FLATS(OTHER AREAS),PER DWEL.,Q-ALL NSA</t>
  </si>
  <si>
    <t>RESIDENTIAL PROPERTY PR., NEW FLATS(OTHER AREAS),PER DWEL,Q-ALL NSA</t>
  </si>
  <si>
    <t>Hong Kong SAR</t>
  </si>
  <si>
    <t>Index, 1999 = 100</t>
  </si>
  <si>
    <t>RESIDENTIAL PROPERTY PR.,ALL DWELLINGS, PER SQUARE M., M-ALL NSA</t>
  </si>
  <si>
    <t>COVERS NEW AND EXISTING PRIVATE DOMESTIC UNITS (INDEPENDENT DWELLINGS WITH SEPARATE COOKING FACILITIES AND BATHROOM (AND/OR LAVATORY))</t>
  </si>
  <si>
    <t>CENSUS AND STATISTICS DEPARTMENT, HONG KONG MONTHLY DIGEST OF STATISTICS, HTTP://WWW.CENSTATD.GOV.HK/PRODUCTS_AND_SERVICES/PRODUCTS/PUBLICATIONS/STATISTICAL_REPORT/GENERAL_STATISTICAL_DIGEST/INDEX_CD_B1010002_DT_DETAIL.JSP</t>
  </si>
  <si>
    <t>WEIGHTED AVERAGE OF 5 COMPONENT INDICES CATEGORIZED BY SALEABLE AREAS (&gt; 40 SQM.; 40 SQM. TO 159.9 SQM.; AND 160 SQM. OR ABOVE), THE WEIGHTS ARE BASED ON THE NUMBER OF TRANSACTIONS EFFECTED IN THE PAST 12 MONTHS, EXCLUDING TRANSACTIONS INVOLVING A MIX OF PROPERTY CLASSES</t>
  </si>
  <si>
    <t>PROPERTY PRICE INDICES BY TYPE OF PREMISES, PRIVATE DOMESTIC, OVERALL, NSA</t>
  </si>
  <si>
    <t>CENSUS AND STATISTICS DEPARTMENT, HONG KONG MONTHLY DIGEST OF STATISTICS, TABLE 5.10 AVERAGE PRICE AND PRICE INDICES OF PRIVATE DOMESTIC PREMISES, HTTP://WWW.CENSTATD.GOV.HK/PRODUCTS_AND_SERVICES/PRODUCTS/PUBLICATIONS/STATISTICAL_REPORT/GENERAL_STATISTICAL_DIGEST/INDEX_CD_B1010002_DT_DETAIL.JSP</t>
  </si>
  <si>
    <t>COMMERCIAL PROPERTY PRICES, EXIST.OFFICE PREMISES,PER SQ.M.,M-ALL NSA</t>
  </si>
  <si>
    <t>COVERS NEW AND EXISTING PRIVATE NON-DOMESTIC PREMISES FOR PRIVATE OFFICE</t>
  </si>
  <si>
    <t>PRIVATE OFFICE (GRADES A,B, AND C)</t>
  </si>
  <si>
    <t>Transactions registered for stamp duty</t>
  </si>
  <si>
    <t>AVERAGE PRICES AND PRICE INDICES BY TYPE OF PRIVATE NON DOMESTIC PREMISES</t>
  </si>
  <si>
    <t>CENSUS AND STATISTICS DEPARTMENT, HONG KONG MONTHLY DIGEST OF STATISTICS, TABLE 5.11  AVERAGE PRICE AND PRICE INDICES BY TYPE OF OF PRIVATE NON DOMESTIC PREMISES, PRIVATE REATIL, HTTP://WWW.CENSTATD.GOV.HK/PRODUCTS_AND_SERVICES/PRODUCTS/PUBLICATIONS/STATISTICAL_REPORT/GENERAL_STATISTICAL_DIGEST/INDEX_CD_B1010002_DT_DETAIL.JSP</t>
  </si>
  <si>
    <t>COMMERCIAL PROPERTY PRICES, EXIST.RETAIL PREMISES,PER SQ.M.,M-ALL NSA</t>
  </si>
  <si>
    <t>COVERS NEW AND EXISTING PRIVATE NON-DOMESTIC PREMISES FOR RETAIL OFFICE</t>
  </si>
  <si>
    <t>PRIVATE RETAIL</t>
  </si>
  <si>
    <t>CENSUS AND STATISTICS DEPARTMENT, HONG KONG MONTHLY DIGEST OF STATISTICS, TABLE 5.11  AVERAGE PRICE AND PRICE INDICES BY TYPE OF OF PRIVATE NON DOMESTIC PREMISES, PRIVATE OFFICE, HTTP://WWW.CENSTATD.GOV.HK/PRODUCTS_AND_SERVICES/PRODUCTS/PUBLICATIONS/STATISTICAL_REPORT/GENERAL_STATISTICAL_DIGEST/INDEX_CD_B1010002_DT_DETAIL.JSP</t>
  </si>
  <si>
    <t>Croatia</t>
  </si>
  <si>
    <t>RESIDENTIAL PROPERTY PRICES, ALL DWELLINGS, PURE PRICES,  NSA</t>
  </si>
  <si>
    <t>Republic of Croatia</t>
  </si>
  <si>
    <t>http://www.dzs.hr/Hrv_Eng/publication/2015/13-01-02_01_2015.htm</t>
  </si>
  <si>
    <t>Hedonic regression based on all transactions</t>
  </si>
  <si>
    <t>http://www.dzs.hr/Hrv_Eng/Pokazatelji/MSI%20CIJENE.xlsx</t>
  </si>
  <si>
    <t>RESID. PROPERTY PRICES, EXISTING DWELLINGS,PURE PRICES,NSA</t>
  </si>
  <si>
    <t>RESIDENTIAL PROPERTY PRICES, NEW DWELLINGS, PURE PRICES, NSA</t>
  </si>
  <si>
    <t>RESIDENTIAL PROPERTY PRICES, ALL DWELLINGS (ZAGREB), PURE PRICES, NSA</t>
  </si>
  <si>
    <t>Zagreb</t>
  </si>
  <si>
    <t>Region (1)</t>
  </si>
  <si>
    <t>RESID. PROPERTY PRICES, ALL DWELL(ADRIATIC COAST),PURE PRICES,NSA</t>
  </si>
  <si>
    <t>Adriatic coast</t>
  </si>
  <si>
    <t>Region (2)</t>
  </si>
  <si>
    <t>RESID.PROP.PRICES,ALL DWELL. (REST OF THE COUNTRY), PURE PRICES,  NSA</t>
  </si>
  <si>
    <t>Dewellings outside Zagreb and the Adriatic coast</t>
  </si>
  <si>
    <t>Hungary</t>
  </si>
  <si>
    <t>Hungarian Forint</t>
  </si>
  <si>
    <t>RESID. PROPERTY PRICES, ALL DWELLINGS, PER SQ.M.,Q-ALL NSA</t>
  </si>
  <si>
    <t>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2007.Calculation method is standardized in line with Eurostat data transmission. As a result of missing data, about 2% of all cases are excluded from further estimations. Plain average of price per square meter of dwellings in the whole country is calculated. Find in section Methodological Notes of every paper on http://www.ksh.hu/apps/shop.lista?p_session_id=592041132895220&amp;p_lang=EN&amp;p_temakor_kod=ZR&amp;p_kapcsolodo=elakaspiac</t>
  </si>
  <si>
    <t>http://www.ksh.hu/apps/shop.lista?p_session_id=592041132895220&amp;p_lang=EN&amp;p_temakor_kod=ZR&amp;p_kapcsolodo=elakaspiac</t>
  </si>
  <si>
    <t>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2007.Calculation method is standardized in line with Eurostat data transmission. As a result of missing data, about 2% of all cases are excluded from further estimations. Around 5% of dwellings are filtered out as outliers based on repeated model estimations. A log linear regression model is used to analyze data, which makes total price changes broken down by composition effect and pure price changes.Find in section Methodological Notes of every paper on http://www.ksh.hu/apps/shop.lista?p_session_id=592041132895220&amp;p_lang=EN&amp;p_temakor_kod=ZR&amp;p_kapcsolodo=elakaspiac</t>
  </si>
  <si>
    <t>Pure price change (not including composition effect)</t>
  </si>
  <si>
    <t>RESIDENT. PROPERTY PRICES, EXISTING DWELLINGS, PURE PRICE.,Q-ALL NSA</t>
  </si>
  <si>
    <t>RESIDENTIAL PROPERTY PRICES, NEW DWELLINGS, PURE PRICE,Q-ALL NSA</t>
  </si>
  <si>
    <t>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2007.Calculation method is standardized in line with Eurostat data transmission. As a result of missing data, about 2% of all cases are excluded from further estimations. Around 5% of dwellings are filtered out as outliers based on repeated model estimations. A log linear regression model is used to analyze data, which makes total price changes broken down by composition effect and pure price changes.Find in section Method. Notes of every paper on http://www.ksh.hu/apps/shop.lista?p_session_id=592041132895220&amp;p_lang=EN&amp;p_temakor_kod=ZR&amp;p_kapcsolodo=elakaspiac</t>
  </si>
  <si>
    <t>RESID. PROPERTY PRICES, ALL DWELLINGS(BUDAPEST),PER SQ.M.,Q-ALL NSA</t>
  </si>
  <si>
    <t xml:space="preserve">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2007.Calculation method is standardized in line with Eurostat data transmission. As a result of missing data, about 2% of all cases are excluded from further estimations. Plain average of price per square meter of dwellings in Budapest is calculated.Find in section Methodological Notes of every paper on http://www.ksh.hu/apps/shop.lista?p_session_id=592041132895220&amp;p_lang=EN&amp;p_temakor_kod=ZR&amp;p_kapcsolodo=elakaspiac </t>
  </si>
  <si>
    <t>Indonesia</t>
  </si>
  <si>
    <t>Indonesia Rupiah</t>
  </si>
  <si>
    <t>COMMERCIAL PROPERTY PR,OFFICES (GREATER JKT),SALES PRICE,PER SQ.M.,NSA</t>
  </si>
  <si>
    <t>COVER NEW COMMERCIAL PROPERTIES IN GREATER JAKARTA</t>
  </si>
  <si>
    <t>BANK INDONESIA, RESIDENTIAL PROPERTY PRICE SURVEY, HTTP://WWW.BI.GO.ID/WEB/EN/PUBLIKASI/SURVEI/SURVEI+HARGA+PROPERTI+RESIDENSIAL/</t>
  </si>
  <si>
    <t>AS FROM 2009 Q1: EACH CITY WEIGHT IN COMPOSITE INDEX IS DETERMINED BY 2007 COST LIVING SURVEY FROM BPS (CENTRAL BUREAU OF STATISTICS)</t>
  </si>
  <si>
    <t>SELLING PRICE OF OFFICE SPACE PER SQUARE METERS</t>
  </si>
  <si>
    <t>HOUSE PRICES, COMMERCIAL</t>
  </si>
  <si>
    <t>Index, 2002 Q1 = 100</t>
  </si>
  <si>
    <t>RESIDENTIAL PROPERTY PRICES, NEW HOUSES (BIG CITIES), PER DWELLING,NSA</t>
  </si>
  <si>
    <t>COVERS NEW PROPERTY DEVELOPERS FROM MEDAN, PADANG, PALEMBANG, BANDAR LAMPUNG, BANDUNG, SEMARANG, YOGYAKARTA, SURABAYA, DENPASAR, BANJARMASIN, MANADO, MAKASSAR, PONTIANAK, JAKARTA, BOGOR, TANGGERANG AND BEKASI</t>
  </si>
  <si>
    <t>DATA ON SELLING PRICE, NUMBER OF DWELLING AND TOTAL SALES COLLECTED DIRECTLY FROM DEVELOPER DESCRIBING THE CONDITION OF EACH QUARTER AND FOR THE NEXT QUARTER PREDICTIONS. THE SELLING PRICES BASED ON SIMPLE AVERAGE FOR EACH HOUSE TYPES: SMALL TYPE (=36M2), MEDIUM TYPE (&gt;36 AND =70M2), AND LARGE TYPE (&gt;70M2). THE SELLING PRICE INDICES CALCULATED AS A SIMPLE CHAINED INDEX WEIGHTED BY EACH CITY WEIGHT</t>
  </si>
  <si>
    <t>HOUSE PRICES, RESIDENTIAL, TOTAL</t>
  </si>
  <si>
    <t>Single-family houses - large</t>
  </si>
  <si>
    <t>RESIDENTIAL PROPERTY PR,NEW LARGE-SIZED HOUSES(BIG CITIES),PER DW,NSA</t>
  </si>
  <si>
    <t>DATA ON SELLING PRICE, NUMBER OF DWELLING AND TOTAL SALES COLLECTED DIRECTLY FROM DEVELOPER DESCRIBING THE CONDITION OF EACH QUARTER AND FOR THE NEXT QUARTER PREDICTIONS. THE SELLING PRICES BASED ON SIMPLE AVERAGE FOR EACH HOUSE TYPES: SMALL TYPE (=36M2), MEDIUM TYPE (&gt;36 AND =70M2), AND LARGE TYPE (&gt;70M2)</t>
  </si>
  <si>
    <t>HOUSE PRICES, RESIDENTIAL, LARGE SIZED</t>
  </si>
  <si>
    <t>Single-family houses - medium sized</t>
  </si>
  <si>
    <t>RESIDENTIAL PROPERTY PR,NEW MEDIUM-SIZED HOUSES(BIG CITIES),PER DW,NSA</t>
  </si>
  <si>
    <t>HOUSE PRICES, RESIDENTIAL, MEDIUM SIZED</t>
  </si>
  <si>
    <t>Single-family houses - small</t>
  </si>
  <si>
    <t>RESIDENTIAL PROPERTY PR.,NEW SMALL-SIZED HOUSES(BIG CITIES),PER DW,NSA</t>
  </si>
  <si>
    <t>HOUSE PRICES, RESIDENTIAL, SMALL SIZED</t>
  </si>
  <si>
    <t>Ireland</t>
  </si>
  <si>
    <t>Index, 2005 Jan = 100</t>
  </si>
  <si>
    <t>RESIDENTIAL PROPERTY PRICES, ALL DWELLINGS, PURE PRICE, M-ALL NSA</t>
  </si>
  <si>
    <t xml:space="preserve">COVERS RESIDENTIAL PROPERTIES PURCHASED WITH MORTGAGES PROVIDED BY THE MAIN MORGTGAGE LENDERS </t>
  </si>
  <si>
    <t>http://www.cso.ie/en/surveysandmethodology/prices/residentialpropertypriceindex/</t>
  </si>
  <si>
    <t>MIXED ADJUSTED ANNUAL CHAIN-LINKED LASPEYRES-TYPE INDEX. WEIGHTS ARE CALCULATED AT THE BEGINNING OF EACH YEAR BASED ON THE VALUE OF TRANSACTIONS DURING THE PREVIOUS YEAR AS GIVEN BY THE MORTGAGE DRAWDOWN DATA.  THE INDEX IS CALCULATED BY UPDATING THE PREVIOUS MONTH'S WEIGHTS BY THE ESTIMATED MONTHLY CHANGES IN THEIR AVERAGE PRICES</t>
  </si>
  <si>
    <t>RESIDENTIAL PROPERTY PRICES NATIONAL - ALL RESIDENTIAL PROPERTIES</t>
  </si>
  <si>
    <t>http://www.cso.ie/en/releasesandpublications/prices/</t>
  </si>
  <si>
    <t>RESIDENTIAL PROPERTY PRICES, EXISTING HOUSES, PURE PRICE, M-ALL NSA</t>
  </si>
  <si>
    <t>RESIDENTIAL PROPERTY PRICES NATIONAL - HOUSES</t>
  </si>
  <si>
    <t>RESIDENTIAL PROPERTY PRICES, EXISTING FLATS, PURE PRICE, M-ALL NSA</t>
  </si>
  <si>
    <t>RESIDENTIAL PROPERTY PRICES NATIONAL - APARTMENTS</t>
  </si>
  <si>
    <t>RESID. PROP.PRICES,ALL DWELLINGS(EXCL. DUBLIN),PURE PRICE,M-ALL NSA</t>
  </si>
  <si>
    <t>RESIDENTIAL PROPERTY PRICES NATIONAL EXCLUDING DUBLIN - ALL RESIDENTIAL PROPERTIES</t>
  </si>
  <si>
    <t>RESID. PROP.PR.,EXIST. HOUSES (EXCL. DUBLIN), PURE PRICE,M-ALL NSA</t>
  </si>
  <si>
    <t>RESIDENTIAL PROPERTY PRICES NATIONAL EXCLUDING DUBLIN - HOUSES</t>
  </si>
  <si>
    <t>RESID. PROPERTY PRICES,ALL DWELLINGS(DUBLIN),PURE PRICE, M-ALL NSA</t>
  </si>
  <si>
    <t>RESID. PROPERTY PRICES,EXISTING HOUSES(DUBLIN),,M-ALL NSA</t>
  </si>
  <si>
    <t>RESIDENTIAL PROPERTY PRICES DUBLIN - HOUSES</t>
  </si>
  <si>
    <t>RESID. PROPERTY PRICES,EXISTING FLATS(DUBLIN),PURE PRICE, M-ALL NSA</t>
  </si>
  <si>
    <t>RESIDENTIAL PROPERTY PRICES DUBLIN - APARTMENTS</t>
  </si>
  <si>
    <t>Israel</t>
  </si>
  <si>
    <t>Index, 1993 = 100</t>
  </si>
  <si>
    <t>RESIDENTIAL PROP.PR.,OWNER-OCCUPIED DWELLINGS, PURE PRICE, M-ALL NSA</t>
  </si>
  <si>
    <t>COVERS NEW AND EXISTING OWNER OCCUPIED DWELLINGS</t>
  </si>
  <si>
    <t>CENTRAL BUREAU OF STATISTICS,  HTTP://WWW1.CBS.GOV.IL/READER/PRICES/PRICE_MAIN_DIVISION_E.HTML?MAINDIVISION=A&amp;MYMONTH=5&amp;MYYEAR=2010</t>
  </si>
  <si>
    <t>OWNER OCCUPIED DWELLINGS ACCORDING TO THE SURVEY OF HOUSING PRICES, HEDONIC REGRESSION</t>
  </si>
  <si>
    <t>PRICES OF OWNER OCCUPIED DWELLINGS ACCORDING TO THE SURVEY OF HOUSING PRICES - MONTHLY INDEX AND PERCENT CHANGES</t>
  </si>
  <si>
    <t>CENTRAL BUREAU OF STATISTICS, HTTP://WWW1.CBS.GOV.IL/READER/PRICES/PRICE_MAIN_DIVISION_E.HTML?MAINDIVISION=A&amp;MYMONTH=6&amp;MYYEAR=2010</t>
  </si>
  <si>
    <t>India</t>
  </si>
  <si>
    <t>Index, 2010 Q2 to 2011 Q1 = 100</t>
  </si>
  <si>
    <t>RESID. PROPERTY PR.,ALL DWELLINGS (10 CITIES),PURE PRIC.,Q-ALL NSA</t>
  </si>
  <si>
    <t>End of period</t>
  </si>
  <si>
    <t>All dwellings in Mumbai, Delhi, Chennai, Kolkata, Bengaluru, Lucknow, Ahmedabad, Jaipur, and Kanpur and Kochi</t>
  </si>
  <si>
    <t>RBI Bulletin Article September-2012 Issue</t>
  </si>
  <si>
    <t>All India House Price Index</t>
  </si>
  <si>
    <t xml:space="preserve"> www.rbi.org.in</t>
  </si>
  <si>
    <t>Iceland</t>
  </si>
  <si>
    <t>Index, 2000 Mar = 100</t>
  </si>
  <si>
    <t>RESIDENTIAL PROP.PR.,ALL DWELLINGS,PER SQ.M,M-ALL NSA</t>
  </si>
  <si>
    <t>COVERS NEW AND EXISTING DWELLINGS (HOUSES AND FLATS, NEW AND EXISTING) IN THE WHOLE COUNTRY</t>
  </si>
  <si>
    <t>Statistics Iceland. The indices are sub items from the CPI based on housing sales contracts collected by the Registers Icelands. Whole country, total</t>
  </si>
  <si>
    <t>http://www.statice.is/?PageID=2932&amp;src=https://rannsokn.hagstofa.is/pxen/Dialog/varval.asp?ma=VIS01106%26ti=Residential+property+market+price+index+from+2000%26path=../Database/visitolur/neysluverdgreining/%26lang=1%26units=Indices</t>
  </si>
  <si>
    <t>Index, 1994 Jan 01 = 100</t>
  </si>
  <si>
    <t>RESIDENTIAL PROP.PR.,ALL DWELLINGS(GR. REYKJAVK),PER SQ.M,M-ALL NSA</t>
  </si>
  <si>
    <t>COVERS NEW AND EXISTING DWELLINGS (HOUSES AND FLATS, NEW AND EXISTING) IN THE CAPITAL AREA</t>
  </si>
  <si>
    <t>REGISTERS ICELAND, HTTP://WWW.SKRA.IS/MARKADURINN/MARKADSFRETTIR/FRETT/~/NEWSID/4400</t>
  </si>
  <si>
    <t>Information of registered purchase contracts listed in the Registers Iceland. The agreement must be between unrelated parties, paid in cash (or acquiring loans), the property must be sold on the open market and be fully finished.</t>
  </si>
  <si>
    <t>VSITALA B?AVERS  HFUBORGARSV?INU</t>
  </si>
  <si>
    <t>www.skra.is/markadurinn/visitala-ibudaverds/</t>
  </si>
  <si>
    <t>Italy</t>
  </si>
  <si>
    <t>RESID. PROPERTY PRICES, ALL DWELLINGS, PURE PRICES  Q-ALL NSA</t>
  </si>
  <si>
    <t>COVER NEW AND EXISTING ALL TYPES OF DWELLINGS</t>
  </si>
  <si>
    <t>http://www.bancaditalia.it/pubblicazioni/econo/quest_ecofin_2/QeF_17/QEF_17.pdf</t>
  </si>
  <si>
    <t>Compilation: 1990 and 2010 data is expressed in unit values and from 2010 they are pure prices</t>
  </si>
  <si>
    <t>Japan</t>
  </si>
  <si>
    <t>http://tochi.mlit.go.jp/english/secondpage/6659</t>
  </si>
  <si>
    <t>Hedonic quality adjustment</t>
  </si>
  <si>
    <t>http://tochi.mlit.go.jp/english/</t>
  </si>
  <si>
    <t>RESIDENTIAL PROPERTY PRICES, ALL HOUSES, PURE PRICE, Q-ALL, NSA</t>
  </si>
  <si>
    <t>RESIDENTIAL PROPERTY PRICES,ALL FLATS, PURE PRICE,Q-ALL,NSA</t>
  </si>
  <si>
    <t>RESID. PROPERTY PRICES, ALL DWELLINGS (TOKYO), PURE PRICE, Q-ALL NSA</t>
  </si>
  <si>
    <t>RESIDENTIAL PROPERTY PRICES,ALL HOUSES (TOKYO), PURE PRICE,Q-ALL,NSA</t>
  </si>
  <si>
    <t>RESIDENTIAL PROPERTY PRICES,ALL FLATS (TOKYO), PURE PRICE,Q-ALL,NSA</t>
  </si>
  <si>
    <t>Public corporations</t>
  </si>
  <si>
    <t>LAND PRICES, RESIDENTIAL(TOKYO METROPOLITAN AREA),PER SQ.M.,Q-END NSA</t>
  </si>
  <si>
    <t>COVERS LAND FOR RESIDENTIAL IN TOKYO METROPOLITAN WARDS</t>
  </si>
  <si>
    <t>JAPAN REAL ESTATE INSTITUTE (JREI), HTTP://WWW.REINET.OR.JP &gt; ENGLISH &gt; PUBLICATION &gt; URBAN LAND PRICE INDEX &gt; DEFINITIONS &amp; EXPLANATIONS</t>
  </si>
  <si>
    <t>Biannual figures at the end of March Q1, and September Q3. Reporting delay to the BIS biannually after the publication with about 2 months lag (during the third ten days of May,  and November).</t>
  </si>
  <si>
    <t>NUMBER OF SURVEYED CITIES MIGHT BE CHANGED FOR THE MERGER OF MUNICIPALITIES; TYPE OF VALUE IS BASED ON MARKET VALUE OF EACH SURVEY SITE AS IF VACANT IS ESTIMATED AND IS EXPRESSED AS A PRICE PER SQUARE METER AS OF THE DATE OF VALUE; THE INDEX IS CALCULATED BY MULTIPLYING THE INDEX OF THE PRECEDING PERIOD BY THE AVERAGE PERCENTAGE CHANGE RATE OF EACH CATEGORY DURING THE LAST HALF A YEAR</t>
  </si>
  <si>
    <t>URBAN LAND PRICE INDEX OF TOKYO METROPOLITAN AREA - RESIDENTIAL</t>
  </si>
  <si>
    <t>JAPAN REAL ESTATE INSTITUTE (JREI), HTTP://WWW.REINET.OR.JP &gt; ENGLISH</t>
  </si>
  <si>
    <t>Land for commercial</t>
  </si>
  <si>
    <t>LAND PRICES,COMMERCIAL(TOKYO METROPOLITAN AREA),PER SQ.METER,Q-END NSA</t>
  </si>
  <si>
    <t>COVERS LAND FOR COMMERCIAL IN TOKYO METROPOLITAN WARDS</t>
  </si>
  <si>
    <t>URBAN LAND PRICE INDEX OF TOKYO METROPOLITAN AREA - COMMERCIAL</t>
  </si>
  <si>
    <t>LAND PRICES, RESIDENTIAL (6 LARGE CITY AREAS), PER SQ.METER, Q-END NSA</t>
  </si>
  <si>
    <t>COVERS LAND FOR RESIDENTIAL IN SIX LARGE CITY AREAS (TOKYO METROPOLITAN WARDS, YOKOHAMA, NAGOYA, KYOTO, OSAKA, AND KOBE)</t>
  </si>
  <si>
    <t>URBAN LAND PRICE INDEX OF SIX LARGE CITY AREAS - RESIDENTIAL</t>
  </si>
  <si>
    <t>LAND PRICES, COMMERCIAL (6 LARGE CITY AREAS), PER SQ.METER, Q-END NSA</t>
  </si>
  <si>
    <t>COVERS LAND FOR COMMERCIAL IN SIX LARGE CITY AREAS (TOKYO METROPOLITAN WARDS, YOKOHAMA, NAGOYA, KYOTO, OSAKA, AND KOBE)</t>
  </si>
  <si>
    <t>URBAN LAND PRICE INDEX OF SIX LARGE CITY AREAS - COMMERCIAL</t>
  </si>
  <si>
    <t>LAND PRICES, RESIDENTIAL (URBAN AREAS), PER SQUARE METER, Q-END NSA</t>
  </si>
  <si>
    <t>COVERS LAND FOR RESIDENTIAL IN 223 CITIES (NATIONWIDE)</t>
  </si>
  <si>
    <t>URBAN LAND PRICE INDEX OF NATIONWIDE - RESIDENTIAL</t>
  </si>
  <si>
    <t>LAND PRICES, COMMERCIAL (ALL URBAN AREAS), PER SQUARE METER, Q-END NSA</t>
  </si>
  <si>
    <t>COVERS LAND FOR COMMERCIAL IN 223 CITIES (NATIONWIDE)</t>
  </si>
  <si>
    <t>URBAN LAND PRICE INDEX OF NATIONWIDE - COMMERCIAL</t>
  </si>
  <si>
    <t>Korea</t>
  </si>
  <si>
    <t>Index, 2015 Dec = 100</t>
  </si>
  <si>
    <t>RESIDENTIAL PROPERTY PRICES, ALL DWELLINGS PURE PRICE, M-ALL NSA</t>
  </si>
  <si>
    <t>COVERS NEW AND EXISTING DETACHED DWELLINGS, ROW HOUSES  AND  APARTMENTS</t>
  </si>
  <si>
    <t>TRANSCTION DATA</t>
  </si>
  <si>
    <t>HOUSING PURCHASE PRICE INDEX ALL GROUPS</t>
  </si>
  <si>
    <t>THE BANK OF KOREA, ECOS (ECONOMIC STATISTICS SYSTEM), PRICE INDEX OF FARM PRODUCTS RECEIVED AND GOODS &amp; SERVICE PAID BY FAMERS, HOUSING PURCHASE PRICE INDEX, HTTP://ECOS.BOK.OR.KR/EINDEX_EN.JSP;  ORIGINAL SOURCE: KOOKMIN BANK IN KOREA, HTTP://WWW.KBSTAR.COM/</t>
  </si>
  <si>
    <t>Land for all purposes</t>
  </si>
  <si>
    <t>LAND PRICES, TOTAL, ANNUAL</t>
  </si>
  <si>
    <t>Residential and non residential land</t>
  </si>
  <si>
    <t>Land Price Statistics, Total</t>
  </si>
  <si>
    <t>http://www.r-one.co.kr/rone/resis/statistics/statisticsViewer.do</t>
  </si>
  <si>
    <t>Lithuania</t>
  </si>
  <si>
    <t>Index, 1998 Q4 = 100</t>
  </si>
  <si>
    <t>RESIDENTIAL PROPERTY PR., ALL DWELLINGS, PER SQUARE M., Q-ALL, NSA</t>
  </si>
  <si>
    <t>COVERS NEW AND EXISTING RESIDENTIAL PROPERTIES (HOUSES AND FLATS) TRANSACTED IN THE WHOLE COUNTRY AND REGISTERED AT THE STATE ENTERPRISE CENTRE OF REGISTERS</t>
  </si>
  <si>
    <t>LITHUANIAN STATE ENTERPRISE CENTRE OF REGISTERS, HTTP://WWW.REGISTRUCENTRAS.LT/INDEX_EN.PHP</t>
  </si>
  <si>
    <t>LITHUANIAN STATE ENTERPRISE CENTRE OF REGISTERS HTTP://WWW.REGISTRUCENTRAS.LT/</t>
  </si>
  <si>
    <t>Luxembourg</t>
  </si>
  <si>
    <t>Index, 1995 = 100</t>
  </si>
  <si>
    <t>RESIDENTIAL PROPERTY PRICES, ALL DWELLINGS, Y-ALL NSA</t>
  </si>
  <si>
    <t>COVERS NEW AND EXISTING DWELLINGS (SINGLE-FAMILY HOUSES, APARTMENTS AND APARTMENT BUILDINGS), BUILT BEFORE AND AFTER 1944</t>
  </si>
  <si>
    <t>CALCULATION BASED ON A LASPEYRES PRICE INDEX WITH AGGREGATION WEIGHTS BASED ON NUMBER OF TRANSACTIONS IN DIFFERENT DWELLING CATEGORIES</t>
  </si>
  <si>
    <t>INDICE DES PRIX DES IMMEUBLES RESIDENTIELS</t>
  </si>
  <si>
    <t>CENTRAL BANK OF LUXEMBOURG, UNPUBLISHED; ORIGINAL DATA: STATEC (INSTITUT NATIONAL DE LA  STATISTIQUE ET DES ETUDES ECONOMIQUES DU GRAND-DUCHE DU LUXEMBOURG), LAST PUBLICATION IN STATEC BULLETIN NO 6 IN 2004, HTTP://WWW.STATISTIQUES.PUBLIC.LU/CATALOGUE-PUBLICATIONS/BULLETIN-STATEC/2004/PDF-BULLETIN-6-2004.PDF</t>
  </si>
  <si>
    <t>RESIDENTIAL PROPERTY PRICES, ALL DWELLINGS, PURE PRICES, Q-ALL NSA</t>
  </si>
  <si>
    <t>COVERS NEW AND EXISTING DWELLINGS</t>
  </si>
  <si>
    <t>http://www.statistiques.public.lu/en/methodology/definitions/H/indice-prix-hedonique/SDMXapartmentspriceindex.pdf</t>
  </si>
  <si>
    <t>BEFORE 2013 COVERS ONLY FLATS</t>
  </si>
  <si>
    <t>http://www.statistiques.public.lu/fr/publications/series/economie-statistiques/2010/44-2010/index.html  HEDONIC REGRESSION METHOD BASED ON TRANSACTION DATA</t>
  </si>
  <si>
    <t>http://www.statistiques.public.lu/stat/tableviewer/document.aspx?ReportId=1346</t>
  </si>
  <si>
    <t>RESIDENTIAL PROPERTY PRICES, EXISTING DWELL., PURE PRICES, Q-ALL NSA</t>
  </si>
  <si>
    <t>COVERS EXISTING DWELINGS</t>
  </si>
  <si>
    <t>RESIDENTIAL PROPERTY PRICES, NEW FLATS, PURE PRICES, Q-ALL NSA</t>
  </si>
  <si>
    <t>COVERS NEW FLATS</t>
  </si>
  <si>
    <t>MIXED (NON-RESID.&amp; SEMI-RESID.)PROPERTY PR.,ALL PROPERTIES,Y-ALL NSA</t>
  </si>
  <si>
    <t>COVERS NEW AND EXISTING PROPERTIES (SEMI-RESIDENTIAL, COMMERCIAL, INDUSTRIAL AND OTHER BUILDINGS), BUILT BEFORE AND AFTER 1944</t>
  </si>
  <si>
    <t>INDICE DES PRIX DES IMMEUBLES NON-RESIDENTIELS ET SEMI-RESIDENTIELS</t>
  </si>
  <si>
    <t>Latvia</t>
  </si>
  <si>
    <t xml:space="preserve">The HPI is in compliance with the COMMISSION REGULATION (EU) No 93/2013 of 1 February 2013 laying down detailed rules for the implementation of the Council Regulation (EC) No 2494/95 concerning harmonised indices of consumer prices, as regards establishing owner - occupied housing price indices. </t>
  </si>
  <si>
    <t>The HPI is in compliance with the COMMISSION REGULATION (EU) No 93/2013 of 1 February 2013 laying down detailed rules for the implementation of the Council Regulation (EC) No 2494/95 concerning harmonised indices of consumer prices, as regards establishing owner - occupied housing price indices. The HPI covers all transactions of dwellings made by households regardless of its final use. This index covers not only the transactions that are new to the household sector (purchased from legal entity, municipality, government), but also all that are traded between households. Prices include land value.</t>
  </si>
  <si>
    <t>HOUSE PRICE INDEX (HPI)</t>
  </si>
  <si>
    <t>BANK OF LATVIA, UNPUBLISHED. BASED ON DATA FROM THE MARKET DATABASE OF THE STATE LAND SERVICE OF THE REPUBLIC OF LATVIA.</t>
  </si>
  <si>
    <t>RESIDENTIAL PROPERTY PRICES, EXISTING DWELLINGS, PURE PRICE, Q-ALL NSA</t>
  </si>
  <si>
    <t>COVER EXISTING ALL TYPES OF DWELLINGS</t>
  </si>
  <si>
    <t>RESIDENTIAL PROPERTY PRICES, NEW DWELLINGS, PURE PRICE, Q-ALL NSA</t>
  </si>
  <si>
    <t>COVER NEW,  ALL TYPES OF DWELLINGS</t>
  </si>
  <si>
    <t>Morocco</t>
  </si>
  <si>
    <t>Index, 2006 Q1 = 100</t>
  </si>
  <si>
    <t>COVERS EXISTING DWELLINGS</t>
  </si>
  <si>
    <t>http://www.bkam.ma/wps/wcm/connect/resources/file/eb6bf4452fe6d9f/DocumentrefeIPAI.PDF?MOD=AJPERES</t>
  </si>
  <si>
    <t>BANK AL MAGHRIB AND THE NATIONAL LAND REGISTRY OFFICE ON THE BASIS OF THE LATTER'S DATA. FOLLOWING THE REPEAT-SALES METHOD THAT CONTROLS THE HETEROGENEITY OF PROPERTIES. THIS METHOD DOES INDEED TAKE INTO ACCOUNT ONLY THE PROPERTIES SOLD AT LEAST TWICE DURING THE PERIOD UNDER REVIEW.</t>
  </si>
  <si>
    <t>http://www.bkam.ma/wps/portal/net/kcxml/04_Sj9SPykssy0xPLMnMz0vM0Y_QjzKL94o3NfAGSZnFe8QbebvqR2KIuSDEfD3yc1P1g1Lz9L31A_QLckMjyh0dFQFs8WrD/delta/base64xml/L3dJdyEvd0ZNQUFzQUMvNElVRS82X0hfM1Q1</t>
  </si>
  <si>
    <t>RESID. PROPERTY PRICES, EXIST.1-FAMILY HOUSES, PER SQ. M., Q-ALL NSA</t>
  </si>
  <si>
    <t>COVERS EXISTING SINGLE HOUSES</t>
  </si>
  <si>
    <t>RESID. PROPERTY PRICES, EXIST.TERRACED HOUSES, PER SQ. M., Q-ALL NSA</t>
  </si>
  <si>
    <t>COVERS EXISTING TERRACED HOUSES</t>
  </si>
  <si>
    <t>RESIDENTIAL. PROPERTY PRICES, EXIST.FLATS, PER SQ. M., Q-ALL NSA</t>
  </si>
  <si>
    <t>RESID. PROPERTY PRICES, EXIST.DWELLINGS (RABAT), PER SQ. M., Q-ALL NSA</t>
  </si>
  <si>
    <t>COVERS EXISTING DWELLINGS IN RABAT</t>
  </si>
  <si>
    <t>Macedonia, FYR</t>
  </si>
  <si>
    <t>RESID. PROPERTY PRICES, ALL FLATS (SKOPJE), PURE PRICES., Q-ALL NSA</t>
  </si>
  <si>
    <t>COVERS NEW AND USED FLATS IN SKOPJE</t>
  </si>
  <si>
    <t>Methodological explanations for the real sector: http://www.nbrm.mk/?ItemID=DF4B1C52AFFF9E4E99BA611079390EB7</t>
  </si>
  <si>
    <t>The index is developed on the basis of data relating to notices of sale published by real estate agencies using the hedonic method.</t>
  </si>
  <si>
    <t>House price index</t>
  </si>
  <si>
    <t>http://www.nbrm.mk/?ItemID=DF4B1C52AFFF9E4E99BA611079390EB7</t>
  </si>
  <si>
    <t>Malta</t>
  </si>
  <si>
    <t>RESID. PROPERTY PRICES,ALL DWELLINGS, PRICE PER DWELLING,Q-ALL,NSA</t>
  </si>
  <si>
    <t>WHOLE COUNTRY</t>
  </si>
  <si>
    <t>ADVERTISEMENTS FOR THE SALE OF PROPERTIES IN NEWSPAPER  THE PROPERTY TYPES INCLUDE FLATS AND MAISONETTES,  BOTH IN SHELL AND IN FINISHED FORM, TOGETHER WITH TERRACED HOUSES, TOWNHOUSES, HOUSES OF CHARACTER AND VILLAS. COMMERCIAL PROPERTIES ARE EXCLUDED FROM THE INDEX.. NO QUALITY ADJUSTENT IS PERFORMED.</t>
  </si>
  <si>
    <t>http://www.centralbankmalta.org/site/excel/statistics/house_prices.xls?20131120180159</t>
  </si>
  <si>
    <t>Mexico</t>
  </si>
  <si>
    <t>Index, 2012 = 100</t>
  </si>
  <si>
    <t>COVERS MORTGAGED HOUSING DWELLINGS (STANDARD HOUSES, CONDOMINIUMS, APARTMENTS)  in 32 states</t>
  </si>
  <si>
    <t>SOCIEDAD HIPOTECARIA FEDERAL. PRESENTATION OF METHODOLOGY, HTTP://WWW.SHF.GOB.MX/PRENSA/DOCUMENTS/NDICE%20SHF%20DE%20PRECIOS%20DE%20LA%20VIVIENDA%20EN%20MXICO%20I.PDF (SPANISH ONLY); PRESS RELEASE, HTTP://WWW.SHF.GOB.MX/PRENSA/DOCUMENTS/BOLETIN%20SHF%2029%20DE%20SEPTIEMBRE.PDF; METHODOLOGICAL NOTES TO DEFLATE THE INDEX, HTTP://WWW.SHF.GOB.MX/ESTADISTICAS/INDICESHFPRECIOSVIV/DOCUMENTS/NOTA%20METODOLGICA%20PRECIOSVF%20_3_.PDF</t>
  </si>
  <si>
    <t>PROPERTY PRICE DATA COMPILED BY SOCIEDAD HIPOTECARIA FOLLOWS A MIXED METHODOLOGY, SIMULTENAOUSLY COMBINING HEDONIC AND REPEAT SALES METHODS. THE HEDONIC METHOD ANALYSES THE PRICE OF DWELLINGS ACCORDING TO 15 ATTRIBUTES: STRUCTURAL ATTRIBUTES (FLOOR AREA, NUMBER OF ROOMS, BATHROOMS, ELEVATOR, ETC.), LOCATIONAL ATTRIBUTES (PUBLIC INFRASTRUCTURES, ROADS, POPULATION DENSITY, ETC.) AND ENVIRONMENTAL ATTRIBUTES (FEDERAL STATE, METROPOLITAN AREA, CITY). THE REPEAT SALES METHOD PROVIDES LONGITUDINAL PRICES FOR A SET OF BUILDINGS IN CITIES THAT ARE SELECTED TO PRESENT A HIGH DEMAND FOR HOUSING AND ECONOMIC GROWTH</t>
  </si>
  <si>
    <t>INDICE DE PRECIOS DE LA VIVIENDA EN MXICO DE LA SOCIEDAD HIPOTECARIA FEDERAL</t>
  </si>
  <si>
    <t>SOCIEDAD HIPOTECARIA FEDERAL, VALUATION DATABASES, HTTP://WWW.SHF.GOB.MX/ESTADISTICAS/INDICESHFPRECIOSVIV/PAGINAS/DEFAULT.ASPX, NDICE SHF DE PRECIOS DE VIVIENDA</t>
  </si>
  <si>
    <t>RESID.PROP. PRICES, ALL DWELL. IN THE CAPITAL,PURE PRICE,Q-ALL NSA</t>
  </si>
  <si>
    <t>COVERS MORTGAGED HOUSING DWELLINGS (STANDARD HOUSES,  CONDOMINIUMS, APARTMENTS)  IN MEXICO CITY AND SUBURBS</t>
  </si>
  <si>
    <t>Malaysia</t>
  </si>
  <si>
    <t>Malaysian Ringgit</t>
  </si>
  <si>
    <t>RESIDENTIAL PROPERTY PRICES, ALL DWELLINGS, PER DWELLING, Q-ALL NSA</t>
  </si>
  <si>
    <t>COVERS NEW AND EXISTING TERRACED, SEMI-DETACHED AND DETACHED HOUSES AND HIGH-RISE UNITS</t>
  </si>
  <si>
    <t>PAGE 51, http://napic.jpph.gov.my/portal/content/Publication_PDF/HPI/MPHI%20Q3%202011.pdf</t>
  </si>
  <si>
    <t>IHRM &amp; ALL HOUSE PRICE ANNUAL CHANGE 2000 - 2011</t>
  </si>
  <si>
    <t>PUSAT MAKLUMAT HARTA TANAH NEGARA (NAPIC), VALUATION AND PROPERTY SERVICES DEPARTMENT, MINISTRY OF FINANCE MALAYSIA, TABLE1 http://napic.jpph.gov.my/portal/content/Publication_PDF/HPI/MPHI%20Q3%202011.pdf</t>
  </si>
  <si>
    <t>RESIDENTIAL PROP. PRICES, ALL DWELLINGS, PER SQ. M., Q-ALL Y-ALL NSA</t>
  </si>
  <si>
    <t>RESID. PROP. PRICES, ALL DWELL.(KUALA LUMPUR), PER DWELL., Q-ALL NSA</t>
  </si>
  <si>
    <t>ALL HOUSE PRICE BY STATE</t>
  </si>
  <si>
    <t>PUSAT MAKLUMAT HARTA TANAH NEGARA (NAPIC), VALUATION AND PROPERTY SERVICES DEPARTMENT, MINISTRY OF FINANCE MALAYSIA, TABLE3 http://napic.jpph.gov.my/portal/content/Publication_PDF/HPI/MPHI%20Q3%202011.pdf</t>
  </si>
  <si>
    <t>RESID. PROP. PRICES, ALL DWELL.(KUALA LUMPUR), PER SQ. METER,Q-ALL NSA</t>
  </si>
  <si>
    <t>ALL HOUSE PRICE INDEX BY STATE</t>
  </si>
  <si>
    <t>PUSAT MAKLUMAT HARTA TANAH NEGARA (NAPIC), VALUATION AND PROPERTY SERVICES DEPARTMENT, MINISTRY OF FINANCE MALAYSIA, TABLE2 http://napic.jpph.gov.my/portal/content/Publication_PDF/HPI/MPHI%20Q3%202011.pdf</t>
  </si>
  <si>
    <t>Netherlands</t>
  </si>
  <si>
    <t>RESIDENTIAL PROPERTY PRICES, ALL DWELLINGS,PURE PRICES,Q-ALL NSA</t>
  </si>
  <si>
    <t>COVERS ALL TYPES OF MEW AND EXISTING  DWELLINGS</t>
  </si>
  <si>
    <t>CALCULATED ACCORDING TO "SALE PRICE APPRAISAL RATIO" (SPAR) METHOD. THIS METHOD IS USED TO MONITOR CHANGES IN THE RELATION BETWEEN THE AVERAGE PURCHASE PRICE OF RESIDENTIAL PROPERTY AND THE AVERAGE WOZ (WAARDERING ONROERENDE ZAKEN) OR PROPERTY TAX VALUE OF THE PROPERTY SOLD</t>
  </si>
  <si>
    <t>CBS (CENTRAL BUREAU VOOR DE STATISTIEK), STATLINE,  HTTP://STATLINE.CBS.NL/STATWEB/PUBLICATION/?DM=SLEN&amp;PA=81886ENG&amp;D1=0,6&amp;D2=0-1,6&amp;D3=A&amp;LA=EN&amp;HDR=G1,T&amp;STB=G2&amp;VW=T</t>
  </si>
  <si>
    <t>RESIDENTIAL PROPERTY PRICES, EXISTING DWELLINGS,PER DWELLING,M-ALL NSA</t>
  </si>
  <si>
    <t>KOOPPRIJS BESTAANDE KOOPWONINGEN</t>
  </si>
  <si>
    <t>RESIDENTIAL PROPERTY PRICES, EXISTING DWELLINGS,PURE PRICES,M-ALL NSA</t>
  </si>
  <si>
    <t>PRIJSINDEX BESTAANDE KOOPWONINGEN</t>
  </si>
  <si>
    <t>RESIDENTIAL PROPERTY PRICES, EXISTING HOUSES,PER DW.,Q-ALL NSA</t>
  </si>
  <si>
    <t>COVERS ALL TYPES OF EXISTING HOUSES (DETACHED, SEMI DETACHED, TOWN)</t>
  </si>
  <si>
    <t>PURCHASE PRICE OF DWELLINGS</t>
  </si>
  <si>
    <t>KOOPPRIJS BESTAANDE WONINGEN EENGEZINSWONINGEN</t>
  </si>
  <si>
    <t>CBS (CENTRAL BUREAU VOOR DE STATISTIEK), STATLINE, HTTP://STATLINE.CBS.NL/STATWEB/PUBLICATION/?DM=SLEN&amp;PA=81886ENG&amp;D1=0,6&amp;D2=0-1,6&amp;D3=A&amp;LA=EN&amp;HDR=G1,T&amp;STB=G2&amp;VW=T</t>
  </si>
  <si>
    <t>RESIDENTIAL PROPERTY PRICES,EXISTNG HOUSES,PURE PRICES, Q-ALL NSA</t>
  </si>
  <si>
    <t>PRIJSINDEX BESTAANDE KOOPWONINGEN, EENGEZINS</t>
  </si>
  <si>
    <t>RESIDENTIAL PROPERTY PRICES, EXISTING FLATS, PER DWELLING, Q-ALL NSA</t>
  </si>
  <si>
    <t>KOOPPRIJS BESTAANDE KOOPWONINGEN, APPARTEMENTEN</t>
  </si>
  <si>
    <t>RESIDENTIAL PROPERTY PRICES, EXISTING FLATS, PURE PRICES, Q-ALL NSA</t>
  </si>
  <si>
    <t>PRIJSINDEX BESTAANDE KOOPWONINGEN, APPARTEMENTEN</t>
  </si>
  <si>
    <t>31.12.1819</t>
  </si>
  <si>
    <t>Norway</t>
  </si>
  <si>
    <t>Index, 1912 = 100</t>
  </si>
  <si>
    <t>RESID. PROP. PRICES, ALL DWELLINGS, PER DWELL.,  Y-ALL NSA</t>
  </si>
  <si>
    <t>Eitrheim, . and S. Erlandsen (2004). "House price indices for Norway 1819-2003", 349-376</t>
  </si>
  <si>
    <t>http://www.norges-bank.no/pages/74649/p1c9.htm</t>
  </si>
  <si>
    <t>Norwegian Krone</t>
  </si>
  <si>
    <t>RESIDENTIAL PROP. PRICES, ALL DWELLINGS, PER SQ. M., Y-ALL NSA</t>
  </si>
  <si>
    <t>Pris per m2 for gjennomsnittsboligen p ca 100 m2.</t>
  </si>
  <si>
    <t>RESIDENTIAL PROP. PRICES, EXISTING DWELLINGS, PURE PRICE, Q-ALL NSA</t>
  </si>
  <si>
    <t>https://www.ssb.no/en/priser-og-prisindekser/statistikker/bpi/kvartal/2015-07-13?fane=om#content</t>
  </si>
  <si>
    <t>Prior to 2012 all dwellings</t>
  </si>
  <si>
    <t>HEDONIC REGRESSION</t>
  </si>
  <si>
    <t>07221: House price index, by type of building and region (2005=100) (1992K1-)</t>
  </si>
  <si>
    <t>STATISTICS NORWAY</t>
  </si>
  <si>
    <t>RESID. PROPERTY PRICES,EXISTING DETACHED HOUSES,PURE PRICE,Q-AVG,NSA</t>
  </si>
  <si>
    <t>COVERS NEW AND EXISTING DETACHED HOUSES</t>
  </si>
  <si>
    <t>AVERAGE OF DAILY VALUES</t>
  </si>
  <si>
    <t>STATISTICS NORWAY, WWW.SSB.NO/BPI/</t>
  </si>
  <si>
    <t>RESID. PROPERTY PRICES,EXISTING TERRACED HOUSES,PURE PRICE,Q-AVG,NSA</t>
  </si>
  <si>
    <t>COVERS NEW AND EXISTING ROW HOUSES</t>
  </si>
  <si>
    <t>RESID. PROPERTY PRICES,EXISTING MULTI-DWELLINGS,PURE PRICE,Q-AVG,NSA</t>
  </si>
  <si>
    <t>COVERS NEW AND EXISTING MULTI-DWELLING HOUSES</t>
  </si>
  <si>
    <t>RESID. PROP. PRICES,  ALL DWELL. (OSLO),  Y-ALL NSA</t>
  </si>
  <si>
    <t>31.12.1841</t>
  </si>
  <si>
    <t>RESID. PROP. PRICES, ALL DWELL.(OSLO), PER SQ. METER, Y-ALL NSA</t>
  </si>
  <si>
    <t>RESID. PROP.PR,EXIST DWELLINGS(OSLO INCL.BAERUM),PURE PRICE,Q-ALL NSA</t>
  </si>
  <si>
    <t>New Zealand</t>
  </si>
  <si>
    <t>Index, 2003 Q4 = 1000</t>
  </si>
  <si>
    <t>COVERS NEW AND EXISTING ALL PRIVATE SECTOR DWELLINGS (DETACHED HOUSES, FLATS AND APARTMENTS)</t>
  </si>
  <si>
    <t>RESERVE BANK OF NEW ZEALAND,  HTTP://WWW.RBNZ.GOVT.NZ/KEYGRAPHS/FIG4.HTM</t>
  </si>
  <si>
    <t>PRIOR TO 1989 Q4: RESIDENTIAL DWELLING SERIES WERE SPLICED IN FROM EARLIER VALUATION NZ (GOVERNMENT DEPARTMENT - NOW CALLED QUOTABLE VALUE LTD) DATA AND REBASED BY THE RESERVE BANK OF NEW ZEALAND</t>
  </si>
  <si>
    <t>SPAR METHOD</t>
  </si>
  <si>
    <t>QUOTABLE VALUE QUARTERLY HOUSE PRICE INDEX - NEW BASIS</t>
  </si>
  <si>
    <t>http://www.rbnz.govt.nz/statistics/key_graphs/house_prices_values/</t>
  </si>
  <si>
    <t>RESIDENTIAL PROPERTY PR., ALL DETACHED HOUSES, PURE PRICE, Q-ALL NSA</t>
  </si>
  <si>
    <t>COVERS NEW AND EXISTING ALL PRIVATE SECTOR DWELLINGS (DETACHED HOUSES)</t>
  </si>
  <si>
    <t>RESERVE BANK OF NEW ZEALAND,  HTTP://WWW.RBNZ.GOVT.NZ/KEYGRAPHS/FIG4.HTML</t>
  </si>
  <si>
    <t>QUOTABLE VALUE NEW ZEALAND LIMITED: QUARTERLY HOUSE PRICE INDEX, NSA</t>
  </si>
  <si>
    <t>RESID. PROPERTY PRICES, ALL HOUSES (BIG CITIES),PURE PRICE.,Q-ALL NSA</t>
  </si>
  <si>
    <t>COVERS NEW AND EXISTING ALL PRIVATE SECTOR DWELLINGS (DETACHED HOUSES) IN BIG CITIES</t>
  </si>
  <si>
    <t>QUOTABLE VALUE NEW ZEALAND LIMITED: QUARTERLY HOUSE PRICE INDEX - MAIN URBAN AREAS, NSA</t>
  </si>
  <si>
    <t>Peru</t>
  </si>
  <si>
    <t>Peru New Sol</t>
  </si>
  <si>
    <t>RESIDENTIAL PROPERTY PRICES, FLATS (LIMA), PER SQ.M., Q-ALL NSA</t>
  </si>
  <si>
    <t>COVERS NEW AND USED FLATS</t>
  </si>
  <si>
    <t>Median price of deals http://www.bcrp.gob.pe/docs/Publicaciones/Notas-Estudios/2012/nota-de-estudios-76-2012.pdf</t>
  </si>
  <si>
    <t>The median price per m2 in the mentioned districts. Middle segment  neighbourhoods.</t>
  </si>
  <si>
    <t>Prices per square meter of apartments- La Molina, Miraflores, San Borja, San Isidro and Surco</t>
  </si>
  <si>
    <t>Banco Central de Reserva http://www.bcrp.gob.pe/docs/Estadisticas/precios-inmobiliarios.xls</t>
  </si>
  <si>
    <t>Philippines</t>
  </si>
  <si>
    <t>Philippine Peso</t>
  </si>
  <si>
    <t>RESID. AND COMMERC. PROP. PRICES, FLATS (MAKATI), PER SQ.M., Q-ALL NSA</t>
  </si>
  <si>
    <t>NEW AND RESELLING PRICE OF FLOOR AREA OF COMMERCIAL/RESIDENTIAL CONDOMINIUM SPACE IN MAKATI CENTRAL BUSINESS AREA</t>
  </si>
  <si>
    <t xml:space="preserve">The residential capital values actual transactions involve reselling of a unit to another owner and also the unsold (new) units by the developer upon completion of the building. </t>
  </si>
  <si>
    <t>RESIDENTIAL CAPITAL VALUES</t>
  </si>
  <si>
    <t>COLLIERS INTERNATIONAL PHILIPPINES: http://www.colliers.com/en-gb/philippines</t>
  </si>
  <si>
    <t>LAND PRICES, COMMERCIAL (MAKATI), PER SQ.METER, Q-END NSA</t>
  </si>
  <si>
    <t>LAND IN MAKATI CENTRAL BUSINESS AREA</t>
  </si>
  <si>
    <t>COMMERCIAL LAND VALUES</t>
  </si>
  <si>
    <t>Poland</t>
  </si>
  <si>
    <t>Poland New Zloty</t>
  </si>
  <si>
    <t>RESIDENTIAL PROPERTY PRICES, ALL HOUSES, PER SQ.M.,Y-ALL NSA</t>
  </si>
  <si>
    <t>COVERS NEW AND EXISTING BUILDING OBJECTS, WHERE AT LEAST HALF OF THE TOTAL USABLE AREA IS USED FOR RESIDENTIAL PURPOSES</t>
  </si>
  <si>
    <t>CENTRAL STATISTICAL OFFICE, REAL ESTATE SALE/PURCHASE TRANSACTIONS. HTTP://WWW.STAT.GOV.PL/CPS/RDE/XBCR/GUS/PUBL_PBS_TRANSAKCJE_KUPNA_SPRZEDAZY_NIERUCH_2008.PDF</t>
  </si>
  <si>
    <t>SERIES ON PRICES OF RESIDENTIAL BUILDINGS (VSJA01, -11, -71) ARE NOT VERY REPRESENTATIVE, AS THE MARKET OF RESIDENTIAL BUILDINGS IS STILL QUITE NARROW. IN 2005 THERE WERE ONLY 2 209 REPORTED TRANSACTIONS FOR RESIDENTIAL BUILDINGS VERSUS  70 757 REPORTED TRANSACTIONS FOR RESIDENTIAL PREMISES (VSJA04, -14, -74). FOR NEW INVESTMENT THE PRICE BASED ON NOTARY ACTS CAN INCLUDE A LAG UP TO 2 YEARS (DIFFERENCE BETWEEN CURRENT MARKET PRICE IN THE MOMENT OF SIGNING THE ACT AND TRANSACTION PRICE IN THE ACT).</t>
  </si>
  <si>
    <t>AVERAGE TRANSACTION PRICES OF RESIDENTIAL BUILDINGS, TOTAL</t>
  </si>
  <si>
    <t>CENTRAL STATISTICAL OFFICE, REAL ESTATE SALE/PURCHASE TRANSACTIONS, AVERAGE TRANSACTION PRICES OF RESIDENTIAL BUILDINGS. HTTP://WWW.STAT.GOV.PL/CPS/RDE/XBCR/GUS/PUBL_PBS_TRANSAKCJE_KUPNA_SPRZEDAZY_NIERUCH_2008.PDF</t>
  </si>
  <si>
    <t>RESIDENTIAL PROPERTY PRICES, ALL FLATS, PER SQUARE METER, Y-ALL NSA</t>
  </si>
  <si>
    <t>COVERS NEW AND EXISTING INDEPENDENT RESIDENTIAL APARTMENT OR THE PREMISES OF OTHER DEDICATION. SET OF ROOMS SEPARATED WITH THE DURABLE WALLS WITHIN THE BUILDING DEDICATED TO THE PERMANENT PURPOSES TOGETHER WITH THE AUXILIARY ROOMS DEDICATED TO OTHER THAN RESIDENTIAL PURPOSES. ALL ABOVE REQUIREMENTS SHOULD BE DETERMINED BY THE HEAD OF THE COUNTY IN THE FORM OF A STATEMENT IN ACCORDANCE WITH THE ARTICLE 2 SECTION 2 OF THE ACT OF JUNE 24, 1994 ON THE OWNERSHIP OF THE PREMISES (OFFICIAL JOURNAL OF 2000)</t>
  </si>
  <si>
    <t>AVERAGE TRANSACTION PRICES OF RESIDENTIAL PREMISES, TOTAL</t>
  </si>
  <si>
    <t>CENTRAL STATISTICAL OFFICE, REAL ESTATE SALE/PURCHASE TRANSACTIONS, AVERAGE TRANSACTION PRICES OF RESIDENTIAL PREMISES. HTTP://WWW.STAT.GOV.PL/CPS/RDE/XBCR/GUS/PUBL_PBS_TRANSAKCJE_KUPNA_SPRZEDAZY_NIERUCH_2008.PDF</t>
  </si>
  <si>
    <t>All flats in the country</t>
  </si>
  <si>
    <t>http://ec.europa.eu/eurostat/cache/metadata/EN/prc_hps_esms_pl.htm#quality_mgmnt1455802188619</t>
  </si>
  <si>
    <t>The HPI measures the price evolution of dwellings purchased by households. Calculations of HPI for Poland are based on information on flats (houses are excluded). It covers transactions made by household regardless of its final use. This index thus covers not only the transactions that are new to the household sector but also all that are traded between households. Index figures are based on market prices, non-market prices are ruled out from the HPI. Data are compiled on the basis of full transaction prices (final market prices paid by households) which are collected through the use of an administrative data source. Transaction prices include the value of land. All transactions are included (both cash and mortgage). The HPI is a chain-linked Laspeyres-type price index. In order to control changes in the mix of properties sold the stratification method is used.</t>
  </si>
  <si>
    <t xml:space="preserve"> Central Statistical Office of Poland series published by Eurostat: http://ec.europa.eu/eurostat/web/hicp/methodology/housing-price-statistics/house-price-index</t>
  </si>
  <si>
    <t>RESIDENTIAL PROPERTY PRICES, EXIST.FLATS(WARSAW), PER SQ.M.,Q-ALL NSA</t>
  </si>
  <si>
    <t>COVERS SECONDARY MARKETS FLATS. WITHIN THE SECOND-HAND STOCK THERE ARE COMPLETLY NEW HOUSING UNITS THAT WEREN'T PREVIOUSLY OCUPIED. THIS OCCURS ESPECIALLY FOR LAST COUPLE OF QUARTERS AND RESULTS FROM PREVIOUS INVESTMENT PURCHASES ON THE HOUSING MARKET</t>
  </si>
  <si>
    <t>NATIONAL BANK OF POLAND,  FINANCIAL STABILITY REPORT, HTTP://WWW.NBP.PL/HOMEN.ASPX?F=/EN/SYSTEMFINANSOWY/STABILNOSC.HTML, CHAPTER 2.3 AND THE INFLATION REPORT, HTTP://WWW.NBP.PL/HOMEN.ASPX?F=/EN/PUBLIKACJE/RAPORT_INFLACJA/RAPORT_INFLACJA.HTML; ORIGINAL SOURCE:PONT INFO</t>
  </si>
  <si>
    <t>AVERAGE ASKING PRICES.SAMPLES OF ASKING-PRICE DATA ARE NOT FREE FROM PROBLEMS OF REPEATED OBSERVATIONS AND NOT UP-TO-DATE RECORDS</t>
  </si>
  <si>
    <t>RESIDENTIAL PROPERTY PR., NEW FLATS(WARSAW), PER SQ.M.,Q-ALL NSA</t>
  </si>
  <si>
    <t xml:space="preserve">COVERS PRIMARY MARKET FLATS </t>
  </si>
  <si>
    <t>Index, 2006 Q3 = 100</t>
  </si>
  <si>
    <t>RESID.PROPERTY PRICES,EXIST. FLATS IN BIG CITIES,PURE PRICES,Q-ALL NSA</t>
  </si>
  <si>
    <t xml:space="preserve">EXISTING FLATS IN THE 7 BIGGEST CITIES (GDANSK, GDYNIA, KRAKOW, LODZ, POZNAN, WARSAW &amp; WROCLAW) </t>
  </si>
  <si>
    <t>http://www.nbp.pl/homen.aspx?f=/en/publikacje/inne/real_estate_market_q.html</t>
  </si>
  <si>
    <t>HEDONIC REGRESSION, BASED ON TRANSACTION PRICES</t>
  </si>
  <si>
    <t>RESID PROPERTY PR.,EXIST.FLATS(BIG CITIES), PER SQ.M.,Q-ALL NSA</t>
  </si>
  <si>
    <t>COVERS SECONDARY MARKET FLATS IN 7 BIG CITIES (GDANSK, GDYNIA, KRAKOW, LODZ, POZNAN, WARSAW &amp; WROCLAW). WITHIN THE SECOND-HAND STOCK THERE ARE COMPLETLY NEW HOUSING UNITS THAT WEREN'T PREVIOUSLY OCUPIED. THIS OCCURS ESPECIALLY FOR LAST COUPLE OF QUARTERS AND RESULTS FROM PREVIOUS INVESTMENT PURCHASES ON THE HOUSING MARKET</t>
  </si>
  <si>
    <t>AVERAGE ASKING PRICES WEIGHTED BY THE NUMBER OF OFFERS. SAMPLES OF ASKING-PRICE DATA ARE NOT FREE FROM PROBLEMS OF REPEATED OBSERVATIONS AND NOT UP-TO-DATE RECORDS</t>
  </si>
  <si>
    <t>RESID.PROPERTY PRICES,NEW FLATS IN BIG CITIES,PER SQ M.Q-ALL NSA</t>
  </si>
  <si>
    <t xml:space="preserve">NEW FLATS IN THE 7 BIGGEST CITIES (GDANSK, GDYNIA, KRAKOW, LODZ, POZNAN, WARSAW &amp; WROCLAW) </t>
  </si>
  <si>
    <t xml:space="preserve">AVERAGE TRANSACTION PRICES </t>
  </si>
  <si>
    <t>RESIDENTIAL PROPERTY PRICES,NEW FLATS(BIG CITIES), PER SQ.M.,Q-ALL NSA</t>
  </si>
  <si>
    <t xml:space="preserve">COVERS PRIMARY MARKET FLATS IN 7 BIG CITIES (GDANSK, GDYNIA, KRAKOW, LODZ, POZNAN, WARSAW &amp; WROCLAW) </t>
  </si>
  <si>
    <t>RESIDENTIAL PROPERTY PR,EXIST.FLATS(BIG&amp;MED CITIES),PER SQ.M,Q-ALL NSA</t>
  </si>
  <si>
    <t xml:space="preserve">COVERS SECONDARY MARKET FLATS IN BIG&amp;MED CITIES (BYDGOSZCZ, KATOWICE, KIELCE, OLSZTYN, OPOLE, SZCZECIN, BIALYSTOK, LUBLIN, RZESZOW &amp; ZIELONA GORA). INCLUDING NEW DWELLINGS THAT WEREN'T PREVIOUSLY OCCUPIED. </t>
  </si>
  <si>
    <t>RESIDENTIAL PROPERTY PR., NEW FLATS(BIG&amp;MED CITIES),PER SQ.M,Q-ALL NSA</t>
  </si>
  <si>
    <t>COVERS PRIMARY MARKET FLATS IN BIG&amp;MED CITIES (BYDGOSZCZ, KATOWICE, KIELCE, OLSZTYN, OPOLE, SZCZECIN, BIALYSTOK, LUBLIN, RZESZOW &amp; ZIELONA GORA)</t>
  </si>
  <si>
    <t>RESIDENTIAL PROPERTY PRICES, ALL HOUSES(URBAN AR.),PER SQ.M,Y-ALL NSA</t>
  </si>
  <si>
    <t>AVERAGE TRANSACTION PRICES OF RESIDENTIAL BUILDINGS, URBAN AREAS</t>
  </si>
  <si>
    <t>RESIDENTIAL PROPERTY PRICES, ALL FLATS(URBAN AREAS),PER SQ.M,Y-ALL NSA</t>
  </si>
  <si>
    <t>AVERAGE TRANSACTION PRICES OF RESIDENTIAL PREMISES, URBAN AREAS</t>
  </si>
  <si>
    <t>RESIDENTIAL PROPERTY PR., ALL HOUSES(N-URBAN AR.),PER SQ.M,Y-ALL NSA</t>
  </si>
  <si>
    <t>AVERAGE TRANSACTION PRICES OF RESIDENTIAL BUILDINGS, NON-URBAN AREAS</t>
  </si>
  <si>
    <t>RESIDENTIAL PROPERTY PRICES, ALL FLATS(N-URBAN AR.),PER SQ.M,Y-ALL NSA</t>
  </si>
  <si>
    <t>AVERAGE TRANSACTION PRICES OF RESIDENTIAL PREMISES, NON-URBAN AREAS</t>
  </si>
  <si>
    <t>Portugal</t>
  </si>
  <si>
    <t>RESIDENTIAL PROPERTY PRICES, ALL DWELLINGS, PURE PRICE,Q-ALL NSA</t>
  </si>
  <si>
    <t>COVERS NEW AND EXISTING ALL TYPES OF DWELLINGS</t>
  </si>
  <si>
    <t xml:space="preserve">Transaction data. Based on the recommendation of the Handbook on Residential Property. </t>
  </si>
  <si>
    <t>RESIDENTIAL PROPERTY PRICES</t>
  </si>
  <si>
    <t>INE (Portuguese National Statistical Institute</t>
  </si>
  <si>
    <t>RESIDENTIAL PROPERTY PRICES, ALL DWELLINGS, PER SQUARE METER,M-ALL NSA</t>
  </si>
  <si>
    <t>COVERS NEW AND EXISTING OWNER-OCCUPIER AND INVESTOR DWELLINGS, ESTABLISHED AND NEW DWELLINGS, HOUSES AND APARTMENTS ACROSS PORTUGAL (EXCLUDES ISLANDS)</t>
  </si>
  <si>
    <t>The Confidencial Imobilirio index tracks developments in the residential market in Portugal, in particular in the Lisbon and Oporto metropolitan areas and in Algarve. In February 2015 this index adopted a new methodology based on information on sales and transaction prices collected from real estate agents or enterprises integrating the platform SIR (Sistema de Informa?o Residencial). Asking prices are also used for quality adjustment by hedonic prices regressions. For further details on the methodology used, see the article in the January 2015 Newsletter Imobiliria Portuguesa - Confidencial Imobilirio, entitled: Novo ndice Confidencial Imobilirio: sntese metodolgica.</t>
  </si>
  <si>
    <t>Type of price data: prices per square meter; Sample / data basis: transactions by real estate agents; Aggregation formula: chained price index; Weights: weights by region. Weights change yearly. Control for quality changes / quality adjustment: yes. Hedonic prices</t>
  </si>
  <si>
    <t>CONFIDENCIAL IMOBILIRIO NEWSLETTER, HTTP://WWW.CONFIDENCIALIMOBILIARIO.COM/</t>
  </si>
  <si>
    <t>Romania</t>
  </si>
  <si>
    <t>Index, 2009 = 100</t>
  </si>
  <si>
    <t>COVERS NEW AND EXISTING DWELLINGS IN ROMANIA</t>
  </si>
  <si>
    <t>ROMANIAN STATISTICAL OFFICE WWW.INSEE.RO PRICE STATISTICAL BULLETIN</t>
  </si>
  <si>
    <t>PRICES BASED ON PROPERTIES SOLD IN ROMANIA, AUTHORISED AND REGISTERED BY NOTARY OFFICES. WEIGHT DETERMINED BY TRANSACTION VALUE REGISTERED IN 2009, BY EACH LEVEL (APARTMENTS: CAPITAL CITY AND THE REST OF THE COUNTRY AND HOUSES: URBAN AND RURAL AREAS). THE HEDONIC REGRESSION METHOD IS APPLIED TO CONTROL QUALITY CHANGES</t>
  </si>
  <si>
    <t>RESIDENTIAL PROPERTY PRICE INDICES, TOTAL</t>
  </si>
  <si>
    <t>ROMANIAN STATISTICAL OFFICE WWW.INSSE.RO PRICE STATISTICAL BULLETIN</t>
  </si>
  <si>
    <t>RESIDENTIAL PROPERTY PRICES, ALL HOUSES, PURE PRICE, Q-ALL NSA</t>
  </si>
  <si>
    <t>COVERS NEW AND EXISTING HOUSES IN ROMANIA</t>
  </si>
  <si>
    <t>PRICES BASED ON PROPERTIES SOLD IN ROMANIA, AUTHORISED AND REGISTERED BY NOTARY OFFICES. WEIGHT DETERMINED BY TRANSACTION VALUE REGISTERED IN 2009, BY EACH LEVEL (URBAN AND RURAL AREAS). THE HEDONIC REGRESSION METHOD IS APPLIED TO CONTROL QUALITY CHANGES</t>
  </si>
  <si>
    <t>RESIDENTIAL PROPERTY PRICE INDICES, TOTAL, OF WHICH HOUSES</t>
  </si>
  <si>
    <t>RESIDENTIAL PROPERTY PRICES, ALL APARTMENTS, PURE PRICE, Q-ALL NSA</t>
  </si>
  <si>
    <t>COVERS NEW AND EXISTING APARTMENTS IN ROMANIA</t>
  </si>
  <si>
    <t>PRICES BASED ON PROPERTIES SOLD IN ROMANIA AUTHORISED AND REGISTERED BY NOTARY OFFICES. WEIGHT DETERMINED BY TRANSACTION VALUE REGISTERED IN 2009, BY EACH LEVEL (CAPITAL CITY AND THE REST OF THE COUNTRY). THE HEDONIC REGRESSION METHOD IS APPLIED TO CONTROL QUALITY CHANGES</t>
  </si>
  <si>
    <t>RESIDENTIAL PROPERTY PRICE INDICES, TOTAL, OF WHICH APARTMENTS</t>
  </si>
  <si>
    <t>RESID. PROP. PR., ALL APARTMENTS (BUCHAREST),PURE PRICE,Q-ALL NSA</t>
  </si>
  <si>
    <t>COVERS NEW AND EXISTING APARTMENTS IN BUCHAREST</t>
  </si>
  <si>
    <t>PRICES BASED ON PROPERTIES SOLD IN ROMANIA, AUTHORISED AND REGISTERED BY NOTARY OFFICES. THE HEDONIC REGRESSION METHOD IS APPLIED TO CONTROL QUALITY CHANGES</t>
  </si>
  <si>
    <t>RESIDENTIAL PROPERTY PRICE INDICES, TOTAL, OF WHICH APARTMENTS BUCHAREST</t>
  </si>
  <si>
    <t>RESID. PROPERTY PR., ALL HOUSES (URBAN AREAS),.,Q-ALL NSA</t>
  </si>
  <si>
    <t>COVERS NEW AND EXISTING HOUSES IN URBAN AREAS</t>
  </si>
  <si>
    <t>RESIDENTIAL PROPERTY PRICE INDICES, TOTAL, OF WHICH HOUSES URBAN</t>
  </si>
  <si>
    <t>RESID. PROP. PR., ALL HOUSES(NON-URBAN AREAS),PURE PRICE,Q-ALL NSA</t>
  </si>
  <si>
    <t>COVERS NEW AND EXISTING HOUSES IN NON-URBAN AREAS</t>
  </si>
  <si>
    <t>RESIDENTIAL PROPERTY PRICE INDICES, TOTAL, OF WHICH HOUSES RURAL</t>
  </si>
  <si>
    <t>Russia</t>
  </si>
  <si>
    <t>Russian Rouble</t>
  </si>
  <si>
    <t>RESIDENTIAL PROPERTY PRICES,EXISTING DWELLINGS,PER SQUARE M,Q-ALL NSA</t>
  </si>
  <si>
    <t>COVERS SECONDARY MARKETS OF DWELLINGS IN CITIES</t>
  </si>
  <si>
    <t>FEDERAL STATE STATISTICS SERVICE, WWW.GKS.RU,</t>
  </si>
  <si>
    <t>ROSSTAT ANNUALLY REVIEWS THE TYPES OF FLATS WHICH ARE IN OBSERVATION AND THE RANGE OF ORGANIZATIONS WHICH HAVE TO SEND REPORTS ON INDIVIDUAL PROPERTY PRICES. THE BREAK BETWEEN Q4 2010 AND Q1 2011 IS CONNECTED WITH THE CHANGES IN THE STRUCTURE OF PROPERTY SALES AND THE RANGE OF THE REPORTING ORGANIZATIONS WHICH WERE USED AS WEIGHTS IN CALCULATION AVERAGE PRICES.</t>
  </si>
  <si>
    <t>AVERAGE PRICES IN THE SECONDARY HOUSING MARKET ARE BASED ON REPORTED PRICES OF OWNED AND PRIVATIZED HOUSING STOCK WHICH ARE SUBJECT TO COMMISSION OF MARKET TRANSACTIONS. AT THE TIME OF VALUATION OF EACH APARTMENT, QUANTITATIVE AND QUALITATIVE CHARACTERISTICS, AS WELL AS THE AREA WHERE IT IS LOCATED IN THE CITY, ARE TAKEN INTO ACCOUNT.  AVERAGE PRICES FOR THE RUSSIAN FEDERATION ARE CALCULATED FROM THE AVERAGE PRICES PREVAILING IN ITS SUBJECTS. AS THE WEIGHTS ARE THE DATA ON THE COMMISSIONING OF THE APARTMENTS FOR THE PREVIOUS YEAR AND THE URBAN RESIDENT POPULATION AT THE BEGINNING OF THE YEAR</t>
  </si>
  <si>
    <t>PRICES IN SECONDARY MARKET OF DWELLINGS IN FEDERAL DISTRICTS OF THE RUSSIAN FEDERATION</t>
  </si>
  <si>
    <t>FEDERAL STATE STATISTICS SERVICE, WWW.GKS.RU, PRICES, PRICE INDICES IN SECONDARY MARKET OF DWELLING IN FEDERAL DISTRICTS OF THE RUSSIAN FEDERATION</t>
  </si>
  <si>
    <t>RESIDENTIAL PROPERTY PRICES, NEW DWELLINGS, PER SQUARE M, Q-ALL NSA</t>
  </si>
  <si>
    <t>COVERS PRIMARY MARKETS OF DWELLINGS IN CITIES</t>
  </si>
  <si>
    <t>FEDERAL STATE STATISTICAL SERVICE, HTTP://WWW.GKS.RU</t>
  </si>
  <si>
    <t>AVERAGE PRICES IN THE PRIMARY HOUSING MARKET ARE BASED ON REPORTED PRICES FOR NEWLY BUILT APARTMENTS WHICH ARE SUBJECT TO COMMISSION OF MARKET TRANSACTIONS. AT THE TIME OF VALUATION OF EACH APARTMENT, QUANTITATIVE AND QUALITATIVE CHARACTERISTICS, AS WELL AS THE AREA WHERE IT IS LOCATED IN THE CITY, ARE TAKEN INTO ACCOUNT.  AVERAGE PRICES FOR THE RUSSIAN FEDERATION ARE CALCULATED FROM THE AVERAGE PRICES PREVAILING IN ITS SUBJECTS. AS THE WEIGHTS ARE THE DATA ON THE COMMISSIONING OF THE APARTMENTS FOR THE PREVIOUS YEAR AND THE URBAN RESIDENT POPULATION AT THE BEGINNING OF THE YEAR</t>
  </si>
  <si>
    <t>PRICES IN PRIMARY MARKET OF DWELLINGS IN FEDERAL DISTRICTS OF THE RUSSIAN FEDERATION</t>
  </si>
  <si>
    <t>FEDERAL STATE STATISTICS SERVICE, WWW.GKS.RU, PRICES, PRICE INDICES IN PRIMARY MARKET OF DWELLING IN FEDERAL DISTRICTS OF THE RUSSIAN FEDERATION</t>
  </si>
  <si>
    <t>Sweden</t>
  </si>
  <si>
    <t>RESID. PROP.PR., ALL OWNER-OCCUPIED DWELLINGS,PURE PRICES,Q-ALL NSA</t>
  </si>
  <si>
    <t>The OOH Commission Regulation (EC) No 93/2013.</t>
  </si>
  <si>
    <t>The HPI is calculated as a Laspeyres-type price index. For the index on purchases of existing one- or two-dwelling buildings, a SPAR method is used.The index for purchases of OOH flats is compiled applying hedonic regression method. A semi-logarithmic equation is used in which the logarithm of price per square meter is used as dependent variable. The statistical model is reviewed annually. The methodology that is used in the compilation for newly produced OOH dwellings is also based on hedonic method.Weight figures are annually revised (on the basis of the most recently availableNational Accounts data) and price updated to the last quarter of year t-1. A moving average of the last three years is applied for HPI sub-indices.</t>
  </si>
  <si>
    <t>House price index (HPI)</t>
  </si>
  <si>
    <t>STATISTICS SWEDEN, HTTP://WWW.SCB.SE/PAGES/PRODUCTTABLES____10976.ASPX</t>
  </si>
  <si>
    <t>Index, 1981 = 100</t>
  </si>
  <si>
    <t>RESIDENTIAL PROP.PR., OWNER-OCCUP. HOUSES,PER DWEL.,Q-ALL NSA</t>
  </si>
  <si>
    <t>COVERS NEW AND EXISTING ONE OR TWO-DWELLING BUILDINGS FOR PERMANENT LIVING</t>
  </si>
  <si>
    <t>BASED ON THE LEGAL REGISTRATIONS AND ADJUSTED FOR RATABLE VALUES AND WEIGHTED TO REPRESENT THE ACTUAL STOCK OF HOUSES</t>
  </si>
  <si>
    <t>REAL ESTATE PRICE INDEX OF ONE OR TWO-DWELLING BUILDINGS FOR PERMANENT LIVING</t>
  </si>
  <si>
    <t>Singapore</t>
  </si>
  <si>
    <t>Millions</t>
  </si>
  <si>
    <t>A building or a contiguous space in part of a building used for housing. It can be a detached house, semi-detached house, terrace house, townhouse, apartment, condominium, strata detached, strata semi-detached or cluster housing unit.</t>
  </si>
  <si>
    <t>http://spring.ura.gov.sg/lad/ore/login/timeseries.cfm?no=1#PPI</t>
  </si>
  <si>
    <t>All Residential</t>
  </si>
  <si>
    <t xml:space="preserve"> http://www.ura.gov.sg/uol/media-room/news/2013/jul/pr13-47.aspx or http://www.ura.gov.sg/uol/media-room.aspx</t>
  </si>
  <si>
    <t>COMMERCIAL PROP. PRICES, OFFICE BUILDINGS, Q-ALL</t>
  </si>
  <si>
    <t>The space used or intended to be as a place of business and for conducting administrative work such as agency, banking, legal, architectural, engineering and other professional services. Commercial schools are excluded.</t>
  </si>
  <si>
    <t>https://spring.ura.gov.sg/lad/ore/login/glossary.cfm?no=1</t>
  </si>
  <si>
    <t>Office</t>
  </si>
  <si>
    <t>COMMERCIAL PROP. PRICES, RETAIL BUILDINGS, Q-ALL</t>
  </si>
  <si>
    <t>The space used or intended to be used for any trade where the primary purpose is the sale of goods by retail, for example, provision shop, take-away food shop, departmental store. Space used for the provision of services, such as tailoring, barber/beauty salon, photographic and medical services are also included.</t>
  </si>
  <si>
    <t>Shop</t>
  </si>
  <si>
    <t>Index, 2014 Q4 = 100</t>
  </si>
  <si>
    <t>INDUSTRIAL PROP.PR, ALL INDUSTR.PROP.&amp;WAREHOUSES,,Q-ALL NSA</t>
  </si>
  <si>
    <t>This refers to factory space and warehouse space. Factory Space - refers to the space used or intended to be used for industrial purposes, comprising buildings or part of the buildings used for the manufacturing, altering, repairing, ornamenting, finishing, cleaning, washing, packing, canning, breaking-up or demolition of any article or its parts and the processing and treatment of minerals. Factory buildings are further classified into multiple-user factory, single-user factory and Business Park. Warehouse Space - covered space used or intended to be used predominantly as storage area for raw materials, semi-finished or finished goods. The statistics exclude space in shophouses used for storage.</t>
  </si>
  <si>
    <t>All Industrial</t>
  </si>
  <si>
    <t>Slovenia</t>
  </si>
  <si>
    <t>RESID.PROPERTY PRICES, ALL DWELL., TOTAL, PURE PRICE,Q-ALL NSA</t>
  </si>
  <si>
    <t>AS A RULE, THE COVERAGE OF EXISTING FLATS IS COMPLETE. THE SALE OF DWELLINGS MUST BE REPORTED BY REAL ESTATE AGENTS, NOTARIES AND THE TAX ADMINISTRATION OF THE REPUBLIC OF SLOVENIA. THE STATISTICAL SURVEY COVERS AROUND 30% OF TRANSACTIONS OF NEWLY BUILT FLATS AND FAMILY HOUSES. ANOTHER 20% OF DATA ON TRANSACTIONS OF NEW HOUSING ARE OBTAINED FROM THE REAL ESTATE MARKET REGISTER. THE PRICE INDICES OF NEWLY BUILT DWELLINGS ARE THUS CALCULATED FROM A 50% NON-STRATIFIED SAMPLE OF ALL NEW HOUSING.</t>
  </si>
  <si>
    <t>HTTP://WWW.STAT.SI/DOC/METOD_POJASNILA/04-004-ME.HTM#_TOC294250983</t>
  </si>
  <si>
    <t>TRANSACTION DATA, HEDONIC REGRESSION</t>
  </si>
  <si>
    <t>HOUSE PRICES AND NUMBER OF TRANSACTIONS BY TYPE OF DWELLINGS, SLOVENIA, QUARTERLY, DWELLINGS TOTAL</t>
  </si>
  <si>
    <t>STATISTICS SLOVENIA STATISTICAL DATABASE</t>
  </si>
  <si>
    <t>RES.PROP. PRICES, EXISTING DWELLINGS,TOTAL, PURE PRICE,Q-ALL NSA</t>
  </si>
  <si>
    <t>HOUSE PRICES AND NUMBER OF TRANSACTIONS BY TYPE OF DWELLINGS, SLOVENIA, QUARTERLY, EXISTING DWELLINGS</t>
  </si>
  <si>
    <t>RES.PROP. PRICES, NEW DWELLINGS, TOTAL, PURE PRICE, Q-ALL NSA</t>
  </si>
  <si>
    <t>HOUSE PRICES AND NUMBER OF TRANSACTIONS BY TYPE OF DWELLINGS, SLOVENIA, QUARTERLY, NEWLY BUILT DWELLINGS</t>
  </si>
  <si>
    <t>RES.PROP. PRICES, EXISTING DWELLINGS,HOUSES, PURE PRICE,Q-ALL NSA</t>
  </si>
  <si>
    <t>HOUSE PRICES AND NUMBER OF TRANSACTIONS BY TYPE OF DWELLINGS, SLOVENIA, QUARTERLY, EXISTING FAMILY HOUSES</t>
  </si>
  <si>
    <t>RES.PROP. PRICES, NEW DWELLINGS, HOUSES, PURE PRICE, Q-ALL NSA</t>
  </si>
  <si>
    <t>HOUSE PRICES AND NUMBER OF TRANSACTIONS BY TYPE OF DWELLINGS, SLOVENIA, QUARTERLY, NEWLY BUILT FAMILY HOUSES</t>
  </si>
  <si>
    <t>RES.PROP. PRICES,EXISTING DWELLINGS, APARTMENTS,PURE PRICE,Q-ALL NSA</t>
  </si>
  <si>
    <t>HOUSE PRICES AND NUMBER OF TRANSACTIONS BY TYPE OF DWELLINGS, SLOVENIA, QUARTERLY, EXISTING FLATS</t>
  </si>
  <si>
    <t>RES.PROP. PRICES, NEW DWELLINGS, APARTMENTS, PURE PRICE, Q-ALL NSA</t>
  </si>
  <si>
    <t>HOUSE PRICES AND NUMBER OF TRANSACTIONS BY TYPE OF DWELLINGS, SLOVENIA, QUARTERLY, NEWLY BUILT FLATS</t>
  </si>
  <si>
    <t>RES.PROP. PRICES, EXIST.APARTM.(SLOVENIA EX.LJUBLJANA),PURE PRICE.,NSA</t>
  </si>
  <si>
    <t>HOUSE PRICES AND NUMBER OF TRANSACTIONS BY TYPE OF DWELLINGS, SLOVENIA, QUARTERLY, EXISTING FLATS, REST OF SLOVENIA</t>
  </si>
  <si>
    <t>RES.PROP. PRICES, EXIST. APARTM. (LJUBLJANA),PURE PRICE, Q-ALL NSA</t>
  </si>
  <si>
    <t>HOUSE PRICES AND NUMBER OF TRANSACTIONS BY TYPE OF DWELLINGS, SLOVENIA, QUARTERLY, EXISTING FLATS, LJUBLANA</t>
  </si>
  <si>
    <t>Slovak Republic</t>
  </si>
  <si>
    <t>http://ec.europa.eu/eurostat/cache/metadata/EN/prc_hps_esms_sk.htm</t>
  </si>
  <si>
    <t xml:space="preserve">EUROSTAT BASED ON DATA COMPILED BY Statistical Office of the Slovak Republic </t>
  </si>
  <si>
    <t>Index, 2002 = 100</t>
  </si>
  <si>
    <t>RESIDENTIAL PROP. PR., ALL DWELLINGS, PER SQUARE METER, Q-ALL NSA</t>
  </si>
  <si>
    <t>COVERS ALL APARTMENTS AND HOUSES IN WHOLE COUNTRY</t>
  </si>
  <si>
    <t>NATIONAL BANK OF SLOVAKIA, WWW.NBS.SK &gt; MENU &gt; SELECTED MACROECONOMICS INDICATORS &gt; RESIDENTIAL PROPERTY PRICES &gt; MONITORING RESIDENTIAL PROPERTY PRICES IN SLOVAKIA, HTTP://WWW.NBS.SK/EN/STATISTICS/SELECTED-MACROECONOMICS-INDICATORS/RESIDENTIAL-PROPERTY-PRICES</t>
  </si>
  <si>
    <t>OFFER BASED DATA</t>
  </si>
  <si>
    <t>RESIDENTIAL PROPERTY PRICES IN SLOVAKIA</t>
  </si>
  <si>
    <t>NATIONAL BANK OF SLOVAKIA, WWW.NBS.SK &lt; MENU &lt; SELECTED MACROECONOMICS INDICATORS &lt; RESIDENTIAL PROPERTY PRICES &lt; RESIDENTIAL PROPERTY PRICES (BASIC AND Y ON Y INDEX), HTTP://WWW.NBS.SK/EN/STATISTICS/SELECTED-MACROECONOMICS-INDICATORS/RESIDENTIAL-PROPERTY-PRICES</t>
  </si>
  <si>
    <t>RESID. PROPERTY PRICES, EXISTING DWELLINGS, PURE PRICE., Q-ALL NSA</t>
  </si>
  <si>
    <t>COVERS ALL EXISTING DWELLINGS</t>
  </si>
  <si>
    <t>COVERS ALL NEW DWELLINGS</t>
  </si>
  <si>
    <t>Thailand</t>
  </si>
  <si>
    <t>Index, 2009 Jan = 100</t>
  </si>
  <si>
    <t>RESID. PROP. PR.,ALL DETACHED HOUSES(GR.BANGKOK),PURE PRICE.,M-ALL NSA</t>
  </si>
  <si>
    <t>COVERS NEW AND EXISTING SINGLE DETACHED HOUSES (INCLUDING LAND) IN BANGKOK AND VICINITIES INCLUDING NONTHABURI, SAMUTPRAGARN, AND PATHUMTHANI AREAS.  DATA COLLECTED FROM 17 COMMERCIAL BANKS MOSTLY COVERS MEDIUM TO LOW-END OF HOUSING MARKET</t>
  </si>
  <si>
    <t>BANK OF THAILAND, HTTP://WWW.BOT.OR.TH/THAI/ECONOMICCONDITIONS/SEMINA/MONTHLYWORKSHOP/DOCUMENTS/PAPER_HEDONICPRICEINDEX.PDF</t>
  </si>
  <si>
    <t>QUARTERLY SERIES DELETED 25.05.2012</t>
  </si>
  <si>
    <t xml:space="preserve">HEDONIC REGRESSION METHOD. (SEASONALLY ADJUSTED, 3-MONTH MOVING AVERAGE) </t>
  </si>
  <si>
    <t>BANK OF THAILAND, HTTP://WWW.BOT.OR.TH/ENGLISH/STATISTICS/ECONOMICANDFINANCIAL/ECONOMICINDICES/PAGES/STATPROPERTYINDICATORS.ASPX.</t>
  </si>
  <si>
    <t>RESID. PROP. PR., ALL TERRACED HOUSES(GR.BANGKOK),PURE PRICE,M-ALL NSA</t>
  </si>
  <si>
    <t>town house with land in Bangkok and vicinities</t>
  </si>
  <si>
    <t>http://www2.bot.or.th/statistics/MetaData/EC_EI_008_S2_ENG.PDF</t>
  </si>
  <si>
    <t>Hedonic regression. 3 month moving average; based on 17 comemrcial banks mortgage loans</t>
  </si>
  <si>
    <t>Bank of Thailand</t>
  </si>
  <si>
    <t>RESID. PROPERTY PR., ALL FLATS(GR.BANGKOK),PURE PRICE,M-ALL NSA</t>
  </si>
  <si>
    <t>condominium in Bangkok and vicinities</t>
  </si>
  <si>
    <t>LAND PRICES, RESIDENTIAL (GREATER BANGKOK), PURE PRICE, M-ALL NSA</t>
  </si>
  <si>
    <t>land in Bangkok and vicinities</t>
  </si>
  <si>
    <t>Stratification 3 month moving average; based on 17 comemrcial banks mortgage loans</t>
  </si>
  <si>
    <t>Turkey</t>
  </si>
  <si>
    <t>VALUATION REPORTS PREPARED FOR EXTENDING HOUSING LOANS BY THE BANKS ARE USED IN CONSTRUCTING THE INDEX. ALL TYPES OF DWELLINGS REGARDLESS THE YEAR OF CONSTRUCTION ARE COVERED IN VALUATION REPORTS</t>
  </si>
  <si>
    <t>METHODOLOGICAL INFORMATION ON HOUSE PRICE INDEX, http://www.tcmb.gov.tr/yeni/evds/yayin/kfe/hpi.html</t>
  </si>
  <si>
    <t>NOT ADJUSTED FOR WORKING DAYS</t>
  </si>
  <si>
    <t>KONUT FIYAT ENDEKSI</t>
  </si>
  <si>
    <t>CENTRAL BANK OF THE REPUBLIC OF TURKEY, http://www.tcmb.gov.tr/yeni/evds/yayin/kfe/hpi.html (Table 1)</t>
  </si>
  <si>
    <t>RESIDENTIAL PROPERTY PRICES, NEW DWELLINGS, PER SQUARE METER,M-ALL NSA</t>
  </si>
  <si>
    <t>VAL.REP.PREP.FOR EXT.HOUSING LOANS BY THE BANKS USED IN CONSTR.THE INDEX. DWE.BUILT CRT AND PREV.YEARS COV</t>
  </si>
  <si>
    <t>YENI KONUTLAR FIYAT ENDEKSI</t>
  </si>
  <si>
    <t>CENTRAL BANK OF THE REPUBLIC OF TURKEY, http://www.tcmb.gov.tr/yeni/evds/yayin/kfe/hpi.html (Table 2)</t>
  </si>
  <si>
    <t>United States</t>
  </si>
  <si>
    <t>Hundreds</t>
  </si>
  <si>
    <t>Index, 2000 Jan = 100</t>
  </si>
  <si>
    <t>RESIDENTIAL PROPERTY PRICES, EXISTNG DWELLINGS, PER DWEL., Q-ALL SA</t>
  </si>
  <si>
    <t xml:space="preserve">WHOLE COUNTRY. EXISTING DWELLINGS. TYPES OF DWELLINGS ARE SINGLE-FAMILY HOMES (ATTACHED AND DETACHED) AND CONDOMINIUMS AND COOPERATIVES </t>
  </si>
  <si>
    <t>REPEAT SALES INDEX</t>
  </si>
  <si>
    <t>PRICE INDEXES; OWNER-OCCUPIED REAL ESTATE CORELOGIC NATIONAL (SA)</t>
  </si>
  <si>
    <t>CORELOGIC (AVAILABLE IN THE US FEDERAL RESERVE BOARD DATABASE)</t>
  </si>
  <si>
    <t>Index, 1980 Q1 = 100</t>
  </si>
  <si>
    <t>RESIDENTIAL PROPERTY PRICES, EXIST.1-FAMILY HOUSES,PER DWEL.,Q-ALL NSA</t>
  </si>
  <si>
    <t>COVERS EXISTING SINGLE-FAMILY HOUSES</t>
  </si>
  <si>
    <t>FEDERAL HOUSING FINANCE AGENCY, HTTP://WWW.FHFA.GOV/DEFAULT.ASPX?PAGE=84</t>
  </si>
  <si>
    <t>WEIGHTED REPEAT SALES INDEX (MEASURES AVERAGE PRICE CHANGES IN REPEAT SALES OR REFINANCINGS ON THE SAME PROPERTIES)</t>
  </si>
  <si>
    <t>ALL-TRANSACTIONS INDEXES (ESTIMATED USING SALES PRICES AND APPRAISAL DATA) - U.S. AND CENSUS DIVISIONS THROUGH 2010Q1 (NOT SEASONALLY ADJUSTED)</t>
  </si>
  <si>
    <t>RESIDENTIAL PROPERTY PRICES, NEW 1-FAMILY HOUSES, PER DWEL., Q-ALL NSA</t>
  </si>
  <si>
    <t>COVERS ABOUT 13000 OBSERVATIONS PER YEAR OF NEW ONE-FAMILY HOUSES FOR SALE</t>
  </si>
  <si>
    <t>US CENSUS BUREAU (HTTP://WWW.CENSUS.GOV/) &lt; SUBJECT A TO Z &lt; HOUSING &lt; NEW RESIDENTIAL SALES STATISTICS &lt; CONTRUCTION PRICES INDEXES &lt; HTTP://WWW.CENSUS.GOV/CONST/WWW/CONSTPRICEINDEX.HTML</t>
  </si>
  <si>
    <t>PRICE INDEX FOR SALES PRICE OF NEW ONE-FAMILY HOMES SOLD</t>
  </si>
  <si>
    <t>US CENSUS BUREAU (HTTP://WWW.CENSUS.GOV/) &lt; SUBJECT A TO Z &lt; HOUSING &lt; NEW RESIDENTIAL SALES STATISTICS &lt; CONTRUCTION PRICES INDEXES &lt; HTTP://WWW.CENSUS.GOV/CONST/WWW/CONSTPRICEINDEX.HTML &lt; CONSTANT QUALITY (LASPEYRES) PRICE INDEX OF NEW ONE-FAMILY HOUSES SOLD &lt; HOUSES SOLD 2005 BASE YEAR</t>
  </si>
  <si>
    <t>Euro area</t>
  </si>
  <si>
    <t>RESIDENTIAL PROP. PR.,ALL DWELLINGS(MU18),PER DWELL., Q H A-ALL NSA</t>
  </si>
  <si>
    <t>COVERS NEW AND EXISTING HOUSES AND FLATS</t>
  </si>
  <si>
    <t>Euro area 18 (fixed composition); Residential property prices, New and existing dwellings; Residential property in good &amp; poor condition; Whole country; Neither seasonally nor working day adjusted; ECB, 2007=10</t>
  </si>
  <si>
    <t>ECB, MONTHLY BULLETIN, DECEMBER 2003, P.39-40, HTTP://WWW.ECB.EUROPA.EU/PUB/PDF/MOBU/MB200312EN.PDF AND HTTP://SDW.ECB.EUROPA.EU</t>
  </si>
  <si>
    <t>ECB WEIGHTS TOGETHER GROWTH RATES OF COUNTRY INDICATORS USING GDP SHARES (AT CURRENT PRICES) OF A CERTAIN WEIGHT REFERENCE YEAR . THE WEIGHTS ARE APPLIED ON THE WHOLE TIME SERIES.  DUE TO THE HETEROGENEOUS STATISTICAL PROPERTIES AND QUALITY OF ITS UNDERLYING COUNTRY DATA, THE ECB'S RESIDENTIAL PROPERTY PRICE INDICATOR IS SURROUNDED BY A HIGH DEGREE OF UNCERTAINTY, IN PARTICULAR WITH REGARD TO COVERAGE, QUALITY ADJUSTMENT AND REPRESENTATIVENESS. THE PRICE INDEX SHOWS AS INDEX POINTS</t>
  </si>
  <si>
    <t>RESIDENTIAL PROP. PR.,ALL DWELLINGS(MU19),PER DWELL., Q H A-ALL NSA</t>
  </si>
  <si>
    <t>Eurostat; European Central Bank, Economic Bulletin: Tables in chapter 04</t>
  </si>
  <si>
    <t>COMMERCIAL PROPERTY PRICES, ALL PROPERTIES, Q-ALL NSA</t>
  </si>
  <si>
    <t>Euro area 19 (fixed composition); Transaction value; Hybrid/Transaction linked; All property types; ECB; Neither seasonally nor working day adjusted; Index;</t>
  </si>
  <si>
    <t>Commercial property price indicator</t>
  </si>
  <si>
    <t>ECB</t>
  </si>
  <si>
    <t>South Africa</t>
  </si>
  <si>
    <t>RESIDENTIAL PROPERTY PR.,ALL MIDDLE-SEGMENT DWELL.,PER DWELL.,M-ALL SA</t>
  </si>
  <si>
    <t>COVERS NEW AND EXISTING DWELLINGS BETWEEN 80 and 400 sqm</t>
  </si>
  <si>
    <t>HOUSE PRICES ARE BASED ON THE TOTAL PURCHASE PRICE OF ALL HOUSES (INCLUDING ALL IMPROVEMENTS) IN RESPECT OF WHICH LOAN APPLICATIONS WERE APPROVED BY ABSA BANK. HOUSES OF WHICH THE PRICES EXCEED R3 100 000 HAVE BEEN EXCLUDED FROM THE CALCULATIONS. PRICES ARE SMOOTHED FOR ALL HOUSES BETWEEN 80M AND 400M</t>
  </si>
  <si>
    <t>HOUSE PRICE INDEX</t>
  </si>
  <si>
    <t>SARB; ORIGINAL SOURCE: ABSA GROUP LIMITED (ABSA), COPYRIGHT IN ABSA DATA RESIDES WITH ABSA. USED WITH PERMISSION</t>
  </si>
  <si>
    <t>RESIDENTIAL PROPERTY PRICES, LARGE HOUSES, PER DWELLING, M-ALL SA</t>
  </si>
  <si>
    <t>COVERS NEW AND EXISTING ALL HOUSES</t>
  </si>
  <si>
    <t>HOUSE PRICES ARE BASED ON THE TOTAL PURCHASE PRICE OF ALL HOUSES (INCLUDING ALL IMPROVEMENTS) IN RESPECT OF WHICH LOAN APPLICATIONS WERE APPROVED BY ABSA BANK. HOUSES OF WHICH THE PRICES EXCEED R3 100 000 HAVE BEEN EXCLUDED FROM THE CALCULATIONS. PRICES ARE SMOOTHED FOR LARGE HOUSES BETWEEN 221M AND 400M</t>
  </si>
  <si>
    <t>RESIDENTIAL PROPERTY PRICES, MEDIUM-SIZED HOUSES, PER DWELL., M-ALL SA</t>
  </si>
  <si>
    <t>HOUSE PRICES ARE BASED ON THE TOTAL PURCHASE PRICE OF ALL HOUSES (INCLUDING ALL IMPROVEMENTS) IN RESPECT OF WHICH LOAN APPLICATIONS WERE APPROVED BY ABSA BANK. HOUSES OF WHICH THE PRICES EXCEED R3 100 000 HAVE BEEN EXCLUDED FROM THE CALCULATIONS. PRICES ARE SMOOTHED FOR MEDIUM-SIZED HOUSES BETWEEN 141M AND 220M</t>
  </si>
  <si>
    <t>RESIDENTIAL PROPERTY PRICES, SMALL HOUSES, PER DWELLING, M-ALL SA</t>
  </si>
  <si>
    <t>HOUSE PRICES ARE BASED ON THE TOTAL PURCHASE PRICE OF ALL HOUSES (INCLUDING ALL IMPROVEMENTS) IN RESPECT OF WHICH LOAN APPLICATIONS WERE APPROVED BY ABSA BANK. HOUSES OF WHICH THE PRICES EXCEED R3 100 000 HAVE BEEN EXCLUDED FROM THE CALCULATIONS. PRICES ARE SMOOTHED FOR SMALL HOUSES BETWEEN 80M AND 140M</t>
  </si>
  <si>
    <t xml:space="preserve">Period      </t>
  </si>
  <si>
    <t>M:AE:2:1:0:2:1:0</t>
  </si>
  <si>
    <t>M:AE:4:1:0:2:1:0</t>
  </si>
  <si>
    <t>M:BR:9:1:0:0:0:0</t>
  </si>
  <si>
    <t>M:CA:0:2:2:1:6:0</t>
  </si>
  <si>
    <t>M:CA:0:4:2:1:6:0</t>
  </si>
  <si>
    <t>M:CA:0:L:1:1:6:0</t>
  </si>
  <si>
    <t>M:CN:2:8:1:1:1:0</t>
  </si>
  <si>
    <t>M:CN:2:8:2:1:1:0</t>
  </si>
  <si>
    <t>M:CN:2:N:2:1:1:0</t>
  </si>
  <si>
    <t>M:FI:0:4:1:1:1:0</t>
  </si>
  <si>
    <t>M:FI:1:1:1:1:1:0</t>
  </si>
  <si>
    <t>M:FI:1:4:1:1:1:0</t>
  </si>
  <si>
    <t>M:FI:1:8:1:1:1:0</t>
  </si>
  <si>
    <t>M:FI:3:1:1:1:1:0</t>
  </si>
  <si>
    <t>M:FI:3:4:1:1:1:0</t>
  </si>
  <si>
    <t>M:FI:3:8:1:1:1:0</t>
  </si>
  <si>
    <t>M:GB:0:1:0:1:0:0</t>
  </si>
  <si>
    <t>M:GB:0:1:0:2:0:0</t>
  </si>
  <si>
    <t>M:HK:0:1:0:1:1:0</t>
  </si>
  <si>
    <t>M:HK:0:B:0:1:1:0</t>
  </si>
  <si>
    <t>M:HK:0:C:0:1:1:0</t>
  </si>
  <si>
    <t>M:IE:0:1:0:1:0:0</t>
  </si>
  <si>
    <t>M:IE:0:2:1:1:0:0</t>
  </si>
  <si>
    <t>M:IE:0:8:1:1:0:0</t>
  </si>
  <si>
    <t>M:IE:1:1:0:1:0:0</t>
  </si>
  <si>
    <t>M:IE:1:2:1:1:0:0</t>
  </si>
  <si>
    <t>M:IE:2:1:0:1:0:0</t>
  </si>
  <si>
    <t>M:IE:2:2:1:1:0:0</t>
  </si>
  <si>
    <t>M:IE:2:8:1:1:0:0</t>
  </si>
  <si>
    <t>M:IL:0:1:0:1:6:0</t>
  </si>
  <si>
    <t>M:IS:0:1:0:1:1:0</t>
  </si>
  <si>
    <t>M:IS:3:1:0:1:1:0</t>
  </si>
  <si>
    <t>M:JP:0:1:0:3:6:0</t>
  </si>
  <si>
    <t>M:JP:0:2:0:3:6:0</t>
  </si>
  <si>
    <t>M:JP:0:8:0:3:6:0</t>
  </si>
  <si>
    <t>M:JP:3:1:0:3:6:0</t>
  </si>
  <si>
    <t>M:JP:3:2:0:3:6:0</t>
  </si>
  <si>
    <t>M:JP:3:8:0:3:6:0</t>
  </si>
  <si>
    <t>M:KR:0:1:0:2:6:0</t>
  </si>
  <si>
    <t>M:NL:0:1:1:1:0:0</t>
  </si>
  <si>
    <t>M:NL:0:1:1:1:6:0</t>
  </si>
  <si>
    <t>M:PT:0:1:0:2:1:0</t>
  </si>
  <si>
    <t>M:TH:3:3:0:0:6:0</t>
  </si>
  <si>
    <t>M:TH:3:4:0:0:6:0</t>
  </si>
  <si>
    <t>M:TH:3:8:0:0:6:0</t>
  </si>
  <si>
    <t>M:TH:3:L:1:0:6:0</t>
  </si>
  <si>
    <t>M:TR:0:1:0:0:1:0</t>
  </si>
  <si>
    <t>M:TR:0:1:2:0:1:0</t>
  </si>
  <si>
    <t>M:ZA:0:1:0:2:0:1</t>
  </si>
  <si>
    <t>M:ZA:0:5:0:2:0:1</t>
  </si>
  <si>
    <t>M:ZA:0:6:0:2:0:1</t>
  </si>
  <si>
    <t>M:ZA:0:7:0:2:0:1</t>
  </si>
  <si>
    <t/>
  </si>
  <si>
    <t>AED/square meter (Units)</t>
  </si>
  <si>
    <t>Index, 2001 Mar = 100 (Units)</t>
  </si>
  <si>
    <t>Index, 2007 = 100 (Units)</t>
  </si>
  <si>
    <t>Index, 2010 = 100 (Units)</t>
  </si>
  <si>
    <t>Index, 2015 Jan = 100 (Units)</t>
  </si>
  <si>
    <t>Index, 1983 = 100 (Units)</t>
  </si>
  <si>
    <t>Index, 1999 = 100 (Units)</t>
  </si>
  <si>
    <t>Index, 2005 Jan = 100 (Units)</t>
  </si>
  <si>
    <t>Index, 1993 = 100 (Units)</t>
  </si>
  <si>
    <t>Index, 2000 Mar = 100 (Units)</t>
  </si>
  <si>
    <t>Index, 1994 Jan 01 = 100 (Units)</t>
  </si>
  <si>
    <t>Index, 2015 Dec = 100 (Units)</t>
  </si>
  <si>
    <t>Euro (Thousands)</t>
  </si>
  <si>
    <t>Index, 2011 = 100 (Units)</t>
  </si>
  <si>
    <t>Index, 2009 Jan = 100 (Units)</t>
  </si>
  <si>
    <t>Index, 2000 = 100 (Units)</t>
  </si>
  <si>
    <t>Q:AT:0:1:0:0:6:0</t>
  </si>
  <si>
    <t>Q:AT:1:1:0:0:1:0</t>
  </si>
  <si>
    <t>Q:AT:1:2:1:0:1:0</t>
  </si>
  <si>
    <t>Q:AT:1:8:0:0:1:0</t>
  </si>
  <si>
    <t>Q:AT:1:8:1:0:1:0</t>
  </si>
  <si>
    <t>Q:AT:1:8:2:0:1:0</t>
  </si>
  <si>
    <t>Q:AT:1:L:1:0:1:0</t>
  </si>
  <si>
    <t>Q:AT:2:1:0:0:1:0</t>
  </si>
  <si>
    <t>Q:AT:2:2:1:0:1:0</t>
  </si>
  <si>
    <t>Q:AT:2:8:0:0:1:0</t>
  </si>
  <si>
    <t>Q:AT:2:8:1:0:1:0</t>
  </si>
  <si>
    <t>Q:AT:2:8:2:0:1:0</t>
  </si>
  <si>
    <t>Q:AT:2:L:1:0:1:0</t>
  </si>
  <si>
    <t>Q:AU:2:1:0:1:6:0</t>
  </si>
  <si>
    <t>Q:AU:2:3:0:1:6:0</t>
  </si>
  <si>
    <t>Q:AU:2:9:0:1:6:0</t>
  </si>
  <si>
    <t>Q:AU:4:1:0:1:6:0</t>
  </si>
  <si>
    <t>Q:AU:4:3:0:1:6:0</t>
  </si>
  <si>
    <t>Q:AU:4:9:0:1:6:0</t>
  </si>
  <si>
    <t>Q:BE:0:1:0:1:6:0</t>
  </si>
  <si>
    <t>Q:BE:0:1:1:0:0:0</t>
  </si>
  <si>
    <t>Q:BE:0:1:1:1:6:0</t>
  </si>
  <si>
    <t>Q:BE:0:1:2:1:6:0</t>
  </si>
  <si>
    <t>Q:BE:0:2:1:0:0:0</t>
  </si>
  <si>
    <t>Q:BE:0:3:1:0:0:0</t>
  </si>
  <si>
    <t>Q:BE:0:4:1:0:0:0</t>
  </si>
  <si>
    <t>Q:BE:0:8:1:0:0:0</t>
  </si>
  <si>
    <t>Q:BE:2:2:1:2:0:0</t>
  </si>
  <si>
    <t>Q:BG:0:8:0:1:1:0</t>
  </si>
  <si>
    <t>Q:CH:0:2:0:2:0:0</t>
  </si>
  <si>
    <t>Q:CH:0:8:0:2:0:0</t>
  </si>
  <si>
    <t>Q:CH:0:B:1:2:1:0</t>
  </si>
  <si>
    <t>Q:CH:0:C:1:2:1:0</t>
  </si>
  <si>
    <t>Q:CH:0:P:0:2:0:0</t>
  </si>
  <si>
    <t>Q:CL:0:0:0:0:6:0</t>
  </si>
  <si>
    <t>Q:CL:0:2:0:0:6:0</t>
  </si>
  <si>
    <t>Q:CL:0:8:0:0:6:0</t>
  </si>
  <si>
    <t>Q:CL:3:0:0:0:6:0</t>
  </si>
  <si>
    <t>Q:CO:2:0:2:1:1:0</t>
  </si>
  <si>
    <t>Q:CO:4:0:1:0:6:0</t>
  </si>
  <si>
    <t>Q:CO:9:0:2:1:1:0</t>
  </si>
  <si>
    <t>Q:CY:0:1:0:0:6:0</t>
  </si>
  <si>
    <t>Q:CY:0:2:0:0:6:0</t>
  </si>
  <si>
    <t>Q:CY:0:8:0:0:6:0</t>
  </si>
  <si>
    <t>Q:CZ:0:1:0:1:6:0</t>
  </si>
  <si>
    <t>Q:CZ:0:1:1:1:6:0</t>
  </si>
  <si>
    <t>Q:CZ:0:1:2:1:6:0</t>
  </si>
  <si>
    <t>Q:CZ:0:2:1:1:3:0</t>
  </si>
  <si>
    <t>Q:CZ:0:8:1:1:1:0</t>
  </si>
  <si>
    <t>Q:CZ:0:9:1:1:3:0</t>
  </si>
  <si>
    <t>Q:CZ:0:L:1:1:1:0</t>
  </si>
  <si>
    <t>Q:DE:0:1:0:1:6:0</t>
  </si>
  <si>
    <t>Q:DE:0:1:0:2:6:0</t>
  </si>
  <si>
    <t>Q:DE:0:1:1:1:6:0</t>
  </si>
  <si>
    <t>Q:DE:0:1:2:1:6:0</t>
  </si>
  <si>
    <t>Q:DE:0:2:0:2:6:0</t>
  </si>
  <si>
    <t>Q:DE:0:8:0:2:6:0</t>
  </si>
  <si>
    <t>Q:DE:4:8:0:2:6:0</t>
  </si>
  <si>
    <t>Q:DK:0:1:0:1:6:0</t>
  </si>
  <si>
    <t>Q:DK:0:2:0:1:6:0</t>
  </si>
  <si>
    <t>Q:DK:0:8:0:1:0:0</t>
  </si>
  <si>
    <t>Q:DK:0:9:0:1:4:0</t>
  </si>
  <si>
    <t>Q:DK:0:A:0:1:5:0</t>
  </si>
  <si>
    <t>Q:DK:0:G:0:1:5:0</t>
  </si>
  <si>
    <t>Q:DK:0:I:0:1:5:0</t>
  </si>
  <si>
    <t>Q:DK:0:R:0:1:6:0</t>
  </si>
  <si>
    <t>Q:EE:0:1:0:1:1:0</t>
  </si>
  <si>
    <t>Q:EE:0:2:0:1:1:0</t>
  </si>
  <si>
    <t>Q:EE:0:8:0:1:1:0</t>
  </si>
  <si>
    <t>Q:EE:1:8:0:1:1:0</t>
  </si>
  <si>
    <t>Q:EE:2:8:0:1:1:0</t>
  </si>
  <si>
    <t>Q:EE:5:8:0:1:1:0</t>
  </si>
  <si>
    <t>Q:EE:6:8:0:1:1:0</t>
  </si>
  <si>
    <t>Q:ES:0:1:0:1:6:0</t>
  </si>
  <si>
    <t>Q:ES:0:1:0:3:1:0</t>
  </si>
  <si>
    <t>Q:ES:0:1:0:5:6:0</t>
  </si>
  <si>
    <t>Q:ES:0:1:1:1:6:0</t>
  </si>
  <si>
    <t>Q:ES:0:1:1:3:1:0</t>
  </si>
  <si>
    <t>Q:ES:0:1:1:5:6:0</t>
  </si>
  <si>
    <t>Q:ES:0:1:2:1:6:0</t>
  </si>
  <si>
    <t>Q:ES:0:1:2:3:1:0</t>
  </si>
  <si>
    <t>Q:ES:0:1:2:5:6:0</t>
  </si>
  <si>
    <t>Q:FI:0:1:0:1:6:0</t>
  </si>
  <si>
    <t>Q:FI:0:1:1:1:1:0</t>
  </si>
  <si>
    <t>Q:FI:0:1:2:1:1:0</t>
  </si>
  <si>
    <t>Q:FI:0:2:1:1:1:0</t>
  </si>
  <si>
    <t>Q:FI:0:8:1:1:1:0</t>
  </si>
  <si>
    <t>Q:FI:0:L:1:1:1:0</t>
  </si>
  <si>
    <t>Q:FI:9:1:2:1:1:0</t>
  </si>
  <si>
    <t>Q:FI:9:8:1:1:1:0</t>
  </si>
  <si>
    <t>Q:FI:A:1:1:1:1:0</t>
  </si>
  <si>
    <t>Q:FI:A:1:2:1:1:0</t>
  </si>
  <si>
    <t>Q:FR:0:1:0:1:6:0</t>
  </si>
  <si>
    <t>Q:FR:0:1:1:1:6:0</t>
  </si>
  <si>
    <t>Q:FR:0:1:2:1:6:0</t>
  </si>
  <si>
    <t>Q:FR:0:2:2:3:0:0</t>
  </si>
  <si>
    <t>Q:FR:0:8:2:3:1:0</t>
  </si>
  <si>
    <t>Q:FR:2:8:1:1:0:0</t>
  </si>
  <si>
    <t>Q:FR:2:8:1:2:1:1</t>
  </si>
  <si>
    <t>Q:FR:3:2:2:3:0:0</t>
  </si>
  <si>
    <t>Q:FR:3:8:1:1:0:0</t>
  </si>
  <si>
    <t>Q:FR:3:8:2:3:1:0</t>
  </si>
  <si>
    <t>Q:GB:0:1:0:1:0:0</t>
  </si>
  <si>
    <t>Q:GB:0:1:2:1:0:0</t>
  </si>
  <si>
    <t>Q:GB:3:1:0:2:0:0</t>
  </si>
  <si>
    <t>Q:GR:0:8:0:0:0:0</t>
  </si>
  <si>
    <t>Q:GR:0:8:1:0:0:0</t>
  </si>
  <si>
    <t>Q:GR:0:8:2:0:0:0</t>
  </si>
  <si>
    <t>Q:GR:1:1:0:0:1:0</t>
  </si>
  <si>
    <t>Q:GR:3:8:0:0:1:0</t>
  </si>
  <si>
    <t>Q:GR:3:8:1:0:0:0</t>
  </si>
  <si>
    <t>Q:GR:3:8:2:0:0:0</t>
  </si>
  <si>
    <t>Q:GR:4:8:0:0:1:0</t>
  </si>
  <si>
    <t>Q:GR:5:8:0:0:0:0</t>
  </si>
  <si>
    <t>Q:GR:5:8:1:0:0:0</t>
  </si>
  <si>
    <t>Q:GR:5:8:2:0:0:0</t>
  </si>
  <si>
    <t>Q:GR:8:8:0:0:0:0</t>
  </si>
  <si>
    <t>Q:GR:8:8:1:0:0:0</t>
  </si>
  <si>
    <t>Q:GR:8:8:2:0:0:0</t>
  </si>
  <si>
    <t>Q:GR:9:8:0:0:1:0</t>
  </si>
  <si>
    <t>Q:GR:A:8:0:0:0:0</t>
  </si>
  <si>
    <t>Q:GR:A:8:1:0:0:0</t>
  </si>
  <si>
    <t>Q:GR:A:8:2:0:0:0</t>
  </si>
  <si>
    <t>Q:HK:0:1:0:1:1:0</t>
  </si>
  <si>
    <t>Q:HR:0:1:0:1:6:0</t>
  </si>
  <si>
    <t>Q:HR:0:1:1:1:6:0</t>
  </si>
  <si>
    <t>Q:HR:0:1:2:1:6:0</t>
  </si>
  <si>
    <t>Q:HR:2:1:0:1:6:0</t>
  </si>
  <si>
    <t>Q:HR:R:1:0:1:6:0</t>
  </si>
  <si>
    <t>Q:HR:S:1:0:1:6:0</t>
  </si>
  <si>
    <t>Q:HU:0:1:0:1:1:0</t>
  </si>
  <si>
    <t>Q:HU:0:1:0:1:6:0</t>
  </si>
  <si>
    <t>Q:HU:0:1:1:1:6:0</t>
  </si>
  <si>
    <t>Q:HU:0:1:2:1:6:0</t>
  </si>
  <si>
    <t>Q:HU:2:1:0:1:1:0</t>
  </si>
  <si>
    <t>Q:ID:3:B:2:0:1:0</t>
  </si>
  <si>
    <t>Q:ID:4:1:2:0:0:0</t>
  </si>
  <si>
    <t>Q:ID:4:5:2:0:0:0</t>
  </si>
  <si>
    <t>Q:ID:4:6:2:0:0:0</t>
  </si>
  <si>
    <t>Q:ID:4:7:2:0:0:0</t>
  </si>
  <si>
    <t>Q:IN:4:1:0:0:6:0</t>
  </si>
  <si>
    <t>Q:IT:0:1:0:0:6:0</t>
  </si>
  <si>
    <t>Q:JP:3:L:1:4:1:0</t>
  </si>
  <si>
    <t>Q:JP:3:M:1:4:1:0</t>
  </si>
  <si>
    <t>Q:JP:4:L:1:4:1:0</t>
  </si>
  <si>
    <t>Q:JP:4:M:1:4:1:0</t>
  </si>
  <si>
    <t>Q:JP:9:L:1:4:1:0</t>
  </si>
  <si>
    <t>Q:JP:9:M:1:4:1:0</t>
  </si>
  <si>
    <t>Q:LT:0:1:0:0:1:0</t>
  </si>
  <si>
    <t>Q:LU:0:1:0:1:6:0</t>
  </si>
  <si>
    <t>Q:LU:0:1:1:1:6:0</t>
  </si>
  <si>
    <t>Q:LU:0:8:2:1:6:0</t>
  </si>
  <si>
    <t>Q:LV:0:1:0:1:6:0</t>
  </si>
  <si>
    <t>Q:LV:0:1:1:1:6:0</t>
  </si>
  <si>
    <t>Q:LV:0:1:2:1:6:0</t>
  </si>
  <si>
    <t>Q:MA:0:1:1:0:1:0</t>
  </si>
  <si>
    <t>Q:MA:0:3:1:0:1:0</t>
  </si>
  <si>
    <t>Q:MA:0:4:1:0:1:0</t>
  </si>
  <si>
    <t>Q:MA:0:8:1:0:1:0</t>
  </si>
  <si>
    <t>Q:MA:2:1:1:0:1:0</t>
  </si>
  <si>
    <t>Q:MK:2:8:0:0:1:0</t>
  </si>
  <si>
    <t>Q:MT:0:1:0:0:0:0</t>
  </si>
  <si>
    <t>Q:MX:0:1:0:2:6:0</t>
  </si>
  <si>
    <t>Q:MX:3:1:0:2:6:0</t>
  </si>
  <si>
    <t>Q:MY:0:1:0:0:0:0</t>
  </si>
  <si>
    <t>Q:MY:0:1:0:0:1:0</t>
  </si>
  <si>
    <t>Q:MY:2:1:0:0:0:0</t>
  </si>
  <si>
    <t>Q:MY:2:1:0:0:1:0</t>
  </si>
  <si>
    <t>Q:NL:0:1:0:1:6:0</t>
  </si>
  <si>
    <t>Q:NL:0:2:1:1:0:0</t>
  </si>
  <si>
    <t>Q:NL:0:2:1:1:6:0</t>
  </si>
  <si>
    <t>Q:NL:0:8:1:1:0:0</t>
  </si>
  <si>
    <t>Q:NL:0:8:1:1:6:0</t>
  </si>
  <si>
    <t>Q:NO:0:1:1:1:6:0</t>
  </si>
  <si>
    <t>Q:NO:0:3:1:1:6:0</t>
  </si>
  <si>
    <t>Q:NO:0:4:1:1:6:0</t>
  </si>
  <si>
    <t>Q:NO:0:8:1:1:6:0</t>
  </si>
  <si>
    <t>Q:NO:3:1:1:1:6:0</t>
  </si>
  <si>
    <t>Q:NZ:0:1:0:3:6:0</t>
  </si>
  <si>
    <t>Q:NZ:0:3:0:3:6:0</t>
  </si>
  <si>
    <t>Q:NZ:4:3:0:3:6:0</t>
  </si>
  <si>
    <t>Q:PE:2:8:0:0:1:0</t>
  </si>
  <si>
    <t>Q:PH:2:8:0:2:1:0</t>
  </si>
  <si>
    <t>Q:PH:2:M:0:2:1:0</t>
  </si>
  <si>
    <t>Q:PL:0:8:0:1:6:0</t>
  </si>
  <si>
    <t>Q:PL:2:8:1:2:1:0</t>
  </si>
  <si>
    <t>Q:PL:2:8:2:2:1:0</t>
  </si>
  <si>
    <t>Q:PL:4:8:1:0:6:0</t>
  </si>
  <si>
    <t>Q:PL:4:8:1:2:1:0</t>
  </si>
  <si>
    <t>Q:PL:4:8:2:0:1:0</t>
  </si>
  <si>
    <t>Q:PL:4:8:2:2:1:0</t>
  </si>
  <si>
    <t>Q:PL:6:8:1:2:1:0</t>
  </si>
  <si>
    <t>Q:PL:6:8:2:2:1:0</t>
  </si>
  <si>
    <t>Q:PT:0:1:0:1:6:0</t>
  </si>
  <si>
    <t>Q:RO:0:1:0:1:6:0</t>
  </si>
  <si>
    <t>Q:RO:0:2:0:1:6:0</t>
  </si>
  <si>
    <t>Q:RO:0:8:0:1:6:0</t>
  </si>
  <si>
    <t>Q:RO:2:8:0:1:6:0</t>
  </si>
  <si>
    <t>Q:RO:9:2:0:1:6:0</t>
  </si>
  <si>
    <t>Q:RO:A:2:0:1:6:0</t>
  </si>
  <si>
    <t>Q:RU:9:1:1:1:1:0</t>
  </si>
  <si>
    <t>Q:RU:9:1:2:1:1:0</t>
  </si>
  <si>
    <t>Q:SE:0:0:0:1:6:0</t>
  </si>
  <si>
    <t>Q:SE:0:2:0:1:0:0</t>
  </si>
  <si>
    <t>Q:SG:0:1:0:3:1:0</t>
  </si>
  <si>
    <t>Q:SG:0:B:0:3:1:0</t>
  </si>
  <si>
    <t>Q:SG:0:C:0:3:1:0</t>
  </si>
  <si>
    <t>Q:SG:0:G:0:3:1:0</t>
  </si>
  <si>
    <t>Q:SI:0:1:0:1:6:0</t>
  </si>
  <si>
    <t>Q:SI:0:1:1:1:6:0</t>
  </si>
  <si>
    <t>Q:SI:0:1:2:1:6:0</t>
  </si>
  <si>
    <t>Q:SI:0:2:1:1:6:0</t>
  </si>
  <si>
    <t>Q:SI:0:2:2:1:6:0</t>
  </si>
  <si>
    <t>Q:SI:0:8:1:1:6:0</t>
  </si>
  <si>
    <t>Q:SI:0:8:2:1:6:0</t>
  </si>
  <si>
    <t>Q:SI:1:8:1:1:6:0</t>
  </si>
  <si>
    <t>Q:SI:2:8:1:1:6:0</t>
  </si>
  <si>
    <t>Q:SK:0:1:0:1:6:0</t>
  </si>
  <si>
    <t>Q:SK:0:1:0:2:1:0</t>
  </si>
  <si>
    <t>Q:SK:0:1:1:1:6:0</t>
  </si>
  <si>
    <t>Q:SK:0:1:2:1:6:0</t>
  </si>
  <si>
    <t>Q:US:0:1:1:2:0:1</t>
  </si>
  <si>
    <t>Q:US:0:2:1:3:0:0</t>
  </si>
  <si>
    <t>Q:US:0:2:2:1:0:0</t>
  </si>
  <si>
    <t>Q:XM:0:1:0:0:0:0</t>
  </si>
  <si>
    <t>Q:XM:0:A:0:0:0:0</t>
  </si>
  <si>
    <t>Index, 2011/2012 = 100 (Units)</t>
  </si>
  <si>
    <t>Index, 2005 = 100 (Units)</t>
  </si>
  <si>
    <t>Index, 1970 Q1 = 100 (Units)</t>
  </si>
  <si>
    <t>Index, 2008 = 100 (Units)</t>
  </si>
  <si>
    <t>Index, 2014 Dec =100 (Units)</t>
  </si>
  <si>
    <t>Index, 1990 = 100 (Units)</t>
  </si>
  <si>
    <t>Index, 2010 Q1 = 100 (Units)</t>
  </si>
  <si>
    <t>Index, 2003 = 100 (Units)</t>
  </si>
  <si>
    <t>Index, 2010 Q4 = 100 (Units)</t>
  </si>
  <si>
    <t>Index, 1980 = 100 (Units)</t>
  </si>
  <si>
    <t>Index, 2006 = 100 (Units)</t>
  </si>
  <si>
    <t>Euro (Units)</t>
  </si>
  <si>
    <t>Index, 2000 Q4 = 100 (Units)</t>
  </si>
  <si>
    <t>Pound Sterling (Units)</t>
  </si>
  <si>
    <t>Index, 1993 Q4 = 100 (Units)</t>
  </si>
  <si>
    <t>Hungarian Forint (Thousands)</t>
  </si>
  <si>
    <t>Indonesia Rupiah (Units)</t>
  </si>
  <si>
    <t>Index, 2002 Q1 = 100 (Units)</t>
  </si>
  <si>
    <t>Index, 2010 Q2 to 2011 Q1 = 100 (Units)</t>
  </si>
  <si>
    <t>Index, 1998 Q4 = 100 (Units)</t>
  </si>
  <si>
    <t>Index, 2006 Q1 = 100 (Units)</t>
  </si>
  <si>
    <t>Index, 2012 = 100 (Units)</t>
  </si>
  <si>
    <t>Malaysian Ringgit (Units)</t>
  </si>
  <si>
    <t>Index, 2005 = 100 (Thousands)</t>
  </si>
  <si>
    <t>Index, 2003 Q4 = 1000 (Units)</t>
  </si>
  <si>
    <t>Peru New Sol (Units)</t>
  </si>
  <si>
    <t>Philippine Peso (Units)</t>
  </si>
  <si>
    <t>Poland New Zloty (Units)</t>
  </si>
  <si>
    <t>Index, 2006 Q3 = 100 (Units)</t>
  </si>
  <si>
    <t>Index, 2009 = 100 (Units)</t>
  </si>
  <si>
    <t>Russian Rouble (Units)</t>
  </si>
  <si>
    <t>Index, 1981 = 100 (Units)</t>
  </si>
  <si>
    <t>Index, 1998 Q4 = 100 (Millions)</t>
  </si>
  <si>
    <t>Index, 2014 Q4 = 100 (Units)</t>
  </si>
  <si>
    <t>Index, 2002 = 100 (Units)</t>
  </si>
  <si>
    <t>Index, 2000 Jan = 100 (Hundreds)</t>
  </si>
  <si>
    <t>Index, 1980 Q1 = 100 (Units)</t>
  </si>
  <si>
    <t>H:GR:0:B:0:0:6:0</t>
  </si>
  <si>
    <t>H:GR:0:C:0:0:6:0</t>
  </si>
  <si>
    <t>H:GR:2:B:0:0:6:0</t>
  </si>
  <si>
    <t>H:GR:2:C:0:0:6:0</t>
  </si>
  <si>
    <t>A:BE:0:L:1:1:1:0</t>
  </si>
  <si>
    <t>A:DE:0:1:0:0:6:0</t>
  </si>
  <si>
    <t>A:DE:0:1:0:0:7:0</t>
  </si>
  <si>
    <t>A:DE:4:1:0:0:6:0</t>
  </si>
  <si>
    <t>A:DE:6:1:0:0:6:0</t>
  </si>
  <si>
    <t>A:DE:6:1:2:0:6:0</t>
  </si>
  <si>
    <t>A:DE:6:4:1:0:6:0</t>
  </si>
  <si>
    <t>A:DE:6:4:2:0:6:0</t>
  </si>
  <si>
    <t>A:DE:6:8:1:0:6:0</t>
  </si>
  <si>
    <t>A:DE:6:8:2:0:6:0</t>
  </si>
  <si>
    <t>A:DE:9:8:0:2:6:0</t>
  </si>
  <si>
    <t>A:DE:9:B:0:2:6:0</t>
  </si>
  <si>
    <t>A:DE:9:C:0:2:6:0</t>
  </si>
  <si>
    <t>A:DE:9:G:0:2:6:0</t>
  </si>
  <si>
    <t>A:DE:9:N:0:2:6:0</t>
  </si>
  <si>
    <t>A:KR:0:K:0:3:1:0</t>
  </si>
  <si>
    <t>A:LU:0:1:0:1:0:0</t>
  </si>
  <si>
    <t>A:LU:0:N:0:1:5:0</t>
  </si>
  <si>
    <t>A:NO:0:1:0:0:0:0</t>
  </si>
  <si>
    <t>A:NO:0:1:0:0:1:0</t>
  </si>
  <si>
    <t>A:NO:2:1:0:0:0:0</t>
  </si>
  <si>
    <t>A:NO:2:1:0:0:1:0</t>
  </si>
  <si>
    <t>A:PL:0:2:0:1:1:0</t>
  </si>
  <si>
    <t>A:PL:0:8:0:1:1:0</t>
  </si>
  <si>
    <t>A:PL:9:2:0:1:1:0</t>
  </si>
  <si>
    <t>A:PL:9:8:0:1:1:0</t>
  </si>
  <si>
    <t>A:PL:A:2:0:1:1:0</t>
  </si>
  <si>
    <t>A:PL:A:8:0:1:1:0</t>
  </si>
  <si>
    <t>31.12.1820</t>
  </si>
  <si>
    <t>31.12.1821</t>
  </si>
  <si>
    <t>31.12.1822</t>
  </si>
  <si>
    <t>31.12.1823</t>
  </si>
  <si>
    <t>31.12.1824</t>
  </si>
  <si>
    <t>31.12.1825</t>
  </si>
  <si>
    <t>31.12.1826</t>
  </si>
  <si>
    <t>31.12.1827</t>
  </si>
  <si>
    <t>31.12.1828</t>
  </si>
  <si>
    <t>31.12.1829</t>
  </si>
  <si>
    <t>31.12.1830</t>
  </si>
  <si>
    <t>31.12.1831</t>
  </si>
  <si>
    <t>31.12.1832</t>
  </si>
  <si>
    <t>31.12.1833</t>
  </si>
  <si>
    <t>31.12.1834</t>
  </si>
  <si>
    <t>31.12.1835</t>
  </si>
  <si>
    <t>31.12.1836</t>
  </si>
  <si>
    <t>31.12.1837</t>
  </si>
  <si>
    <t>31.12.1838</t>
  </si>
  <si>
    <t>31.12.1839</t>
  </si>
  <si>
    <t>31.12.1840</t>
  </si>
  <si>
    <t>31.12.1842</t>
  </si>
  <si>
    <t>31.12.1843</t>
  </si>
  <si>
    <t>31.12.1844</t>
  </si>
  <si>
    <t>31.12.1845</t>
  </si>
  <si>
    <t>31.12.1846</t>
  </si>
  <si>
    <t>31.12.1847</t>
  </si>
  <si>
    <t>31.12.1848</t>
  </si>
  <si>
    <t>31.12.1849</t>
  </si>
  <si>
    <t>31.12.1850</t>
  </si>
  <si>
    <t>31.12.1851</t>
  </si>
  <si>
    <t>31.12.1852</t>
  </si>
  <si>
    <t>31.12.1853</t>
  </si>
  <si>
    <t>31.12.1854</t>
  </si>
  <si>
    <t>31.12.1855</t>
  </si>
  <si>
    <t>31.12.1856</t>
  </si>
  <si>
    <t>31.12.1857</t>
  </si>
  <si>
    <t>31.12.1858</t>
  </si>
  <si>
    <t>31.12.1859</t>
  </si>
  <si>
    <t>31.12.1860</t>
  </si>
  <si>
    <t>31.12.1861</t>
  </si>
  <si>
    <t>31.12.1862</t>
  </si>
  <si>
    <t>31.12.1863</t>
  </si>
  <si>
    <t>31.12.1864</t>
  </si>
  <si>
    <t>31.12.1865</t>
  </si>
  <si>
    <t>31.12.1866</t>
  </si>
  <si>
    <t>31.12.1867</t>
  </si>
  <si>
    <t>31.12.1868</t>
  </si>
  <si>
    <t>31.12.1869</t>
  </si>
  <si>
    <t>31.12.1870</t>
  </si>
  <si>
    <t>31.12.1871</t>
  </si>
  <si>
    <t>31.12.1872</t>
  </si>
  <si>
    <t>31.12.1873</t>
  </si>
  <si>
    <t>31.12.1874</t>
  </si>
  <si>
    <t>31.12.1875</t>
  </si>
  <si>
    <t>31.12.1876</t>
  </si>
  <si>
    <t>31.12.1877</t>
  </si>
  <si>
    <t>31.12.1878</t>
  </si>
  <si>
    <t>31.12.1879</t>
  </si>
  <si>
    <t>31.12.1880</t>
  </si>
  <si>
    <t>31.12.1881</t>
  </si>
  <si>
    <t>31.12.1882</t>
  </si>
  <si>
    <t>31.12.1883</t>
  </si>
  <si>
    <t>31.12.1884</t>
  </si>
  <si>
    <t>31.12.1885</t>
  </si>
  <si>
    <t>31.12.1886</t>
  </si>
  <si>
    <t>31.12.1887</t>
  </si>
  <si>
    <t>31.12.1888</t>
  </si>
  <si>
    <t>31.12.1889</t>
  </si>
  <si>
    <t>31.12.1890</t>
  </si>
  <si>
    <t>31.12.1891</t>
  </si>
  <si>
    <t>31.12.1892</t>
  </si>
  <si>
    <t>31.12.1893</t>
  </si>
  <si>
    <t>31.12.1894</t>
  </si>
  <si>
    <t>31.12.1895</t>
  </si>
  <si>
    <t>31.12.1896</t>
  </si>
  <si>
    <t>31.12.1897</t>
  </si>
  <si>
    <t>31.12.1898</t>
  </si>
  <si>
    <t>31.12.1899</t>
  </si>
  <si>
    <t>Index, 1975 = 100 (Units)</t>
  </si>
  <si>
    <t>Index, 1995 = 100 (Units)</t>
  </si>
  <si>
    <t>Index, 1912 = 100 (Units)</t>
  </si>
  <si>
    <t>Norwegian Krone (Thousands)</t>
  </si>
  <si>
    <t>Ref_Area</t>
  </si>
  <si>
    <t>Covered_Area</t>
  </si>
  <si>
    <t>Property_Type</t>
  </si>
  <si>
    <t>Vintage</t>
  </si>
  <si>
    <t>Compiling_Org</t>
  </si>
  <si>
    <t>Priced_Unit</t>
  </si>
  <si>
    <t>Adjustment</t>
  </si>
  <si>
    <t>Unit_Mult</t>
  </si>
  <si>
    <t>Unit_Measure</t>
  </si>
  <si>
    <t>Series_Title</t>
  </si>
  <si>
    <t>Collection</t>
  </si>
  <si>
    <t>Title_Complement</t>
  </si>
  <si>
    <t>Methodology</t>
  </si>
  <si>
    <t>Collection_Detail</t>
  </si>
  <si>
    <t>Compilation</t>
  </si>
  <si>
    <t>National_Title</t>
  </si>
  <si>
    <t>Publication</t>
  </si>
  <si>
    <t xml:space="preserve"> </t>
  </si>
  <si>
    <t>BANK FOR INTERNATIONAL SETTLEMENTS</t>
  </si>
  <si>
    <t>Property Price Statistics</t>
  </si>
  <si>
    <t>A) Quick presentation</t>
  </si>
  <si>
    <t>The property price statistics bring together data from a variety of national sources.</t>
  </si>
  <si>
    <t>The BIS, with the assistance of its member central banks, has obtained approval of these sources to disseminate the statistics as long as the national sources are clearly indicated.</t>
  </si>
  <si>
    <r>
      <t>The sources and any relevant disclaimers are listed separately (</t>
    </r>
    <r>
      <rPr>
        <u/>
        <sz val="10"/>
        <color indexed="12"/>
        <rFont val="Arial"/>
        <family val="2"/>
      </rPr>
      <t>sources of data</t>
    </r>
    <r>
      <rPr>
        <sz val="10"/>
        <rFont val="Arial"/>
        <family val="2"/>
      </rPr>
      <t>).</t>
    </r>
  </si>
  <si>
    <t>Copyright in these data must be honoured.</t>
  </si>
  <si>
    <r>
      <t xml:space="preserve">For more details, please visit the </t>
    </r>
    <r>
      <rPr>
        <u/>
        <sz val="10"/>
        <color indexed="12"/>
        <rFont val="Arial"/>
        <family val="2"/>
      </rPr>
      <t>Property Price Statistics</t>
    </r>
    <r>
      <rPr>
        <sz val="10"/>
        <rFont val="Arial"/>
        <family val="2"/>
      </rPr>
      <t>.</t>
    </r>
  </si>
  <si>
    <t>B) Content and tips to retrieve series</t>
  </si>
  <si>
    <t>The property price time series are grouped together according to frequency in four spreadsheets:</t>
  </si>
  <si>
    <t>Monthly Series</t>
  </si>
  <si>
    <t>Quarterly Series</t>
  </si>
  <si>
    <t>Half-Yearly Series</t>
  </si>
  <si>
    <t>Annual Series</t>
  </si>
  <si>
    <t>To find time series:</t>
  </si>
  <si>
    <r>
      <t>1)</t>
    </r>
    <r>
      <rPr>
        <sz val="10"/>
        <rFont val="Arial"/>
        <family val="2"/>
      </rPr>
      <t xml:space="preserve"> In the spreadsheet "Documentation", select items in one or several of the following dimensions </t>
    </r>
    <r>
      <rPr>
        <i/>
        <sz val="10"/>
        <rFont val="Arial"/>
        <family val="2"/>
      </rPr>
      <t xml:space="preserve">(columns B to H) </t>
    </r>
    <r>
      <rPr>
        <sz val="10"/>
        <rFont val="Arial"/>
        <family val="2"/>
      </rPr>
      <t xml:space="preserve">and check whether the series titles meet your needs </t>
    </r>
    <r>
      <rPr>
        <i/>
        <sz val="10"/>
        <rFont val="Arial"/>
        <family val="2"/>
      </rPr>
      <t>(column I)</t>
    </r>
    <r>
      <rPr>
        <sz val="10"/>
        <rFont val="Arial"/>
        <family val="2"/>
      </rPr>
      <t>:</t>
    </r>
  </si>
  <si>
    <r>
      <t xml:space="preserve">Ref_Area </t>
    </r>
    <r>
      <rPr>
        <i/>
        <sz val="10"/>
        <rFont val="Arial"/>
        <family val="2"/>
      </rPr>
      <t>(Reference Area)</t>
    </r>
  </si>
  <si>
    <r>
      <t xml:space="preserve">Compiling_Org </t>
    </r>
    <r>
      <rPr>
        <i/>
        <sz val="10"/>
        <rFont val="Arial"/>
        <family val="2"/>
      </rPr>
      <t>(Compiling Organisation)</t>
    </r>
  </si>
  <si>
    <r>
      <t xml:space="preserve">Adjustment </t>
    </r>
    <r>
      <rPr>
        <i/>
        <sz val="10"/>
        <rFont val="Arial"/>
        <family val="2"/>
      </rPr>
      <t>(Seasonal Adjustment)</t>
    </r>
  </si>
  <si>
    <r>
      <t>2)</t>
    </r>
    <r>
      <rPr>
        <sz val="10"/>
        <rFont val="Arial"/>
        <family val="2"/>
      </rPr>
      <t xml:space="preserve"> Among the obtained series, click on a code </t>
    </r>
    <r>
      <rPr>
        <i/>
        <sz val="10"/>
        <rFont val="Arial"/>
        <family val="2"/>
      </rPr>
      <t>(column A)</t>
    </r>
    <r>
      <rPr>
        <sz val="10"/>
        <rFont val="Arial"/>
        <family val="2"/>
      </rPr>
      <t xml:space="preserve"> you are interested in to get access to the data in the corresponding frequency spreadsheet.</t>
    </r>
  </si>
  <si>
    <r>
      <t>3)</t>
    </r>
    <r>
      <rPr>
        <sz val="10"/>
        <rFont val="Arial"/>
        <family val="2"/>
      </rPr>
      <t xml:space="preserve"> The spreadsheet "Documentation" provides additional metadata information on the series </t>
    </r>
    <r>
      <rPr>
        <i/>
        <sz val="10"/>
        <rFont val="Arial"/>
        <family val="2"/>
      </rPr>
      <t>(columns J to H)</t>
    </r>
    <r>
      <rPr>
        <sz val="10"/>
        <rFont val="Arial"/>
        <family val="2"/>
      </rPr>
      <t>:</t>
    </r>
  </si>
  <si>
    <r>
      <t xml:space="preserve">Unit_Mult  </t>
    </r>
    <r>
      <rPr>
        <i/>
        <sz val="10"/>
        <rFont val="Arial"/>
        <family val="2"/>
      </rPr>
      <t>(Unit Multiplier)</t>
    </r>
  </si>
  <si>
    <r>
      <t xml:space="preserve">For any queries, please contact  </t>
    </r>
    <r>
      <rPr>
        <sz val="10"/>
        <color indexed="12"/>
        <rFont val="Arial"/>
        <family val="2"/>
      </rPr>
      <t>property.prices@bis.org</t>
    </r>
  </si>
  <si>
    <t>Data cut-off date: 08/08/2016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</si>
</sst>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yy"/>
    <numFmt numFmtId="165" formatCode="0.0"/>
    <numFmt numFmtId="166" formatCode="0.000"/>
    <numFmt numFmtId="167" formatCode="0.0000"/>
    <numFmt numFmtId="168" formatCode="0.0000000000000000"/>
  </numFmts>
  <fonts count="16" x14ac:knownFonts="1">
    <font>
      <sz val="11"/>
      <color indexed="8"/>
      <name val="Calibri"/>
      <family val="2"/>
      <scheme val="minor"/>
    </font>
    <font>
      <b/>
      <sz val="11"/>
      <name val="Arial"/>
      <family val="2"/>
    </font>
    <font>
      <sz val="11"/>
      <name val="Arial"/>
      <family val="2"/>
    </font>
    <font>
      <u/>
      <sz val="11"/>
      <color indexed="12"/>
      <name val="Arial"/>
      <family val="2"/>
    </font>
    <font>
      <sz val="9"/>
      <name val="Arial"/>
      <family val="2"/>
    </font>
    <font>
      <u/>
      <sz val="11"/>
      <color theme="10"/>
      <name val="Calibri"/>
      <family val="2"/>
      <scheme val="minor"/>
    </font>
    <font>
      <sz val="10"/>
      <name val="Arial"/>
      <family val="2"/>
    </font>
    <font>
      <sz val="13"/>
      <name val="Arial"/>
      <family val="2"/>
    </font>
    <font>
      <b/>
      <sz val="16"/>
      <name val="Arial"/>
      <family val="2"/>
    </font>
    <font>
      <b/>
      <sz val="10"/>
      <name val="Arial"/>
      <family val="2"/>
    </font>
    <font>
      <u/>
      <sz val="10"/>
      <color indexed="12"/>
      <name val="Arial"/>
      <family val="2"/>
    </font>
    <font>
      <sz val="10"/>
      <name val="Arial"/>
      <family val="2"/>
    </font>
    <font>
      <u/>
      <sz val="10"/>
      <name val="Arial"/>
      <family val="2"/>
    </font>
    <font>
      <b/>
      <sz val="11"/>
      <name val="Arial"/>
      <family val="2"/>
    </font>
    <font>
      <i/>
      <sz val="10"/>
      <name val="Arial"/>
      <family val="2"/>
    </font>
    <font>
      <sz val="10"/>
      <color indexed="12"/>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5" fillId="0" borderId="0" applyNumberFormat="0" applyFill="0" applyBorder="0" applyAlignment="0" applyProtection="0"/>
    <xf numFmtId="0" fontId="6" fillId="0" borderId="0"/>
    <xf numFmtId="0" fontId="10" fillId="0" borderId="0" applyNumberFormat="0" applyFill="0" applyBorder="0" applyAlignment="0" applyProtection="0">
      <alignment vertical="top"/>
      <protection locked="0"/>
    </xf>
  </cellStyleXfs>
  <cellXfs count="330">
    <xf numFmtId="0" fontId="0" fillId="0" borderId="0" xfId="0"/>
    <xf numFmtId="0" fontId="1" fillId="0" borderId="0" xfId="0" applyFont="1" applyAlignment="1">
      <alignment horizontal="left"/>
    </xf>
    <xf numFmtId="0" fontId="1" fillId="0" borderId="0" xfId="0" applyFont="1" applyAlignment="1">
      <alignment horizontal="right"/>
    </xf>
    <xf numFmtId="0" fontId="2" fillId="0" borderId="0" xfId="0" applyFont="1"/>
    <xf numFmtId="164" fontId="2" fillId="0" borderId="0" xfId="0" applyNumberFormat="1" applyFont="1" applyAlignment="1">
      <alignment horizontal="left"/>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top" wrapText="1"/>
    </xf>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6"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6"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6"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1" fontId="2" fillId="0" borderId="0" xfId="0" applyNumberFormat="1" applyFont="1"/>
    <xf numFmtId="165" fontId="2" fillId="0" borderId="0" xfId="0" applyNumberFormat="1" applyFont="1"/>
    <xf numFmtId="1" fontId="2" fillId="0" borderId="0" xfId="0" applyNumberFormat="1" applyFont="1"/>
    <xf numFmtId="1" fontId="2" fillId="0" borderId="0" xfId="0" applyNumberFormat="1" applyFont="1"/>
    <xf numFmtId="1" fontId="2" fillId="0" borderId="0" xfId="0" applyNumberFormat="1" applyFont="1"/>
    <xf numFmtId="165" fontId="2" fillId="0" borderId="0" xfId="0" applyNumberFormat="1" applyFont="1"/>
    <xf numFmtId="166"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6" fontId="2" fillId="0" borderId="0" xfId="0" applyNumberFormat="1" applyFont="1"/>
    <xf numFmtId="165" fontId="2" fillId="0" borderId="0" xfId="0" applyNumberFormat="1" applyFont="1"/>
    <xf numFmtId="166"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6"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165" fontId="2" fillId="0" borderId="0" xfId="0" applyNumberFormat="1" applyFont="1"/>
    <xf numFmtId="165" fontId="2" fillId="0" borderId="0" xfId="0" applyNumberFormat="1" applyFont="1"/>
    <xf numFmtId="167"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168" fontId="2" fillId="0" borderId="0" xfId="0" applyNumberFormat="1" applyFont="1"/>
    <xf numFmtId="2" fontId="2" fillId="0" borderId="0" xfId="0" applyNumberFormat="1" applyFont="1"/>
    <xf numFmtId="168"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165" fontId="2" fillId="0" borderId="0" xfId="0" applyNumberFormat="1" applyFont="1"/>
    <xf numFmtId="0" fontId="5" fillId="0" borderId="0" xfId="1" applyAlignment="1">
      <alignment horizontal="center" vertical="center"/>
    </xf>
    <xf numFmtId="0" fontId="7" fillId="0" borderId="0" xfId="2" applyFont="1" applyAlignment="1">
      <alignment horizontal="left" vertical="center" indent="5"/>
    </xf>
    <xf numFmtId="0" fontId="6" fillId="0" borderId="0" xfId="2"/>
    <xf numFmtId="0" fontId="8" fillId="0" borderId="0" xfId="2" applyFont="1" applyAlignment="1">
      <alignment horizontal="center"/>
    </xf>
    <xf numFmtId="0" fontId="9" fillId="0" borderId="0" xfId="2" applyFont="1"/>
    <xf numFmtId="0" fontId="11" fillId="0" borderId="0" xfId="3" applyFont="1" applyAlignment="1" applyProtection="1"/>
    <xf numFmtId="0" fontId="6" fillId="0" borderId="0" xfId="2" applyAlignment="1">
      <alignment horizontal="left" indent="1"/>
    </xf>
    <xf numFmtId="0" fontId="12" fillId="0" borderId="0" xfId="2" applyFont="1"/>
    <xf numFmtId="0" fontId="13" fillId="0" borderId="0" xfId="2" applyFont="1"/>
    <xf numFmtId="0" fontId="6" fillId="0" borderId="0" xfId="2" applyAlignment="1">
      <alignment horizontal="left" indent="2"/>
    </xf>
    <xf numFmtId="0" fontId="11" fillId="0" borderId="0" xfId="3" applyFont="1" applyAlignment="1" applyProtection="1">
      <alignment horizontal="left"/>
    </xf>
    <xf numFmtId="0" fontId="11" fillId="0" borderId="0" xfId="2" applyFont="1"/>
  </cellXfs>
  <cellStyles count="4">
    <cellStyle name="Hyperlink" xfId="1" builtinId="8"/>
    <cellStyle name="Hyperlink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0</xdr:col>
      <xdr:colOff>514350</xdr:colOff>
      <xdr:row>0</xdr:row>
      <xdr:rowOff>342900</xdr:rowOff>
    </xdr:to>
    <xdr:pic>
      <xdr:nvPicPr>
        <xdr:cNvPr id="2" name="Picture 1" descr="bi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bis.org/statistics/pp.htm" TargetMode="External"/><Relationship Id="rId2" Type="http://schemas.openxmlformats.org/officeDocument/2006/relationships/hyperlink" Target="http://www.bis.org/statistics/pp/disclaimer.htm" TargetMode="External"/><Relationship Id="rId1" Type="http://schemas.openxmlformats.org/officeDocument/2006/relationships/hyperlink" Target="mailto:property.prices@bis.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44"/>
  <sheetViews>
    <sheetView tabSelected="1" workbookViewId="0">
      <pane ySplit="2" topLeftCell="A3" activePane="bottomLeft" state="frozen"/>
      <selection pane="bottomLeft" activeCell="A2" sqref="A2"/>
    </sheetView>
  </sheetViews>
  <sheetFormatPr defaultRowHeight="12.75" x14ac:dyDescent="0.2"/>
  <cols>
    <col min="1" max="1" width="155.7109375" style="320" customWidth="1"/>
    <col min="2" max="19" width="9.140625" style="320"/>
    <col min="20" max="20" width="18.7109375" style="320" customWidth="1"/>
    <col min="21" max="21" width="29.7109375" style="320" customWidth="1"/>
    <col min="22" max="16384" width="9.140625" style="320"/>
  </cols>
  <sheetData>
    <row r="1" spans="1:1" ht="27.75" customHeight="1" x14ac:dyDescent="0.2">
      <c r="A1" s="319" t="s">
        <v>1672</v>
      </c>
    </row>
    <row r="2" spans="1:1" ht="20.25" x14ac:dyDescent="0.3">
      <c r="A2" s="321" t="s">
        <v>1673</v>
      </c>
    </row>
    <row r="4" spans="1:1" x14ac:dyDescent="0.2">
      <c r="A4" s="322" t="s">
        <v>1674</v>
      </c>
    </row>
    <row r="5" spans="1:1" x14ac:dyDescent="0.2">
      <c r="A5" s="320" t="s">
        <v>1675</v>
      </c>
    </row>
    <row r="6" spans="1:1" x14ac:dyDescent="0.2">
      <c r="A6" s="320" t="s">
        <v>1676</v>
      </c>
    </row>
    <row r="7" spans="1:1" x14ac:dyDescent="0.2">
      <c r="A7" s="323" t="s">
        <v>1677</v>
      </c>
    </row>
    <row r="8" spans="1:1" x14ac:dyDescent="0.2">
      <c r="A8" s="320" t="s">
        <v>1678</v>
      </c>
    </row>
    <row r="10" spans="1:1" x14ac:dyDescent="0.2">
      <c r="A10" s="323" t="s">
        <v>1679</v>
      </c>
    </row>
    <row r="12" spans="1:1" x14ac:dyDescent="0.2">
      <c r="A12" s="322" t="s">
        <v>1680</v>
      </c>
    </row>
    <row r="13" spans="1:1" x14ac:dyDescent="0.2">
      <c r="A13" s="320" t="s">
        <v>1681</v>
      </c>
    </row>
    <row r="14" spans="1:1" x14ac:dyDescent="0.2">
      <c r="A14" s="324" t="s">
        <v>1682</v>
      </c>
    </row>
    <row r="15" spans="1:1" x14ac:dyDescent="0.2">
      <c r="A15" s="324" t="s">
        <v>1683</v>
      </c>
    </row>
    <row r="16" spans="1:1" x14ac:dyDescent="0.2">
      <c r="A16" s="324" t="s">
        <v>1684</v>
      </c>
    </row>
    <row r="17" spans="1:1" x14ac:dyDescent="0.2">
      <c r="A17" s="324" t="s">
        <v>1685</v>
      </c>
    </row>
    <row r="18" spans="1:1" ht="9.75" customHeight="1" x14ac:dyDescent="0.2"/>
    <row r="19" spans="1:1" x14ac:dyDescent="0.2">
      <c r="A19" s="325" t="s">
        <v>1686</v>
      </c>
    </row>
    <row r="20" spans="1:1" ht="15" x14ac:dyDescent="0.25">
      <c r="A20" s="326" t="s">
        <v>1687</v>
      </c>
    </row>
    <row r="21" spans="1:1" x14ac:dyDescent="0.2">
      <c r="A21" s="327" t="s">
        <v>1688</v>
      </c>
    </row>
    <row r="22" spans="1:1" x14ac:dyDescent="0.2">
      <c r="A22" s="327" t="s">
        <v>1655</v>
      </c>
    </row>
    <row r="23" spans="1:1" x14ac:dyDescent="0.2">
      <c r="A23" s="327" t="s">
        <v>1656</v>
      </c>
    </row>
    <row r="24" spans="1:1" x14ac:dyDescent="0.2">
      <c r="A24" s="327" t="s">
        <v>1657</v>
      </c>
    </row>
    <row r="25" spans="1:1" x14ac:dyDescent="0.2">
      <c r="A25" s="327" t="s">
        <v>1689</v>
      </c>
    </row>
    <row r="26" spans="1:1" x14ac:dyDescent="0.2">
      <c r="A26" s="327" t="s">
        <v>1659</v>
      </c>
    </row>
    <row r="27" spans="1:1" x14ac:dyDescent="0.2">
      <c r="A27" s="327" t="s">
        <v>1690</v>
      </c>
    </row>
    <row r="28" spans="1:1" ht="15" x14ac:dyDescent="0.25">
      <c r="A28" s="326" t="s">
        <v>1691</v>
      </c>
    </row>
    <row r="29" spans="1:1" ht="15" x14ac:dyDescent="0.25">
      <c r="A29" s="326" t="s">
        <v>1692</v>
      </c>
    </row>
    <row r="30" spans="1:1" x14ac:dyDescent="0.2">
      <c r="A30" s="327" t="s">
        <v>1662</v>
      </c>
    </row>
    <row r="31" spans="1:1" x14ac:dyDescent="0.2">
      <c r="A31" s="327" t="s">
        <v>1693</v>
      </c>
    </row>
    <row r="32" spans="1:1" x14ac:dyDescent="0.2">
      <c r="A32" s="327" t="s">
        <v>1664</v>
      </c>
    </row>
    <row r="33" spans="1:1" x14ac:dyDescent="0.2">
      <c r="A33" s="327" t="s">
        <v>1667</v>
      </c>
    </row>
    <row r="34" spans="1:1" x14ac:dyDescent="0.2">
      <c r="A34" s="327" t="s">
        <v>2</v>
      </c>
    </row>
    <row r="35" spans="1:1" x14ac:dyDescent="0.2">
      <c r="A35" s="327" t="s">
        <v>1668</v>
      </c>
    </row>
    <row r="36" spans="1:1" x14ac:dyDescent="0.2">
      <c r="A36" s="327" t="s">
        <v>3</v>
      </c>
    </row>
    <row r="37" spans="1:1" x14ac:dyDescent="0.2">
      <c r="A37" s="327" t="s">
        <v>1665</v>
      </c>
    </row>
    <row r="38" spans="1:1" x14ac:dyDescent="0.2">
      <c r="A38" s="327" t="s">
        <v>1669</v>
      </c>
    </row>
    <row r="39" spans="1:1" x14ac:dyDescent="0.2">
      <c r="A39" s="327" t="s">
        <v>1670</v>
      </c>
    </row>
    <row r="40" spans="1:1" x14ac:dyDescent="0.2">
      <c r="A40" s="327" t="s">
        <v>1666</v>
      </c>
    </row>
    <row r="41" spans="1:1" ht="8.25" customHeight="1" x14ac:dyDescent="0.2"/>
    <row r="42" spans="1:1" x14ac:dyDescent="0.2">
      <c r="A42" s="328" t="s">
        <v>1694</v>
      </c>
    </row>
    <row r="43" spans="1:1" ht="9" customHeight="1" x14ac:dyDescent="0.2"/>
    <row r="44" spans="1:1" x14ac:dyDescent="0.2">
      <c r="A44" s="329" t="s">
        <v>1695</v>
      </c>
    </row>
  </sheetData>
  <hyperlinks>
    <hyperlink ref="A42" r:id="rId1"/>
    <hyperlink ref="A7" r:id="rId2"/>
    <hyperlink ref="A10" r:id="rId3" display="For more details, please visit the Property Price Statistics"/>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pane xSplit="9" ySplit="1" topLeftCell="J2" activePane="bottomRight" state="frozen"/>
      <selection pane="topRight" activeCell="J1" sqref="J1"/>
      <selection pane="bottomLeft" activeCell="A2" sqref="A2"/>
      <selection pane="bottomRight"/>
    </sheetView>
  </sheetViews>
  <sheetFormatPr defaultRowHeight="15" x14ac:dyDescent="0.25"/>
  <cols>
    <col min="1" max="1" width="14.7109375" customWidth="1"/>
    <col min="2" max="2" width="14" customWidth="1"/>
    <col min="3" max="3" width="12.28515625" customWidth="1"/>
    <col min="4" max="5" width="15.7109375" customWidth="1"/>
    <col min="6" max="6" width="9.7109375" customWidth="1"/>
    <col min="7" max="7" width="16.42578125" customWidth="1"/>
    <col min="8" max="8" width="13.7109375" customWidth="1"/>
    <col min="9" max="9" width="13.28515625" customWidth="1"/>
    <col min="10" max="10" width="75.7109375" customWidth="1"/>
    <col min="11" max="11" width="19.7109375" customWidth="1"/>
    <col min="12" max="12" width="11.7109375" customWidth="1"/>
    <col min="13" max="13" width="12" customWidth="1"/>
    <col min="14" max="14" width="18.28515625" customWidth="1"/>
    <col min="15" max="15" width="17.7109375" customWidth="1"/>
    <col min="16" max="16" width="16.7109375" customWidth="1"/>
    <col min="17" max="17" width="13.7109375" customWidth="1"/>
    <col min="18" max="18" width="19.5703125" customWidth="1"/>
    <col min="19" max="20" width="18.7109375" customWidth="1"/>
    <col min="21" max="21" width="29.7109375" customWidth="1"/>
  </cols>
  <sheetData>
    <row r="1" spans="1:22" x14ac:dyDescent="0.25">
      <c r="A1" s="1" t="s">
        <v>0</v>
      </c>
      <c r="B1" s="1" t="s">
        <v>1</v>
      </c>
      <c r="C1" s="1" t="s">
        <v>1654</v>
      </c>
      <c r="D1" s="1" t="s">
        <v>1655</v>
      </c>
      <c r="E1" s="1" t="s">
        <v>1656</v>
      </c>
      <c r="F1" s="1" t="s">
        <v>1657</v>
      </c>
      <c r="G1" s="1" t="s">
        <v>1658</v>
      </c>
      <c r="H1" s="1" t="s">
        <v>1659</v>
      </c>
      <c r="I1" s="1" t="s">
        <v>1660</v>
      </c>
      <c r="J1" s="1" t="s">
        <v>1663</v>
      </c>
      <c r="K1" s="1" t="s">
        <v>1662</v>
      </c>
      <c r="L1" s="1" t="s">
        <v>1661</v>
      </c>
      <c r="M1" s="1" t="s">
        <v>1664</v>
      </c>
      <c r="N1" s="1" t="s">
        <v>1667</v>
      </c>
      <c r="O1" s="1" t="s">
        <v>2</v>
      </c>
      <c r="P1" s="1" t="s">
        <v>1668</v>
      </c>
      <c r="Q1" s="1" t="s">
        <v>3</v>
      </c>
      <c r="R1" s="1" t="s">
        <v>1665</v>
      </c>
      <c r="S1" s="1" t="s">
        <v>1669</v>
      </c>
      <c r="T1" s="1" t="s">
        <v>1670</v>
      </c>
      <c r="U1" s="1" t="s">
        <v>1666</v>
      </c>
    </row>
    <row r="2" spans="1:22" x14ac:dyDescent="0.25">
      <c r="A2" s="5" t="str">
        <f ca="1">HYPERLINK("#"&amp;CELL("address",'Monthly Series'!B3),":AE:2:1:0:2:1:0")</f>
        <v>:AE:2:1:0:2:1:0</v>
      </c>
      <c r="B2" s="3" t="s">
        <v>4</v>
      </c>
      <c r="C2" s="3" t="s">
        <v>5</v>
      </c>
      <c r="D2" s="3" t="s">
        <v>6</v>
      </c>
      <c r="E2" s="3" t="s">
        <v>7</v>
      </c>
      <c r="F2" s="3" t="s">
        <v>8</v>
      </c>
      <c r="G2" s="3" t="s">
        <v>9</v>
      </c>
      <c r="H2" s="3" t="s">
        <v>10</v>
      </c>
      <c r="I2" s="3" t="s">
        <v>11</v>
      </c>
      <c r="J2" s="3" t="s">
        <v>14</v>
      </c>
      <c r="K2" s="3" t="s">
        <v>13</v>
      </c>
      <c r="L2" s="3" t="s">
        <v>12</v>
      </c>
      <c r="M2" s="3" t="s">
        <v>15</v>
      </c>
      <c r="N2" s="3" t="s">
        <v>18</v>
      </c>
      <c r="O2" s="3" t="s">
        <v>16</v>
      </c>
      <c r="P2" s="3" t="s">
        <v>19</v>
      </c>
      <c r="Q2" s="3" t="s">
        <v>17</v>
      </c>
      <c r="R2" s="3" t="s">
        <v>17</v>
      </c>
      <c r="S2" s="3" t="s">
        <v>17</v>
      </c>
      <c r="T2" s="3" t="s">
        <v>20</v>
      </c>
      <c r="U2" s="3" t="s">
        <v>17</v>
      </c>
      <c r="V2" t="s">
        <v>1671</v>
      </c>
    </row>
    <row r="3" spans="1:22" x14ac:dyDescent="0.25">
      <c r="A3" s="5" t="str">
        <f ca="1">HYPERLINK("#"&amp;CELL("address",'Monthly Series'!C3),":AE:4:1:0:2:1:0")</f>
        <v>:AE:4:1:0:2:1:0</v>
      </c>
      <c r="B3" s="3" t="s">
        <v>4</v>
      </c>
      <c r="C3" s="3" t="s">
        <v>5</v>
      </c>
      <c r="D3" s="3" t="s">
        <v>21</v>
      </c>
      <c r="E3" s="3" t="s">
        <v>7</v>
      </c>
      <c r="F3" s="3" t="s">
        <v>8</v>
      </c>
      <c r="G3" s="3" t="s">
        <v>9</v>
      </c>
      <c r="H3" s="3" t="s">
        <v>10</v>
      </c>
      <c r="I3" s="3" t="s">
        <v>11</v>
      </c>
      <c r="J3" s="3" t="s">
        <v>22</v>
      </c>
      <c r="K3" s="3" t="s">
        <v>13</v>
      </c>
      <c r="L3" s="3" t="s">
        <v>12</v>
      </c>
      <c r="M3" s="3" t="s">
        <v>15</v>
      </c>
      <c r="N3" s="3" t="s">
        <v>18</v>
      </c>
      <c r="O3" s="3" t="s">
        <v>16</v>
      </c>
      <c r="P3" s="3" t="s">
        <v>23</v>
      </c>
      <c r="Q3" s="3" t="s">
        <v>17</v>
      </c>
      <c r="R3" s="3" t="s">
        <v>17</v>
      </c>
      <c r="S3" s="3" t="s">
        <v>17</v>
      </c>
      <c r="T3" s="3" t="s">
        <v>20</v>
      </c>
      <c r="U3" s="3" t="s">
        <v>17</v>
      </c>
      <c r="V3" t="s">
        <v>1671</v>
      </c>
    </row>
    <row r="4" spans="1:22" x14ac:dyDescent="0.25">
      <c r="A4" s="5" t="str">
        <f ca="1">HYPERLINK("#"&amp;CELL("address",'Quarterly Series'!B3),":AT:0:1:0:0:6:0")</f>
        <v>:AT:0:1:0:0:6:0</v>
      </c>
      <c r="B4" s="3" t="s">
        <v>24</v>
      </c>
      <c r="C4" s="3" t="s">
        <v>25</v>
      </c>
      <c r="D4" s="3" t="s">
        <v>26</v>
      </c>
      <c r="E4" s="3" t="s">
        <v>7</v>
      </c>
      <c r="F4" s="3" t="s">
        <v>8</v>
      </c>
      <c r="G4" s="3" t="s">
        <v>27</v>
      </c>
      <c r="H4" s="3" t="s">
        <v>28</v>
      </c>
      <c r="I4" s="3" t="s">
        <v>11</v>
      </c>
      <c r="J4" s="3" t="s">
        <v>30</v>
      </c>
      <c r="K4" s="3" t="s">
        <v>29</v>
      </c>
      <c r="L4" s="3" t="s">
        <v>12</v>
      </c>
      <c r="M4" s="3" t="s">
        <v>15</v>
      </c>
      <c r="N4" s="3" t="s">
        <v>33</v>
      </c>
      <c r="O4" s="3" t="s">
        <v>31</v>
      </c>
      <c r="P4" s="3" t="s">
        <v>34</v>
      </c>
      <c r="Q4" s="3" t="s">
        <v>17</v>
      </c>
      <c r="R4" s="3" t="s">
        <v>32</v>
      </c>
      <c r="S4" s="3" t="s">
        <v>35</v>
      </c>
      <c r="T4" s="3" t="s">
        <v>36</v>
      </c>
      <c r="U4" s="3" t="s">
        <v>17</v>
      </c>
      <c r="V4" t="s">
        <v>1671</v>
      </c>
    </row>
    <row r="5" spans="1:22" x14ac:dyDescent="0.25">
      <c r="A5" s="5" t="str">
        <f ca="1">HYPERLINK("#"&amp;CELL("address",'Quarterly Series'!C3),":AT:1:1:0:0:1:0")</f>
        <v>:AT:1:1:0:0:1:0</v>
      </c>
      <c r="B5" s="3" t="s">
        <v>24</v>
      </c>
      <c r="C5" s="3" t="s">
        <v>25</v>
      </c>
      <c r="D5" s="3" t="s">
        <v>37</v>
      </c>
      <c r="E5" s="3" t="s">
        <v>7</v>
      </c>
      <c r="F5" s="3" t="s">
        <v>8</v>
      </c>
      <c r="G5" s="3" t="s">
        <v>27</v>
      </c>
      <c r="H5" s="3" t="s">
        <v>10</v>
      </c>
      <c r="I5" s="3" t="s">
        <v>11</v>
      </c>
      <c r="J5" s="3" t="s">
        <v>38</v>
      </c>
      <c r="K5" s="3" t="s">
        <v>29</v>
      </c>
      <c r="L5" s="3" t="s">
        <v>12</v>
      </c>
      <c r="M5" s="3" t="s">
        <v>15</v>
      </c>
      <c r="N5" s="3" t="s">
        <v>33</v>
      </c>
      <c r="O5" s="3" t="s">
        <v>39</v>
      </c>
      <c r="P5" s="3" t="s">
        <v>42</v>
      </c>
      <c r="Q5" s="3" t="s">
        <v>17</v>
      </c>
      <c r="R5" s="3" t="s">
        <v>40</v>
      </c>
      <c r="S5" s="3" t="s">
        <v>43</v>
      </c>
      <c r="T5" s="3" t="s">
        <v>44</v>
      </c>
      <c r="U5" s="3" t="s">
        <v>41</v>
      </c>
      <c r="V5" t="s">
        <v>1671</v>
      </c>
    </row>
    <row r="6" spans="1:22" x14ac:dyDescent="0.25">
      <c r="A6" s="5" t="str">
        <f ca="1">HYPERLINK("#"&amp;CELL("address",'Quarterly Series'!D3),":AT:1:2:1:0:1:0")</f>
        <v>:AT:1:2:1:0:1:0</v>
      </c>
      <c r="B6" s="3" t="s">
        <v>24</v>
      </c>
      <c r="C6" s="3" t="s">
        <v>25</v>
      </c>
      <c r="D6" s="3" t="s">
        <v>37</v>
      </c>
      <c r="E6" s="3" t="s">
        <v>45</v>
      </c>
      <c r="F6" s="3" t="s">
        <v>46</v>
      </c>
      <c r="G6" s="3" t="s">
        <v>27</v>
      </c>
      <c r="H6" s="3" t="s">
        <v>10</v>
      </c>
      <c r="I6" s="3" t="s">
        <v>11</v>
      </c>
      <c r="J6" s="3" t="s">
        <v>47</v>
      </c>
      <c r="K6" s="3" t="s">
        <v>29</v>
      </c>
      <c r="L6" s="3" t="s">
        <v>12</v>
      </c>
      <c r="M6" s="3" t="s">
        <v>15</v>
      </c>
      <c r="N6" s="3" t="s">
        <v>33</v>
      </c>
      <c r="O6" s="3" t="s">
        <v>48</v>
      </c>
      <c r="P6" s="3" t="s">
        <v>17</v>
      </c>
      <c r="Q6" s="3" t="s">
        <v>17</v>
      </c>
      <c r="R6" s="3" t="s">
        <v>49</v>
      </c>
      <c r="S6" s="3" t="s">
        <v>50</v>
      </c>
      <c r="T6" s="3" t="s">
        <v>44</v>
      </c>
      <c r="U6" s="3" t="s">
        <v>41</v>
      </c>
      <c r="V6" t="s">
        <v>1671</v>
      </c>
    </row>
    <row r="7" spans="1:22" x14ac:dyDescent="0.25">
      <c r="A7" s="5" t="str">
        <f ca="1">HYPERLINK("#"&amp;CELL("address",'Quarterly Series'!E3),":AT:1:8:0:0:1:0")</f>
        <v>:AT:1:8:0:0:1:0</v>
      </c>
      <c r="B7" s="3" t="s">
        <v>24</v>
      </c>
      <c r="C7" s="3" t="s">
        <v>25</v>
      </c>
      <c r="D7" s="3" t="s">
        <v>37</v>
      </c>
      <c r="E7" s="3" t="s">
        <v>51</v>
      </c>
      <c r="F7" s="3" t="s">
        <v>8</v>
      </c>
      <c r="G7" s="3" t="s">
        <v>27</v>
      </c>
      <c r="H7" s="3" t="s">
        <v>10</v>
      </c>
      <c r="I7" s="3" t="s">
        <v>11</v>
      </c>
      <c r="J7" s="3" t="s">
        <v>52</v>
      </c>
      <c r="K7" s="3" t="s">
        <v>29</v>
      </c>
      <c r="L7" s="3" t="s">
        <v>12</v>
      </c>
      <c r="M7" s="3" t="s">
        <v>15</v>
      </c>
      <c r="N7" s="3" t="s">
        <v>33</v>
      </c>
      <c r="O7" s="3" t="s">
        <v>53</v>
      </c>
      <c r="P7" s="3" t="s">
        <v>17</v>
      </c>
      <c r="Q7" s="3" t="s">
        <v>17</v>
      </c>
      <c r="R7" s="3" t="s">
        <v>54</v>
      </c>
      <c r="S7" s="3" t="s">
        <v>55</v>
      </c>
      <c r="T7" s="3" t="s">
        <v>44</v>
      </c>
      <c r="U7" s="3" t="s">
        <v>41</v>
      </c>
      <c r="V7" t="s">
        <v>1671</v>
      </c>
    </row>
    <row r="8" spans="1:22" x14ac:dyDescent="0.25">
      <c r="A8" s="5" t="str">
        <f ca="1">HYPERLINK("#"&amp;CELL("address",'Quarterly Series'!F3),":AT:1:8:1:0:1:0")</f>
        <v>:AT:1:8:1:0:1:0</v>
      </c>
      <c r="B8" s="3" t="s">
        <v>24</v>
      </c>
      <c r="C8" s="3" t="s">
        <v>25</v>
      </c>
      <c r="D8" s="3" t="s">
        <v>37</v>
      </c>
      <c r="E8" s="3" t="s">
        <v>51</v>
      </c>
      <c r="F8" s="3" t="s">
        <v>46</v>
      </c>
      <c r="G8" s="3" t="s">
        <v>27</v>
      </c>
      <c r="H8" s="3" t="s">
        <v>10</v>
      </c>
      <c r="I8" s="3" t="s">
        <v>11</v>
      </c>
      <c r="J8" s="3" t="s">
        <v>56</v>
      </c>
      <c r="K8" s="3" t="s">
        <v>29</v>
      </c>
      <c r="L8" s="3" t="s">
        <v>12</v>
      </c>
      <c r="M8" s="3" t="s">
        <v>15</v>
      </c>
      <c r="N8" s="3" t="s">
        <v>33</v>
      </c>
      <c r="O8" s="3" t="s">
        <v>57</v>
      </c>
      <c r="P8" s="3" t="s">
        <v>59</v>
      </c>
      <c r="Q8" s="3" t="s">
        <v>17</v>
      </c>
      <c r="R8" s="3" t="s">
        <v>58</v>
      </c>
      <c r="S8" s="3" t="s">
        <v>60</v>
      </c>
      <c r="T8" s="3" t="s">
        <v>44</v>
      </c>
      <c r="U8" s="3" t="s">
        <v>41</v>
      </c>
      <c r="V8" t="s">
        <v>1671</v>
      </c>
    </row>
    <row r="9" spans="1:22" x14ac:dyDescent="0.25">
      <c r="A9" s="5" t="str">
        <f ca="1">HYPERLINK("#"&amp;CELL("address",'Quarterly Series'!G3),":AT:1:8:2:0:1:0")</f>
        <v>:AT:1:8:2:0:1:0</v>
      </c>
      <c r="B9" s="3" t="s">
        <v>24</v>
      </c>
      <c r="C9" s="3" t="s">
        <v>25</v>
      </c>
      <c r="D9" s="3" t="s">
        <v>37</v>
      </c>
      <c r="E9" s="3" t="s">
        <v>51</v>
      </c>
      <c r="F9" s="3" t="s">
        <v>61</v>
      </c>
      <c r="G9" s="3" t="s">
        <v>27</v>
      </c>
      <c r="H9" s="3" t="s">
        <v>10</v>
      </c>
      <c r="I9" s="3" t="s">
        <v>11</v>
      </c>
      <c r="J9" s="3" t="s">
        <v>62</v>
      </c>
      <c r="K9" s="3" t="s">
        <v>29</v>
      </c>
      <c r="L9" s="3" t="s">
        <v>12</v>
      </c>
      <c r="M9" s="3" t="s">
        <v>15</v>
      </c>
      <c r="N9" s="3" t="s">
        <v>33</v>
      </c>
      <c r="O9" s="3" t="s">
        <v>63</v>
      </c>
      <c r="P9" s="3" t="s">
        <v>59</v>
      </c>
      <c r="Q9" s="3" t="s">
        <v>17</v>
      </c>
      <c r="R9" s="3" t="s">
        <v>64</v>
      </c>
      <c r="S9" s="3" t="s">
        <v>65</v>
      </c>
      <c r="T9" s="3" t="s">
        <v>44</v>
      </c>
      <c r="U9" s="3" t="s">
        <v>41</v>
      </c>
      <c r="V9" t="s">
        <v>1671</v>
      </c>
    </row>
    <row r="10" spans="1:22" x14ac:dyDescent="0.25">
      <c r="A10" s="5" t="str">
        <f ca="1">HYPERLINK("#"&amp;CELL("address",'Quarterly Series'!H3),":AT:1:L:1:0:1:0")</f>
        <v>:AT:1:L:1:0:1:0</v>
      </c>
      <c r="B10" s="3" t="s">
        <v>24</v>
      </c>
      <c r="C10" s="3" t="s">
        <v>25</v>
      </c>
      <c r="D10" s="3" t="s">
        <v>37</v>
      </c>
      <c r="E10" s="3" t="s">
        <v>66</v>
      </c>
      <c r="F10" s="3" t="s">
        <v>46</v>
      </c>
      <c r="G10" s="3" t="s">
        <v>27</v>
      </c>
      <c r="H10" s="3" t="s">
        <v>10</v>
      </c>
      <c r="I10" s="3" t="s">
        <v>11</v>
      </c>
      <c r="J10" s="3" t="s">
        <v>67</v>
      </c>
      <c r="K10" s="3" t="s">
        <v>29</v>
      </c>
      <c r="L10" s="3" t="s">
        <v>12</v>
      </c>
      <c r="M10" s="3" t="s">
        <v>15</v>
      </c>
      <c r="N10" s="3" t="s">
        <v>33</v>
      </c>
      <c r="O10" s="3" t="s">
        <v>68</v>
      </c>
      <c r="P10" s="3" t="s">
        <v>70</v>
      </c>
      <c r="Q10" s="3" t="s">
        <v>17</v>
      </c>
      <c r="R10" s="3" t="s">
        <v>69</v>
      </c>
      <c r="S10" s="3" t="s">
        <v>71</v>
      </c>
      <c r="T10" s="3" t="s">
        <v>72</v>
      </c>
      <c r="U10" s="3" t="s">
        <v>41</v>
      </c>
      <c r="V10" t="s">
        <v>1671</v>
      </c>
    </row>
    <row r="11" spans="1:22" x14ac:dyDescent="0.25">
      <c r="A11" s="5" t="str">
        <f ca="1">HYPERLINK("#"&amp;CELL("address",'Quarterly Series'!I3),":AT:2:1:0:0:1:0")</f>
        <v>:AT:2:1:0:0:1:0</v>
      </c>
      <c r="B11" s="3" t="s">
        <v>24</v>
      </c>
      <c r="C11" s="3" t="s">
        <v>25</v>
      </c>
      <c r="D11" s="3" t="s">
        <v>6</v>
      </c>
      <c r="E11" s="3" t="s">
        <v>7</v>
      </c>
      <c r="F11" s="3" t="s">
        <v>8</v>
      </c>
      <c r="G11" s="3" t="s">
        <v>27</v>
      </c>
      <c r="H11" s="3" t="s">
        <v>10</v>
      </c>
      <c r="I11" s="3" t="s">
        <v>11</v>
      </c>
      <c r="J11" s="3" t="s">
        <v>73</v>
      </c>
      <c r="K11" s="3" t="s">
        <v>29</v>
      </c>
      <c r="L11" s="3" t="s">
        <v>12</v>
      </c>
      <c r="M11" s="3" t="s">
        <v>15</v>
      </c>
      <c r="N11" s="3" t="s">
        <v>33</v>
      </c>
      <c r="O11" s="3" t="s">
        <v>74</v>
      </c>
      <c r="P11" s="3" t="s">
        <v>42</v>
      </c>
      <c r="Q11" s="3" t="s">
        <v>17</v>
      </c>
      <c r="R11" s="3" t="s">
        <v>75</v>
      </c>
      <c r="S11" s="3" t="s">
        <v>76</v>
      </c>
      <c r="T11" s="3" t="s">
        <v>44</v>
      </c>
      <c r="U11" s="3" t="s">
        <v>41</v>
      </c>
      <c r="V11" t="s">
        <v>1671</v>
      </c>
    </row>
    <row r="12" spans="1:22" x14ac:dyDescent="0.25">
      <c r="A12" s="5" t="str">
        <f ca="1">HYPERLINK("#"&amp;CELL("address",'Quarterly Series'!J3),":AT:2:2:1:0:1:0")</f>
        <v>:AT:2:2:1:0:1:0</v>
      </c>
      <c r="B12" s="3" t="s">
        <v>24</v>
      </c>
      <c r="C12" s="3" t="s">
        <v>25</v>
      </c>
      <c r="D12" s="3" t="s">
        <v>6</v>
      </c>
      <c r="E12" s="3" t="s">
        <v>45</v>
      </c>
      <c r="F12" s="3" t="s">
        <v>46</v>
      </c>
      <c r="G12" s="3" t="s">
        <v>27</v>
      </c>
      <c r="H12" s="3" t="s">
        <v>10</v>
      </c>
      <c r="I12" s="3" t="s">
        <v>11</v>
      </c>
      <c r="J12" s="3" t="s">
        <v>77</v>
      </c>
      <c r="K12" s="3" t="s">
        <v>29</v>
      </c>
      <c r="L12" s="3" t="s">
        <v>12</v>
      </c>
      <c r="M12" s="3" t="s">
        <v>15</v>
      </c>
      <c r="N12" s="3" t="s">
        <v>33</v>
      </c>
      <c r="O12" s="3" t="s">
        <v>78</v>
      </c>
      <c r="P12" s="3" t="s">
        <v>59</v>
      </c>
      <c r="Q12" s="3" t="s">
        <v>17</v>
      </c>
      <c r="R12" s="3" t="s">
        <v>79</v>
      </c>
      <c r="S12" s="3" t="s">
        <v>80</v>
      </c>
      <c r="T12" s="3" t="s">
        <v>44</v>
      </c>
      <c r="U12" s="3" t="s">
        <v>41</v>
      </c>
      <c r="V12" t="s">
        <v>1671</v>
      </c>
    </row>
    <row r="13" spans="1:22" x14ac:dyDescent="0.25">
      <c r="A13" s="5" t="str">
        <f ca="1">HYPERLINK("#"&amp;CELL("address",'Quarterly Series'!K3),":AT:2:8:0:0:1:0")</f>
        <v>:AT:2:8:0:0:1:0</v>
      </c>
      <c r="B13" s="3" t="s">
        <v>24</v>
      </c>
      <c r="C13" s="3" t="s">
        <v>25</v>
      </c>
      <c r="D13" s="3" t="s">
        <v>6</v>
      </c>
      <c r="E13" s="3" t="s">
        <v>51</v>
      </c>
      <c r="F13" s="3" t="s">
        <v>8</v>
      </c>
      <c r="G13" s="3" t="s">
        <v>27</v>
      </c>
      <c r="H13" s="3" t="s">
        <v>10</v>
      </c>
      <c r="I13" s="3" t="s">
        <v>11</v>
      </c>
      <c r="J13" s="3" t="s">
        <v>81</v>
      </c>
      <c r="K13" s="3" t="s">
        <v>29</v>
      </c>
      <c r="L13" s="3" t="s">
        <v>12</v>
      </c>
      <c r="M13" s="3" t="s">
        <v>15</v>
      </c>
      <c r="N13" s="3" t="s">
        <v>33</v>
      </c>
      <c r="O13" s="3" t="s">
        <v>82</v>
      </c>
      <c r="P13" s="3" t="s">
        <v>42</v>
      </c>
      <c r="Q13" s="3" t="s">
        <v>17</v>
      </c>
      <c r="R13" s="3" t="s">
        <v>83</v>
      </c>
      <c r="S13" s="3" t="s">
        <v>84</v>
      </c>
      <c r="T13" s="3" t="s">
        <v>44</v>
      </c>
      <c r="U13" s="3" t="s">
        <v>41</v>
      </c>
      <c r="V13" t="s">
        <v>1671</v>
      </c>
    </row>
    <row r="14" spans="1:22" x14ac:dyDescent="0.25">
      <c r="A14" s="5" t="str">
        <f ca="1">HYPERLINK("#"&amp;CELL("address",'Quarterly Series'!L3),":AT:2:8:1:0:1:0")</f>
        <v>:AT:2:8:1:0:1:0</v>
      </c>
      <c r="B14" s="3" t="s">
        <v>24</v>
      </c>
      <c r="C14" s="3" t="s">
        <v>25</v>
      </c>
      <c r="D14" s="3" t="s">
        <v>6</v>
      </c>
      <c r="E14" s="3" t="s">
        <v>51</v>
      </c>
      <c r="F14" s="3" t="s">
        <v>46</v>
      </c>
      <c r="G14" s="3" t="s">
        <v>27</v>
      </c>
      <c r="H14" s="3" t="s">
        <v>10</v>
      </c>
      <c r="I14" s="3" t="s">
        <v>11</v>
      </c>
      <c r="J14" s="3" t="s">
        <v>85</v>
      </c>
      <c r="K14" s="3" t="s">
        <v>29</v>
      </c>
      <c r="L14" s="3" t="s">
        <v>12</v>
      </c>
      <c r="M14" s="3" t="s">
        <v>15</v>
      </c>
      <c r="N14" s="3" t="s">
        <v>33</v>
      </c>
      <c r="O14" s="3" t="s">
        <v>86</v>
      </c>
      <c r="P14" s="3" t="s">
        <v>42</v>
      </c>
      <c r="Q14" s="3" t="s">
        <v>17</v>
      </c>
      <c r="R14" s="3" t="s">
        <v>87</v>
      </c>
      <c r="S14" s="3" t="s">
        <v>88</v>
      </c>
      <c r="T14" s="3" t="s">
        <v>44</v>
      </c>
      <c r="U14" s="3" t="s">
        <v>41</v>
      </c>
      <c r="V14" t="s">
        <v>1671</v>
      </c>
    </row>
    <row r="15" spans="1:22" x14ac:dyDescent="0.25">
      <c r="A15" s="5" t="str">
        <f ca="1">HYPERLINK("#"&amp;CELL("address",'Quarterly Series'!M3),":AT:2:8:2:0:1:0")</f>
        <v>:AT:2:8:2:0:1:0</v>
      </c>
      <c r="B15" s="3" t="s">
        <v>24</v>
      </c>
      <c r="C15" s="3" t="s">
        <v>25</v>
      </c>
      <c r="D15" s="3" t="s">
        <v>6</v>
      </c>
      <c r="E15" s="3" t="s">
        <v>51</v>
      </c>
      <c r="F15" s="3" t="s">
        <v>61</v>
      </c>
      <c r="G15" s="3" t="s">
        <v>27</v>
      </c>
      <c r="H15" s="3" t="s">
        <v>10</v>
      </c>
      <c r="I15" s="3" t="s">
        <v>11</v>
      </c>
      <c r="J15" s="3" t="s">
        <v>89</v>
      </c>
      <c r="K15" s="3" t="s">
        <v>29</v>
      </c>
      <c r="L15" s="3" t="s">
        <v>12</v>
      </c>
      <c r="M15" s="3" t="s">
        <v>15</v>
      </c>
      <c r="N15" s="3" t="s">
        <v>33</v>
      </c>
      <c r="O15" s="3" t="s">
        <v>90</v>
      </c>
      <c r="P15" s="3" t="s">
        <v>42</v>
      </c>
      <c r="Q15" s="3" t="s">
        <v>17</v>
      </c>
      <c r="R15" s="3" t="s">
        <v>91</v>
      </c>
      <c r="S15" s="3" t="s">
        <v>92</v>
      </c>
      <c r="T15" s="3" t="s">
        <v>44</v>
      </c>
      <c r="U15" s="3" t="s">
        <v>41</v>
      </c>
      <c r="V15" t="s">
        <v>1671</v>
      </c>
    </row>
    <row r="16" spans="1:22" x14ac:dyDescent="0.25">
      <c r="A16" s="5" t="str">
        <f ca="1">HYPERLINK("#"&amp;CELL("address",'Quarterly Series'!N3),":AT:2:L:1:0:1:0")</f>
        <v>:AT:2:L:1:0:1:0</v>
      </c>
      <c r="B16" s="3" t="s">
        <v>24</v>
      </c>
      <c r="C16" s="3" t="s">
        <v>25</v>
      </c>
      <c r="D16" s="3" t="s">
        <v>6</v>
      </c>
      <c r="E16" s="3" t="s">
        <v>66</v>
      </c>
      <c r="F16" s="3" t="s">
        <v>46</v>
      </c>
      <c r="G16" s="3" t="s">
        <v>27</v>
      </c>
      <c r="H16" s="3" t="s">
        <v>10</v>
      </c>
      <c r="I16" s="3" t="s">
        <v>11</v>
      </c>
      <c r="J16" s="3" t="s">
        <v>93</v>
      </c>
      <c r="K16" s="3" t="s">
        <v>29</v>
      </c>
      <c r="L16" s="3" t="s">
        <v>12</v>
      </c>
      <c r="M16" s="3" t="s">
        <v>15</v>
      </c>
      <c r="N16" s="3" t="s">
        <v>33</v>
      </c>
      <c r="O16" s="3" t="s">
        <v>94</v>
      </c>
      <c r="P16" s="3" t="s">
        <v>70</v>
      </c>
      <c r="Q16" s="3" t="s">
        <v>17</v>
      </c>
      <c r="R16" s="3" t="s">
        <v>95</v>
      </c>
      <c r="S16" s="3" t="s">
        <v>96</v>
      </c>
      <c r="T16" s="3" t="s">
        <v>72</v>
      </c>
      <c r="U16" s="3" t="s">
        <v>41</v>
      </c>
      <c r="V16" t="s">
        <v>1671</v>
      </c>
    </row>
    <row r="17" spans="1:22" x14ac:dyDescent="0.25">
      <c r="A17" s="5" t="str">
        <f ca="1">HYPERLINK("#"&amp;CELL("address",'Quarterly Series'!O3),":AU:2:1:0:1:6:0")</f>
        <v>:AU:2:1:0:1:6:0</v>
      </c>
      <c r="B17" s="3" t="s">
        <v>24</v>
      </c>
      <c r="C17" s="3" t="s">
        <v>97</v>
      </c>
      <c r="D17" s="3" t="s">
        <v>6</v>
      </c>
      <c r="E17" s="3" t="s">
        <v>7</v>
      </c>
      <c r="F17" s="3" t="s">
        <v>8</v>
      </c>
      <c r="G17" s="3" t="s">
        <v>98</v>
      </c>
      <c r="H17" s="3" t="s">
        <v>28</v>
      </c>
      <c r="I17" s="3" t="s">
        <v>11</v>
      </c>
      <c r="J17" s="3" t="s">
        <v>100</v>
      </c>
      <c r="K17" s="3" t="s">
        <v>99</v>
      </c>
      <c r="L17" s="3" t="s">
        <v>12</v>
      </c>
      <c r="M17" s="3" t="s">
        <v>15</v>
      </c>
      <c r="N17" s="3" t="s">
        <v>33</v>
      </c>
      <c r="O17" s="3" t="s">
        <v>101</v>
      </c>
      <c r="P17" s="3" t="s">
        <v>103</v>
      </c>
      <c r="Q17" s="3" t="s">
        <v>17</v>
      </c>
      <c r="R17" s="3" t="s">
        <v>17</v>
      </c>
      <c r="S17" s="3" t="s">
        <v>104</v>
      </c>
      <c r="T17" s="3" t="s">
        <v>105</v>
      </c>
      <c r="U17" s="3" t="s">
        <v>102</v>
      </c>
      <c r="V17" t="s">
        <v>1671</v>
      </c>
    </row>
    <row r="18" spans="1:22" x14ac:dyDescent="0.25">
      <c r="A18" s="5" t="str">
        <f ca="1">HYPERLINK("#"&amp;CELL("address",'Quarterly Series'!P3),":AU:2:3:0:1:6:0")</f>
        <v>:AU:2:3:0:1:6:0</v>
      </c>
      <c r="B18" s="3" t="s">
        <v>24</v>
      </c>
      <c r="C18" s="3" t="s">
        <v>97</v>
      </c>
      <c r="D18" s="3" t="s">
        <v>6</v>
      </c>
      <c r="E18" s="3" t="s">
        <v>106</v>
      </c>
      <c r="F18" s="3" t="s">
        <v>8</v>
      </c>
      <c r="G18" s="3" t="s">
        <v>98</v>
      </c>
      <c r="H18" s="3" t="s">
        <v>28</v>
      </c>
      <c r="I18" s="3" t="s">
        <v>11</v>
      </c>
      <c r="J18" s="3" t="s">
        <v>107</v>
      </c>
      <c r="K18" s="3" t="s">
        <v>99</v>
      </c>
      <c r="L18" s="3" t="s">
        <v>12</v>
      </c>
      <c r="M18" s="3" t="s">
        <v>15</v>
      </c>
      <c r="N18" s="3" t="s">
        <v>33</v>
      </c>
      <c r="O18" s="3" t="s">
        <v>108</v>
      </c>
      <c r="P18" s="3" t="s">
        <v>17</v>
      </c>
      <c r="Q18" s="3" t="s">
        <v>17</v>
      </c>
      <c r="R18" s="3" t="s">
        <v>17</v>
      </c>
      <c r="S18" s="3" t="s">
        <v>110</v>
      </c>
      <c r="T18" s="3" t="s">
        <v>111</v>
      </c>
      <c r="U18" s="3" t="s">
        <v>109</v>
      </c>
      <c r="V18" t="s">
        <v>1671</v>
      </c>
    </row>
    <row r="19" spans="1:22" x14ac:dyDescent="0.25">
      <c r="A19" s="5" t="str">
        <f ca="1">HYPERLINK("#"&amp;CELL("address",'Quarterly Series'!Q3),":AU:2:9:0:1:6:0")</f>
        <v>:AU:2:9:0:1:6:0</v>
      </c>
      <c r="B19" s="3" t="s">
        <v>24</v>
      </c>
      <c r="C19" s="3" t="s">
        <v>97</v>
      </c>
      <c r="D19" s="3" t="s">
        <v>6</v>
      </c>
      <c r="E19" s="3" t="s">
        <v>112</v>
      </c>
      <c r="F19" s="3" t="s">
        <v>8</v>
      </c>
      <c r="G19" s="3" t="s">
        <v>98</v>
      </c>
      <c r="H19" s="3" t="s">
        <v>28</v>
      </c>
      <c r="I19" s="3" t="s">
        <v>11</v>
      </c>
      <c r="J19" s="3" t="s">
        <v>113</v>
      </c>
      <c r="K19" s="3" t="s">
        <v>99</v>
      </c>
      <c r="L19" s="3" t="s">
        <v>12</v>
      </c>
      <c r="M19" s="3" t="s">
        <v>15</v>
      </c>
      <c r="N19" s="3" t="s">
        <v>33</v>
      </c>
      <c r="O19" s="3" t="s">
        <v>114</v>
      </c>
      <c r="P19" s="3" t="s">
        <v>103</v>
      </c>
      <c r="Q19" s="3" t="s">
        <v>17</v>
      </c>
      <c r="R19" s="3" t="s">
        <v>17</v>
      </c>
      <c r="S19" s="3" t="s">
        <v>104</v>
      </c>
      <c r="T19" s="3" t="s">
        <v>105</v>
      </c>
      <c r="U19" s="3" t="s">
        <v>102</v>
      </c>
      <c r="V19" t="s">
        <v>1671</v>
      </c>
    </row>
    <row r="20" spans="1:22" x14ac:dyDescent="0.25">
      <c r="A20" s="5" t="str">
        <f ca="1">HYPERLINK("#"&amp;CELL("address",'Quarterly Series'!R3),":AU:4:1:0:1:6:0")</f>
        <v>:AU:4:1:0:1:6:0</v>
      </c>
      <c r="B20" s="3" t="s">
        <v>24</v>
      </c>
      <c r="C20" s="3" t="s">
        <v>97</v>
      </c>
      <c r="D20" s="3" t="s">
        <v>21</v>
      </c>
      <c r="E20" s="3" t="s">
        <v>7</v>
      </c>
      <c r="F20" s="3" t="s">
        <v>8</v>
      </c>
      <c r="G20" s="3" t="s">
        <v>98</v>
      </c>
      <c r="H20" s="3" t="s">
        <v>28</v>
      </c>
      <c r="I20" s="3" t="s">
        <v>11</v>
      </c>
      <c r="J20" s="3" t="s">
        <v>115</v>
      </c>
      <c r="K20" s="3" t="s">
        <v>99</v>
      </c>
      <c r="L20" s="3" t="s">
        <v>12</v>
      </c>
      <c r="M20" s="3" t="s">
        <v>15</v>
      </c>
      <c r="N20" s="3" t="s">
        <v>33</v>
      </c>
      <c r="O20" s="3" t="s">
        <v>116</v>
      </c>
      <c r="P20" s="3" t="s">
        <v>103</v>
      </c>
      <c r="Q20" s="3" t="s">
        <v>17</v>
      </c>
      <c r="R20" s="3" t="s">
        <v>17</v>
      </c>
      <c r="S20" s="3" t="s">
        <v>104</v>
      </c>
      <c r="T20" s="3" t="s">
        <v>105</v>
      </c>
      <c r="U20" s="3" t="s">
        <v>102</v>
      </c>
      <c r="V20" t="s">
        <v>1671</v>
      </c>
    </row>
    <row r="21" spans="1:22" x14ac:dyDescent="0.25">
      <c r="A21" s="5" t="str">
        <f ca="1">HYPERLINK("#"&amp;CELL("address",'Quarterly Series'!S3),":AU:4:3:0:1:6:0")</f>
        <v>:AU:4:3:0:1:6:0</v>
      </c>
      <c r="B21" s="3" t="s">
        <v>24</v>
      </c>
      <c r="C21" s="3" t="s">
        <v>97</v>
      </c>
      <c r="D21" s="3" t="s">
        <v>21</v>
      </c>
      <c r="E21" s="3" t="s">
        <v>106</v>
      </c>
      <c r="F21" s="3" t="s">
        <v>8</v>
      </c>
      <c r="G21" s="3" t="s">
        <v>98</v>
      </c>
      <c r="H21" s="3" t="s">
        <v>28</v>
      </c>
      <c r="I21" s="3" t="s">
        <v>11</v>
      </c>
      <c r="J21" s="3" t="s">
        <v>117</v>
      </c>
      <c r="K21" s="3" t="s">
        <v>99</v>
      </c>
      <c r="L21" s="3" t="s">
        <v>12</v>
      </c>
      <c r="M21" s="3" t="s">
        <v>15</v>
      </c>
      <c r="N21" s="3" t="s">
        <v>33</v>
      </c>
      <c r="O21" s="3" t="s">
        <v>118</v>
      </c>
      <c r="P21" s="3" t="s">
        <v>17</v>
      </c>
      <c r="Q21" s="3" t="s">
        <v>17</v>
      </c>
      <c r="R21" s="3" t="s">
        <v>17</v>
      </c>
      <c r="S21" s="3" t="s">
        <v>104</v>
      </c>
      <c r="T21" s="3" t="s">
        <v>119</v>
      </c>
      <c r="U21" s="3" t="s">
        <v>109</v>
      </c>
      <c r="V21" t="s">
        <v>1671</v>
      </c>
    </row>
    <row r="22" spans="1:22" x14ac:dyDescent="0.25">
      <c r="A22" s="5" t="str">
        <f ca="1">HYPERLINK("#"&amp;CELL("address",'Quarterly Series'!T3),":AU:4:9:0:1:6:0")</f>
        <v>:AU:4:9:0:1:6:0</v>
      </c>
      <c r="B22" s="3" t="s">
        <v>24</v>
      </c>
      <c r="C22" s="3" t="s">
        <v>97</v>
      </c>
      <c r="D22" s="3" t="s">
        <v>21</v>
      </c>
      <c r="E22" s="3" t="s">
        <v>112</v>
      </c>
      <c r="F22" s="3" t="s">
        <v>8</v>
      </c>
      <c r="G22" s="3" t="s">
        <v>98</v>
      </c>
      <c r="H22" s="3" t="s">
        <v>28</v>
      </c>
      <c r="I22" s="3" t="s">
        <v>11</v>
      </c>
      <c r="J22" s="3" t="s">
        <v>120</v>
      </c>
      <c r="K22" s="3" t="s">
        <v>99</v>
      </c>
      <c r="L22" s="3" t="s">
        <v>12</v>
      </c>
      <c r="M22" s="3" t="s">
        <v>15</v>
      </c>
      <c r="N22" s="3" t="s">
        <v>33</v>
      </c>
      <c r="O22" s="3" t="s">
        <v>121</v>
      </c>
      <c r="P22" s="3" t="s">
        <v>103</v>
      </c>
      <c r="Q22" s="3" t="s">
        <v>17</v>
      </c>
      <c r="R22" s="3" t="s">
        <v>17</v>
      </c>
      <c r="S22" s="3" t="s">
        <v>104</v>
      </c>
      <c r="T22" s="3" t="s">
        <v>105</v>
      </c>
      <c r="U22" s="3" t="s">
        <v>102</v>
      </c>
      <c r="V22" t="s">
        <v>1671</v>
      </c>
    </row>
    <row r="23" spans="1:22" x14ac:dyDescent="0.25">
      <c r="A23" s="5" t="str">
        <f ca="1">HYPERLINK("#"&amp;CELL("address",'Quarterly Series'!U3),":BE:0:1:0:1:6:0")</f>
        <v>:BE:0:1:0:1:6:0</v>
      </c>
      <c r="B23" s="3" t="s">
        <v>24</v>
      </c>
      <c r="C23" s="3" t="s">
        <v>122</v>
      </c>
      <c r="D23" s="3" t="s">
        <v>26</v>
      </c>
      <c r="E23" s="3" t="s">
        <v>7</v>
      </c>
      <c r="F23" s="3" t="s">
        <v>8</v>
      </c>
      <c r="G23" s="3" t="s">
        <v>98</v>
      </c>
      <c r="H23" s="3" t="s">
        <v>28</v>
      </c>
      <c r="I23" s="3" t="s">
        <v>11</v>
      </c>
      <c r="J23" s="3" t="s">
        <v>30</v>
      </c>
      <c r="K23" s="3" t="s">
        <v>123</v>
      </c>
      <c r="L23" s="3" t="s">
        <v>12</v>
      </c>
      <c r="M23" s="3" t="s">
        <v>15</v>
      </c>
      <c r="N23" s="3" t="s">
        <v>33</v>
      </c>
      <c r="O23" s="3" t="s">
        <v>124</v>
      </c>
      <c r="P23" s="3" t="s">
        <v>126</v>
      </c>
      <c r="Q23" s="3" t="s">
        <v>17</v>
      </c>
      <c r="R23" s="3" t="s">
        <v>17</v>
      </c>
      <c r="S23" s="3" t="s">
        <v>127</v>
      </c>
      <c r="T23" s="3" t="s">
        <v>128</v>
      </c>
      <c r="U23" s="3" t="s">
        <v>125</v>
      </c>
      <c r="V23" t="s">
        <v>1671</v>
      </c>
    </row>
    <row r="24" spans="1:22" x14ac:dyDescent="0.25">
      <c r="A24" s="5" t="str">
        <f ca="1">HYPERLINK("#"&amp;CELL("address",'Quarterly Series'!V3),":BE:0:1:1:0:0:0")</f>
        <v>:BE:0:1:1:0:0:0</v>
      </c>
      <c r="B24" s="3" t="s">
        <v>24</v>
      </c>
      <c r="C24" s="3" t="s">
        <v>122</v>
      </c>
      <c r="D24" s="3" t="s">
        <v>26</v>
      </c>
      <c r="E24" s="3" t="s">
        <v>7</v>
      </c>
      <c r="F24" s="3" t="s">
        <v>46</v>
      </c>
      <c r="G24" s="3" t="s">
        <v>27</v>
      </c>
      <c r="H24" s="3" t="s">
        <v>129</v>
      </c>
      <c r="I24" s="3" t="s">
        <v>11</v>
      </c>
      <c r="J24" s="3" t="s">
        <v>131</v>
      </c>
      <c r="K24" s="3" t="s">
        <v>130</v>
      </c>
      <c r="L24" s="3" t="s">
        <v>12</v>
      </c>
      <c r="M24" s="3" t="s">
        <v>15</v>
      </c>
      <c r="N24" s="3" t="s">
        <v>33</v>
      </c>
      <c r="O24" s="3" t="s">
        <v>132</v>
      </c>
      <c r="P24" s="3" t="s">
        <v>135</v>
      </c>
      <c r="Q24" s="3" t="s">
        <v>134</v>
      </c>
      <c r="R24" s="3" t="s">
        <v>17</v>
      </c>
      <c r="S24" s="3" t="s">
        <v>17</v>
      </c>
      <c r="T24" s="3" t="s">
        <v>136</v>
      </c>
      <c r="U24" s="3" t="s">
        <v>133</v>
      </c>
      <c r="V24" t="s">
        <v>1671</v>
      </c>
    </row>
    <row r="25" spans="1:22" x14ac:dyDescent="0.25">
      <c r="A25" s="5" t="str">
        <f ca="1">HYPERLINK("#"&amp;CELL("address",'Quarterly Series'!W3),":BE:0:1:1:1:6:0")</f>
        <v>:BE:0:1:1:1:6:0</v>
      </c>
      <c r="B25" s="3" t="s">
        <v>24</v>
      </c>
      <c r="C25" s="3" t="s">
        <v>122</v>
      </c>
      <c r="D25" s="3" t="s">
        <v>26</v>
      </c>
      <c r="E25" s="3" t="s">
        <v>7</v>
      </c>
      <c r="F25" s="3" t="s">
        <v>46</v>
      </c>
      <c r="G25" s="3" t="s">
        <v>98</v>
      </c>
      <c r="H25" s="3" t="s">
        <v>28</v>
      </c>
      <c r="I25" s="3" t="s">
        <v>11</v>
      </c>
      <c r="J25" s="3" t="s">
        <v>30</v>
      </c>
      <c r="K25" s="3" t="s">
        <v>123</v>
      </c>
      <c r="L25" s="3" t="s">
        <v>12</v>
      </c>
      <c r="M25" s="3" t="s">
        <v>15</v>
      </c>
      <c r="N25" s="3" t="s">
        <v>33</v>
      </c>
      <c r="O25" s="3" t="s">
        <v>137</v>
      </c>
      <c r="P25" s="3" t="s">
        <v>138</v>
      </c>
      <c r="Q25" s="3" t="s">
        <v>17</v>
      </c>
      <c r="R25" s="3" t="s">
        <v>17</v>
      </c>
      <c r="S25" s="3" t="s">
        <v>139</v>
      </c>
      <c r="T25" s="3" t="s">
        <v>128</v>
      </c>
      <c r="U25" s="3" t="s">
        <v>125</v>
      </c>
      <c r="V25" t="s">
        <v>1671</v>
      </c>
    </row>
    <row r="26" spans="1:22" x14ac:dyDescent="0.25">
      <c r="A26" s="5" t="str">
        <f ca="1">HYPERLINK("#"&amp;CELL("address",'Quarterly Series'!X3),":BE:0:1:2:1:6:0")</f>
        <v>:BE:0:1:2:1:6:0</v>
      </c>
      <c r="B26" s="3" t="s">
        <v>24</v>
      </c>
      <c r="C26" s="3" t="s">
        <v>122</v>
      </c>
      <c r="D26" s="3" t="s">
        <v>26</v>
      </c>
      <c r="E26" s="3" t="s">
        <v>7</v>
      </c>
      <c r="F26" s="3" t="s">
        <v>61</v>
      </c>
      <c r="G26" s="3" t="s">
        <v>98</v>
      </c>
      <c r="H26" s="3" t="s">
        <v>28</v>
      </c>
      <c r="I26" s="3" t="s">
        <v>11</v>
      </c>
      <c r="J26" s="3" t="s">
        <v>140</v>
      </c>
      <c r="K26" s="3" t="s">
        <v>123</v>
      </c>
      <c r="L26" s="3" t="s">
        <v>12</v>
      </c>
      <c r="M26" s="3" t="s">
        <v>15</v>
      </c>
      <c r="N26" s="3" t="s">
        <v>33</v>
      </c>
      <c r="O26" s="3" t="s">
        <v>141</v>
      </c>
      <c r="P26" s="3" t="s">
        <v>142</v>
      </c>
      <c r="Q26" s="3" t="s">
        <v>17</v>
      </c>
      <c r="R26" s="3" t="s">
        <v>17</v>
      </c>
      <c r="S26" s="3" t="s">
        <v>143</v>
      </c>
      <c r="T26" s="3" t="s">
        <v>128</v>
      </c>
      <c r="U26" s="3" t="s">
        <v>125</v>
      </c>
      <c r="V26" t="s">
        <v>1671</v>
      </c>
    </row>
    <row r="27" spans="1:22" x14ac:dyDescent="0.25">
      <c r="A27" s="5" t="str">
        <f ca="1">HYPERLINK("#"&amp;CELL("address",'Quarterly Series'!Y3),":BE:0:2:1:0:0:0")</f>
        <v>:BE:0:2:1:0:0:0</v>
      </c>
      <c r="B27" s="3" t="s">
        <v>24</v>
      </c>
      <c r="C27" s="3" t="s">
        <v>122</v>
      </c>
      <c r="D27" s="3" t="s">
        <v>26</v>
      </c>
      <c r="E27" s="3" t="s">
        <v>45</v>
      </c>
      <c r="F27" s="3" t="s">
        <v>46</v>
      </c>
      <c r="G27" s="3" t="s">
        <v>27</v>
      </c>
      <c r="H27" s="3" t="s">
        <v>129</v>
      </c>
      <c r="I27" s="3" t="s">
        <v>11</v>
      </c>
      <c r="J27" s="3" t="s">
        <v>144</v>
      </c>
      <c r="K27" s="3" t="s">
        <v>130</v>
      </c>
      <c r="L27" s="3" t="s">
        <v>12</v>
      </c>
      <c r="M27" s="3" t="s">
        <v>15</v>
      </c>
      <c r="N27" s="3" t="s">
        <v>33</v>
      </c>
      <c r="O27" s="3" t="s">
        <v>145</v>
      </c>
      <c r="P27" s="3" t="s">
        <v>135</v>
      </c>
      <c r="Q27" s="3" t="s">
        <v>134</v>
      </c>
      <c r="R27" s="3" t="s">
        <v>17</v>
      </c>
      <c r="S27" s="3" t="s">
        <v>17</v>
      </c>
      <c r="T27" s="3" t="s">
        <v>136</v>
      </c>
      <c r="U27" s="3" t="s">
        <v>133</v>
      </c>
      <c r="V27" t="s">
        <v>1671</v>
      </c>
    </row>
    <row r="28" spans="1:22" x14ac:dyDescent="0.25">
      <c r="A28" s="5" t="str">
        <f ca="1">HYPERLINK("#"&amp;CELL("address",'Quarterly Series'!Z3),":BE:0:3:1:0:0:0")</f>
        <v>:BE:0:3:1:0:0:0</v>
      </c>
      <c r="B28" s="3" t="s">
        <v>24</v>
      </c>
      <c r="C28" s="3" t="s">
        <v>122</v>
      </c>
      <c r="D28" s="3" t="s">
        <v>26</v>
      </c>
      <c r="E28" s="3" t="s">
        <v>106</v>
      </c>
      <c r="F28" s="3" t="s">
        <v>46</v>
      </c>
      <c r="G28" s="3" t="s">
        <v>27</v>
      </c>
      <c r="H28" s="3" t="s">
        <v>129</v>
      </c>
      <c r="I28" s="3" t="s">
        <v>11</v>
      </c>
      <c r="J28" s="3" t="s">
        <v>146</v>
      </c>
      <c r="K28" s="3" t="s">
        <v>130</v>
      </c>
      <c r="L28" s="3" t="s">
        <v>12</v>
      </c>
      <c r="M28" s="3" t="s">
        <v>15</v>
      </c>
      <c r="N28" s="3" t="s">
        <v>33</v>
      </c>
      <c r="O28" s="3" t="s">
        <v>147</v>
      </c>
      <c r="P28" s="3" t="s">
        <v>135</v>
      </c>
      <c r="Q28" s="3" t="s">
        <v>134</v>
      </c>
      <c r="R28" s="3" t="s">
        <v>17</v>
      </c>
      <c r="S28" s="3" t="s">
        <v>17</v>
      </c>
      <c r="T28" s="3" t="s">
        <v>136</v>
      </c>
      <c r="U28" s="3" t="s">
        <v>133</v>
      </c>
      <c r="V28" t="s">
        <v>1671</v>
      </c>
    </row>
    <row r="29" spans="1:22" x14ac:dyDescent="0.25">
      <c r="A29" s="5" t="str">
        <f ca="1">HYPERLINK("#"&amp;CELL("address",'Quarterly Series'!AA3),":BE:0:4:1:0:0:0")</f>
        <v>:BE:0:4:1:0:0:0</v>
      </c>
      <c r="B29" s="3" t="s">
        <v>24</v>
      </c>
      <c r="C29" s="3" t="s">
        <v>122</v>
      </c>
      <c r="D29" s="3" t="s">
        <v>26</v>
      </c>
      <c r="E29" s="3" t="s">
        <v>148</v>
      </c>
      <c r="F29" s="3" t="s">
        <v>46</v>
      </c>
      <c r="G29" s="3" t="s">
        <v>27</v>
      </c>
      <c r="H29" s="3" t="s">
        <v>129</v>
      </c>
      <c r="I29" s="3" t="s">
        <v>11</v>
      </c>
      <c r="J29" s="3" t="s">
        <v>149</v>
      </c>
      <c r="K29" s="3" t="s">
        <v>130</v>
      </c>
      <c r="L29" s="3" t="s">
        <v>12</v>
      </c>
      <c r="M29" s="3" t="s">
        <v>15</v>
      </c>
      <c r="N29" s="3" t="s">
        <v>33</v>
      </c>
      <c r="O29" s="3" t="s">
        <v>150</v>
      </c>
      <c r="P29" s="3" t="s">
        <v>135</v>
      </c>
      <c r="Q29" s="3" t="s">
        <v>134</v>
      </c>
      <c r="R29" s="3" t="s">
        <v>17</v>
      </c>
      <c r="S29" s="3" t="s">
        <v>17</v>
      </c>
      <c r="T29" s="3" t="s">
        <v>136</v>
      </c>
      <c r="U29" s="3" t="s">
        <v>133</v>
      </c>
      <c r="V29" t="s">
        <v>1671</v>
      </c>
    </row>
    <row r="30" spans="1:22" x14ac:dyDescent="0.25">
      <c r="A30" s="5" t="str">
        <f ca="1">HYPERLINK("#"&amp;CELL("address",'Quarterly Series'!AB3),":BE:0:8:1:0:0:0")</f>
        <v>:BE:0:8:1:0:0:0</v>
      </c>
      <c r="B30" s="3" t="s">
        <v>24</v>
      </c>
      <c r="C30" s="3" t="s">
        <v>122</v>
      </c>
      <c r="D30" s="3" t="s">
        <v>26</v>
      </c>
      <c r="E30" s="3" t="s">
        <v>51</v>
      </c>
      <c r="F30" s="3" t="s">
        <v>46</v>
      </c>
      <c r="G30" s="3" t="s">
        <v>27</v>
      </c>
      <c r="H30" s="3" t="s">
        <v>129</v>
      </c>
      <c r="I30" s="3" t="s">
        <v>11</v>
      </c>
      <c r="J30" s="3" t="s">
        <v>151</v>
      </c>
      <c r="K30" s="3" t="s">
        <v>130</v>
      </c>
      <c r="L30" s="3" t="s">
        <v>12</v>
      </c>
      <c r="M30" s="3" t="s">
        <v>15</v>
      </c>
      <c r="N30" s="3" t="s">
        <v>33</v>
      </c>
      <c r="O30" s="3" t="s">
        <v>152</v>
      </c>
      <c r="P30" s="3" t="s">
        <v>135</v>
      </c>
      <c r="Q30" s="3" t="s">
        <v>134</v>
      </c>
      <c r="R30" s="3" t="s">
        <v>17</v>
      </c>
      <c r="S30" s="3" t="s">
        <v>17</v>
      </c>
      <c r="T30" s="3" t="s">
        <v>136</v>
      </c>
      <c r="U30" s="3" t="s">
        <v>133</v>
      </c>
      <c r="V30" t="s">
        <v>1671</v>
      </c>
    </row>
    <row r="31" spans="1:22" x14ac:dyDescent="0.25">
      <c r="A31" s="5" t="str">
        <f ca="1">HYPERLINK("#"&amp;CELL("address",'Annual Series'!B3),":BE:0:L:1:1:1:0")</f>
        <v>:BE:0:L:1:1:1:0</v>
      </c>
      <c r="B31" s="3" t="s">
        <v>153</v>
      </c>
      <c r="C31" s="3" t="s">
        <v>122</v>
      </c>
      <c r="D31" s="3" t="s">
        <v>26</v>
      </c>
      <c r="E31" s="3" t="s">
        <v>66</v>
      </c>
      <c r="F31" s="3" t="s">
        <v>46</v>
      </c>
      <c r="G31" s="3" t="s">
        <v>98</v>
      </c>
      <c r="H31" s="3" t="s">
        <v>10</v>
      </c>
      <c r="I31" s="3" t="s">
        <v>11</v>
      </c>
      <c r="J31" s="3" t="s">
        <v>155</v>
      </c>
      <c r="K31" s="3" t="s">
        <v>154</v>
      </c>
      <c r="L31" s="3" t="s">
        <v>12</v>
      </c>
      <c r="M31" s="3" t="s">
        <v>15</v>
      </c>
      <c r="N31" s="3" t="s">
        <v>33</v>
      </c>
      <c r="O31" s="3" t="s">
        <v>156</v>
      </c>
      <c r="P31" s="3" t="s">
        <v>157</v>
      </c>
      <c r="Q31" s="3" t="s">
        <v>17</v>
      </c>
      <c r="R31" s="3" t="s">
        <v>17</v>
      </c>
      <c r="S31" s="3" t="s">
        <v>158</v>
      </c>
      <c r="T31" s="3" t="s">
        <v>136</v>
      </c>
      <c r="U31" s="3" t="s">
        <v>17</v>
      </c>
      <c r="V31" t="s">
        <v>1671</v>
      </c>
    </row>
    <row r="32" spans="1:22" x14ac:dyDescent="0.25">
      <c r="A32" s="5" t="str">
        <f ca="1">HYPERLINK("#"&amp;CELL("address",'Quarterly Series'!AC3),":BE:2:2:1:2:0:0")</f>
        <v>:BE:2:2:1:2:0:0</v>
      </c>
      <c r="B32" s="3" t="s">
        <v>24</v>
      </c>
      <c r="C32" s="3" t="s">
        <v>122</v>
      </c>
      <c r="D32" s="3" t="s">
        <v>6</v>
      </c>
      <c r="E32" s="3" t="s">
        <v>45</v>
      </c>
      <c r="F32" s="3" t="s">
        <v>46</v>
      </c>
      <c r="G32" s="3" t="s">
        <v>9</v>
      </c>
      <c r="H32" s="3" t="s">
        <v>129</v>
      </c>
      <c r="I32" s="3" t="s">
        <v>11</v>
      </c>
      <c r="J32" s="3" t="s">
        <v>159</v>
      </c>
      <c r="K32" s="3" t="s">
        <v>130</v>
      </c>
      <c r="L32" s="3" t="s">
        <v>12</v>
      </c>
      <c r="M32" s="3" t="s">
        <v>15</v>
      </c>
      <c r="N32" s="3" t="s">
        <v>33</v>
      </c>
      <c r="O32" s="3" t="s">
        <v>145</v>
      </c>
      <c r="P32" s="3" t="s">
        <v>135</v>
      </c>
      <c r="Q32" s="3" t="s">
        <v>134</v>
      </c>
      <c r="R32" s="3" t="s">
        <v>17</v>
      </c>
      <c r="S32" s="3" t="s">
        <v>17</v>
      </c>
      <c r="T32" s="3" t="s">
        <v>136</v>
      </c>
      <c r="U32" s="3" t="s">
        <v>133</v>
      </c>
      <c r="V32" t="s">
        <v>1671</v>
      </c>
    </row>
    <row r="33" spans="1:22" x14ac:dyDescent="0.25">
      <c r="A33" s="5" t="str">
        <f ca="1">HYPERLINK("#"&amp;CELL("address",'Quarterly Series'!AD3),":BG:0:8:0:1:1:0")</f>
        <v>:BG:0:8:0:1:1:0</v>
      </c>
      <c r="B33" s="3" t="s">
        <v>24</v>
      </c>
      <c r="C33" s="3" t="s">
        <v>160</v>
      </c>
      <c r="D33" s="3" t="s">
        <v>26</v>
      </c>
      <c r="E33" s="3" t="s">
        <v>51</v>
      </c>
      <c r="F33" s="3" t="s">
        <v>8</v>
      </c>
      <c r="G33" s="3" t="s">
        <v>98</v>
      </c>
      <c r="H33" s="3" t="s">
        <v>10</v>
      </c>
      <c r="I33" s="3" t="s">
        <v>11</v>
      </c>
      <c r="J33" s="3" t="s">
        <v>161</v>
      </c>
      <c r="K33" s="3" t="s">
        <v>123</v>
      </c>
      <c r="L33" s="3" t="s">
        <v>12</v>
      </c>
      <c r="M33" s="3" t="s">
        <v>15</v>
      </c>
      <c r="N33" s="3" t="s">
        <v>33</v>
      </c>
      <c r="O33" s="3" t="s">
        <v>162</v>
      </c>
      <c r="P33" s="3" t="s">
        <v>165</v>
      </c>
      <c r="Q33" s="3" t="s">
        <v>164</v>
      </c>
      <c r="R33" s="3" t="s">
        <v>17</v>
      </c>
      <c r="S33" s="3" t="s">
        <v>166</v>
      </c>
      <c r="T33" s="3" t="s">
        <v>167</v>
      </c>
      <c r="U33" s="3" t="s">
        <v>163</v>
      </c>
      <c r="V33" t="s">
        <v>1671</v>
      </c>
    </row>
    <row r="34" spans="1:22" x14ac:dyDescent="0.25">
      <c r="A34" s="5" t="str">
        <f ca="1">HYPERLINK("#"&amp;CELL("address",'Monthly Series'!D3),":BR:9:1:0:0:0:0")</f>
        <v>:BR:9:1:0:0:0:0</v>
      </c>
      <c r="B34" s="3" t="s">
        <v>4</v>
      </c>
      <c r="C34" s="3" t="s">
        <v>168</v>
      </c>
      <c r="D34" s="3" t="s">
        <v>169</v>
      </c>
      <c r="E34" s="3" t="s">
        <v>7</v>
      </c>
      <c r="F34" s="3" t="s">
        <v>8</v>
      </c>
      <c r="G34" s="3" t="s">
        <v>27</v>
      </c>
      <c r="H34" s="3" t="s">
        <v>129</v>
      </c>
      <c r="I34" s="3" t="s">
        <v>11</v>
      </c>
      <c r="J34" s="3" t="s">
        <v>171</v>
      </c>
      <c r="K34" s="3" t="s">
        <v>170</v>
      </c>
      <c r="L34" s="3" t="s">
        <v>12</v>
      </c>
      <c r="M34" s="3" t="s">
        <v>15</v>
      </c>
      <c r="N34" s="3" t="s">
        <v>33</v>
      </c>
      <c r="O34" s="3" t="s">
        <v>172</v>
      </c>
      <c r="P34" s="3" t="s">
        <v>174</v>
      </c>
      <c r="Q34" s="3" t="s">
        <v>17</v>
      </c>
      <c r="R34" s="3" t="s">
        <v>17</v>
      </c>
      <c r="S34" s="3" t="s">
        <v>175</v>
      </c>
      <c r="T34" s="3" t="s">
        <v>176</v>
      </c>
      <c r="U34" s="3" t="s">
        <v>173</v>
      </c>
      <c r="V34" t="s">
        <v>1671</v>
      </c>
    </row>
    <row r="35" spans="1:22" x14ac:dyDescent="0.25">
      <c r="A35" s="5" t="str">
        <f ca="1">HYPERLINK("#"&amp;CELL("address",'Monthly Series'!E3),":CA:0:2:2:1:6:0")</f>
        <v>:CA:0:2:2:1:6:0</v>
      </c>
      <c r="B35" s="3" t="s">
        <v>4</v>
      </c>
      <c r="C35" s="3" t="s">
        <v>177</v>
      </c>
      <c r="D35" s="3" t="s">
        <v>26</v>
      </c>
      <c r="E35" s="3" t="s">
        <v>45</v>
      </c>
      <c r="F35" s="3" t="s">
        <v>61</v>
      </c>
      <c r="G35" s="3" t="s">
        <v>98</v>
      </c>
      <c r="H35" s="3" t="s">
        <v>28</v>
      </c>
      <c r="I35" s="3" t="s">
        <v>11</v>
      </c>
      <c r="J35" s="3" t="s">
        <v>179</v>
      </c>
      <c r="K35" s="3" t="s">
        <v>178</v>
      </c>
      <c r="L35" s="3" t="s">
        <v>12</v>
      </c>
      <c r="M35" s="3" t="s">
        <v>15</v>
      </c>
      <c r="N35" s="3" t="s">
        <v>33</v>
      </c>
      <c r="O35" s="3" t="s">
        <v>180</v>
      </c>
      <c r="P35" s="3" t="s">
        <v>182</v>
      </c>
      <c r="Q35" s="3" t="s">
        <v>17</v>
      </c>
      <c r="R35" s="3" t="s">
        <v>17</v>
      </c>
      <c r="S35" s="3" t="s">
        <v>183</v>
      </c>
      <c r="T35" s="3" t="s">
        <v>184</v>
      </c>
      <c r="U35" s="3" t="s">
        <v>181</v>
      </c>
      <c r="V35" t="s">
        <v>1671</v>
      </c>
    </row>
    <row r="36" spans="1:22" x14ac:dyDescent="0.25">
      <c r="A36" s="5" t="str">
        <f ca="1">HYPERLINK("#"&amp;CELL("address",'Monthly Series'!F3),":CA:0:4:2:1:6:0")</f>
        <v>:CA:0:4:2:1:6:0</v>
      </c>
      <c r="B36" s="3" t="s">
        <v>4</v>
      </c>
      <c r="C36" s="3" t="s">
        <v>177</v>
      </c>
      <c r="D36" s="3" t="s">
        <v>26</v>
      </c>
      <c r="E36" s="3" t="s">
        <v>148</v>
      </c>
      <c r="F36" s="3" t="s">
        <v>61</v>
      </c>
      <c r="G36" s="3" t="s">
        <v>98</v>
      </c>
      <c r="H36" s="3" t="s">
        <v>28</v>
      </c>
      <c r="I36" s="3" t="s">
        <v>11</v>
      </c>
      <c r="J36" s="3" t="s">
        <v>185</v>
      </c>
      <c r="K36" s="3" t="s">
        <v>178</v>
      </c>
      <c r="L36" s="3" t="s">
        <v>12</v>
      </c>
      <c r="M36" s="3" t="s">
        <v>15</v>
      </c>
      <c r="N36" s="3" t="s">
        <v>33</v>
      </c>
      <c r="O36" s="3" t="s">
        <v>186</v>
      </c>
      <c r="P36" s="3" t="s">
        <v>182</v>
      </c>
      <c r="Q36" s="3" t="s">
        <v>17</v>
      </c>
      <c r="R36" s="3" t="s">
        <v>17</v>
      </c>
      <c r="S36" s="3" t="s">
        <v>187</v>
      </c>
      <c r="T36" s="3" t="s">
        <v>184</v>
      </c>
      <c r="U36" s="3" t="s">
        <v>181</v>
      </c>
      <c r="V36" t="s">
        <v>1671</v>
      </c>
    </row>
    <row r="37" spans="1:22" x14ac:dyDescent="0.25">
      <c r="A37" s="5" t="str">
        <f ca="1">HYPERLINK("#"&amp;CELL("address",'Monthly Series'!G3),":CA:0:L:1:1:6:0")</f>
        <v>:CA:0:L:1:1:6:0</v>
      </c>
      <c r="B37" s="3" t="s">
        <v>4</v>
      </c>
      <c r="C37" s="3" t="s">
        <v>177</v>
      </c>
      <c r="D37" s="3" t="s">
        <v>26</v>
      </c>
      <c r="E37" s="3" t="s">
        <v>66</v>
      </c>
      <c r="F37" s="3" t="s">
        <v>46</v>
      </c>
      <c r="G37" s="3" t="s">
        <v>98</v>
      </c>
      <c r="H37" s="3" t="s">
        <v>28</v>
      </c>
      <c r="I37" s="3" t="s">
        <v>11</v>
      </c>
      <c r="J37" s="3" t="s">
        <v>188</v>
      </c>
      <c r="K37" s="3" t="s">
        <v>178</v>
      </c>
      <c r="L37" s="3" t="s">
        <v>12</v>
      </c>
      <c r="M37" s="3" t="s">
        <v>15</v>
      </c>
      <c r="N37" s="3" t="s">
        <v>33</v>
      </c>
      <c r="O37" s="3" t="s">
        <v>189</v>
      </c>
      <c r="P37" s="3" t="s">
        <v>182</v>
      </c>
      <c r="Q37" s="3" t="s">
        <v>17</v>
      </c>
      <c r="R37" s="3" t="s">
        <v>17</v>
      </c>
      <c r="S37" s="3" t="s">
        <v>190</v>
      </c>
      <c r="T37" s="3" t="s">
        <v>184</v>
      </c>
      <c r="U37" s="3" t="s">
        <v>181</v>
      </c>
      <c r="V37" t="s">
        <v>1671</v>
      </c>
    </row>
    <row r="38" spans="1:22" x14ac:dyDescent="0.25">
      <c r="A38" s="5" t="str">
        <f ca="1">HYPERLINK("#"&amp;CELL("address",'Quarterly Series'!AE3),":CH:0:2:0:2:0:0")</f>
        <v>:CH:0:2:0:2:0:0</v>
      </c>
      <c r="B38" s="3" t="s">
        <v>24</v>
      </c>
      <c r="C38" s="3" t="s">
        <v>191</v>
      </c>
      <c r="D38" s="3" t="s">
        <v>26</v>
      </c>
      <c r="E38" s="3" t="s">
        <v>45</v>
      </c>
      <c r="F38" s="3" t="s">
        <v>8</v>
      </c>
      <c r="G38" s="3" t="s">
        <v>9</v>
      </c>
      <c r="H38" s="3" t="s">
        <v>129</v>
      </c>
      <c r="I38" s="3" t="s">
        <v>11</v>
      </c>
      <c r="J38" s="3" t="s">
        <v>193</v>
      </c>
      <c r="K38" s="3" t="s">
        <v>192</v>
      </c>
      <c r="L38" s="3" t="s">
        <v>12</v>
      </c>
      <c r="M38" s="3" t="s">
        <v>15</v>
      </c>
      <c r="N38" s="3" t="s">
        <v>33</v>
      </c>
      <c r="O38" s="3" t="s">
        <v>194</v>
      </c>
      <c r="P38" s="3" t="s">
        <v>17</v>
      </c>
      <c r="Q38" s="3" t="s">
        <v>17</v>
      </c>
      <c r="R38" s="3" t="s">
        <v>195</v>
      </c>
      <c r="S38" s="3" t="s">
        <v>196</v>
      </c>
      <c r="T38" s="3" t="s">
        <v>197</v>
      </c>
      <c r="U38" s="3" t="s">
        <v>17</v>
      </c>
      <c r="V38" t="s">
        <v>1671</v>
      </c>
    </row>
    <row r="39" spans="1:22" x14ac:dyDescent="0.25">
      <c r="A39" s="5" t="str">
        <f ca="1">HYPERLINK("#"&amp;CELL("address",'Quarterly Series'!AF3),":CH:0:8:0:2:0:0")</f>
        <v>:CH:0:8:0:2:0:0</v>
      </c>
      <c r="B39" s="3" t="s">
        <v>24</v>
      </c>
      <c r="C39" s="3" t="s">
        <v>191</v>
      </c>
      <c r="D39" s="3" t="s">
        <v>26</v>
      </c>
      <c r="E39" s="3" t="s">
        <v>51</v>
      </c>
      <c r="F39" s="3" t="s">
        <v>8</v>
      </c>
      <c r="G39" s="3" t="s">
        <v>9</v>
      </c>
      <c r="H39" s="3" t="s">
        <v>129</v>
      </c>
      <c r="I39" s="3" t="s">
        <v>11</v>
      </c>
      <c r="J39" s="3" t="s">
        <v>198</v>
      </c>
      <c r="K39" s="3" t="s">
        <v>192</v>
      </c>
      <c r="L39" s="3" t="s">
        <v>12</v>
      </c>
      <c r="M39" s="3" t="s">
        <v>15</v>
      </c>
      <c r="N39" s="3" t="s">
        <v>33</v>
      </c>
      <c r="O39" s="3" t="s">
        <v>199</v>
      </c>
      <c r="P39" s="3" t="s">
        <v>17</v>
      </c>
      <c r="Q39" s="3" t="s">
        <v>17</v>
      </c>
      <c r="R39" s="3" t="s">
        <v>200</v>
      </c>
      <c r="S39" s="3" t="s">
        <v>201</v>
      </c>
      <c r="T39" s="3" t="s">
        <v>197</v>
      </c>
      <c r="U39" s="3" t="s">
        <v>17</v>
      </c>
      <c r="V39" t="s">
        <v>1671</v>
      </c>
    </row>
    <row r="40" spans="1:22" x14ac:dyDescent="0.25">
      <c r="A40" s="5" t="str">
        <f ca="1">HYPERLINK("#"&amp;CELL("address",'Quarterly Series'!AG3),":CH:0:B:1:2:1:0")</f>
        <v>:CH:0:B:1:2:1:0</v>
      </c>
      <c r="B40" s="3" t="s">
        <v>24</v>
      </c>
      <c r="C40" s="3" t="s">
        <v>191</v>
      </c>
      <c r="D40" s="3" t="s">
        <v>26</v>
      </c>
      <c r="E40" s="3" t="s">
        <v>202</v>
      </c>
      <c r="F40" s="3" t="s">
        <v>46</v>
      </c>
      <c r="G40" s="3" t="s">
        <v>9</v>
      </c>
      <c r="H40" s="3" t="s">
        <v>10</v>
      </c>
      <c r="I40" s="3" t="s">
        <v>11</v>
      </c>
      <c r="J40" s="3" t="s">
        <v>203</v>
      </c>
      <c r="K40" s="3" t="s">
        <v>192</v>
      </c>
      <c r="L40" s="3" t="s">
        <v>12</v>
      </c>
      <c r="M40" s="3" t="s">
        <v>15</v>
      </c>
      <c r="N40" s="3" t="s">
        <v>33</v>
      </c>
      <c r="O40" s="3" t="s">
        <v>204</v>
      </c>
      <c r="P40" s="3" t="s">
        <v>17</v>
      </c>
      <c r="Q40" s="3" t="s">
        <v>17</v>
      </c>
      <c r="R40" s="3" t="s">
        <v>205</v>
      </c>
      <c r="S40" s="3" t="s">
        <v>206</v>
      </c>
      <c r="T40" s="3" t="s">
        <v>197</v>
      </c>
      <c r="U40" s="3" t="s">
        <v>17</v>
      </c>
      <c r="V40" t="s">
        <v>1671</v>
      </c>
    </row>
    <row r="41" spans="1:22" x14ac:dyDescent="0.25">
      <c r="A41" s="5" t="str">
        <f ca="1">HYPERLINK("#"&amp;CELL("address",'Quarterly Series'!AH3),":CH:0:C:1:2:1:0")</f>
        <v>:CH:0:C:1:2:1:0</v>
      </c>
      <c r="B41" s="3" t="s">
        <v>24</v>
      </c>
      <c r="C41" s="3" t="s">
        <v>191</v>
      </c>
      <c r="D41" s="3" t="s">
        <v>26</v>
      </c>
      <c r="E41" s="3" t="s">
        <v>207</v>
      </c>
      <c r="F41" s="3" t="s">
        <v>46</v>
      </c>
      <c r="G41" s="3" t="s">
        <v>9</v>
      </c>
      <c r="H41" s="3" t="s">
        <v>10</v>
      </c>
      <c r="I41" s="3" t="s">
        <v>11</v>
      </c>
      <c r="J41" s="3" t="s">
        <v>208</v>
      </c>
      <c r="K41" s="3" t="s">
        <v>192</v>
      </c>
      <c r="L41" s="3" t="s">
        <v>12</v>
      </c>
      <c r="M41" s="3" t="s">
        <v>15</v>
      </c>
      <c r="N41" s="3" t="s">
        <v>33</v>
      </c>
      <c r="O41" s="3" t="s">
        <v>209</v>
      </c>
      <c r="P41" s="3" t="s">
        <v>17</v>
      </c>
      <c r="Q41" s="3" t="s">
        <v>17</v>
      </c>
      <c r="R41" s="3" t="s">
        <v>210</v>
      </c>
      <c r="S41" s="3" t="s">
        <v>211</v>
      </c>
      <c r="T41" s="3" t="s">
        <v>197</v>
      </c>
      <c r="U41" s="3" t="s">
        <v>17</v>
      </c>
      <c r="V41" t="s">
        <v>1671</v>
      </c>
    </row>
    <row r="42" spans="1:22" x14ac:dyDescent="0.25">
      <c r="A42" s="5" t="str">
        <f ca="1">HYPERLINK("#"&amp;CELL("address",'Quarterly Series'!AI3),":CH:0:P:0:2:0:0")</f>
        <v>:CH:0:P:0:2:0:0</v>
      </c>
      <c r="B42" s="3" t="s">
        <v>24</v>
      </c>
      <c r="C42" s="3" t="s">
        <v>191</v>
      </c>
      <c r="D42" s="3" t="s">
        <v>26</v>
      </c>
      <c r="E42" s="3" t="s">
        <v>212</v>
      </c>
      <c r="F42" s="3" t="s">
        <v>8</v>
      </c>
      <c r="G42" s="3" t="s">
        <v>9</v>
      </c>
      <c r="H42" s="3" t="s">
        <v>129</v>
      </c>
      <c r="I42" s="3" t="s">
        <v>11</v>
      </c>
      <c r="J42" s="3" t="s">
        <v>213</v>
      </c>
      <c r="K42" s="3" t="s">
        <v>192</v>
      </c>
      <c r="L42" s="3" t="s">
        <v>12</v>
      </c>
      <c r="M42" s="3" t="s">
        <v>15</v>
      </c>
      <c r="N42" s="3" t="s">
        <v>33</v>
      </c>
      <c r="O42" s="3" t="s">
        <v>214</v>
      </c>
      <c r="P42" s="3" t="s">
        <v>17</v>
      </c>
      <c r="Q42" s="3" t="s">
        <v>17</v>
      </c>
      <c r="R42" s="3" t="s">
        <v>215</v>
      </c>
      <c r="S42" s="3" t="s">
        <v>216</v>
      </c>
      <c r="T42" s="3" t="s">
        <v>197</v>
      </c>
      <c r="U42" s="3" t="s">
        <v>17</v>
      </c>
      <c r="V42" t="s">
        <v>1671</v>
      </c>
    </row>
    <row r="43" spans="1:22" x14ac:dyDescent="0.25">
      <c r="A43" s="5" t="str">
        <f ca="1">HYPERLINK("#"&amp;CELL("address",'Quarterly Series'!AJ3),":CL:0:0:0:0:6:0")</f>
        <v>:CL:0:0:0:0:6:0</v>
      </c>
      <c r="B43" s="3" t="s">
        <v>24</v>
      </c>
      <c r="C43" s="3" t="s">
        <v>217</v>
      </c>
      <c r="D43" s="3" t="s">
        <v>26</v>
      </c>
      <c r="E43" s="3" t="s">
        <v>218</v>
      </c>
      <c r="F43" s="3" t="s">
        <v>8</v>
      </c>
      <c r="G43" s="3" t="s">
        <v>27</v>
      </c>
      <c r="H43" s="3" t="s">
        <v>28</v>
      </c>
      <c r="I43" s="3" t="s">
        <v>11</v>
      </c>
      <c r="J43" s="3" t="s">
        <v>30</v>
      </c>
      <c r="K43" s="3" t="s">
        <v>219</v>
      </c>
      <c r="L43" s="3" t="s">
        <v>12</v>
      </c>
      <c r="M43" s="3" t="s">
        <v>220</v>
      </c>
      <c r="N43" s="3" t="s">
        <v>17</v>
      </c>
      <c r="O43" s="3" t="s">
        <v>221</v>
      </c>
      <c r="P43" s="3" t="s">
        <v>223</v>
      </c>
      <c r="Q43" s="3" t="s">
        <v>17</v>
      </c>
      <c r="R43" s="3" t="s">
        <v>17</v>
      </c>
      <c r="S43" s="3" t="s">
        <v>224</v>
      </c>
      <c r="T43" s="3" t="s">
        <v>225</v>
      </c>
      <c r="U43" s="3" t="s">
        <v>222</v>
      </c>
      <c r="V43" t="s">
        <v>1671</v>
      </c>
    </row>
    <row r="44" spans="1:22" x14ac:dyDescent="0.25">
      <c r="A44" s="5" t="str">
        <f ca="1">HYPERLINK("#"&amp;CELL("address",'Quarterly Series'!AK3),":CL:0:2:0:0:6:0")</f>
        <v>:CL:0:2:0:0:6:0</v>
      </c>
      <c r="B44" s="3" t="s">
        <v>24</v>
      </c>
      <c r="C44" s="3" t="s">
        <v>217</v>
      </c>
      <c r="D44" s="3" t="s">
        <v>26</v>
      </c>
      <c r="E44" s="3" t="s">
        <v>45</v>
      </c>
      <c r="F44" s="3" t="s">
        <v>8</v>
      </c>
      <c r="G44" s="3" t="s">
        <v>27</v>
      </c>
      <c r="H44" s="3" t="s">
        <v>28</v>
      </c>
      <c r="I44" s="3" t="s">
        <v>11</v>
      </c>
      <c r="J44" s="3" t="s">
        <v>226</v>
      </c>
      <c r="K44" s="3" t="s">
        <v>219</v>
      </c>
      <c r="L44" s="3" t="s">
        <v>12</v>
      </c>
      <c r="M44" s="3" t="s">
        <v>220</v>
      </c>
      <c r="N44" s="3" t="s">
        <v>17</v>
      </c>
      <c r="O44" s="3" t="s">
        <v>227</v>
      </c>
      <c r="P44" s="3" t="s">
        <v>223</v>
      </c>
      <c r="Q44" s="3" t="s">
        <v>17</v>
      </c>
      <c r="R44" s="3" t="s">
        <v>17</v>
      </c>
      <c r="S44" s="3" t="s">
        <v>228</v>
      </c>
      <c r="T44" s="3" t="s">
        <v>225</v>
      </c>
      <c r="U44" s="3" t="s">
        <v>222</v>
      </c>
      <c r="V44" t="s">
        <v>1671</v>
      </c>
    </row>
    <row r="45" spans="1:22" x14ac:dyDescent="0.25">
      <c r="A45" s="5" t="str">
        <f ca="1">HYPERLINK("#"&amp;CELL("address",'Quarterly Series'!AL3),":CL:0:8:0:0:6:0")</f>
        <v>:CL:0:8:0:0:6:0</v>
      </c>
      <c r="B45" s="3" t="s">
        <v>24</v>
      </c>
      <c r="C45" s="3" t="s">
        <v>217</v>
      </c>
      <c r="D45" s="3" t="s">
        <v>26</v>
      </c>
      <c r="E45" s="3" t="s">
        <v>51</v>
      </c>
      <c r="F45" s="3" t="s">
        <v>8</v>
      </c>
      <c r="G45" s="3" t="s">
        <v>27</v>
      </c>
      <c r="H45" s="3" t="s">
        <v>28</v>
      </c>
      <c r="I45" s="3" t="s">
        <v>11</v>
      </c>
      <c r="J45" s="3" t="s">
        <v>229</v>
      </c>
      <c r="K45" s="3" t="s">
        <v>219</v>
      </c>
      <c r="L45" s="3" t="s">
        <v>12</v>
      </c>
      <c r="M45" s="3" t="s">
        <v>220</v>
      </c>
      <c r="N45" s="3" t="s">
        <v>17</v>
      </c>
      <c r="O45" s="3" t="s">
        <v>230</v>
      </c>
      <c r="P45" s="3" t="s">
        <v>223</v>
      </c>
      <c r="Q45" s="3" t="s">
        <v>17</v>
      </c>
      <c r="R45" s="3" t="s">
        <v>17</v>
      </c>
      <c r="S45" s="3" t="s">
        <v>231</v>
      </c>
      <c r="T45" s="3" t="s">
        <v>225</v>
      </c>
      <c r="U45" s="3" t="s">
        <v>222</v>
      </c>
      <c r="V45" t="s">
        <v>1671</v>
      </c>
    </row>
    <row r="46" spans="1:22" x14ac:dyDescent="0.25">
      <c r="A46" s="5" t="str">
        <f ca="1">HYPERLINK("#"&amp;CELL("address",'Quarterly Series'!AM3),":CL:3:0:0:0:6:0")</f>
        <v>:CL:3:0:0:0:6:0</v>
      </c>
      <c r="B46" s="3" t="s">
        <v>24</v>
      </c>
      <c r="C46" s="3" t="s">
        <v>217</v>
      </c>
      <c r="D46" s="3" t="s">
        <v>232</v>
      </c>
      <c r="E46" s="3" t="s">
        <v>218</v>
      </c>
      <c r="F46" s="3" t="s">
        <v>8</v>
      </c>
      <c r="G46" s="3" t="s">
        <v>27</v>
      </c>
      <c r="H46" s="3" t="s">
        <v>28</v>
      </c>
      <c r="I46" s="3" t="s">
        <v>11</v>
      </c>
      <c r="J46" s="3" t="s">
        <v>233</v>
      </c>
      <c r="K46" s="3" t="s">
        <v>219</v>
      </c>
      <c r="L46" s="3" t="s">
        <v>12</v>
      </c>
      <c r="M46" s="3" t="s">
        <v>220</v>
      </c>
      <c r="N46" s="3" t="s">
        <v>17</v>
      </c>
      <c r="O46" s="3" t="s">
        <v>234</v>
      </c>
      <c r="P46" s="3" t="s">
        <v>223</v>
      </c>
      <c r="Q46" s="3" t="s">
        <v>17</v>
      </c>
      <c r="R46" s="3" t="s">
        <v>17</v>
      </c>
      <c r="S46" s="3" t="s">
        <v>235</v>
      </c>
      <c r="T46" s="3" t="s">
        <v>225</v>
      </c>
      <c r="U46" s="3" t="s">
        <v>222</v>
      </c>
      <c r="V46" t="s">
        <v>1671</v>
      </c>
    </row>
    <row r="47" spans="1:22" x14ac:dyDescent="0.25">
      <c r="A47" s="5" t="str">
        <f ca="1">HYPERLINK("#"&amp;CELL("address",'Monthly Series'!H3),":CN:2:8:1:1:1:0")</f>
        <v>:CN:2:8:1:1:1:0</v>
      </c>
      <c r="B47" s="3" t="s">
        <v>4</v>
      </c>
      <c r="C47" s="3" t="s">
        <v>236</v>
      </c>
      <c r="D47" s="3" t="s">
        <v>6</v>
      </c>
      <c r="E47" s="3" t="s">
        <v>51</v>
      </c>
      <c r="F47" s="3" t="s">
        <v>46</v>
      </c>
      <c r="G47" s="3" t="s">
        <v>98</v>
      </c>
      <c r="H47" s="3" t="s">
        <v>10</v>
      </c>
      <c r="I47" s="3" t="s">
        <v>11</v>
      </c>
      <c r="J47" s="3" t="s">
        <v>237</v>
      </c>
      <c r="K47" s="3" t="s">
        <v>123</v>
      </c>
      <c r="L47" s="3" t="s">
        <v>12</v>
      </c>
      <c r="M47" s="3" t="s">
        <v>15</v>
      </c>
      <c r="N47" s="3" t="s">
        <v>239</v>
      </c>
      <c r="O47" s="3" t="s">
        <v>238</v>
      </c>
      <c r="P47" s="3" t="s">
        <v>240</v>
      </c>
      <c r="Q47" s="3" t="s">
        <v>17</v>
      </c>
      <c r="R47" s="3" t="s">
        <v>17</v>
      </c>
      <c r="S47" s="3" t="s">
        <v>17</v>
      </c>
      <c r="T47" s="3" t="s">
        <v>241</v>
      </c>
      <c r="U47" s="3" t="s">
        <v>17</v>
      </c>
      <c r="V47" t="s">
        <v>1671</v>
      </c>
    </row>
    <row r="48" spans="1:22" x14ac:dyDescent="0.25">
      <c r="A48" s="5" t="str">
        <f ca="1">HYPERLINK("#"&amp;CELL("address",'Monthly Series'!I3),":CN:2:8:2:1:1:0")</f>
        <v>:CN:2:8:2:1:1:0</v>
      </c>
      <c r="B48" s="3" t="s">
        <v>4</v>
      </c>
      <c r="C48" s="3" t="s">
        <v>236</v>
      </c>
      <c r="D48" s="3" t="s">
        <v>6</v>
      </c>
      <c r="E48" s="3" t="s">
        <v>51</v>
      </c>
      <c r="F48" s="3" t="s">
        <v>61</v>
      </c>
      <c r="G48" s="3" t="s">
        <v>98</v>
      </c>
      <c r="H48" s="3" t="s">
        <v>10</v>
      </c>
      <c r="I48" s="3" t="s">
        <v>11</v>
      </c>
      <c r="J48" s="3" t="s">
        <v>242</v>
      </c>
      <c r="K48" s="3" t="s">
        <v>123</v>
      </c>
      <c r="L48" s="3" t="s">
        <v>12</v>
      </c>
      <c r="M48" s="3" t="s">
        <v>15</v>
      </c>
      <c r="N48" s="3" t="s">
        <v>239</v>
      </c>
      <c r="O48" s="3" t="s">
        <v>243</v>
      </c>
      <c r="P48" s="3" t="s">
        <v>244</v>
      </c>
      <c r="Q48" s="3" t="s">
        <v>17</v>
      </c>
      <c r="R48" s="3" t="s">
        <v>17</v>
      </c>
      <c r="S48" s="3" t="s">
        <v>17</v>
      </c>
      <c r="T48" s="3" t="s">
        <v>245</v>
      </c>
      <c r="U48" s="3" t="s">
        <v>17</v>
      </c>
      <c r="V48" t="s">
        <v>1671</v>
      </c>
    </row>
    <row r="49" spans="1:22" x14ac:dyDescent="0.25">
      <c r="A49" s="5" t="str">
        <f ca="1">HYPERLINK("#"&amp;CELL("address",'Monthly Series'!J3),":CN:2:N:2:1:1:0")</f>
        <v>:CN:2:N:2:1:1:0</v>
      </c>
      <c r="B49" s="3" t="s">
        <v>4</v>
      </c>
      <c r="C49" s="3" t="s">
        <v>236</v>
      </c>
      <c r="D49" s="3" t="s">
        <v>6</v>
      </c>
      <c r="E49" s="3" t="s">
        <v>246</v>
      </c>
      <c r="F49" s="3" t="s">
        <v>61</v>
      </c>
      <c r="G49" s="3" t="s">
        <v>98</v>
      </c>
      <c r="H49" s="3" t="s">
        <v>10</v>
      </c>
      <c r="I49" s="3" t="s">
        <v>11</v>
      </c>
      <c r="J49" s="3" t="s">
        <v>247</v>
      </c>
      <c r="K49" s="3" t="s">
        <v>123</v>
      </c>
      <c r="L49" s="3" t="s">
        <v>12</v>
      </c>
      <c r="M49" s="3" t="s">
        <v>15</v>
      </c>
      <c r="N49" s="3" t="s">
        <v>239</v>
      </c>
      <c r="O49" s="3" t="s">
        <v>248</v>
      </c>
      <c r="P49" s="3" t="s">
        <v>17</v>
      </c>
      <c r="Q49" s="3" t="s">
        <v>17</v>
      </c>
      <c r="R49" s="3" t="s">
        <v>17</v>
      </c>
      <c r="S49" s="3" t="s">
        <v>17</v>
      </c>
      <c r="T49" s="3" t="s">
        <v>245</v>
      </c>
      <c r="U49" s="3" t="s">
        <v>17</v>
      </c>
      <c r="V49" t="s">
        <v>1671</v>
      </c>
    </row>
    <row r="50" spans="1:22" x14ac:dyDescent="0.25">
      <c r="A50" s="5" t="str">
        <f ca="1">HYPERLINK("#"&amp;CELL("address",'Quarterly Series'!AN3),":CO:2:0:2:1:1:0")</f>
        <v>:CO:2:0:2:1:1:0</v>
      </c>
      <c r="B50" s="3" t="s">
        <v>24</v>
      </c>
      <c r="C50" s="3" t="s">
        <v>249</v>
      </c>
      <c r="D50" s="3" t="s">
        <v>6</v>
      </c>
      <c r="E50" s="3" t="s">
        <v>218</v>
      </c>
      <c r="F50" s="3" t="s">
        <v>61</v>
      </c>
      <c r="G50" s="3" t="s">
        <v>98</v>
      </c>
      <c r="H50" s="3" t="s">
        <v>10</v>
      </c>
      <c r="I50" s="3" t="s">
        <v>11</v>
      </c>
      <c r="J50" s="3" t="s">
        <v>251</v>
      </c>
      <c r="K50" s="3" t="s">
        <v>250</v>
      </c>
      <c r="L50" s="3" t="s">
        <v>12</v>
      </c>
      <c r="M50" s="3" t="s">
        <v>252</v>
      </c>
      <c r="N50" s="3" t="s">
        <v>17</v>
      </c>
      <c r="O50" s="3" t="s">
        <v>253</v>
      </c>
      <c r="P50" s="3" t="s">
        <v>255</v>
      </c>
      <c r="Q50" s="3" t="s">
        <v>17</v>
      </c>
      <c r="R50" s="3" t="s">
        <v>17</v>
      </c>
      <c r="S50" s="3" t="s">
        <v>256</v>
      </c>
      <c r="T50" s="3" t="s">
        <v>257</v>
      </c>
      <c r="U50" s="3" t="s">
        <v>254</v>
      </c>
      <c r="V50" t="s">
        <v>1671</v>
      </c>
    </row>
    <row r="51" spans="1:22" x14ac:dyDescent="0.25">
      <c r="A51" s="5" t="str">
        <f ca="1">HYPERLINK("#"&amp;CELL("address",'Quarterly Series'!AO3),":CO:4:0:1:0:6:0")</f>
        <v>:CO:4:0:1:0:6:0</v>
      </c>
      <c r="B51" s="3" t="s">
        <v>24</v>
      </c>
      <c r="C51" s="3" t="s">
        <v>249</v>
      </c>
      <c r="D51" s="3" t="s">
        <v>21</v>
      </c>
      <c r="E51" s="3" t="s">
        <v>218</v>
      </c>
      <c r="F51" s="3" t="s">
        <v>46</v>
      </c>
      <c r="G51" s="3" t="s">
        <v>27</v>
      </c>
      <c r="H51" s="3" t="s">
        <v>28</v>
      </c>
      <c r="I51" s="3" t="s">
        <v>11</v>
      </c>
      <c r="J51" s="3" t="s">
        <v>259</v>
      </c>
      <c r="K51" s="3" t="s">
        <v>258</v>
      </c>
      <c r="L51" s="3" t="s">
        <v>12</v>
      </c>
      <c r="M51" s="3" t="s">
        <v>252</v>
      </c>
      <c r="N51" s="3" t="s">
        <v>17</v>
      </c>
      <c r="O51" s="3" t="s">
        <v>260</v>
      </c>
      <c r="P51" s="3" t="s">
        <v>262</v>
      </c>
      <c r="Q51" s="3" t="s">
        <v>17</v>
      </c>
      <c r="R51" s="3" t="s">
        <v>17</v>
      </c>
      <c r="S51" s="3" t="s">
        <v>263</v>
      </c>
      <c r="T51" s="3" t="s">
        <v>261</v>
      </c>
      <c r="U51" s="3" t="s">
        <v>261</v>
      </c>
      <c r="V51" t="s">
        <v>1671</v>
      </c>
    </row>
    <row r="52" spans="1:22" x14ac:dyDescent="0.25">
      <c r="A52" s="5" t="str">
        <f ca="1">HYPERLINK("#"&amp;CELL("address",'Quarterly Series'!AP3),":CO:9:0:2:1:1:0")</f>
        <v>:CO:9:0:2:1:1:0</v>
      </c>
      <c r="B52" s="3" t="s">
        <v>24</v>
      </c>
      <c r="C52" s="3" t="s">
        <v>249</v>
      </c>
      <c r="D52" s="3" t="s">
        <v>169</v>
      </c>
      <c r="E52" s="3" t="s">
        <v>218</v>
      </c>
      <c r="F52" s="3" t="s">
        <v>61</v>
      </c>
      <c r="G52" s="3" t="s">
        <v>98</v>
      </c>
      <c r="H52" s="3" t="s">
        <v>10</v>
      </c>
      <c r="I52" s="3" t="s">
        <v>11</v>
      </c>
      <c r="J52" s="3" t="s">
        <v>264</v>
      </c>
      <c r="K52" s="3" t="s">
        <v>250</v>
      </c>
      <c r="L52" s="3" t="s">
        <v>12</v>
      </c>
      <c r="M52" s="3" t="s">
        <v>252</v>
      </c>
      <c r="N52" s="3" t="s">
        <v>17</v>
      </c>
      <c r="O52" s="3" t="s">
        <v>265</v>
      </c>
      <c r="P52" s="3" t="s">
        <v>255</v>
      </c>
      <c r="Q52" s="3" t="s">
        <v>17</v>
      </c>
      <c r="R52" s="3" t="s">
        <v>17</v>
      </c>
      <c r="S52" s="3" t="s">
        <v>256</v>
      </c>
      <c r="T52" s="3" t="s">
        <v>257</v>
      </c>
      <c r="U52" s="3" t="s">
        <v>254</v>
      </c>
      <c r="V52" t="s">
        <v>1671</v>
      </c>
    </row>
    <row r="53" spans="1:22" x14ac:dyDescent="0.25">
      <c r="A53" s="5" t="str">
        <f ca="1">HYPERLINK("#"&amp;CELL("address",'Quarterly Series'!AQ3),":CY:0:1:0:0:6:0")</f>
        <v>:CY:0:1:0:0:6:0</v>
      </c>
      <c r="B53" s="3" t="s">
        <v>24</v>
      </c>
      <c r="C53" s="3" t="s">
        <v>266</v>
      </c>
      <c r="D53" s="3" t="s">
        <v>26</v>
      </c>
      <c r="E53" s="3" t="s">
        <v>7</v>
      </c>
      <c r="F53" s="3" t="s">
        <v>8</v>
      </c>
      <c r="G53" s="3" t="s">
        <v>27</v>
      </c>
      <c r="H53" s="3" t="s">
        <v>28</v>
      </c>
      <c r="I53" s="3" t="s">
        <v>11</v>
      </c>
      <c r="J53" s="3" t="s">
        <v>268</v>
      </c>
      <c r="K53" s="3" t="s">
        <v>267</v>
      </c>
      <c r="L53" s="3" t="s">
        <v>12</v>
      </c>
      <c r="M53" s="3" t="s">
        <v>15</v>
      </c>
      <c r="N53" s="3" t="s">
        <v>33</v>
      </c>
      <c r="O53" s="3" t="s">
        <v>269</v>
      </c>
      <c r="P53" s="3" t="s">
        <v>272</v>
      </c>
      <c r="Q53" s="3" t="s">
        <v>271</v>
      </c>
      <c r="R53" s="3" t="s">
        <v>17</v>
      </c>
      <c r="S53" s="3" t="s">
        <v>273</v>
      </c>
      <c r="T53" s="3" t="s">
        <v>274</v>
      </c>
      <c r="U53" s="3" t="s">
        <v>270</v>
      </c>
      <c r="V53" t="s">
        <v>1671</v>
      </c>
    </row>
    <row r="54" spans="1:22" x14ac:dyDescent="0.25">
      <c r="A54" s="5" t="str">
        <f ca="1">HYPERLINK("#"&amp;CELL("address",'Quarterly Series'!AR3),":CY:0:2:0:0:6:0")</f>
        <v>:CY:0:2:0:0:6:0</v>
      </c>
      <c r="B54" s="3" t="s">
        <v>24</v>
      </c>
      <c r="C54" s="3" t="s">
        <v>266</v>
      </c>
      <c r="D54" s="3" t="s">
        <v>26</v>
      </c>
      <c r="E54" s="3" t="s">
        <v>45</v>
      </c>
      <c r="F54" s="3" t="s">
        <v>8</v>
      </c>
      <c r="G54" s="3" t="s">
        <v>27</v>
      </c>
      <c r="H54" s="3" t="s">
        <v>28</v>
      </c>
      <c r="I54" s="3" t="s">
        <v>11</v>
      </c>
      <c r="J54" s="3" t="s">
        <v>226</v>
      </c>
      <c r="K54" s="3" t="s">
        <v>267</v>
      </c>
      <c r="L54" s="3" t="s">
        <v>12</v>
      </c>
      <c r="M54" s="3" t="s">
        <v>15</v>
      </c>
      <c r="N54" s="3" t="s">
        <v>33</v>
      </c>
      <c r="O54" s="3" t="s">
        <v>275</v>
      </c>
      <c r="P54" s="3" t="s">
        <v>272</v>
      </c>
      <c r="Q54" s="3" t="s">
        <v>271</v>
      </c>
      <c r="R54" s="3" t="s">
        <v>17</v>
      </c>
      <c r="S54" s="3" t="s">
        <v>273</v>
      </c>
      <c r="T54" s="3" t="s">
        <v>274</v>
      </c>
      <c r="U54" s="3" t="s">
        <v>270</v>
      </c>
      <c r="V54" t="s">
        <v>1671</v>
      </c>
    </row>
    <row r="55" spans="1:22" x14ac:dyDescent="0.25">
      <c r="A55" s="5" t="str">
        <f ca="1">HYPERLINK("#"&amp;CELL("address",'Quarterly Series'!AS3),":CY:0:8:0:0:6:0")</f>
        <v>:CY:0:8:0:0:6:0</v>
      </c>
      <c r="B55" s="3" t="s">
        <v>24</v>
      </c>
      <c r="C55" s="3" t="s">
        <v>266</v>
      </c>
      <c r="D55" s="3" t="s">
        <v>26</v>
      </c>
      <c r="E55" s="3" t="s">
        <v>51</v>
      </c>
      <c r="F55" s="3" t="s">
        <v>8</v>
      </c>
      <c r="G55" s="3" t="s">
        <v>27</v>
      </c>
      <c r="H55" s="3" t="s">
        <v>28</v>
      </c>
      <c r="I55" s="3" t="s">
        <v>11</v>
      </c>
      <c r="J55" s="3" t="s">
        <v>229</v>
      </c>
      <c r="K55" s="3" t="s">
        <v>267</v>
      </c>
      <c r="L55" s="3" t="s">
        <v>12</v>
      </c>
      <c r="M55" s="3" t="s">
        <v>15</v>
      </c>
      <c r="N55" s="3" t="s">
        <v>33</v>
      </c>
      <c r="O55" s="3" t="s">
        <v>276</v>
      </c>
      <c r="P55" s="3" t="s">
        <v>272</v>
      </c>
      <c r="Q55" s="3" t="s">
        <v>271</v>
      </c>
      <c r="R55" s="3" t="s">
        <v>17</v>
      </c>
      <c r="S55" s="3" t="s">
        <v>273</v>
      </c>
      <c r="T55" s="3" t="s">
        <v>274</v>
      </c>
      <c r="U55" s="3" t="s">
        <v>270</v>
      </c>
      <c r="V55" t="s">
        <v>1671</v>
      </c>
    </row>
    <row r="56" spans="1:22" x14ac:dyDescent="0.25">
      <c r="A56" s="5" t="str">
        <f ca="1">HYPERLINK("#"&amp;CELL("address",'Quarterly Series'!AT3),":CZ:0:1:0:1:6:0")</f>
        <v>:CZ:0:1:0:1:6:0</v>
      </c>
      <c r="B56" s="3" t="s">
        <v>24</v>
      </c>
      <c r="C56" s="3" t="s">
        <v>277</v>
      </c>
      <c r="D56" s="3" t="s">
        <v>26</v>
      </c>
      <c r="E56" s="3" t="s">
        <v>7</v>
      </c>
      <c r="F56" s="3" t="s">
        <v>8</v>
      </c>
      <c r="G56" s="3" t="s">
        <v>98</v>
      </c>
      <c r="H56" s="3" t="s">
        <v>28</v>
      </c>
      <c r="I56" s="3" t="s">
        <v>11</v>
      </c>
      <c r="J56" s="3" t="s">
        <v>278</v>
      </c>
      <c r="K56" s="3" t="s">
        <v>123</v>
      </c>
      <c r="L56" s="3" t="s">
        <v>12</v>
      </c>
      <c r="M56" s="3" t="s">
        <v>220</v>
      </c>
      <c r="N56" s="3" t="s">
        <v>17</v>
      </c>
      <c r="O56" s="3" t="s">
        <v>279</v>
      </c>
      <c r="P56" s="3" t="s">
        <v>281</v>
      </c>
      <c r="Q56" s="3" t="s">
        <v>17</v>
      </c>
      <c r="R56" s="3" t="s">
        <v>17</v>
      </c>
      <c r="S56" s="3" t="s">
        <v>17</v>
      </c>
      <c r="T56" s="3" t="s">
        <v>282</v>
      </c>
      <c r="U56" s="3" t="s">
        <v>280</v>
      </c>
      <c r="V56" t="s">
        <v>1671</v>
      </c>
    </row>
    <row r="57" spans="1:22" x14ac:dyDescent="0.25">
      <c r="A57" s="5" t="str">
        <f ca="1">HYPERLINK("#"&amp;CELL("address",'Quarterly Series'!AU3),":CZ:0:1:1:1:6:0")</f>
        <v>:CZ:0:1:1:1:6:0</v>
      </c>
      <c r="B57" s="3" t="s">
        <v>24</v>
      </c>
      <c r="C57" s="3" t="s">
        <v>277</v>
      </c>
      <c r="D57" s="3" t="s">
        <v>26</v>
      </c>
      <c r="E57" s="3" t="s">
        <v>7</v>
      </c>
      <c r="F57" s="3" t="s">
        <v>46</v>
      </c>
      <c r="G57" s="3" t="s">
        <v>98</v>
      </c>
      <c r="H57" s="3" t="s">
        <v>28</v>
      </c>
      <c r="I57" s="3" t="s">
        <v>11</v>
      </c>
      <c r="J57" s="3" t="s">
        <v>283</v>
      </c>
      <c r="K57" s="3" t="s">
        <v>123</v>
      </c>
      <c r="L57" s="3" t="s">
        <v>12</v>
      </c>
      <c r="M57" s="3" t="s">
        <v>15</v>
      </c>
      <c r="N57" s="3" t="s">
        <v>33</v>
      </c>
      <c r="O57" s="3" t="s">
        <v>284</v>
      </c>
      <c r="P57" s="3" t="s">
        <v>281</v>
      </c>
      <c r="Q57" s="3" t="s">
        <v>17</v>
      </c>
      <c r="R57" s="3" t="s">
        <v>17</v>
      </c>
      <c r="S57" s="3" t="s">
        <v>17</v>
      </c>
      <c r="T57" s="3" t="s">
        <v>282</v>
      </c>
      <c r="U57" s="3" t="s">
        <v>280</v>
      </c>
      <c r="V57" t="s">
        <v>1671</v>
      </c>
    </row>
    <row r="58" spans="1:22" x14ac:dyDescent="0.25">
      <c r="A58" s="5" t="str">
        <f ca="1">HYPERLINK("#"&amp;CELL("address",'Quarterly Series'!AV3),":CZ:0:1:2:1:6:0")</f>
        <v>:CZ:0:1:2:1:6:0</v>
      </c>
      <c r="B58" s="3" t="s">
        <v>24</v>
      </c>
      <c r="C58" s="3" t="s">
        <v>277</v>
      </c>
      <c r="D58" s="3" t="s">
        <v>26</v>
      </c>
      <c r="E58" s="3" t="s">
        <v>7</v>
      </c>
      <c r="F58" s="3" t="s">
        <v>61</v>
      </c>
      <c r="G58" s="3" t="s">
        <v>98</v>
      </c>
      <c r="H58" s="3" t="s">
        <v>28</v>
      </c>
      <c r="I58" s="3" t="s">
        <v>11</v>
      </c>
      <c r="J58" s="3" t="s">
        <v>285</v>
      </c>
      <c r="K58" s="3" t="s">
        <v>123</v>
      </c>
      <c r="L58" s="3" t="s">
        <v>12</v>
      </c>
      <c r="M58" s="3" t="s">
        <v>220</v>
      </c>
      <c r="N58" s="3" t="s">
        <v>17</v>
      </c>
      <c r="O58" s="3" t="s">
        <v>286</v>
      </c>
      <c r="P58" s="3" t="s">
        <v>281</v>
      </c>
      <c r="Q58" s="3" t="s">
        <v>17</v>
      </c>
      <c r="R58" s="3" t="s">
        <v>17</v>
      </c>
      <c r="S58" s="3" t="s">
        <v>17</v>
      </c>
      <c r="T58" s="3" t="s">
        <v>282</v>
      </c>
      <c r="U58" s="3" t="s">
        <v>280</v>
      </c>
      <c r="V58" t="s">
        <v>1671</v>
      </c>
    </row>
    <row r="59" spans="1:22" x14ac:dyDescent="0.25">
      <c r="A59" s="5" t="str">
        <f ca="1">HYPERLINK("#"&amp;CELL("address",'Quarterly Series'!AW3),":CZ:0:2:1:1:3:0")</f>
        <v>:CZ:0:2:1:1:3:0</v>
      </c>
      <c r="B59" s="3" t="s">
        <v>24</v>
      </c>
      <c r="C59" s="3" t="s">
        <v>277</v>
      </c>
      <c r="D59" s="3" t="s">
        <v>26</v>
      </c>
      <c r="E59" s="3" t="s">
        <v>45</v>
      </c>
      <c r="F59" s="3" t="s">
        <v>46</v>
      </c>
      <c r="G59" s="3" t="s">
        <v>98</v>
      </c>
      <c r="H59" s="3" t="s">
        <v>287</v>
      </c>
      <c r="I59" s="3" t="s">
        <v>11</v>
      </c>
      <c r="J59" s="3" t="s">
        <v>288</v>
      </c>
      <c r="K59" s="3" t="s">
        <v>130</v>
      </c>
      <c r="L59" s="3" t="s">
        <v>12</v>
      </c>
      <c r="M59" s="3" t="s">
        <v>15</v>
      </c>
      <c r="N59" s="3" t="s">
        <v>33</v>
      </c>
      <c r="O59" s="3" t="s">
        <v>289</v>
      </c>
      <c r="P59" s="3" t="s">
        <v>291</v>
      </c>
      <c r="Q59" s="3" t="s">
        <v>17</v>
      </c>
      <c r="R59" s="3" t="s">
        <v>17</v>
      </c>
      <c r="S59" s="3" t="s">
        <v>292</v>
      </c>
      <c r="T59" s="3" t="s">
        <v>293</v>
      </c>
      <c r="U59" s="3" t="s">
        <v>290</v>
      </c>
      <c r="V59" t="s">
        <v>1671</v>
      </c>
    </row>
    <row r="60" spans="1:22" x14ac:dyDescent="0.25">
      <c r="A60" s="5" t="str">
        <f ca="1">HYPERLINK("#"&amp;CELL("address",'Quarterly Series'!AX3),":CZ:0:8:1:1:1:0")</f>
        <v>:CZ:0:8:1:1:1:0</v>
      </c>
      <c r="B60" s="3" t="s">
        <v>24</v>
      </c>
      <c r="C60" s="3" t="s">
        <v>277</v>
      </c>
      <c r="D60" s="3" t="s">
        <v>26</v>
      </c>
      <c r="E60" s="3" t="s">
        <v>51</v>
      </c>
      <c r="F60" s="3" t="s">
        <v>46</v>
      </c>
      <c r="G60" s="3" t="s">
        <v>98</v>
      </c>
      <c r="H60" s="3" t="s">
        <v>10</v>
      </c>
      <c r="I60" s="3" t="s">
        <v>11</v>
      </c>
      <c r="J60" s="3" t="s">
        <v>294</v>
      </c>
      <c r="K60" s="3" t="s">
        <v>130</v>
      </c>
      <c r="L60" s="3" t="s">
        <v>12</v>
      </c>
      <c r="M60" s="3" t="s">
        <v>15</v>
      </c>
      <c r="N60" s="3" t="s">
        <v>33</v>
      </c>
      <c r="O60" s="3" t="s">
        <v>295</v>
      </c>
      <c r="P60" s="3" t="s">
        <v>291</v>
      </c>
      <c r="Q60" s="3" t="s">
        <v>17</v>
      </c>
      <c r="R60" s="3" t="s">
        <v>17</v>
      </c>
      <c r="S60" s="3" t="s">
        <v>297</v>
      </c>
      <c r="T60" s="3" t="s">
        <v>298</v>
      </c>
      <c r="U60" s="3" t="s">
        <v>296</v>
      </c>
      <c r="V60" t="s">
        <v>1671</v>
      </c>
    </row>
    <row r="61" spans="1:22" x14ac:dyDescent="0.25">
      <c r="A61" s="5" t="str">
        <f ca="1">HYPERLINK("#"&amp;CELL("address",'Quarterly Series'!AY3),":CZ:0:9:1:1:3:0")</f>
        <v>:CZ:0:9:1:1:3:0</v>
      </c>
      <c r="B61" s="3" t="s">
        <v>24</v>
      </c>
      <c r="C61" s="3" t="s">
        <v>277</v>
      </c>
      <c r="D61" s="3" t="s">
        <v>26</v>
      </c>
      <c r="E61" s="3" t="s">
        <v>112</v>
      </c>
      <c r="F61" s="3" t="s">
        <v>46</v>
      </c>
      <c r="G61" s="3" t="s">
        <v>98</v>
      </c>
      <c r="H61" s="3" t="s">
        <v>287</v>
      </c>
      <c r="I61" s="3" t="s">
        <v>11</v>
      </c>
      <c r="J61" s="3" t="s">
        <v>299</v>
      </c>
      <c r="K61" s="3" t="s">
        <v>130</v>
      </c>
      <c r="L61" s="3" t="s">
        <v>12</v>
      </c>
      <c r="M61" s="3" t="s">
        <v>15</v>
      </c>
      <c r="N61" s="3" t="s">
        <v>33</v>
      </c>
      <c r="O61" s="3" t="s">
        <v>300</v>
      </c>
      <c r="P61" s="3" t="s">
        <v>291</v>
      </c>
      <c r="Q61" s="3" t="s">
        <v>17</v>
      </c>
      <c r="R61" s="3" t="s">
        <v>17</v>
      </c>
      <c r="S61" s="3" t="s">
        <v>301</v>
      </c>
      <c r="T61" s="3" t="s">
        <v>302</v>
      </c>
      <c r="U61" s="3" t="s">
        <v>296</v>
      </c>
      <c r="V61" t="s">
        <v>1671</v>
      </c>
    </row>
    <row r="62" spans="1:22" x14ac:dyDescent="0.25">
      <c r="A62" s="5" t="str">
        <f ca="1">HYPERLINK("#"&amp;CELL("address",'Quarterly Series'!AZ3),":CZ:0:L:1:1:1:0")</f>
        <v>:CZ:0:L:1:1:1:0</v>
      </c>
      <c r="B62" s="3" t="s">
        <v>24</v>
      </c>
      <c r="C62" s="3" t="s">
        <v>277</v>
      </c>
      <c r="D62" s="3" t="s">
        <v>26</v>
      </c>
      <c r="E62" s="3" t="s">
        <v>66</v>
      </c>
      <c r="F62" s="3" t="s">
        <v>46</v>
      </c>
      <c r="G62" s="3" t="s">
        <v>98</v>
      </c>
      <c r="H62" s="3" t="s">
        <v>10</v>
      </c>
      <c r="I62" s="3" t="s">
        <v>11</v>
      </c>
      <c r="J62" s="3" t="s">
        <v>303</v>
      </c>
      <c r="K62" s="3" t="s">
        <v>130</v>
      </c>
      <c r="L62" s="3" t="s">
        <v>12</v>
      </c>
      <c r="M62" s="3" t="s">
        <v>15</v>
      </c>
      <c r="N62" s="3" t="s">
        <v>33</v>
      </c>
      <c r="O62" s="3" t="s">
        <v>304</v>
      </c>
      <c r="P62" s="3" t="s">
        <v>291</v>
      </c>
      <c r="Q62" s="3" t="s">
        <v>17</v>
      </c>
      <c r="R62" s="3" t="s">
        <v>17</v>
      </c>
      <c r="S62" s="3" t="s">
        <v>305</v>
      </c>
      <c r="T62" s="3" t="s">
        <v>306</v>
      </c>
      <c r="U62" s="3" t="s">
        <v>296</v>
      </c>
      <c r="V62" t="s">
        <v>1671</v>
      </c>
    </row>
    <row r="63" spans="1:22" x14ac:dyDescent="0.25">
      <c r="A63" s="5" t="str">
        <f ca="1">HYPERLINK("#"&amp;CELL("address",'Annual Series'!C3),":DE:0:1:0:0:6:0")</f>
        <v>:DE:0:1:0:0:6:0</v>
      </c>
      <c r="B63" s="3" t="s">
        <v>153</v>
      </c>
      <c r="C63" s="3" t="s">
        <v>307</v>
      </c>
      <c r="D63" s="3" t="s">
        <v>26</v>
      </c>
      <c r="E63" s="3" t="s">
        <v>7</v>
      </c>
      <c r="F63" s="3" t="s">
        <v>8</v>
      </c>
      <c r="G63" s="3" t="s">
        <v>27</v>
      </c>
      <c r="H63" s="3" t="s">
        <v>28</v>
      </c>
      <c r="I63" s="3" t="s">
        <v>11</v>
      </c>
      <c r="J63" s="3" t="s">
        <v>308</v>
      </c>
      <c r="K63" s="3" t="s">
        <v>123</v>
      </c>
      <c r="L63" s="3" t="s">
        <v>12</v>
      </c>
      <c r="M63" s="3" t="s">
        <v>15</v>
      </c>
      <c r="N63" s="3" t="s">
        <v>17</v>
      </c>
      <c r="O63" s="3" t="s">
        <v>309</v>
      </c>
      <c r="P63" s="3" t="s">
        <v>312</v>
      </c>
      <c r="Q63" s="3" t="s">
        <v>311</v>
      </c>
      <c r="R63" s="3" t="s">
        <v>17</v>
      </c>
      <c r="S63" s="3" t="s">
        <v>313</v>
      </c>
      <c r="T63" s="3" t="s">
        <v>314</v>
      </c>
      <c r="U63" s="3" t="s">
        <v>310</v>
      </c>
      <c r="V63" t="s">
        <v>1671</v>
      </c>
    </row>
    <row r="64" spans="1:22" x14ac:dyDescent="0.25">
      <c r="A64" s="5" t="str">
        <f ca="1">HYPERLINK("#"&amp;CELL("address",'Annual Series'!D3),":DE:0:1:0:0:7:0")</f>
        <v>:DE:0:1:0:0:7:0</v>
      </c>
      <c r="B64" s="3" t="s">
        <v>153</v>
      </c>
      <c r="C64" s="3" t="s">
        <v>307</v>
      </c>
      <c r="D64" s="3" t="s">
        <v>26</v>
      </c>
      <c r="E64" s="3" t="s">
        <v>7</v>
      </c>
      <c r="F64" s="3" t="s">
        <v>8</v>
      </c>
      <c r="G64" s="3" t="s">
        <v>27</v>
      </c>
      <c r="H64" s="3" t="s">
        <v>315</v>
      </c>
      <c r="I64" s="3" t="s">
        <v>11</v>
      </c>
      <c r="J64" s="3" t="s">
        <v>317</v>
      </c>
      <c r="K64" s="3" t="s">
        <v>316</v>
      </c>
      <c r="L64" s="3" t="s">
        <v>12</v>
      </c>
      <c r="M64" s="3" t="s">
        <v>15</v>
      </c>
      <c r="N64" s="3" t="s">
        <v>17</v>
      </c>
      <c r="O64" s="3" t="s">
        <v>318</v>
      </c>
      <c r="P64" s="3" t="s">
        <v>319</v>
      </c>
      <c r="Q64" s="3" t="s">
        <v>17</v>
      </c>
      <c r="R64" s="3" t="s">
        <v>17</v>
      </c>
      <c r="S64" s="3" t="s">
        <v>320</v>
      </c>
      <c r="T64" s="3" t="s">
        <v>321</v>
      </c>
      <c r="U64" s="3" t="s">
        <v>310</v>
      </c>
      <c r="V64" t="s">
        <v>1671</v>
      </c>
    </row>
    <row r="65" spans="1:22" x14ac:dyDescent="0.25">
      <c r="A65" s="5" t="str">
        <f ca="1">HYPERLINK("#"&amp;CELL("address",'Quarterly Series'!BA3),":DE:0:1:0:1:6:0")</f>
        <v>:DE:0:1:0:1:6:0</v>
      </c>
      <c r="B65" s="3" t="s">
        <v>24</v>
      </c>
      <c r="C65" s="3" t="s">
        <v>307</v>
      </c>
      <c r="D65" s="3" t="s">
        <v>26</v>
      </c>
      <c r="E65" s="3" t="s">
        <v>7</v>
      </c>
      <c r="F65" s="3" t="s">
        <v>8</v>
      </c>
      <c r="G65" s="3" t="s">
        <v>98</v>
      </c>
      <c r="H65" s="3" t="s">
        <v>28</v>
      </c>
      <c r="I65" s="3" t="s">
        <v>11</v>
      </c>
      <c r="J65" s="3" t="s">
        <v>30</v>
      </c>
      <c r="K65" s="3" t="s">
        <v>123</v>
      </c>
      <c r="L65" s="3" t="s">
        <v>12</v>
      </c>
      <c r="M65" s="3" t="s">
        <v>322</v>
      </c>
      <c r="N65" s="3" t="s">
        <v>17</v>
      </c>
      <c r="O65" s="3" t="s">
        <v>323</v>
      </c>
      <c r="P65" s="3" t="s">
        <v>325</v>
      </c>
      <c r="Q65" s="3" t="s">
        <v>17</v>
      </c>
      <c r="R65" s="3" t="s">
        <v>17</v>
      </c>
      <c r="S65" s="3" t="s">
        <v>326</v>
      </c>
      <c r="T65" s="3" t="s">
        <v>327</v>
      </c>
      <c r="U65" s="3" t="s">
        <v>324</v>
      </c>
      <c r="V65" t="s">
        <v>1671</v>
      </c>
    </row>
    <row r="66" spans="1:22" x14ac:dyDescent="0.25">
      <c r="A66" s="5" t="str">
        <f ca="1">HYPERLINK("#"&amp;CELL("address",'Quarterly Series'!BB3),":DE:0:1:0:2:6:0")</f>
        <v>:DE:0:1:0:2:6:0</v>
      </c>
      <c r="B66" s="3" t="s">
        <v>24</v>
      </c>
      <c r="C66" s="3" t="s">
        <v>307</v>
      </c>
      <c r="D66" s="3" t="s">
        <v>26</v>
      </c>
      <c r="E66" s="3" t="s">
        <v>7</v>
      </c>
      <c r="F66" s="3" t="s">
        <v>8</v>
      </c>
      <c r="G66" s="3" t="s">
        <v>9</v>
      </c>
      <c r="H66" s="3" t="s">
        <v>28</v>
      </c>
      <c r="I66" s="3" t="s">
        <v>11</v>
      </c>
      <c r="J66" s="3" t="s">
        <v>278</v>
      </c>
      <c r="K66" s="3" t="s">
        <v>328</v>
      </c>
      <c r="L66" s="3" t="s">
        <v>12</v>
      </c>
      <c r="M66" s="3" t="s">
        <v>322</v>
      </c>
      <c r="N66" s="3" t="s">
        <v>17</v>
      </c>
      <c r="O66" s="3" t="s">
        <v>279</v>
      </c>
      <c r="P66" s="3" t="s">
        <v>330</v>
      </c>
      <c r="Q66" s="3" t="s">
        <v>17</v>
      </c>
      <c r="R66" s="3" t="s">
        <v>17</v>
      </c>
      <c r="S66" s="3" t="s">
        <v>331</v>
      </c>
      <c r="T66" s="3" t="s">
        <v>327</v>
      </c>
      <c r="U66" s="3" t="s">
        <v>329</v>
      </c>
      <c r="V66" t="s">
        <v>1671</v>
      </c>
    </row>
    <row r="67" spans="1:22" x14ac:dyDescent="0.25">
      <c r="A67" s="5" t="str">
        <f ca="1">HYPERLINK("#"&amp;CELL("address",'Quarterly Series'!BC3),":DE:0:1:1:1:6:0")</f>
        <v>:DE:0:1:1:1:6:0</v>
      </c>
      <c r="B67" s="3" t="s">
        <v>24</v>
      </c>
      <c r="C67" s="3" t="s">
        <v>307</v>
      </c>
      <c r="D67" s="3" t="s">
        <v>26</v>
      </c>
      <c r="E67" s="3" t="s">
        <v>7</v>
      </c>
      <c r="F67" s="3" t="s">
        <v>46</v>
      </c>
      <c r="G67" s="3" t="s">
        <v>98</v>
      </c>
      <c r="H67" s="3" t="s">
        <v>28</v>
      </c>
      <c r="I67" s="3" t="s">
        <v>11</v>
      </c>
      <c r="J67" s="3" t="s">
        <v>332</v>
      </c>
      <c r="K67" s="3" t="s">
        <v>123</v>
      </c>
      <c r="L67" s="3" t="s">
        <v>12</v>
      </c>
      <c r="M67" s="3" t="s">
        <v>322</v>
      </c>
      <c r="N67" s="3" t="s">
        <v>17</v>
      </c>
      <c r="O67" s="3" t="s">
        <v>333</v>
      </c>
      <c r="P67" s="3" t="s">
        <v>330</v>
      </c>
      <c r="Q67" s="3" t="s">
        <v>17</v>
      </c>
      <c r="R67" s="3" t="s">
        <v>17</v>
      </c>
      <c r="S67" s="3" t="s">
        <v>334</v>
      </c>
      <c r="T67" s="3" t="s">
        <v>327</v>
      </c>
      <c r="U67" s="3" t="s">
        <v>324</v>
      </c>
      <c r="V67" t="s">
        <v>1671</v>
      </c>
    </row>
    <row r="68" spans="1:22" x14ac:dyDescent="0.25">
      <c r="A68" s="5" t="str">
        <f ca="1">HYPERLINK("#"&amp;CELL("address",'Quarterly Series'!BD3),":DE:0:1:2:1:6:0")</f>
        <v>:DE:0:1:2:1:6:0</v>
      </c>
      <c r="B68" s="3" t="s">
        <v>24</v>
      </c>
      <c r="C68" s="3" t="s">
        <v>307</v>
      </c>
      <c r="D68" s="3" t="s">
        <v>26</v>
      </c>
      <c r="E68" s="3" t="s">
        <v>7</v>
      </c>
      <c r="F68" s="3" t="s">
        <v>61</v>
      </c>
      <c r="G68" s="3" t="s">
        <v>98</v>
      </c>
      <c r="H68" s="3" t="s">
        <v>28</v>
      </c>
      <c r="I68" s="3" t="s">
        <v>11</v>
      </c>
      <c r="J68" s="3" t="s">
        <v>335</v>
      </c>
      <c r="K68" s="3" t="s">
        <v>123</v>
      </c>
      <c r="L68" s="3" t="s">
        <v>12</v>
      </c>
      <c r="M68" s="3" t="s">
        <v>322</v>
      </c>
      <c r="N68" s="3" t="s">
        <v>17</v>
      </c>
      <c r="O68" s="3" t="s">
        <v>336</v>
      </c>
      <c r="P68" s="3" t="s">
        <v>330</v>
      </c>
      <c r="Q68" s="3" t="s">
        <v>17</v>
      </c>
      <c r="R68" s="3" t="s">
        <v>17</v>
      </c>
      <c r="S68" s="3" t="s">
        <v>334</v>
      </c>
      <c r="T68" s="3" t="s">
        <v>327</v>
      </c>
      <c r="U68" s="3" t="s">
        <v>324</v>
      </c>
      <c r="V68" t="s">
        <v>1671</v>
      </c>
    </row>
    <row r="69" spans="1:22" x14ac:dyDescent="0.25">
      <c r="A69" s="5" t="str">
        <f ca="1">HYPERLINK("#"&amp;CELL("address",'Quarterly Series'!BE3),":DE:0:2:0:2:6:0")</f>
        <v>:DE:0:2:0:2:6:0</v>
      </c>
      <c r="B69" s="3" t="s">
        <v>24</v>
      </c>
      <c r="C69" s="3" t="s">
        <v>307</v>
      </c>
      <c r="D69" s="3" t="s">
        <v>26</v>
      </c>
      <c r="E69" s="3" t="s">
        <v>45</v>
      </c>
      <c r="F69" s="3" t="s">
        <v>8</v>
      </c>
      <c r="G69" s="3" t="s">
        <v>9</v>
      </c>
      <c r="H69" s="3" t="s">
        <v>28</v>
      </c>
      <c r="I69" s="3" t="s">
        <v>11</v>
      </c>
      <c r="J69" s="3" t="s">
        <v>337</v>
      </c>
      <c r="K69" s="3" t="s">
        <v>328</v>
      </c>
      <c r="L69" s="3" t="s">
        <v>12</v>
      </c>
      <c r="M69" s="3" t="s">
        <v>322</v>
      </c>
      <c r="N69" s="3" t="s">
        <v>17</v>
      </c>
      <c r="O69" s="3" t="s">
        <v>338</v>
      </c>
      <c r="P69" s="3" t="s">
        <v>331</v>
      </c>
      <c r="Q69" s="3" t="s">
        <v>17</v>
      </c>
      <c r="R69" s="3" t="s">
        <v>17</v>
      </c>
      <c r="S69" s="3" t="s">
        <v>331</v>
      </c>
      <c r="T69" s="3" t="s">
        <v>327</v>
      </c>
      <c r="U69" s="3" t="s">
        <v>329</v>
      </c>
      <c r="V69" t="s">
        <v>1671</v>
      </c>
    </row>
    <row r="70" spans="1:22" x14ac:dyDescent="0.25">
      <c r="A70" s="5" t="str">
        <f ca="1">HYPERLINK("#"&amp;CELL("address",'Quarterly Series'!BF3),":DE:0:8:0:2:6:0")</f>
        <v>:DE:0:8:0:2:6:0</v>
      </c>
      <c r="B70" s="3" t="s">
        <v>24</v>
      </c>
      <c r="C70" s="3" t="s">
        <v>307</v>
      </c>
      <c r="D70" s="3" t="s">
        <v>26</v>
      </c>
      <c r="E70" s="3" t="s">
        <v>51</v>
      </c>
      <c r="F70" s="3" t="s">
        <v>8</v>
      </c>
      <c r="G70" s="3" t="s">
        <v>9</v>
      </c>
      <c r="H70" s="3" t="s">
        <v>28</v>
      </c>
      <c r="I70" s="3" t="s">
        <v>11</v>
      </c>
      <c r="J70" s="3" t="s">
        <v>339</v>
      </c>
      <c r="K70" s="3" t="s">
        <v>328</v>
      </c>
      <c r="L70" s="3" t="s">
        <v>12</v>
      </c>
      <c r="M70" s="3" t="s">
        <v>322</v>
      </c>
      <c r="N70" s="3" t="s">
        <v>17</v>
      </c>
      <c r="O70" s="3" t="s">
        <v>340</v>
      </c>
      <c r="P70" s="3" t="s">
        <v>331</v>
      </c>
      <c r="Q70" s="3" t="s">
        <v>17</v>
      </c>
      <c r="R70" s="3" t="s">
        <v>17</v>
      </c>
      <c r="S70" s="3" t="s">
        <v>331</v>
      </c>
      <c r="T70" s="3" t="s">
        <v>327</v>
      </c>
      <c r="U70" s="3" t="s">
        <v>329</v>
      </c>
      <c r="V70" t="s">
        <v>1671</v>
      </c>
    </row>
    <row r="71" spans="1:22" x14ac:dyDescent="0.25">
      <c r="A71" s="5" t="str">
        <f ca="1">HYPERLINK("#"&amp;CELL("address",'Annual Series'!E3),":DE:4:1:0:0:6:0")</f>
        <v>:DE:4:1:0:0:6:0</v>
      </c>
      <c r="B71" s="3" t="s">
        <v>153</v>
      </c>
      <c r="C71" s="3" t="s">
        <v>307</v>
      </c>
      <c r="D71" s="3" t="s">
        <v>21</v>
      </c>
      <c r="E71" s="3" t="s">
        <v>7</v>
      </c>
      <c r="F71" s="3" t="s">
        <v>8</v>
      </c>
      <c r="G71" s="3" t="s">
        <v>27</v>
      </c>
      <c r="H71" s="3" t="s">
        <v>28</v>
      </c>
      <c r="I71" s="3" t="s">
        <v>11</v>
      </c>
      <c r="J71" s="3" t="s">
        <v>341</v>
      </c>
      <c r="K71" s="3" t="s">
        <v>316</v>
      </c>
      <c r="L71" s="3" t="s">
        <v>12</v>
      </c>
      <c r="M71" s="3" t="s">
        <v>15</v>
      </c>
      <c r="N71" s="3" t="s">
        <v>17</v>
      </c>
      <c r="O71" s="3" t="s">
        <v>318</v>
      </c>
      <c r="P71" s="3" t="s">
        <v>342</v>
      </c>
      <c r="Q71" s="3" t="s">
        <v>17</v>
      </c>
      <c r="R71" s="3" t="s">
        <v>17</v>
      </c>
      <c r="S71" s="3" t="s">
        <v>320</v>
      </c>
      <c r="T71" s="3" t="s">
        <v>321</v>
      </c>
      <c r="U71" s="3" t="s">
        <v>310</v>
      </c>
      <c r="V71" t="s">
        <v>1671</v>
      </c>
    </row>
    <row r="72" spans="1:22" x14ac:dyDescent="0.25">
      <c r="A72" s="5" t="str">
        <f ca="1">HYPERLINK("#"&amp;CELL("address",'Quarterly Series'!BG3),":DE:4:8:0:2:6:0")</f>
        <v>:DE:4:8:0:2:6:0</v>
      </c>
      <c r="B72" s="3" t="s">
        <v>24</v>
      </c>
      <c r="C72" s="3" t="s">
        <v>307</v>
      </c>
      <c r="D72" s="3" t="s">
        <v>21</v>
      </c>
      <c r="E72" s="3" t="s">
        <v>51</v>
      </c>
      <c r="F72" s="3" t="s">
        <v>8</v>
      </c>
      <c r="G72" s="3" t="s">
        <v>9</v>
      </c>
      <c r="H72" s="3" t="s">
        <v>28</v>
      </c>
      <c r="I72" s="3" t="s">
        <v>11</v>
      </c>
      <c r="J72" s="3" t="s">
        <v>344</v>
      </c>
      <c r="K72" s="3" t="s">
        <v>343</v>
      </c>
      <c r="L72" s="3" t="s">
        <v>12</v>
      </c>
      <c r="M72" s="3" t="s">
        <v>322</v>
      </c>
      <c r="N72" s="3" t="s">
        <v>17</v>
      </c>
      <c r="O72" s="3" t="s">
        <v>345</v>
      </c>
      <c r="P72" s="3" t="s">
        <v>330</v>
      </c>
      <c r="Q72" s="3" t="s">
        <v>17</v>
      </c>
      <c r="R72" s="3" t="s">
        <v>17</v>
      </c>
      <c r="S72" s="3" t="s">
        <v>346</v>
      </c>
      <c r="T72" s="3" t="s">
        <v>327</v>
      </c>
      <c r="U72" s="3" t="s">
        <v>330</v>
      </c>
      <c r="V72" t="s">
        <v>1671</v>
      </c>
    </row>
    <row r="73" spans="1:22" x14ac:dyDescent="0.25">
      <c r="A73" s="5" t="str">
        <f ca="1">HYPERLINK("#"&amp;CELL("address",'Annual Series'!F3),":DE:6:1:0:0:6:0")</f>
        <v>:DE:6:1:0:0:6:0</v>
      </c>
      <c r="B73" s="3" t="s">
        <v>153</v>
      </c>
      <c r="C73" s="3" t="s">
        <v>307</v>
      </c>
      <c r="D73" s="3" t="s">
        <v>347</v>
      </c>
      <c r="E73" s="3" t="s">
        <v>7</v>
      </c>
      <c r="F73" s="3" t="s">
        <v>8</v>
      </c>
      <c r="G73" s="3" t="s">
        <v>27</v>
      </c>
      <c r="H73" s="3" t="s">
        <v>28</v>
      </c>
      <c r="I73" s="3" t="s">
        <v>11</v>
      </c>
      <c r="J73" s="3" t="s">
        <v>348</v>
      </c>
      <c r="K73" s="3" t="s">
        <v>316</v>
      </c>
      <c r="L73" s="3" t="s">
        <v>12</v>
      </c>
      <c r="M73" s="3" t="s">
        <v>15</v>
      </c>
      <c r="N73" s="3" t="s">
        <v>17</v>
      </c>
      <c r="O73" s="3" t="s">
        <v>318</v>
      </c>
      <c r="P73" s="3" t="s">
        <v>349</v>
      </c>
      <c r="Q73" s="3" t="s">
        <v>17</v>
      </c>
      <c r="R73" s="3" t="s">
        <v>17</v>
      </c>
      <c r="S73" s="3" t="s">
        <v>320</v>
      </c>
      <c r="T73" s="3" t="s">
        <v>321</v>
      </c>
      <c r="U73" s="3" t="s">
        <v>310</v>
      </c>
      <c r="V73" t="s">
        <v>1671</v>
      </c>
    </row>
    <row r="74" spans="1:22" x14ac:dyDescent="0.25">
      <c r="A74" s="5" t="str">
        <f ca="1">HYPERLINK("#"&amp;CELL("address",'Annual Series'!G3),":DE:6:1:2:0:6:0")</f>
        <v>:DE:6:1:2:0:6:0</v>
      </c>
      <c r="B74" s="3" t="s">
        <v>153</v>
      </c>
      <c r="C74" s="3" t="s">
        <v>307</v>
      </c>
      <c r="D74" s="3" t="s">
        <v>347</v>
      </c>
      <c r="E74" s="3" t="s">
        <v>7</v>
      </c>
      <c r="F74" s="3" t="s">
        <v>61</v>
      </c>
      <c r="G74" s="3" t="s">
        <v>27</v>
      </c>
      <c r="H74" s="3" t="s">
        <v>28</v>
      </c>
      <c r="I74" s="3" t="s">
        <v>11</v>
      </c>
      <c r="J74" s="3" t="s">
        <v>350</v>
      </c>
      <c r="K74" s="3" t="s">
        <v>316</v>
      </c>
      <c r="L74" s="3" t="s">
        <v>12</v>
      </c>
      <c r="M74" s="3" t="s">
        <v>15</v>
      </c>
      <c r="N74" s="3" t="s">
        <v>17</v>
      </c>
      <c r="O74" s="3" t="s">
        <v>351</v>
      </c>
      <c r="P74" s="3" t="s">
        <v>17</v>
      </c>
      <c r="Q74" s="3" t="s">
        <v>17</v>
      </c>
      <c r="R74" s="3" t="s">
        <v>17</v>
      </c>
      <c r="S74" s="3" t="s">
        <v>352</v>
      </c>
      <c r="T74" s="3" t="s">
        <v>321</v>
      </c>
      <c r="U74" s="3" t="s">
        <v>310</v>
      </c>
      <c r="V74" t="s">
        <v>1671</v>
      </c>
    </row>
    <row r="75" spans="1:22" x14ac:dyDescent="0.25">
      <c r="A75" s="5" t="str">
        <f ca="1">HYPERLINK("#"&amp;CELL("address",'Annual Series'!H3),":DE:6:4:1:0:6:0")</f>
        <v>:DE:6:4:1:0:6:0</v>
      </c>
      <c r="B75" s="3" t="s">
        <v>153</v>
      </c>
      <c r="C75" s="3" t="s">
        <v>307</v>
      </c>
      <c r="D75" s="3" t="s">
        <v>347</v>
      </c>
      <c r="E75" s="3" t="s">
        <v>148</v>
      </c>
      <c r="F75" s="3" t="s">
        <v>46</v>
      </c>
      <c r="G75" s="3" t="s">
        <v>27</v>
      </c>
      <c r="H75" s="3" t="s">
        <v>28</v>
      </c>
      <c r="I75" s="3" t="s">
        <v>11</v>
      </c>
      <c r="J75" s="3" t="s">
        <v>353</v>
      </c>
      <c r="K75" s="3" t="s">
        <v>316</v>
      </c>
      <c r="L75" s="3" t="s">
        <v>12</v>
      </c>
      <c r="M75" s="3" t="s">
        <v>15</v>
      </c>
      <c r="N75" s="3" t="s">
        <v>17</v>
      </c>
      <c r="O75" s="3" t="s">
        <v>354</v>
      </c>
      <c r="P75" s="3" t="s">
        <v>17</v>
      </c>
      <c r="Q75" s="3" t="s">
        <v>17</v>
      </c>
      <c r="R75" s="3" t="s">
        <v>17</v>
      </c>
      <c r="S75" s="3" t="s">
        <v>355</v>
      </c>
      <c r="T75" s="3" t="s">
        <v>321</v>
      </c>
      <c r="U75" s="3" t="s">
        <v>310</v>
      </c>
      <c r="V75" t="s">
        <v>1671</v>
      </c>
    </row>
    <row r="76" spans="1:22" x14ac:dyDescent="0.25">
      <c r="A76" s="5" t="str">
        <f ca="1">HYPERLINK("#"&amp;CELL("address",'Annual Series'!I3),":DE:6:4:2:0:6:0")</f>
        <v>:DE:6:4:2:0:6:0</v>
      </c>
      <c r="B76" s="3" t="s">
        <v>153</v>
      </c>
      <c r="C76" s="3" t="s">
        <v>307</v>
      </c>
      <c r="D76" s="3" t="s">
        <v>347</v>
      </c>
      <c r="E76" s="3" t="s">
        <v>148</v>
      </c>
      <c r="F76" s="3" t="s">
        <v>61</v>
      </c>
      <c r="G76" s="3" t="s">
        <v>27</v>
      </c>
      <c r="H76" s="3" t="s">
        <v>28</v>
      </c>
      <c r="I76" s="3" t="s">
        <v>11</v>
      </c>
      <c r="J76" s="3" t="s">
        <v>356</v>
      </c>
      <c r="K76" s="3" t="s">
        <v>316</v>
      </c>
      <c r="L76" s="3" t="s">
        <v>12</v>
      </c>
      <c r="M76" s="3" t="s">
        <v>15</v>
      </c>
      <c r="N76" s="3" t="s">
        <v>17</v>
      </c>
      <c r="O76" s="3" t="s">
        <v>354</v>
      </c>
      <c r="P76" s="3" t="s">
        <v>17</v>
      </c>
      <c r="Q76" s="3" t="s">
        <v>17</v>
      </c>
      <c r="R76" s="3" t="s">
        <v>17</v>
      </c>
      <c r="S76" s="3" t="s">
        <v>357</v>
      </c>
      <c r="T76" s="3" t="s">
        <v>321</v>
      </c>
      <c r="U76" s="3" t="s">
        <v>310</v>
      </c>
      <c r="V76" t="s">
        <v>1671</v>
      </c>
    </row>
    <row r="77" spans="1:22" x14ac:dyDescent="0.25">
      <c r="A77" s="5" t="str">
        <f ca="1">HYPERLINK("#"&amp;CELL("address",'Annual Series'!J3),":DE:6:8:1:0:6:0")</f>
        <v>:DE:6:8:1:0:6:0</v>
      </c>
      <c r="B77" s="3" t="s">
        <v>153</v>
      </c>
      <c r="C77" s="3" t="s">
        <v>307</v>
      </c>
      <c r="D77" s="3" t="s">
        <v>347</v>
      </c>
      <c r="E77" s="3" t="s">
        <v>51</v>
      </c>
      <c r="F77" s="3" t="s">
        <v>46</v>
      </c>
      <c r="G77" s="3" t="s">
        <v>27</v>
      </c>
      <c r="H77" s="3" t="s">
        <v>28</v>
      </c>
      <c r="I77" s="3" t="s">
        <v>11</v>
      </c>
      <c r="J77" s="3" t="s">
        <v>358</v>
      </c>
      <c r="K77" s="3" t="s">
        <v>316</v>
      </c>
      <c r="L77" s="3" t="s">
        <v>12</v>
      </c>
      <c r="M77" s="3" t="s">
        <v>15</v>
      </c>
      <c r="N77" s="3" t="s">
        <v>17</v>
      </c>
      <c r="O77" s="3" t="s">
        <v>359</v>
      </c>
      <c r="P77" s="3" t="s">
        <v>17</v>
      </c>
      <c r="Q77" s="3" t="s">
        <v>17</v>
      </c>
      <c r="R77" s="3" t="s">
        <v>17</v>
      </c>
      <c r="S77" s="3" t="s">
        <v>360</v>
      </c>
      <c r="T77" s="3" t="s">
        <v>321</v>
      </c>
      <c r="U77" s="3" t="s">
        <v>310</v>
      </c>
      <c r="V77" t="s">
        <v>1671</v>
      </c>
    </row>
    <row r="78" spans="1:22" x14ac:dyDescent="0.25">
      <c r="A78" s="5" t="str">
        <f ca="1">HYPERLINK("#"&amp;CELL("address",'Annual Series'!K3),":DE:6:8:2:0:6:0")</f>
        <v>:DE:6:8:2:0:6:0</v>
      </c>
      <c r="B78" s="3" t="s">
        <v>153</v>
      </c>
      <c r="C78" s="3" t="s">
        <v>307</v>
      </c>
      <c r="D78" s="3" t="s">
        <v>347</v>
      </c>
      <c r="E78" s="3" t="s">
        <v>51</v>
      </c>
      <c r="F78" s="3" t="s">
        <v>61</v>
      </c>
      <c r="G78" s="3" t="s">
        <v>27</v>
      </c>
      <c r="H78" s="3" t="s">
        <v>28</v>
      </c>
      <c r="I78" s="3" t="s">
        <v>11</v>
      </c>
      <c r="J78" s="3" t="s">
        <v>361</v>
      </c>
      <c r="K78" s="3" t="s">
        <v>316</v>
      </c>
      <c r="L78" s="3" t="s">
        <v>12</v>
      </c>
      <c r="M78" s="3" t="s">
        <v>15</v>
      </c>
      <c r="N78" s="3" t="s">
        <v>17</v>
      </c>
      <c r="O78" s="3" t="s">
        <v>359</v>
      </c>
      <c r="P78" s="3" t="s">
        <v>17</v>
      </c>
      <c r="Q78" s="3" t="s">
        <v>17</v>
      </c>
      <c r="R78" s="3" t="s">
        <v>17</v>
      </c>
      <c r="S78" s="3" t="s">
        <v>362</v>
      </c>
      <c r="T78" s="3" t="s">
        <v>321</v>
      </c>
      <c r="U78" s="3" t="s">
        <v>310</v>
      </c>
      <c r="V78" t="s">
        <v>1671</v>
      </c>
    </row>
    <row r="79" spans="1:22" x14ac:dyDescent="0.25">
      <c r="A79" s="5" t="str">
        <f ca="1">HYPERLINK("#"&amp;CELL("address",'Annual Series'!L3),":DE:9:8:0:2:6:0")</f>
        <v>:DE:9:8:0:2:6:0</v>
      </c>
      <c r="B79" s="3" t="s">
        <v>153</v>
      </c>
      <c r="C79" s="3" t="s">
        <v>307</v>
      </c>
      <c r="D79" s="3" t="s">
        <v>169</v>
      </c>
      <c r="E79" s="3" t="s">
        <v>51</v>
      </c>
      <c r="F79" s="3" t="s">
        <v>8</v>
      </c>
      <c r="G79" s="3" t="s">
        <v>9</v>
      </c>
      <c r="H79" s="3" t="s">
        <v>28</v>
      </c>
      <c r="I79" s="3" t="s">
        <v>11</v>
      </c>
      <c r="J79" s="3" t="s">
        <v>363</v>
      </c>
      <c r="K79" s="3" t="s">
        <v>328</v>
      </c>
      <c r="L79" s="3" t="s">
        <v>12</v>
      </c>
      <c r="M79" s="3" t="s">
        <v>322</v>
      </c>
      <c r="N79" s="3" t="s">
        <v>33</v>
      </c>
      <c r="O79" s="3" t="s">
        <v>364</v>
      </c>
      <c r="P79" s="3" t="s">
        <v>366</v>
      </c>
      <c r="Q79" s="3" t="s">
        <v>17</v>
      </c>
      <c r="R79" s="3" t="s">
        <v>365</v>
      </c>
      <c r="S79" s="3" t="s">
        <v>367</v>
      </c>
      <c r="T79" s="3" t="s">
        <v>327</v>
      </c>
      <c r="U79" s="3" t="s">
        <v>329</v>
      </c>
      <c r="V79" t="s">
        <v>1671</v>
      </c>
    </row>
    <row r="80" spans="1:22" x14ac:dyDescent="0.25">
      <c r="A80" s="5" t="str">
        <f ca="1">HYPERLINK("#"&amp;CELL("address",'Annual Series'!M3),":DE:9:B:0:2:6:0")</f>
        <v>:DE:9:B:0:2:6:0</v>
      </c>
      <c r="B80" s="3" t="s">
        <v>153</v>
      </c>
      <c r="C80" s="3" t="s">
        <v>307</v>
      </c>
      <c r="D80" s="3" t="s">
        <v>169</v>
      </c>
      <c r="E80" s="3" t="s">
        <v>202</v>
      </c>
      <c r="F80" s="3" t="s">
        <v>8</v>
      </c>
      <c r="G80" s="3" t="s">
        <v>9</v>
      </c>
      <c r="H80" s="3" t="s">
        <v>28</v>
      </c>
      <c r="I80" s="3" t="s">
        <v>11</v>
      </c>
      <c r="J80" s="3" t="s">
        <v>368</v>
      </c>
      <c r="K80" s="3" t="s">
        <v>123</v>
      </c>
      <c r="L80" s="3" t="s">
        <v>12</v>
      </c>
      <c r="M80" s="3" t="s">
        <v>15</v>
      </c>
      <c r="N80" s="3" t="s">
        <v>33</v>
      </c>
      <c r="O80" s="3" t="s">
        <v>364</v>
      </c>
      <c r="P80" s="3" t="s">
        <v>370</v>
      </c>
      <c r="Q80" s="3" t="s">
        <v>17</v>
      </c>
      <c r="R80" s="3" t="s">
        <v>365</v>
      </c>
      <c r="S80" s="3" t="s">
        <v>371</v>
      </c>
      <c r="T80" s="3" t="s">
        <v>327</v>
      </c>
      <c r="U80" s="3" t="s">
        <v>369</v>
      </c>
      <c r="V80" t="s">
        <v>1671</v>
      </c>
    </row>
    <row r="81" spans="1:22" x14ac:dyDescent="0.25">
      <c r="A81" s="5" t="str">
        <f ca="1">HYPERLINK("#"&amp;CELL("address",'Annual Series'!N3),":DE:9:C:0:2:6:0")</f>
        <v>:DE:9:C:0:2:6:0</v>
      </c>
      <c r="B81" s="3" t="s">
        <v>153</v>
      </c>
      <c r="C81" s="3" t="s">
        <v>307</v>
      </c>
      <c r="D81" s="3" t="s">
        <v>169</v>
      </c>
      <c r="E81" s="3" t="s">
        <v>207</v>
      </c>
      <c r="F81" s="3" t="s">
        <v>8</v>
      </c>
      <c r="G81" s="3" t="s">
        <v>9</v>
      </c>
      <c r="H81" s="3" t="s">
        <v>28</v>
      </c>
      <c r="I81" s="3" t="s">
        <v>11</v>
      </c>
      <c r="J81" s="3" t="s">
        <v>372</v>
      </c>
      <c r="K81" s="3" t="s">
        <v>123</v>
      </c>
      <c r="L81" s="3" t="s">
        <v>12</v>
      </c>
      <c r="M81" s="3" t="s">
        <v>15</v>
      </c>
      <c r="N81" s="3" t="s">
        <v>33</v>
      </c>
      <c r="O81" s="3" t="s">
        <v>364</v>
      </c>
      <c r="P81" s="3" t="s">
        <v>370</v>
      </c>
      <c r="Q81" s="3" t="s">
        <v>17</v>
      </c>
      <c r="R81" s="3" t="s">
        <v>365</v>
      </c>
      <c r="S81" s="3" t="s">
        <v>373</v>
      </c>
      <c r="T81" s="3" t="s">
        <v>327</v>
      </c>
      <c r="U81" s="3" t="s">
        <v>369</v>
      </c>
      <c r="V81" t="s">
        <v>1671</v>
      </c>
    </row>
    <row r="82" spans="1:22" x14ac:dyDescent="0.25">
      <c r="A82" s="5" t="str">
        <f ca="1">HYPERLINK("#"&amp;CELL("address",'Annual Series'!O3),":DE:9:G:0:2:6:0")</f>
        <v>:DE:9:G:0:2:6:0</v>
      </c>
      <c r="B82" s="3" t="s">
        <v>153</v>
      </c>
      <c r="C82" s="3" t="s">
        <v>307</v>
      </c>
      <c r="D82" s="3" t="s">
        <v>169</v>
      </c>
      <c r="E82" s="3" t="s">
        <v>374</v>
      </c>
      <c r="F82" s="3" t="s">
        <v>8</v>
      </c>
      <c r="G82" s="3" t="s">
        <v>9</v>
      </c>
      <c r="H82" s="3" t="s">
        <v>28</v>
      </c>
      <c r="I82" s="3" t="s">
        <v>11</v>
      </c>
      <c r="J82" s="3" t="s">
        <v>375</v>
      </c>
      <c r="K82" s="3" t="s">
        <v>123</v>
      </c>
      <c r="L82" s="3" t="s">
        <v>12</v>
      </c>
      <c r="M82" s="3" t="s">
        <v>15</v>
      </c>
      <c r="N82" s="3" t="s">
        <v>33</v>
      </c>
      <c r="O82" s="3" t="s">
        <v>364</v>
      </c>
      <c r="P82" s="3" t="s">
        <v>370</v>
      </c>
      <c r="Q82" s="3" t="s">
        <v>17</v>
      </c>
      <c r="R82" s="3" t="s">
        <v>365</v>
      </c>
      <c r="S82" s="3" t="s">
        <v>376</v>
      </c>
      <c r="T82" s="3" t="s">
        <v>327</v>
      </c>
      <c r="U82" s="3" t="s">
        <v>369</v>
      </c>
      <c r="V82" t="s">
        <v>1671</v>
      </c>
    </row>
    <row r="83" spans="1:22" x14ac:dyDescent="0.25">
      <c r="A83" s="5" t="str">
        <f ca="1">HYPERLINK("#"&amp;CELL("address",'Annual Series'!P3),":DE:9:N:0:2:6:0")</f>
        <v>:DE:9:N:0:2:6:0</v>
      </c>
      <c r="B83" s="3" t="s">
        <v>153</v>
      </c>
      <c r="C83" s="3" t="s">
        <v>307</v>
      </c>
      <c r="D83" s="3" t="s">
        <v>169</v>
      </c>
      <c r="E83" s="3" t="s">
        <v>246</v>
      </c>
      <c r="F83" s="3" t="s">
        <v>8</v>
      </c>
      <c r="G83" s="3" t="s">
        <v>9</v>
      </c>
      <c r="H83" s="3" t="s">
        <v>28</v>
      </c>
      <c r="I83" s="3" t="s">
        <v>11</v>
      </c>
      <c r="J83" s="3" t="s">
        <v>377</v>
      </c>
      <c r="K83" s="3" t="s">
        <v>123</v>
      </c>
      <c r="L83" s="3" t="s">
        <v>12</v>
      </c>
      <c r="M83" s="3" t="s">
        <v>15</v>
      </c>
      <c r="N83" s="3" t="s">
        <v>33</v>
      </c>
      <c r="O83" s="3" t="s">
        <v>364</v>
      </c>
      <c r="P83" s="3" t="s">
        <v>370</v>
      </c>
      <c r="Q83" s="3" t="s">
        <v>17</v>
      </c>
      <c r="R83" s="3" t="s">
        <v>365</v>
      </c>
      <c r="S83" s="3" t="s">
        <v>378</v>
      </c>
      <c r="T83" s="3" t="s">
        <v>327</v>
      </c>
      <c r="U83" s="3" t="s">
        <v>369</v>
      </c>
      <c r="V83" t="s">
        <v>1671</v>
      </c>
    </row>
    <row r="84" spans="1:22" x14ac:dyDescent="0.25">
      <c r="A84" s="5" t="str">
        <f ca="1">HYPERLINK("#"&amp;CELL("address",'Quarterly Series'!BH3),":DK:0:1:0:1:6:0")</f>
        <v>:DK:0:1:0:1:6:0</v>
      </c>
      <c r="B84" s="3" t="s">
        <v>24</v>
      </c>
      <c r="C84" s="3" t="s">
        <v>379</v>
      </c>
      <c r="D84" s="3" t="s">
        <v>26</v>
      </c>
      <c r="E84" s="3" t="s">
        <v>7</v>
      </c>
      <c r="F84" s="3" t="s">
        <v>8</v>
      </c>
      <c r="G84" s="3" t="s">
        <v>98</v>
      </c>
      <c r="H84" s="3" t="s">
        <v>28</v>
      </c>
      <c r="I84" s="3" t="s">
        <v>11</v>
      </c>
      <c r="J84" s="3" t="s">
        <v>380</v>
      </c>
      <c r="K84" s="3" t="s">
        <v>123</v>
      </c>
      <c r="L84" s="3" t="s">
        <v>12</v>
      </c>
      <c r="M84" s="3" t="s">
        <v>220</v>
      </c>
      <c r="N84" s="3" t="s">
        <v>17</v>
      </c>
      <c r="O84" s="3" t="s">
        <v>381</v>
      </c>
      <c r="P84" s="3" t="s">
        <v>383</v>
      </c>
      <c r="Q84" s="3" t="s">
        <v>17</v>
      </c>
      <c r="R84" s="3" t="s">
        <v>17</v>
      </c>
      <c r="S84" s="3" t="s">
        <v>17</v>
      </c>
      <c r="T84" s="3" t="s">
        <v>384</v>
      </c>
      <c r="U84" s="3" t="s">
        <v>382</v>
      </c>
      <c r="V84" t="s">
        <v>1671</v>
      </c>
    </row>
    <row r="85" spans="1:22" x14ac:dyDescent="0.25">
      <c r="A85" s="5" t="str">
        <f ca="1">HYPERLINK("#"&amp;CELL("address",'Quarterly Series'!BI3),":DK:0:2:0:1:6:0")</f>
        <v>:DK:0:2:0:1:6:0</v>
      </c>
      <c r="B85" s="3" t="s">
        <v>24</v>
      </c>
      <c r="C85" s="3" t="s">
        <v>379</v>
      </c>
      <c r="D85" s="3" t="s">
        <v>26</v>
      </c>
      <c r="E85" s="3" t="s">
        <v>45</v>
      </c>
      <c r="F85" s="3" t="s">
        <v>8</v>
      </c>
      <c r="G85" s="3" t="s">
        <v>98</v>
      </c>
      <c r="H85" s="3" t="s">
        <v>28</v>
      </c>
      <c r="I85" s="3" t="s">
        <v>11</v>
      </c>
      <c r="J85" s="3" t="s">
        <v>386</v>
      </c>
      <c r="K85" s="3" t="s">
        <v>385</v>
      </c>
      <c r="L85" s="3" t="s">
        <v>12</v>
      </c>
      <c r="M85" s="3" t="s">
        <v>15</v>
      </c>
      <c r="N85" s="3" t="s">
        <v>33</v>
      </c>
      <c r="O85" s="3" t="s">
        <v>387</v>
      </c>
      <c r="P85" s="3" t="s">
        <v>389</v>
      </c>
      <c r="Q85" s="3" t="s">
        <v>17</v>
      </c>
      <c r="R85" s="3" t="s">
        <v>17</v>
      </c>
      <c r="S85" s="3" t="s">
        <v>390</v>
      </c>
      <c r="T85" s="3" t="s">
        <v>391</v>
      </c>
      <c r="U85" s="3" t="s">
        <v>388</v>
      </c>
      <c r="V85" t="s">
        <v>1671</v>
      </c>
    </row>
    <row r="86" spans="1:22" x14ac:dyDescent="0.25">
      <c r="A86" s="5" t="str">
        <f ca="1">HYPERLINK("#"&amp;CELL("address",'Quarterly Series'!BJ3),":DK:0:8:0:1:0:0")</f>
        <v>:DK:0:8:0:1:0:0</v>
      </c>
      <c r="B86" s="3" t="s">
        <v>24</v>
      </c>
      <c r="C86" s="3" t="s">
        <v>379</v>
      </c>
      <c r="D86" s="3" t="s">
        <v>26</v>
      </c>
      <c r="E86" s="3" t="s">
        <v>51</v>
      </c>
      <c r="F86" s="3" t="s">
        <v>8</v>
      </c>
      <c r="G86" s="3" t="s">
        <v>98</v>
      </c>
      <c r="H86" s="3" t="s">
        <v>129</v>
      </c>
      <c r="I86" s="3" t="s">
        <v>11</v>
      </c>
      <c r="J86" s="3" t="s">
        <v>393</v>
      </c>
      <c r="K86" s="3" t="s">
        <v>392</v>
      </c>
      <c r="L86" s="3" t="s">
        <v>12</v>
      </c>
      <c r="M86" s="3" t="s">
        <v>15</v>
      </c>
      <c r="N86" s="3" t="s">
        <v>33</v>
      </c>
      <c r="O86" s="3" t="s">
        <v>394</v>
      </c>
      <c r="P86" s="3" t="s">
        <v>395</v>
      </c>
      <c r="Q86" s="3" t="s">
        <v>17</v>
      </c>
      <c r="R86" s="3" t="s">
        <v>17</v>
      </c>
      <c r="S86" s="3" t="s">
        <v>396</v>
      </c>
      <c r="T86" s="3" t="s">
        <v>397</v>
      </c>
      <c r="U86" s="3" t="s">
        <v>388</v>
      </c>
      <c r="V86" t="s">
        <v>1671</v>
      </c>
    </row>
    <row r="87" spans="1:22" x14ac:dyDescent="0.25">
      <c r="A87" s="5" t="str">
        <f ca="1">HYPERLINK("#"&amp;CELL("address",'Quarterly Series'!BK3),":DK:0:9:0:1:4:0")</f>
        <v>:DK:0:9:0:1:4:0</v>
      </c>
      <c r="B87" s="3" t="s">
        <v>24</v>
      </c>
      <c r="C87" s="3" t="s">
        <v>379</v>
      </c>
      <c r="D87" s="3" t="s">
        <v>26</v>
      </c>
      <c r="E87" s="3" t="s">
        <v>112</v>
      </c>
      <c r="F87" s="3" t="s">
        <v>8</v>
      </c>
      <c r="G87" s="3" t="s">
        <v>98</v>
      </c>
      <c r="H87" s="3" t="s">
        <v>398</v>
      </c>
      <c r="I87" s="3" t="s">
        <v>11</v>
      </c>
      <c r="J87" s="3" t="s">
        <v>399</v>
      </c>
      <c r="K87" s="3" t="s">
        <v>392</v>
      </c>
      <c r="L87" s="3" t="s">
        <v>12</v>
      </c>
      <c r="M87" s="3" t="s">
        <v>15</v>
      </c>
      <c r="N87" s="3" t="s">
        <v>33</v>
      </c>
      <c r="O87" s="3" t="s">
        <v>400</v>
      </c>
      <c r="P87" s="3" t="s">
        <v>395</v>
      </c>
      <c r="Q87" s="3" t="s">
        <v>17</v>
      </c>
      <c r="R87" s="3" t="s">
        <v>17</v>
      </c>
      <c r="S87" s="3" t="s">
        <v>401</v>
      </c>
      <c r="T87" s="3" t="s">
        <v>397</v>
      </c>
      <c r="U87" s="3" t="s">
        <v>388</v>
      </c>
      <c r="V87" t="s">
        <v>1671</v>
      </c>
    </row>
    <row r="88" spans="1:22" x14ac:dyDescent="0.25">
      <c r="A88" s="5" t="str">
        <f ca="1">HYPERLINK("#"&amp;CELL("address",'Quarterly Series'!BL3),":DK:0:A:0:1:5:0")</f>
        <v>:DK:0:A:0:1:5:0</v>
      </c>
      <c r="B88" s="3" t="s">
        <v>24</v>
      </c>
      <c r="C88" s="3" t="s">
        <v>379</v>
      </c>
      <c r="D88" s="3" t="s">
        <v>26</v>
      </c>
      <c r="E88" s="3" t="s">
        <v>402</v>
      </c>
      <c r="F88" s="3" t="s">
        <v>8</v>
      </c>
      <c r="G88" s="3" t="s">
        <v>98</v>
      </c>
      <c r="H88" s="3" t="s">
        <v>403</v>
      </c>
      <c r="I88" s="3" t="s">
        <v>11</v>
      </c>
      <c r="J88" s="3" t="s">
        <v>404</v>
      </c>
      <c r="K88" s="3" t="s">
        <v>392</v>
      </c>
      <c r="L88" s="3" t="s">
        <v>12</v>
      </c>
      <c r="M88" s="3" t="s">
        <v>15</v>
      </c>
      <c r="N88" s="3" t="s">
        <v>33</v>
      </c>
      <c r="O88" s="3" t="s">
        <v>405</v>
      </c>
      <c r="P88" s="3" t="s">
        <v>406</v>
      </c>
      <c r="Q88" s="3" t="s">
        <v>17</v>
      </c>
      <c r="R88" s="3" t="s">
        <v>17</v>
      </c>
      <c r="S88" s="3" t="s">
        <v>407</v>
      </c>
      <c r="T88" s="3" t="s">
        <v>397</v>
      </c>
      <c r="U88" s="3" t="s">
        <v>388</v>
      </c>
      <c r="V88" t="s">
        <v>1671</v>
      </c>
    </row>
    <row r="89" spans="1:22" x14ac:dyDescent="0.25">
      <c r="A89" s="5" t="str">
        <f ca="1">HYPERLINK("#"&amp;CELL("address",'Quarterly Series'!BM3),":DK:0:G:0:1:5:0")</f>
        <v>:DK:0:G:0:1:5:0</v>
      </c>
      <c r="B89" s="3" t="s">
        <v>24</v>
      </c>
      <c r="C89" s="3" t="s">
        <v>379</v>
      </c>
      <c r="D89" s="3" t="s">
        <v>26</v>
      </c>
      <c r="E89" s="3" t="s">
        <v>374</v>
      </c>
      <c r="F89" s="3" t="s">
        <v>8</v>
      </c>
      <c r="G89" s="3" t="s">
        <v>98</v>
      </c>
      <c r="H89" s="3" t="s">
        <v>403</v>
      </c>
      <c r="I89" s="3" t="s">
        <v>11</v>
      </c>
      <c r="J89" s="3" t="s">
        <v>408</v>
      </c>
      <c r="K89" s="3" t="s">
        <v>392</v>
      </c>
      <c r="L89" s="3" t="s">
        <v>12</v>
      </c>
      <c r="M89" s="3" t="s">
        <v>15</v>
      </c>
      <c r="N89" s="3" t="s">
        <v>33</v>
      </c>
      <c r="O89" s="3" t="s">
        <v>409</v>
      </c>
      <c r="P89" s="3" t="s">
        <v>406</v>
      </c>
      <c r="Q89" s="3" t="s">
        <v>17</v>
      </c>
      <c r="R89" s="3" t="s">
        <v>17</v>
      </c>
      <c r="S89" s="3" t="s">
        <v>410</v>
      </c>
      <c r="T89" s="3" t="s">
        <v>397</v>
      </c>
      <c r="U89" s="3" t="s">
        <v>388</v>
      </c>
      <c r="V89" t="s">
        <v>1671</v>
      </c>
    </row>
    <row r="90" spans="1:22" x14ac:dyDescent="0.25">
      <c r="A90" s="5" t="str">
        <f ca="1">HYPERLINK("#"&amp;CELL("address",'Quarterly Series'!BN3),":DK:0:I:0:1:5:0")</f>
        <v>:DK:0:I:0:1:5:0</v>
      </c>
      <c r="B90" s="3" t="s">
        <v>24</v>
      </c>
      <c r="C90" s="3" t="s">
        <v>379</v>
      </c>
      <c r="D90" s="3" t="s">
        <v>26</v>
      </c>
      <c r="E90" s="3" t="s">
        <v>411</v>
      </c>
      <c r="F90" s="3" t="s">
        <v>8</v>
      </c>
      <c r="G90" s="3" t="s">
        <v>98</v>
      </c>
      <c r="H90" s="3" t="s">
        <v>403</v>
      </c>
      <c r="I90" s="3" t="s">
        <v>11</v>
      </c>
      <c r="J90" s="3" t="s">
        <v>412</v>
      </c>
      <c r="K90" s="3" t="s">
        <v>392</v>
      </c>
      <c r="L90" s="3" t="s">
        <v>12</v>
      </c>
      <c r="M90" s="3" t="s">
        <v>15</v>
      </c>
      <c r="N90" s="3" t="s">
        <v>33</v>
      </c>
      <c r="O90" s="3" t="s">
        <v>413</v>
      </c>
      <c r="P90" s="3" t="s">
        <v>406</v>
      </c>
      <c r="Q90" s="3" t="s">
        <v>17</v>
      </c>
      <c r="R90" s="3" t="s">
        <v>17</v>
      </c>
      <c r="S90" s="3" t="s">
        <v>414</v>
      </c>
      <c r="T90" s="3" t="s">
        <v>397</v>
      </c>
      <c r="U90" s="3" t="s">
        <v>388</v>
      </c>
      <c r="V90" t="s">
        <v>1671</v>
      </c>
    </row>
    <row r="91" spans="1:22" x14ac:dyDescent="0.25">
      <c r="A91" s="5" t="str">
        <f ca="1">HYPERLINK("#"&amp;CELL("address",'Quarterly Series'!BO3),":DK:0:R:0:1:6:0")</f>
        <v>:DK:0:R:0:1:6:0</v>
      </c>
      <c r="B91" s="3" t="s">
        <v>24</v>
      </c>
      <c r="C91" s="3" t="s">
        <v>379</v>
      </c>
      <c r="D91" s="3" t="s">
        <v>26</v>
      </c>
      <c r="E91" s="3" t="s">
        <v>415</v>
      </c>
      <c r="F91" s="3" t="s">
        <v>8</v>
      </c>
      <c r="G91" s="3" t="s">
        <v>98</v>
      </c>
      <c r="H91" s="3" t="s">
        <v>28</v>
      </c>
      <c r="I91" s="3" t="s">
        <v>11</v>
      </c>
      <c r="J91" s="3" t="s">
        <v>416</v>
      </c>
      <c r="K91" s="3" t="s">
        <v>392</v>
      </c>
      <c r="L91" s="3" t="s">
        <v>12</v>
      </c>
      <c r="M91" s="3" t="s">
        <v>15</v>
      </c>
      <c r="N91" s="3" t="s">
        <v>33</v>
      </c>
      <c r="O91" s="3" t="s">
        <v>387</v>
      </c>
      <c r="P91" s="3" t="s">
        <v>406</v>
      </c>
      <c r="Q91" s="3" t="s">
        <v>17</v>
      </c>
      <c r="R91" s="3" t="s">
        <v>17</v>
      </c>
      <c r="S91" s="3" t="s">
        <v>17</v>
      </c>
      <c r="T91" s="3" t="s">
        <v>397</v>
      </c>
      <c r="U91" s="3" t="s">
        <v>388</v>
      </c>
      <c r="V91" t="s">
        <v>1671</v>
      </c>
    </row>
    <row r="92" spans="1:22" x14ac:dyDescent="0.25">
      <c r="A92" s="5" t="str">
        <f ca="1">HYPERLINK("#"&amp;CELL("address",'Quarterly Series'!BP3),":EE:0:1:0:1:1:0")</f>
        <v>:EE:0:1:0:1:1:0</v>
      </c>
      <c r="B92" s="3" t="s">
        <v>24</v>
      </c>
      <c r="C92" s="3" t="s">
        <v>417</v>
      </c>
      <c r="D92" s="3" t="s">
        <v>26</v>
      </c>
      <c r="E92" s="3" t="s">
        <v>7</v>
      </c>
      <c r="F92" s="3" t="s">
        <v>8</v>
      </c>
      <c r="G92" s="3" t="s">
        <v>98</v>
      </c>
      <c r="H92" s="3" t="s">
        <v>10</v>
      </c>
      <c r="I92" s="3" t="s">
        <v>11</v>
      </c>
      <c r="J92" s="3" t="s">
        <v>418</v>
      </c>
      <c r="K92" s="3" t="s">
        <v>123</v>
      </c>
      <c r="L92" s="3" t="s">
        <v>12</v>
      </c>
      <c r="M92" s="3" t="s">
        <v>322</v>
      </c>
      <c r="N92" s="3" t="s">
        <v>33</v>
      </c>
      <c r="O92" s="3" t="s">
        <v>419</v>
      </c>
      <c r="P92" s="3" t="s">
        <v>17</v>
      </c>
      <c r="Q92" s="3" t="s">
        <v>17</v>
      </c>
      <c r="R92" s="3" t="s">
        <v>17</v>
      </c>
      <c r="S92" s="3" t="s">
        <v>17</v>
      </c>
      <c r="T92" s="3" t="s">
        <v>421</v>
      </c>
      <c r="U92" s="3" t="s">
        <v>420</v>
      </c>
      <c r="V92" t="s">
        <v>1671</v>
      </c>
    </row>
    <row r="93" spans="1:22" x14ac:dyDescent="0.25">
      <c r="A93" s="5" t="str">
        <f ca="1">HYPERLINK("#"&amp;CELL("address",'Quarterly Series'!BQ3),":EE:0:2:0:1:1:0")</f>
        <v>:EE:0:2:0:1:1:0</v>
      </c>
      <c r="B93" s="3" t="s">
        <v>24</v>
      </c>
      <c r="C93" s="3" t="s">
        <v>417</v>
      </c>
      <c r="D93" s="3" t="s">
        <v>26</v>
      </c>
      <c r="E93" s="3" t="s">
        <v>45</v>
      </c>
      <c r="F93" s="3" t="s">
        <v>8</v>
      </c>
      <c r="G93" s="3" t="s">
        <v>98</v>
      </c>
      <c r="H93" s="3" t="s">
        <v>10</v>
      </c>
      <c r="I93" s="3" t="s">
        <v>11</v>
      </c>
      <c r="J93" s="3" t="s">
        <v>422</v>
      </c>
      <c r="K93" s="3" t="s">
        <v>123</v>
      </c>
      <c r="L93" s="3" t="s">
        <v>12</v>
      </c>
      <c r="M93" s="3" t="s">
        <v>322</v>
      </c>
      <c r="N93" s="3" t="s">
        <v>33</v>
      </c>
      <c r="O93" s="3" t="s">
        <v>419</v>
      </c>
      <c r="P93" s="3" t="s">
        <v>17</v>
      </c>
      <c r="Q93" s="3" t="s">
        <v>17</v>
      </c>
      <c r="R93" s="3" t="s">
        <v>17</v>
      </c>
      <c r="S93" s="3" t="s">
        <v>17</v>
      </c>
      <c r="T93" s="3" t="s">
        <v>421</v>
      </c>
      <c r="U93" s="3" t="s">
        <v>420</v>
      </c>
      <c r="V93" t="s">
        <v>1671</v>
      </c>
    </row>
    <row r="94" spans="1:22" x14ac:dyDescent="0.25">
      <c r="A94" s="5" t="str">
        <f ca="1">HYPERLINK("#"&amp;CELL("address",'Quarterly Series'!BR3),":EE:0:8:0:1:1:0")</f>
        <v>:EE:0:8:0:1:1:0</v>
      </c>
      <c r="B94" s="3" t="s">
        <v>24</v>
      </c>
      <c r="C94" s="3" t="s">
        <v>417</v>
      </c>
      <c r="D94" s="3" t="s">
        <v>26</v>
      </c>
      <c r="E94" s="3" t="s">
        <v>51</v>
      </c>
      <c r="F94" s="3" t="s">
        <v>8</v>
      </c>
      <c r="G94" s="3" t="s">
        <v>98</v>
      </c>
      <c r="H94" s="3" t="s">
        <v>10</v>
      </c>
      <c r="I94" s="3" t="s">
        <v>11</v>
      </c>
      <c r="J94" s="3" t="s">
        <v>423</v>
      </c>
      <c r="K94" s="3" t="s">
        <v>123</v>
      </c>
      <c r="L94" s="3" t="s">
        <v>12</v>
      </c>
      <c r="M94" s="3" t="s">
        <v>322</v>
      </c>
      <c r="N94" s="3" t="s">
        <v>33</v>
      </c>
      <c r="O94" s="3" t="s">
        <v>419</v>
      </c>
      <c r="P94" s="3" t="s">
        <v>17</v>
      </c>
      <c r="Q94" s="3" t="s">
        <v>17</v>
      </c>
      <c r="R94" s="3" t="s">
        <v>17</v>
      </c>
      <c r="S94" s="3" t="s">
        <v>17</v>
      </c>
      <c r="T94" s="3" t="s">
        <v>421</v>
      </c>
      <c r="U94" s="3" t="s">
        <v>420</v>
      </c>
      <c r="V94" t="s">
        <v>1671</v>
      </c>
    </row>
    <row r="95" spans="1:22" x14ac:dyDescent="0.25">
      <c r="A95" s="5" t="str">
        <f ca="1">HYPERLINK("#"&amp;CELL("address",'Quarterly Series'!BS3),":EE:1:8:0:1:1:0")</f>
        <v>:EE:1:8:0:1:1:0</v>
      </c>
      <c r="B95" s="3" t="s">
        <v>24</v>
      </c>
      <c r="C95" s="3" t="s">
        <v>417</v>
      </c>
      <c r="D95" s="3" t="s">
        <v>37</v>
      </c>
      <c r="E95" s="3" t="s">
        <v>51</v>
      </c>
      <c r="F95" s="3" t="s">
        <v>8</v>
      </c>
      <c r="G95" s="3" t="s">
        <v>98</v>
      </c>
      <c r="H95" s="3" t="s">
        <v>10</v>
      </c>
      <c r="I95" s="3" t="s">
        <v>11</v>
      </c>
      <c r="J95" s="3" t="s">
        <v>425</v>
      </c>
      <c r="K95" s="3" t="s">
        <v>424</v>
      </c>
      <c r="L95" s="3" t="s">
        <v>12</v>
      </c>
      <c r="M95" s="3" t="s">
        <v>322</v>
      </c>
      <c r="N95" s="3" t="s">
        <v>33</v>
      </c>
      <c r="O95" s="3" t="s">
        <v>426</v>
      </c>
      <c r="P95" s="3" t="s">
        <v>428</v>
      </c>
      <c r="Q95" s="3" t="s">
        <v>17</v>
      </c>
      <c r="R95" s="3" t="s">
        <v>17</v>
      </c>
      <c r="S95" s="3" t="s">
        <v>429</v>
      </c>
      <c r="T95" s="3" t="s">
        <v>430</v>
      </c>
      <c r="U95" s="3" t="s">
        <v>427</v>
      </c>
      <c r="V95" t="s">
        <v>1671</v>
      </c>
    </row>
    <row r="96" spans="1:22" x14ac:dyDescent="0.25">
      <c r="A96" s="5" t="str">
        <f ca="1">HYPERLINK("#"&amp;CELL("address",'Quarterly Series'!BT3),":EE:2:8:0:1:1:0")</f>
        <v>:EE:2:8:0:1:1:0</v>
      </c>
      <c r="B96" s="3" t="s">
        <v>24</v>
      </c>
      <c r="C96" s="3" t="s">
        <v>417</v>
      </c>
      <c r="D96" s="3" t="s">
        <v>6</v>
      </c>
      <c r="E96" s="3" t="s">
        <v>51</v>
      </c>
      <c r="F96" s="3" t="s">
        <v>8</v>
      </c>
      <c r="G96" s="3" t="s">
        <v>98</v>
      </c>
      <c r="H96" s="3" t="s">
        <v>10</v>
      </c>
      <c r="I96" s="3" t="s">
        <v>11</v>
      </c>
      <c r="J96" s="3" t="s">
        <v>431</v>
      </c>
      <c r="K96" s="3" t="s">
        <v>424</v>
      </c>
      <c r="L96" s="3" t="s">
        <v>12</v>
      </c>
      <c r="M96" s="3" t="s">
        <v>322</v>
      </c>
      <c r="N96" s="3" t="s">
        <v>33</v>
      </c>
      <c r="O96" s="3" t="s">
        <v>432</v>
      </c>
      <c r="P96" s="3" t="s">
        <v>428</v>
      </c>
      <c r="Q96" s="3" t="s">
        <v>17</v>
      </c>
      <c r="R96" s="3" t="s">
        <v>17</v>
      </c>
      <c r="S96" s="3" t="s">
        <v>429</v>
      </c>
      <c r="T96" s="3" t="s">
        <v>430</v>
      </c>
      <c r="U96" s="3" t="s">
        <v>427</v>
      </c>
      <c r="V96" t="s">
        <v>1671</v>
      </c>
    </row>
    <row r="97" spans="1:22" x14ac:dyDescent="0.25">
      <c r="A97" s="5" t="str">
        <f ca="1">HYPERLINK("#"&amp;CELL("address",'Quarterly Series'!BU3),":EE:5:8:0:1:1:0")</f>
        <v>:EE:5:8:0:1:1:0</v>
      </c>
      <c r="B97" s="3" t="s">
        <v>24</v>
      </c>
      <c r="C97" s="3" t="s">
        <v>417</v>
      </c>
      <c r="D97" s="3" t="s">
        <v>433</v>
      </c>
      <c r="E97" s="3" t="s">
        <v>51</v>
      </c>
      <c r="F97" s="3" t="s">
        <v>8</v>
      </c>
      <c r="G97" s="3" t="s">
        <v>98</v>
      </c>
      <c r="H97" s="3" t="s">
        <v>10</v>
      </c>
      <c r="I97" s="3" t="s">
        <v>11</v>
      </c>
      <c r="J97" s="3" t="s">
        <v>434</v>
      </c>
      <c r="K97" s="3" t="s">
        <v>424</v>
      </c>
      <c r="L97" s="3" t="s">
        <v>12</v>
      </c>
      <c r="M97" s="3" t="s">
        <v>322</v>
      </c>
      <c r="N97" s="3" t="s">
        <v>33</v>
      </c>
      <c r="O97" s="3" t="s">
        <v>435</v>
      </c>
      <c r="P97" s="3" t="s">
        <v>428</v>
      </c>
      <c r="Q97" s="3" t="s">
        <v>17</v>
      </c>
      <c r="R97" s="3" t="s">
        <v>17</v>
      </c>
      <c r="S97" s="3" t="s">
        <v>429</v>
      </c>
      <c r="T97" s="3" t="s">
        <v>430</v>
      </c>
      <c r="U97" s="3" t="s">
        <v>427</v>
      </c>
      <c r="V97" t="s">
        <v>1671</v>
      </c>
    </row>
    <row r="98" spans="1:22" x14ac:dyDescent="0.25">
      <c r="A98" s="5" t="str">
        <f ca="1">HYPERLINK("#"&amp;CELL("address",'Quarterly Series'!BV3),":EE:6:8:0:1:1:0")</f>
        <v>:EE:6:8:0:1:1:0</v>
      </c>
      <c r="B98" s="3" t="s">
        <v>24</v>
      </c>
      <c r="C98" s="3" t="s">
        <v>417</v>
      </c>
      <c r="D98" s="3" t="s">
        <v>347</v>
      </c>
      <c r="E98" s="3" t="s">
        <v>51</v>
      </c>
      <c r="F98" s="3" t="s">
        <v>8</v>
      </c>
      <c r="G98" s="3" t="s">
        <v>98</v>
      </c>
      <c r="H98" s="3" t="s">
        <v>10</v>
      </c>
      <c r="I98" s="3" t="s">
        <v>11</v>
      </c>
      <c r="J98" s="3" t="s">
        <v>436</v>
      </c>
      <c r="K98" s="3" t="s">
        <v>424</v>
      </c>
      <c r="L98" s="3" t="s">
        <v>12</v>
      </c>
      <c r="M98" s="3" t="s">
        <v>322</v>
      </c>
      <c r="N98" s="3" t="s">
        <v>33</v>
      </c>
      <c r="O98" s="3" t="s">
        <v>437</v>
      </c>
      <c r="P98" s="3" t="s">
        <v>428</v>
      </c>
      <c r="Q98" s="3" t="s">
        <v>17</v>
      </c>
      <c r="R98" s="3" t="s">
        <v>17</v>
      </c>
      <c r="S98" s="3" t="s">
        <v>438</v>
      </c>
      <c r="T98" s="3" t="s">
        <v>430</v>
      </c>
      <c r="U98" s="3" t="s">
        <v>427</v>
      </c>
      <c r="V98" t="s">
        <v>1671</v>
      </c>
    </row>
    <row r="99" spans="1:22" x14ac:dyDescent="0.25">
      <c r="A99" s="5" t="str">
        <f ca="1">HYPERLINK("#"&amp;CELL("address",'Quarterly Series'!BW3),":ES:0:1:0:1:6:0")</f>
        <v>:ES:0:1:0:1:6:0</v>
      </c>
      <c r="B99" s="3" t="s">
        <v>24</v>
      </c>
      <c r="C99" s="3" t="s">
        <v>439</v>
      </c>
      <c r="D99" s="3" t="s">
        <v>26</v>
      </c>
      <c r="E99" s="3" t="s">
        <v>7</v>
      </c>
      <c r="F99" s="3" t="s">
        <v>8</v>
      </c>
      <c r="G99" s="3" t="s">
        <v>98</v>
      </c>
      <c r="H99" s="3" t="s">
        <v>28</v>
      </c>
      <c r="I99" s="3" t="s">
        <v>11</v>
      </c>
      <c r="J99" s="3" t="s">
        <v>440</v>
      </c>
      <c r="K99" s="3" t="s">
        <v>178</v>
      </c>
      <c r="L99" s="3" t="s">
        <v>12</v>
      </c>
      <c r="M99" s="3" t="s">
        <v>15</v>
      </c>
      <c r="N99" s="3" t="s">
        <v>33</v>
      </c>
      <c r="O99" s="3" t="s">
        <v>323</v>
      </c>
      <c r="P99" s="3" t="s">
        <v>442</v>
      </c>
      <c r="Q99" s="3" t="s">
        <v>17</v>
      </c>
      <c r="R99" s="3" t="s">
        <v>17</v>
      </c>
      <c r="S99" s="3" t="s">
        <v>443</v>
      </c>
      <c r="T99" s="3" t="s">
        <v>441</v>
      </c>
      <c r="U99" s="3" t="s">
        <v>441</v>
      </c>
      <c r="V99" t="s">
        <v>1671</v>
      </c>
    </row>
    <row r="100" spans="1:22" x14ac:dyDescent="0.25">
      <c r="A100" s="5" t="str">
        <f ca="1">HYPERLINK("#"&amp;CELL("address",'Quarterly Series'!BX3),":ES:0:1:0:3:1:0")</f>
        <v>:ES:0:1:0:3:1:0</v>
      </c>
      <c r="B100" s="3" t="s">
        <v>24</v>
      </c>
      <c r="C100" s="3" t="s">
        <v>439</v>
      </c>
      <c r="D100" s="3" t="s">
        <v>26</v>
      </c>
      <c r="E100" s="3" t="s">
        <v>7</v>
      </c>
      <c r="F100" s="3" t="s">
        <v>8</v>
      </c>
      <c r="G100" s="3" t="s">
        <v>444</v>
      </c>
      <c r="H100" s="3" t="s">
        <v>10</v>
      </c>
      <c r="I100" s="3" t="s">
        <v>11</v>
      </c>
      <c r="J100" s="3" t="s">
        <v>445</v>
      </c>
      <c r="K100" s="3" t="s">
        <v>424</v>
      </c>
      <c r="L100" s="3" t="s">
        <v>12</v>
      </c>
      <c r="M100" s="3" t="s">
        <v>15</v>
      </c>
      <c r="N100" s="3" t="s">
        <v>33</v>
      </c>
      <c r="O100" s="3" t="s">
        <v>446</v>
      </c>
      <c r="P100" s="3" t="s">
        <v>448</v>
      </c>
      <c r="Q100" s="3" t="s">
        <v>17</v>
      </c>
      <c r="R100" s="3" t="s">
        <v>17</v>
      </c>
      <c r="S100" s="3" t="s">
        <v>449</v>
      </c>
      <c r="T100" s="3" t="s">
        <v>450</v>
      </c>
      <c r="U100" s="3" t="s">
        <v>447</v>
      </c>
      <c r="V100" t="s">
        <v>1671</v>
      </c>
    </row>
    <row r="101" spans="1:22" x14ac:dyDescent="0.25">
      <c r="A101" s="5" t="str">
        <f ca="1">HYPERLINK("#"&amp;CELL("address",'Quarterly Series'!BY3),":ES:0:1:0:5:6:0")</f>
        <v>:ES:0:1:0:5:6:0</v>
      </c>
      <c r="B101" s="3" t="s">
        <v>24</v>
      </c>
      <c r="C101" s="3" t="s">
        <v>439</v>
      </c>
      <c r="D101" s="3" t="s">
        <v>26</v>
      </c>
      <c r="E101" s="3" t="s">
        <v>7</v>
      </c>
      <c r="F101" s="3" t="s">
        <v>8</v>
      </c>
      <c r="G101" s="3" t="s">
        <v>451</v>
      </c>
      <c r="H101" s="3" t="s">
        <v>28</v>
      </c>
      <c r="I101" s="3" t="s">
        <v>11</v>
      </c>
      <c r="J101" s="3" t="s">
        <v>452</v>
      </c>
      <c r="K101" s="3" t="s">
        <v>123</v>
      </c>
      <c r="L101" s="3" t="s">
        <v>12</v>
      </c>
      <c r="M101" s="3" t="s">
        <v>15</v>
      </c>
      <c r="N101" s="3" t="s">
        <v>33</v>
      </c>
      <c r="O101" s="3" t="s">
        <v>323</v>
      </c>
      <c r="P101" s="3" t="s">
        <v>454</v>
      </c>
      <c r="Q101" s="3" t="s">
        <v>17</v>
      </c>
      <c r="R101" s="3" t="s">
        <v>17</v>
      </c>
      <c r="S101" s="3" t="s">
        <v>455</v>
      </c>
      <c r="T101" s="3" t="s">
        <v>456</v>
      </c>
      <c r="U101" s="3" t="s">
        <v>453</v>
      </c>
      <c r="V101" t="s">
        <v>1671</v>
      </c>
    </row>
    <row r="102" spans="1:22" x14ac:dyDescent="0.25">
      <c r="A102" s="5" t="str">
        <f ca="1">HYPERLINK("#"&amp;CELL("address",'Quarterly Series'!BZ3),":ES:0:1:1:1:6:0")</f>
        <v>:ES:0:1:1:1:6:0</v>
      </c>
      <c r="B102" s="3" t="s">
        <v>24</v>
      </c>
      <c r="C102" s="3" t="s">
        <v>439</v>
      </c>
      <c r="D102" s="3" t="s">
        <v>26</v>
      </c>
      <c r="E102" s="3" t="s">
        <v>7</v>
      </c>
      <c r="F102" s="3" t="s">
        <v>46</v>
      </c>
      <c r="G102" s="3" t="s">
        <v>98</v>
      </c>
      <c r="H102" s="3" t="s">
        <v>28</v>
      </c>
      <c r="I102" s="3" t="s">
        <v>11</v>
      </c>
      <c r="J102" s="3" t="s">
        <v>457</v>
      </c>
      <c r="K102" s="3" t="s">
        <v>178</v>
      </c>
      <c r="L102" s="3" t="s">
        <v>12</v>
      </c>
      <c r="M102" s="3" t="s">
        <v>15</v>
      </c>
      <c r="N102" s="3" t="s">
        <v>33</v>
      </c>
      <c r="O102" s="3" t="s">
        <v>458</v>
      </c>
      <c r="P102" s="3" t="s">
        <v>442</v>
      </c>
      <c r="Q102" s="3" t="s">
        <v>17</v>
      </c>
      <c r="R102" s="3" t="s">
        <v>17</v>
      </c>
      <c r="S102" s="3" t="s">
        <v>459</v>
      </c>
      <c r="T102" s="3" t="s">
        <v>441</v>
      </c>
      <c r="U102" s="3" t="s">
        <v>441</v>
      </c>
      <c r="V102" t="s">
        <v>1671</v>
      </c>
    </row>
    <row r="103" spans="1:22" x14ac:dyDescent="0.25">
      <c r="A103" s="5" t="str">
        <f ca="1">HYPERLINK("#"&amp;CELL("address",'Quarterly Series'!CA3),":ES:0:1:1:3:1:0")</f>
        <v>:ES:0:1:1:3:1:0</v>
      </c>
      <c r="B103" s="3" t="s">
        <v>24</v>
      </c>
      <c r="C103" s="3" t="s">
        <v>439</v>
      </c>
      <c r="D103" s="3" t="s">
        <v>26</v>
      </c>
      <c r="E103" s="3" t="s">
        <v>7</v>
      </c>
      <c r="F103" s="3" t="s">
        <v>46</v>
      </c>
      <c r="G103" s="3" t="s">
        <v>444</v>
      </c>
      <c r="H103" s="3" t="s">
        <v>10</v>
      </c>
      <c r="I103" s="3" t="s">
        <v>11</v>
      </c>
      <c r="J103" s="3" t="s">
        <v>460</v>
      </c>
      <c r="K103" s="3" t="s">
        <v>424</v>
      </c>
      <c r="L103" s="3" t="s">
        <v>12</v>
      </c>
      <c r="M103" s="3" t="s">
        <v>15</v>
      </c>
      <c r="N103" s="3" t="s">
        <v>33</v>
      </c>
      <c r="O103" s="3" t="s">
        <v>461</v>
      </c>
      <c r="P103" s="3" t="s">
        <v>448</v>
      </c>
      <c r="Q103" s="3" t="s">
        <v>17</v>
      </c>
      <c r="R103" s="3" t="s">
        <v>17</v>
      </c>
      <c r="S103" s="3" t="s">
        <v>462</v>
      </c>
      <c r="T103" s="3" t="s">
        <v>450</v>
      </c>
      <c r="U103" s="3" t="s">
        <v>447</v>
      </c>
      <c r="V103" t="s">
        <v>1671</v>
      </c>
    </row>
    <row r="104" spans="1:22" x14ac:dyDescent="0.25">
      <c r="A104" s="5" t="str">
        <f ca="1">HYPERLINK("#"&amp;CELL("address",'Quarterly Series'!CB3),":ES:0:1:1:5:6:0")</f>
        <v>:ES:0:1:1:5:6:0</v>
      </c>
      <c r="B104" s="3" t="s">
        <v>24</v>
      </c>
      <c r="C104" s="3" t="s">
        <v>439</v>
      </c>
      <c r="D104" s="3" t="s">
        <v>26</v>
      </c>
      <c r="E104" s="3" t="s">
        <v>7</v>
      </c>
      <c r="F104" s="3" t="s">
        <v>46</v>
      </c>
      <c r="G104" s="3" t="s">
        <v>451</v>
      </c>
      <c r="H104" s="3" t="s">
        <v>28</v>
      </c>
      <c r="I104" s="3" t="s">
        <v>11</v>
      </c>
      <c r="J104" s="3" t="s">
        <v>457</v>
      </c>
      <c r="K104" s="3" t="s">
        <v>123</v>
      </c>
      <c r="L104" s="3" t="s">
        <v>12</v>
      </c>
      <c r="M104" s="3" t="s">
        <v>15</v>
      </c>
      <c r="N104" s="3" t="s">
        <v>33</v>
      </c>
      <c r="O104" s="3" t="s">
        <v>458</v>
      </c>
      <c r="P104" s="3" t="s">
        <v>442</v>
      </c>
      <c r="Q104" s="3" t="s">
        <v>17</v>
      </c>
      <c r="R104" s="3" t="s">
        <v>17</v>
      </c>
      <c r="S104" s="3" t="s">
        <v>463</v>
      </c>
      <c r="T104" s="3" t="s">
        <v>456</v>
      </c>
      <c r="U104" s="3" t="s">
        <v>453</v>
      </c>
      <c r="V104" t="s">
        <v>1671</v>
      </c>
    </row>
    <row r="105" spans="1:22" x14ac:dyDescent="0.25">
      <c r="A105" s="5" t="str">
        <f ca="1">HYPERLINK("#"&amp;CELL("address",'Quarterly Series'!CC3),":ES:0:1:2:1:6:0")</f>
        <v>:ES:0:1:2:1:6:0</v>
      </c>
      <c r="B105" s="3" t="s">
        <v>24</v>
      </c>
      <c r="C105" s="3" t="s">
        <v>439</v>
      </c>
      <c r="D105" s="3" t="s">
        <v>26</v>
      </c>
      <c r="E105" s="3" t="s">
        <v>7</v>
      </c>
      <c r="F105" s="3" t="s">
        <v>61</v>
      </c>
      <c r="G105" s="3" t="s">
        <v>98</v>
      </c>
      <c r="H105" s="3" t="s">
        <v>28</v>
      </c>
      <c r="I105" s="3" t="s">
        <v>11</v>
      </c>
      <c r="J105" s="3" t="s">
        <v>464</v>
      </c>
      <c r="K105" s="3" t="s">
        <v>178</v>
      </c>
      <c r="L105" s="3" t="s">
        <v>12</v>
      </c>
      <c r="M105" s="3" t="s">
        <v>15</v>
      </c>
      <c r="N105" s="3" t="s">
        <v>33</v>
      </c>
      <c r="O105" s="3" t="s">
        <v>336</v>
      </c>
      <c r="P105" s="3" t="s">
        <v>442</v>
      </c>
      <c r="Q105" s="3" t="s">
        <v>17</v>
      </c>
      <c r="R105" s="3" t="s">
        <v>17</v>
      </c>
      <c r="S105" s="3" t="s">
        <v>465</v>
      </c>
      <c r="T105" s="3" t="s">
        <v>441</v>
      </c>
      <c r="U105" s="3" t="s">
        <v>441</v>
      </c>
      <c r="V105" t="s">
        <v>1671</v>
      </c>
    </row>
    <row r="106" spans="1:22" x14ac:dyDescent="0.25">
      <c r="A106" s="5" t="str">
        <f ca="1">HYPERLINK("#"&amp;CELL("address",'Quarterly Series'!CD3),":ES:0:1:2:3:1:0")</f>
        <v>:ES:0:1:2:3:1:0</v>
      </c>
      <c r="B106" s="3" t="s">
        <v>24</v>
      </c>
      <c r="C106" s="3" t="s">
        <v>439</v>
      </c>
      <c r="D106" s="3" t="s">
        <v>26</v>
      </c>
      <c r="E106" s="3" t="s">
        <v>7</v>
      </c>
      <c r="F106" s="3" t="s">
        <v>61</v>
      </c>
      <c r="G106" s="3" t="s">
        <v>444</v>
      </c>
      <c r="H106" s="3" t="s">
        <v>10</v>
      </c>
      <c r="I106" s="3" t="s">
        <v>11</v>
      </c>
      <c r="J106" s="3" t="s">
        <v>466</v>
      </c>
      <c r="K106" s="3" t="s">
        <v>424</v>
      </c>
      <c r="L106" s="3" t="s">
        <v>12</v>
      </c>
      <c r="M106" s="3" t="s">
        <v>15</v>
      </c>
      <c r="N106" s="3" t="s">
        <v>33</v>
      </c>
      <c r="O106" s="3" t="s">
        <v>467</v>
      </c>
      <c r="P106" s="3" t="s">
        <v>448</v>
      </c>
      <c r="Q106" s="3" t="s">
        <v>17</v>
      </c>
      <c r="R106" s="3" t="s">
        <v>17</v>
      </c>
      <c r="S106" s="3" t="s">
        <v>468</v>
      </c>
      <c r="T106" s="3" t="s">
        <v>450</v>
      </c>
      <c r="U106" s="3" t="s">
        <v>447</v>
      </c>
      <c r="V106" t="s">
        <v>1671</v>
      </c>
    </row>
    <row r="107" spans="1:22" x14ac:dyDescent="0.25">
      <c r="A107" s="5" t="str">
        <f ca="1">HYPERLINK("#"&amp;CELL("address",'Quarterly Series'!CE3),":ES:0:1:2:5:6:0")</f>
        <v>:ES:0:1:2:5:6:0</v>
      </c>
      <c r="B107" s="3" t="s">
        <v>24</v>
      </c>
      <c r="C107" s="3" t="s">
        <v>439</v>
      </c>
      <c r="D107" s="3" t="s">
        <v>26</v>
      </c>
      <c r="E107" s="3" t="s">
        <v>7</v>
      </c>
      <c r="F107" s="3" t="s">
        <v>61</v>
      </c>
      <c r="G107" s="3" t="s">
        <v>451</v>
      </c>
      <c r="H107" s="3" t="s">
        <v>28</v>
      </c>
      <c r="I107" s="3" t="s">
        <v>11</v>
      </c>
      <c r="J107" s="3" t="s">
        <v>469</v>
      </c>
      <c r="K107" s="3" t="s">
        <v>123</v>
      </c>
      <c r="L107" s="3" t="s">
        <v>12</v>
      </c>
      <c r="M107" s="3" t="s">
        <v>15</v>
      </c>
      <c r="N107" s="3" t="s">
        <v>33</v>
      </c>
      <c r="O107" s="3" t="s">
        <v>336</v>
      </c>
      <c r="P107" s="3" t="s">
        <v>454</v>
      </c>
      <c r="Q107" s="3" t="s">
        <v>17</v>
      </c>
      <c r="R107" s="3" t="s">
        <v>17</v>
      </c>
      <c r="S107" s="3" t="s">
        <v>470</v>
      </c>
      <c r="T107" s="3" t="s">
        <v>456</v>
      </c>
      <c r="U107" s="3" t="s">
        <v>453</v>
      </c>
      <c r="V107" t="s">
        <v>1671</v>
      </c>
    </row>
    <row r="108" spans="1:22" x14ac:dyDescent="0.25">
      <c r="A108" s="5" t="str">
        <f ca="1">HYPERLINK("#"&amp;CELL("address",'Quarterly Series'!CF3),":FI:0:1:0:1:6:0")</f>
        <v>:FI:0:1:0:1:6:0</v>
      </c>
      <c r="B108" s="3" t="s">
        <v>24</v>
      </c>
      <c r="C108" s="3" t="s">
        <v>471</v>
      </c>
      <c r="D108" s="3" t="s">
        <v>26</v>
      </c>
      <c r="E108" s="3" t="s">
        <v>7</v>
      </c>
      <c r="F108" s="3" t="s">
        <v>8</v>
      </c>
      <c r="G108" s="3" t="s">
        <v>98</v>
      </c>
      <c r="H108" s="3" t="s">
        <v>28</v>
      </c>
      <c r="I108" s="3" t="s">
        <v>11</v>
      </c>
      <c r="J108" s="3" t="s">
        <v>472</v>
      </c>
      <c r="K108" s="3" t="s">
        <v>123</v>
      </c>
      <c r="L108" s="3" t="s">
        <v>12</v>
      </c>
      <c r="M108" s="3" t="s">
        <v>252</v>
      </c>
      <c r="N108" s="3" t="s">
        <v>17</v>
      </c>
      <c r="O108" s="3" t="s">
        <v>473</v>
      </c>
      <c r="P108" s="3" t="s">
        <v>17</v>
      </c>
      <c r="Q108" s="3" t="s">
        <v>17</v>
      </c>
      <c r="R108" s="3" t="s">
        <v>17</v>
      </c>
      <c r="S108" s="3" t="s">
        <v>17</v>
      </c>
      <c r="T108" s="3" t="s">
        <v>475</v>
      </c>
      <c r="U108" s="3" t="s">
        <v>474</v>
      </c>
      <c r="V108" t="s">
        <v>1671</v>
      </c>
    </row>
    <row r="109" spans="1:22" x14ac:dyDescent="0.25">
      <c r="A109" s="5" t="str">
        <f ca="1">HYPERLINK("#"&amp;CELL("address",'Quarterly Series'!CG3),":FI:0:1:1:1:1:0")</f>
        <v>:FI:0:1:1:1:1:0</v>
      </c>
      <c r="B109" s="3" t="s">
        <v>24</v>
      </c>
      <c r="C109" s="3" t="s">
        <v>471</v>
      </c>
      <c r="D109" s="3" t="s">
        <v>26</v>
      </c>
      <c r="E109" s="3" t="s">
        <v>7</v>
      </c>
      <c r="F109" s="3" t="s">
        <v>46</v>
      </c>
      <c r="G109" s="3" t="s">
        <v>98</v>
      </c>
      <c r="H109" s="3" t="s">
        <v>10</v>
      </c>
      <c r="I109" s="3" t="s">
        <v>11</v>
      </c>
      <c r="J109" s="3" t="s">
        <v>476</v>
      </c>
      <c r="K109" s="3" t="s">
        <v>123</v>
      </c>
      <c r="L109" s="3" t="s">
        <v>12</v>
      </c>
      <c r="M109" s="3" t="s">
        <v>15</v>
      </c>
      <c r="N109" s="3" t="s">
        <v>33</v>
      </c>
      <c r="O109" s="3" t="s">
        <v>477</v>
      </c>
      <c r="P109" s="3" t="s">
        <v>17</v>
      </c>
      <c r="Q109" s="3" t="s">
        <v>17</v>
      </c>
      <c r="R109" s="3" t="s">
        <v>17</v>
      </c>
      <c r="S109" s="3" t="s">
        <v>479</v>
      </c>
      <c r="T109" s="3" t="s">
        <v>480</v>
      </c>
      <c r="U109" s="3" t="s">
        <v>478</v>
      </c>
      <c r="V109" t="s">
        <v>1671</v>
      </c>
    </row>
    <row r="110" spans="1:22" x14ac:dyDescent="0.25">
      <c r="A110" s="5" t="str">
        <f ca="1">HYPERLINK("#"&amp;CELL("address",'Quarterly Series'!CH3),":FI:0:1:2:1:1:0")</f>
        <v>:FI:0:1:2:1:1:0</v>
      </c>
      <c r="B110" s="3" t="s">
        <v>24</v>
      </c>
      <c r="C110" s="3" t="s">
        <v>471</v>
      </c>
      <c r="D110" s="3" t="s">
        <v>26</v>
      </c>
      <c r="E110" s="3" t="s">
        <v>7</v>
      </c>
      <c r="F110" s="3" t="s">
        <v>61</v>
      </c>
      <c r="G110" s="3" t="s">
        <v>98</v>
      </c>
      <c r="H110" s="3" t="s">
        <v>10</v>
      </c>
      <c r="I110" s="3" t="s">
        <v>11</v>
      </c>
      <c r="J110" s="3" t="s">
        <v>481</v>
      </c>
      <c r="K110" s="3" t="s">
        <v>123</v>
      </c>
      <c r="L110" s="3" t="s">
        <v>12</v>
      </c>
      <c r="M110" s="3" t="s">
        <v>15</v>
      </c>
      <c r="N110" s="3" t="s">
        <v>33</v>
      </c>
      <c r="O110" s="3" t="s">
        <v>482</v>
      </c>
      <c r="P110" s="3" t="s">
        <v>17</v>
      </c>
      <c r="Q110" s="3" t="s">
        <v>17</v>
      </c>
      <c r="R110" s="3" t="s">
        <v>17</v>
      </c>
      <c r="S110" s="3" t="s">
        <v>483</v>
      </c>
      <c r="T110" s="3" t="s">
        <v>480</v>
      </c>
      <c r="U110" s="3" t="s">
        <v>478</v>
      </c>
      <c r="V110" t="s">
        <v>1671</v>
      </c>
    </row>
    <row r="111" spans="1:22" x14ac:dyDescent="0.25">
      <c r="A111" s="5" t="str">
        <f ca="1">HYPERLINK("#"&amp;CELL("address",'Quarterly Series'!CI3),":FI:0:2:1:1:1:0")</f>
        <v>:FI:0:2:1:1:1:0</v>
      </c>
      <c r="B111" s="3" t="s">
        <v>24</v>
      </c>
      <c r="C111" s="3" t="s">
        <v>471</v>
      </c>
      <c r="D111" s="3" t="s">
        <v>26</v>
      </c>
      <c r="E111" s="3" t="s">
        <v>45</v>
      </c>
      <c r="F111" s="3" t="s">
        <v>46</v>
      </c>
      <c r="G111" s="3" t="s">
        <v>98</v>
      </c>
      <c r="H111" s="3" t="s">
        <v>10</v>
      </c>
      <c r="I111" s="3" t="s">
        <v>11</v>
      </c>
      <c r="J111" s="3" t="s">
        <v>484</v>
      </c>
      <c r="K111" s="3" t="s">
        <v>123</v>
      </c>
      <c r="L111" s="3" t="s">
        <v>12</v>
      </c>
      <c r="M111" s="3" t="s">
        <v>15</v>
      </c>
      <c r="N111" s="3" t="s">
        <v>33</v>
      </c>
      <c r="O111" s="3" t="s">
        <v>485</v>
      </c>
      <c r="P111" s="3" t="s">
        <v>17</v>
      </c>
      <c r="Q111" s="3" t="s">
        <v>17</v>
      </c>
      <c r="R111" s="3" t="s">
        <v>17</v>
      </c>
      <c r="S111" s="3" t="s">
        <v>486</v>
      </c>
      <c r="T111" s="3" t="s">
        <v>487</v>
      </c>
      <c r="U111" s="3" t="s">
        <v>478</v>
      </c>
      <c r="V111" t="s">
        <v>1671</v>
      </c>
    </row>
    <row r="112" spans="1:22" x14ac:dyDescent="0.25">
      <c r="A112" s="5" t="str">
        <f ca="1">HYPERLINK("#"&amp;CELL("address",'Monthly Series'!K3),":FI:0:4:1:1:1:0")</f>
        <v>:FI:0:4:1:1:1:0</v>
      </c>
      <c r="B112" s="3" t="s">
        <v>4</v>
      </c>
      <c r="C112" s="3" t="s">
        <v>471</v>
      </c>
      <c r="D112" s="3" t="s">
        <v>26</v>
      </c>
      <c r="E112" s="3" t="s">
        <v>148</v>
      </c>
      <c r="F112" s="3" t="s">
        <v>46</v>
      </c>
      <c r="G112" s="3" t="s">
        <v>98</v>
      </c>
      <c r="H112" s="3" t="s">
        <v>10</v>
      </c>
      <c r="I112" s="3" t="s">
        <v>11</v>
      </c>
      <c r="J112" s="3" t="s">
        <v>488</v>
      </c>
      <c r="K112" s="3" t="s">
        <v>123</v>
      </c>
      <c r="L112" s="3" t="s">
        <v>12</v>
      </c>
      <c r="M112" s="3" t="s">
        <v>15</v>
      </c>
      <c r="N112" s="3" t="s">
        <v>33</v>
      </c>
      <c r="O112" s="3" t="s">
        <v>489</v>
      </c>
      <c r="P112" s="3" t="s">
        <v>17</v>
      </c>
      <c r="Q112" s="3" t="s">
        <v>17</v>
      </c>
      <c r="R112" s="3" t="s">
        <v>17</v>
      </c>
      <c r="S112" s="3" t="s">
        <v>491</v>
      </c>
      <c r="T112" s="3" t="s">
        <v>492</v>
      </c>
      <c r="U112" s="3" t="s">
        <v>490</v>
      </c>
      <c r="V112" t="s">
        <v>1671</v>
      </c>
    </row>
    <row r="113" spans="1:22" x14ac:dyDescent="0.25">
      <c r="A113" s="5" t="str">
        <f ca="1">HYPERLINK("#"&amp;CELL("address",'Quarterly Series'!CJ3),":FI:0:8:1:1:1:0")</f>
        <v>:FI:0:8:1:1:1:0</v>
      </c>
      <c r="B113" s="3" t="s">
        <v>24</v>
      </c>
      <c r="C113" s="3" t="s">
        <v>471</v>
      </c>
      <c r="D113" s="3" t="s">
        <v>26</v>
      </c>
      <c r="E113" s="3" t="s">
        <v>51</v>
      </c>
      <c r="F113" s="3" t="s">
        <v>46</v>
      </c>
      <c r="G113" s="3" t="s">
        <v>98</v>
      </c>
      <c r="H113" s="3" t="s">
        <v>10</v>
      </c>
      <c r="I113" s="3" t="s">
        <v>11</v>
      </c>
      <c r="J113" s="3" t="s">
        <v>493</v>
      </c>
      <c r="K113" s="3" t="s">
        <v>123</v>
      </c>
      <c r="L113" s="3" t="s">
        <v>12</v>
      </c>
      <c r="M113" s="3" t="s">
        <v>15</v>
      </c>
      <c r="N113" s="3" t="s">
        <v>33</v>
      </c>
      <c r="O113" s="3" t="s">
        <v>494</v>
      </c>
      <c r="P113" s="3" t="s">
        <v>17</v>
      </c>
      <c r="Q113" s="3" t="s">
        <v>17</v>
      </c>
      <c r="R113" s="3" t="s">
        <v>17</v>
      </c>
      <c r="S113" s="3" t="s">
        <v>495</v>
      </c>
      <c r="T113" s="3" t="s">
        <v>480</v>
      </c>
      <c r="U113" s="3" t="s">
        <v>478</v>
      </c>
      <c r="V113" t="s">
        <v>1671</v>
      </c>
    </row>
    <row r="114" spans="1:22" x14ac:dyDescent="0.25">
      <c r="A114" s="5" t="str">
        <f ca="1">HYPERLINK("#"&amp;CELL("address",'Quarterly Series'!CK3),":FI:0:L:1:1:1:0")</f>
        <v>:FI:0:L:1:1:1:0</v>
      </c>
      <c r="B114" s="3" t="s">
        <v>24</v>
      </c>
      <c r="C114" s="3" t="s">
        <v>471</v>
      </c>
      <c r="D114" s="3" t="s">
        <v>26</v>
      </c>
      <c r="E114" s="3" t="s">
        <v>66</v>
      </c>
      <c r="F114" s="3" t="s">
        <v>46</v>
      </c>
      <c r="G114" s="3" t="s">
        <v>98</v>
      </c>
      <c r="H114" s="3" t="s">
        <v>10</v>
      </c>
      <c r="I114" s="3" t="s">
        <v>11</v>
      </c>
      <c r="J114" s="3" t="s">
        <v>496</v>
      </c>
      <c r="K114" s="3" t="s">
        <v>424</v>
      </c>
      <c r="L114" s="3" t="s">
        <v>12</v>
      </c>
      <c r="M114" s="3" t="s">
        <v>15</v>
      </c>
      <c r="N114" s="3" t="s">
        <v>33</v>
      </c>
      <c r="O114" s="3" t="s">
        <v>497</v>
      </c>
      <c r="P114" s="3" t="s">
        <v>498</v>
      </c>
      <c r="Q114" s="3" t="s">
        <v>17</v>
      </c>
      <c r="R114" s="3" t="s">
        <v>17</v>
      </c>
      <c r="S114" s="3" t="s">
        <v>499</v>
      </c>
      <c r="T114" s="3" t="s">
        <v>500</v>
      </c>
      <c r="U114" s="3" t="s">
        <v>17</v>
      </c>
      <c r="V114" t="s">
        <v>1671</v>
      </c>
    </row>
    <row r="115" spans="1:22" x14ac:dyDescent="0.25">
      <c r="A115" s="5" t="str">
        <f ca="1">HYPERLINK("#"&amp;CELL("address",'Monthly Series'!L3),":FI:1:1:1:1:1:0")</f>
        <v>:FI:1:1:1:1:1:0</v>
      </c>
      <c r="B115" s="3" t="s">
        <v>4</v>
      </c>
      <c r="C115" s="3" t="s">
        <v>471</v>
      </c>
      <c r="D115" s="3" t="s">
        <v>37</v>
      </c>
      <c r="E115" s="3" t="s">
        <v>7</v>
      </c>
      <c r="F115" s="3" t="s">
        <v>46</v>
      </c>
      <c r="G115" s="3" t="s">
        <v>98</v>
      </c>
      <c r="H115" s="3" t="s">
        <v>10</v>
      </c>
      <c r="I115" s="3" t="s">
        <v>11</v>
      </c>
      <c r="J115" s="3" t="s">
        <v>501</v>
      </c>
      <c r="K115" s="3" t="s">
        <v>123</v>
      </c>
      <c r="L115" s="3" t="s">
        <v>12</v>
      </c>
      <c r="M115" s="3" t="s">
        <v>15</v>
      </c>
      <c r="N115" s="3" t="s">
        <v>33</v>
      </c>
      <c r="O115" s="3" t="s">
        <v>502</v>
      </c>
      <c r="P115" s="3" t="s">
        <v>17</v>
      </c>
      <c r="Q115" s="3" t="s">
        <v>17</v>
      </c>
      <c r="R115" s="3" t="s">
        <v>17</v>
      </c>
      <c r="S115" s="3" t="s">
        <v>503</v>
      </c>
      <c r="T115" s="3" t="s">
        <v>492</v>
      </c>
      <c r="U115" s="3" t="s">
        <v>490</v>
      </c>
      <c r="V115" t="s">
        <v>1671</v>
      </c>
    </row>
    <row r="116" spans="1:22" x14ac:dyDescent="0.25">
      <c r="A116" s="5" t="str">
        <f ca="1">HYPERLINK("#"&amp;CELL("address",'Monthly Series'!M3),":FI:1:4:1:1:1:0")</f>
        <v>:FI:1:4:1:1:1:0</v>
      </c>
      <c r="B116" s="3" t="s">
        <v>4</v>
      </c>
      <c r="C116" s="3" t="s">
        <v>471</v>
      </c>
      <c r="D116" s="3" t="s">
        <v>37</v>
      </c>
      <c r="E116" s="3" t="s">
        <v>148</v>
      </c>
      <c r="F116" s="3" t="s">
        <v>46</v>
      </c>
      <c r="G116" s="3" t="s">
        <v>98</v>
      </c>
      <c r="H116" s="3" t="s">
        <v>10</v>
      </c>
      <c r="I116" s="3" t="s">
        <v>11</v>
      </c>
      <c r="J116" s="3" t="s">
        <v>504</v>
      </c>
      <c r="K116" s="3" t="s">
        <v>123</v>
      </c>
      <c r="L116" s="3" t="s">
        <v>12</v>
      </c>
      <c r="M116" s="3" t="s">
        <v>15</v>
      </c>
      <c r="N116" s="3" t="s">
        <v>33</v>
      </c>
      <c r="O116" s="3" t="s">
        <v>502</v>
      </c>
      <c r="P116" s="3" t="s">
        <v>17</v>
      </c>
      <c r="Q116" s="3" t="s">
        <v>17</v>
      </c>
      <c r="R116" s="3" t="s">
        <v>17</v>
      </c>
      <c r="S116" s="3" t="s">
        <v>505</v>
      </c>
      <c r="T116" s="3" t="s">
        <v>492</v>
      </c>
      <c r="U116" s="3" t="s">
        <v>490</v>
      </c>
      <c r="V116" t="s">
        <v>1671</v>
      </c>
    </row>
    <row r="117" spans="1:22" x14ac:dyDescent="0.25">
      <c r="A117" s="5" t="str">
        <f ca="1">HYPERLINK("#"&amp;CELL("address",'Monthly Series'!N3),":FI:1:8:1:1:1:0")</f>
        <v>:FI:1:8:1:1:1:0</v>
      </c>
      <c r="B117" s="3" t="s">
        <v>4</v>
      </c>
      <c r="C117" s="3" t="s">
        <v>471</v>
      </c>
      <c r="D117" s="3" t="s">
        <v>37</v>
      </c>
      <c r="E117" s="3" t="s">
        <v>51</v>
      </c>
      <c r="F117" s="3" t="s">
        <v>46</v>
      </c>
      <c r="G117" s="3" t="s">
        <v>98</v>
      </c>
      <c r="H117" s="3" t="s">
        <v>10</v>
      </c>
      <c r="I117" s="3" t="s">
        <v>11</v>
      </c>
      <c r="J117" s="3" t="s">
        <v>506</v>
      </c>
      <c r="K117" s="3" t="s">
        <v>123</v>
      </c>
      <c r="L117" s="3" t="s">
        <v>12</v>
      </c>
      <c r="M117" s="3" t="s">
        <v>15</v>
      </c>
      <c r="N117" s="3" t="s">
        <v>33</v>
      </c>
      <c r="O117" s="3" t="s">
        <v>502</v>
      </c>
      <c r="P117" s="3" t="s">
        <v>17</v>
      </c>
      <c r="Q117" s="3" t="s">
        <v>17</v>
      </c>
      <c r="R117" s="3" t="s">
        <v>17</v>
      </c>
      <c r="S117" s="3" t="s">
        <v>507</v>
      </c>
      <c r="T117" s="3" t="s">
        <v>492</v>
      </c>
      <c r="U117" s="3" t="s">
        <v>490</v>
      </c>
      <c r="V117" t="s">
        <v>1671</v>
      </c>
    </row>
    <row r="118" spans="1:22" x14ac:dyDescent="0.25">
      <c r="A118" s="5" t="str">
        <f ca="1">HYPERLINK("#"&amp;CELL("address",'Monthly Series'!O3),":FI:3:1:1:1:1:0")</f>
        <v>:FI:3:1:1:1:1:0</v>
      </c>
      <c r="B118" s="3" t="s">
        <v>4</v>
      </c>
      <c r="C118" s="3" t="s">
        <v>471</v>
      </c>
      <c r="D118" s="3" t="s">
        <v>232</v>
      </c>
      <c r="E118" s="3" t="s">
        <v>7</v>
      </c>
      <c r="F118" s="3" t="s">
        <v>46</v>
      </c>
      <c r="G118" s="3" t="s">
        <v>98</v>
      </c>
      <c r="H118" s="3" t="s">
        <v>10</v>
      </c>
      <c r="I118" s="3" t="s">
        <v>11</v>
      </c>
      <c r="J118" s="3" t="s">
        <v>508</v>
      </c>
      <c r="K118" s="3" t="s">
        <v>123</v>
      </c>
      <c r="L118" s="3" t="s">
        <v>12</v>
      </c>
      <c r="M118" s="3" t="s">
        <v>15</v>
      </c>
      <c r="N118" s="3" t="s">
        <v>33</v>
      </c>
      <c r="O118" s="3" t="s">
        <v>509</v>
      </c>
      <c r="P118" s="3" t="s">
        <v>17</v>
      </c>
      <c r="Q118" s="3" t="s">
        <v>17</v>
      </c>
      <c r="R118" s="3" t="s">
        <v>17</v>
      </c>
      <c r="S118" s="3" t="s">
        <v>510</v>
      </c>
      <c r="T118" s="3" t="s">
        <v>492</v>
      </c>
      <c r="U118" s="3" t="s">
        <v>490</v>
      </c>
      <c r="V118" t="s">
        <v>1671</v>
      </c>
    </row>
    <row r="119" spans="1:22" x14ac:dyDescent="0.25">
      <c r="A119" s="5" t="str">
        <f ca="1">HYPERLINK("#"&amp;CELL("address",'Monthly Series'!P3),":FI:3:4:1:1:1:0")</f>
        <v>:FI:3:4:1:1:1:0</v>
      </c>
      <c r="B119" s="3" t="s">
        <v>4</v>
      </c>
      <c r="C119" s="3" t="s">
        <v>471</v>
      </c>
      <c r="D119" s="3" t="s">
        <v>232</v>
      </c>
      <c r="E119" s="3" t="s">
        <v>148</v>
      </c>
      <c r="F119" s="3" t="s">
        <v>46</v>
      </c>
      <c r="G119" s="3" t="s">
        <v>98</v>
      </c>
      <c r="H119" s="3" t="s">
        <v>10</v>
      </c>
      <c r="I119" s="3" t="s">
        <v>11</v>
      </c>
      <c r="J119" s="3" t="s">
        <v>511</v>
      </c>
      <c r="K119" s="3" t="s">
        <v>123</v>
      </c>
      <c r="L119" s="3" t="s">
        <v>12</v>
      </c>
      <c r="M119" s="3" t="s">
        <v>15</v>
      </c>
      <c r="N119" s="3" t="s">
        <v>33</v>
      </c>
      <c r="O119" s="3" t="s">
        <v>512</v>
      </c>
      <c r="P119" s="3" t="s">
        <v>17</v>
      </c>
      <c r="Q119" s="3" t="s">
        <v>17</v>
      </c>
      <c r="R119" s="3" t="s">
        <v>17</v>
      </c>
      <c r="S119" s="3" t="s">
        <v>513</v>
      </c>
      <c r="T119" s="3" t="s">
        <v>492</v>
      </c>
      <c r="U119" s="3" t="s">
        <v>490</v>
      </c>
      <c r="V119" t="s">
        <v>1671</v>
      </c>
    </row>
    <row r="120" spans="1:22" x14ac:dyDescent="0.25">
      <c r="A120" s="5" t="str">
        <f ca="1">HYPERLINK("#"&amp;CELL("address",'Monthly Series'!Q3),":FI:3:8:1:1:1:0")</f>
        <v>:FI:3:8:1:1:1:0</v>
      </c>
      <c r="B120" s="3" t="s">
        <v>4</v>
      </c>
      <c r="C120" s="3" t="s">
        <v>471</v>
      </c>
      <c r="D120" s="3" t="s">
        <v>232</v>
      </c>
      <c r="E120" s="3" t="s">
        <v>51</v>
      </c>
      <c r="F120" s="3" t="s">
        <v>46</v>
      </c>
      <c r="G120" s="3" t="s">
        <v>98</v>
      </c>
      <c r="H120" s="3" t="s">
        <v>10</v>
      </c>
      <c r="I120" s="3" t="s">
        <v>11</v>
      </c>
      <c r="J120" s="3" t="s">
        <v>514</v>
      </c>
      <c r="K120" s="3" t="s">
        <v>123</v>
      </c>
      <c r="L120" s="3" t="s">
        <v>12</v>
      </c>
      <c r="M120" s="3" t="s">
        <v>15</v>
      </c>
      <c r="N120" s="3" t="s">
        <v>33</v>
      </c>
      <c r="O120" s="3" t="s">
        <v>509</v>
      </c>
      <c r="P120" s="3" t="s">
        <v>17</v>
      </c>
      <c r="Q120" s="3" t="s">
        <v>17</v>
      </c>
      <c r="R120" s="3" t="s">
        <v>17</v>
      </c>
      <c r="S120" s="3" t="s">
        <v>515</v>
      </c>
      <c r="T120" s="3" t="s">
        <v>492</v>
      </c>
      <c r="U120" s="3" t="s">
        <v>490</v>
      </c>
      <c r="V120" t="s">
        <v>1671</v>
      </c>
    </row>
    <row r="121" spans="1:22" x14ac:dyDescent="0.25">
      <c r="A121" s="5" t="str">
        <f ca="1">HYPERLINK("#"&amp;CELL("address",'Quarterly Series'!CL3),":FI:9:1:2:1:1:0")</f>
        <v>:FI:9:1:2:1:1:0</v>
      </c>
      <c r="B121" s="3" t="s">
        <v>24</v>
      </c>
      <c r="C121" s="3" t="s">
        <v>471</v>
      </c>
      <c r="D121" s="3" t="s">
        <v>169</v>
      </c>
      <c r="E121" s="3" t="s">
        <v>7</v>
      </c>
      <c r="F121" s="3" t="s">
        <v>61</v>
      </c>
      <c r="G121" s="3" t="s">
        <v>98</v>
      </c>
      <c r="H121" s="3" t="s">
        <v>10</v>
      </c>
      <c r="I121" s="3" t="s">
        <v>11</v>
      </c>
      <c r="J121" s="3" t="s">
        <v>264</v>
      </c>
      <c r="K121" s="3" t="s">
        <v>123</v>
      </c>
      <c r="L121" s="3" t="s">
        <v>12</v>
      </c>
      <c r="M121" s="3" t="s">
        <v>15</v>
      </c>
      <c r="N121" s="3" t="s">
        <v>33</v>
      </c>
      <c r="O121" s="3" t="s">
        <v>516</v>
      </c>
      <c r="P121" s="3" t="s">
        <v>17</v>
      </c>
      <c r="Q121" s="3" t="s">
        <v>17</v>
      </c>
      <c r="R121" s="3" t="s">
        <v>17</v>
      </c>
      <c r="S121" s="3" t="s">
        <v>517</v>
      </c>
      <c r="T121" s="3" t="s">
        <v>480</v>
      </c>
      <c r="U121" s="3" t="s">
        <v>478</v>
      </c>
      <c r="V121" t="s">
        <v>1671</v>
      </c>
    </row>
    <row r="122" spans="1:22" x14ac:dyDescent="0.25">
      <c r="A122" s="5" t="str">
        <f ca="1">HYPERLINK("#"&amp;CELL("address",'Quarterly Series'!CM3),":FI:9:8:1:1:1:0")</f>
        <v>:FI:9:8:1:1:1:0</v>
      </c>
      <c r="B122" s="3" t="s">
        <v>24</v>
      </c>
      <c r="C122" s="3" t="s">
        <v>471</v>
      </c>
      <c r="D122" s="3" t="s">
        <v>169</v>
      </c>
      <c r="E122" s="3" t="s">
        <v>51</v>
      </c>
      <c r="F122" s="3" t="s">
        <v>46</v>
      </c>
      <c r="G122" s="3" t="s">
        <v>98</v>
      </c>
      <c r="H122" s="3" t="s">
        <v>10</v>
      </c>
      <c r="I122" s="3" t="s">
        <v>11</v>
      </c>
      <c r="J122" s="3" t="s">
        <v>518</v>
      </c>
      <c r="K122" s="3" t="s">
        <v>123</v>
      </c>
      <c r="L122" s="3" t="s">
        <v>12</v>
      </c>
      <c r="M122" s="3" t="s">
        <v>15</v>
      </c>
      <c r="N122" s="3" t="s">
        <v>33</v>
      </c>
      <c r="O122" s="3" t="s">
        <v>519</v>
      </c>
      <c r="P122" s="3" t="s">
        <v>17</v>
      </c>
      <c r="Q122" s="3" t="s">
        <v>520</v>
      </c>
      <c r="R122" s="3" t="s">
        <v>17</v>
      </c>
      <c r="S122" s="3" t="s">
        <v>521</v>
      </c>
      <c r="T122" s="3" t="s">
        <v>487</v>
      </c>
      <c r="U122" s="3" t="s">
        <v>478</v>
      </c>
      <c r="V122" t="s">
        <v>1671</v>
      </c>
    </row>
    <row r="123" spans="1:22" x14ac:dyDescent="0.25">
      <c r="A123" s="5" t="str">
        <f ca="1">HYPERLINK("#"&amp;CELL("address",'Quarterly Series'!CN3),":FI:A:1:1:1:1:0")</f>
        <v>:FI:A:1:1:1:1:0</v>
      </c>
      <c r="B123" s="3" t="s">
        <v>24</v>
      </c>
      <c r="C123" s="3" t="s">
        <v>471</v>
      </c>
      <c r="D123" s="3" t="s">
        <v>522</v>
      </c>
      <c r="E123" s="3" t="s">
        <v>7</v>
      </c>
      <c r="F123" s="3" t="s">
        <v>46</v>
      </c>
      <c r="G123" s="3" t="s">
        <v>98</v>
      </c>
      <c r="H123" s="3" t="s">
        <v>10</v>
      </c>
      <c r="I123" s="3" t="s">
        <v>11</v>
      </c>
      <c r="J123" s="3" t="s">
        <v>523</v>
      </c>
      <c r="K123" s="3" t="s">
        <v>123</v>
      </c>
      <c r="L123" s="3" t="s">
        <v>12</v>
      </c>
      <c r="M123" s="3" t="s">
        <v>15</v>
      </c>
      <c r="N123" s="3" t="s">
        <v>33</v>
      </c>
      <c r="O123" s="3" t="s">
        <v>524</v>
      </c>
      <c r="P123" s="3" t="s">
        <v>17</v>
      </c>
      <c r="Q123" s="3" t="s">
        <v>17</v>
      </c>
      <c r="R123" s="3" t="s">
        <v>17</v>
      </c>
      <c r="S123" s="3" t="s">
        <v>525</v>
      </c>
      <c r="T123" s="3" t="s">
        <v>480</v>
      </c>
      <c r="U123" s="3" t="s">
        <v>478</v>
      </c>
      <c r="V123" t="s">
        <v>1671</v>
      </c>
    </row>
    <row r="124" spans="1:22" x14ac:dyDescent="0.25">
      <c r="A124" s="5" t="str">
        <f ca="1">HYPERLINK("#"&amp;CELL("address",'Quarterly Series'!CO3),":FI:A:1:2:1:1:0")</f>
        <v>:FI:A:1:2:1:1:0</v>
      </c>
      <c r="B124" s="3" t="s">
        <v>24</v>
      </c>
      <c r="C124" s="3" t="s">
        <v>471</v>
      </c>
      <c r="D124" s="3" t="s">
        <v>522</v>
      </c>
      <c r="E124" s="3" t="s">
        <v>7</v>
      </c>
      <c r="F124" s="3" t="s">
        <v>61</v>
      </c>
      <c r="G124" s="3" t="s">
        <v>98</v>
      </c>
      <c r="H124" s="3" t="s">
        <v>10</v>
      </c>
      <c r="I124" s="3" t="s">
        <v>11</v>
      </c>
      <c r="J124" s="3" t="s">
        <v>526</v>
      </c>
      <c r="K124" s="3" t="s">
        <v>130</v>
      </c>
      <c r="L124" s="3" t="s">
        <v>12</v>
      </c>
      <c r="M124" s="3" t="s">
        <v>15</v>
      </c>
      <c r="N124" s="3" t="s">
        <v>33</v>
      </c>
      <c r="O124" s="3" t="s">
        <v>527</v>
      </c>
      <c r="P124" s="3" t="s">
        <v>17</v>
      </c>
      <c r="Q124" s="3" t="s">
        <v>17</v>
      </c>
      <c r="R124" s="3" t="s">
        <v>17</v>
      </c>
      <c r="S124" s="3" t="s">
        <v>528</v>
      </c>
      <c r="T124" s="3" t="s">
        <v>480</v>
      </c>
      <c r="U124" s="3" t="s">
        <v>478</v>
      </c>
      <c r="V124" t="s">
        <v>1671</v>
      </c>
    </row>
    <row r="125" spans="1:22" x14ac:dyDescent="0.25">
      <c r="A125" s="5" t="str">
        <f ca="1">HYPERLINK("#"&amp;CELL("address",'Quarterly Series'!CP3),":FR:0:1:0:1:6:0")</f>
        <v>:FR:0:1:0:1:6:0</v>
      </c>
      <c r="B125" s="3" t="s">
        <v>24</v>
      </c>
      <c r="C125" s="3" t="s">
        <v>529</v>
      </c>
      <c r="D125" s="3" t="s">
        <v>26</v>
      </c>
      <c r="E125" s="3" t="s">
        <v>7</v>
      </c>
      <c r="F125" s="3" t="s">
        <v>8</v>
      </c>
      <c r="G125" s="3" t="s">
        <v>98</v>
      </c>
      <c r="H125" s="3" t="s">
        <v>28</v>
      </c>
      <c r="I125" s="3" t="s">
        <v>11</v>
      </c>
      <c r="J125" s="3" t="s">
        <v>30</v>
      </c>
      <c r="K125" s="3" t="s">
        <v>123</v>
      </c>
      <c r="L125" s="3" t="s">
        <v>12</v>
      </c>
      <c r="M125" s="3" t="s">
        <v>15</v>
      </c>
      <c r="N125" s="3" t="s">
        <v>33</v>
      </c>
      <c r="O125" s="3" t="s">
        <v>530</v>
      </c>
      <c r="P125" s="3" t="s">
        <v>17</v>
      </c>
      <c r="Q125" s="3" t="s">
        <v>17</v>
      </c>
      <c r="R125" s="3" t="s">
        <v>17</v>
      </c>
      <c r="S125" s="3" t="s">
        <v>532</v>
      </c>
      <c r="T125" s="3" t="s">
        <v>533</v>
      </c>
      <c r="U125" s="3" t="s">
        <v>531</v>
      </c>
      <c r="V125" t="s">
        <v>1671</v>
      </c>
    </row>
    <row r="126" spans="1:22" x14ac:dyDescent="0.25">
      <c r="A126" s="5" t="str">
        <f ca="1">HYPERLINK("#"&amp;CELL("address",'Quarterly Series'!CQ3),":FR:0:1:1:1:6:0")</f>
        <v>:FR:0:1:1:1:6:0</v>
      </c>
      <c r="B126" s="3" t="s">
        <v>24</v>
      </c>
      <c r="C126" s="3" t="s">
        <v>529</v>
      </c>
      <c r="D126" s="3" t="s">
        <v>26</v>
      </c>
      <c r="E126" s="3" t="s">
        <v>7</v>
      </c>
      <c r="F126" s="3" t="s">
        <v>46</v>
      </c>
      <c r="G126" s="3" t="s">
        <v>98</v>
      </c>
      <c r="H126" s="3" t="s">
        <v>28</v>
      </c>
      <c r="I126" s="3" t="s">
        <v>11</v>
      </c>
      <c r="J126" s="3" t="s">
        <v>534</v>
      </c>
      <c r="K126" s="3" t="s">
        <v>267</v>
      </c>
      <c r="L126" s="3" t="s">
        <v>12</v>
      </c>
      <c r="M126" s="3" t="s">
        <v>15</v>
      </c>
      <c r="N126" s="3" t="s">
        <v>33</v>
      </c>
      <c r="O126" s="3" t="s">
        <v>535</v>
      </c>
      <c r="P126" s="3" t="s">
        <v>17</v>
      </c>
      <c r="Q126" s="3" t="s">
        <v>17</v>
      </c>
      <c r="R126" s="3" t="s">
        <v>17</v>
      </c>
      <c r="S126" s="3" t="s">
        <v>537</v>
      </c>
      <c r="T126" s="3" t="s">
        <v>538</v>
      </c>
      <c r="U126" s="3" t="s">
        <v>536</v>
      </c>
      <c r="V126" t="s">
        <v>1671</v>
      </c>
    </row>
    <row r="127" spans="1:22" x14ac:dyDescent="0.25">
      <c r="A127" s="5" t="str">
        <f ca="1">HYPERLINK("#"&amp;CELL("address",'Quarterly Series'!CR3),":FR:0:1:2:1:6:0")</f>
        <v>:FR:0:1:2:1:6:0</v>
      </c>
      <c r="B127" s="3" t="s">
        <v>24</v>
      </c>
      <c r="C127" s="3" t="s">
        <v>529</v>
      </c>
      <c r="D127" s="3" t="s">
        <v>26</v>
      </c>
      <c r="E127" s="3" t="s">
        <v>7</v>
      </c>
      <c r="F127" s="3" t="s">
        <v>61</v>
      </c>
      <c r="G127" s="3" t="s">
        <v>98</v>
      </c>
      <c r="H127" s="3" t="s">
        <v>28</v>
      </c>
      <c r="I127" s="3" t="s">
        <v>11</v>
      </c>
      <c r="J127" s="3" t="s">
        <v>539</v>
      </c>
      <c r="K127" s="3" t="s">
        <v>123</v>
      </c>
      <c r="L127" s="3" t="s">
        <v>12</v>
      </c>
      <c r="M127" s="3" t="s">
        <v>15</v>
      </c>
      <c r="N127" s="3" t="s">
        <v>33</v>
      </c>
      <c r="O127" s="3" t="s">
        <v>141</v>
      </c>
      <c r="P127" s="3" t="s">
        <v>17</v>
      </c>
      <c r="Q127" s="3" t="s">
        <v>17</v>
      </c>
      <c r="R127" s="3" t="s">
        <v>17</v>
      </c>
      <c r="S127" s="3" t="s">
        <v>540</v>
      </c>
      <c r="T127" s="3" t="s">
        <v>533</v>
      </c>
      <c r="U127" s="3" t="s">
        <v>536</v>
      </c>
      <c r="V127" t="s">
        <v>1671</v>
      </c>
    </row>
    <row r="128" spans="1:22" x14ac:dyDescent="0.25">
      <c r="A128" s="5" t="str">
        <f ca="1">HYPERLINK("#"&amp;CELL("address",'Quarterly Series'!CS3),":FR:0:2:2:3:0:0")</f>
        <v>:FR:0:2:2:3:0:0</v>
      </c>
      <c r="B128" s="3" t="s">
        <v>24</v>
      </c>
      <c r="C128" s="3" t="s">
        <v>529</v>
      </c>
      <c r="D128" s="3" t="s">
        <v>26</v>
      </c>
      <c r="E128" s="3" t="s">
        <v>45</v>
      </c>
      <c r="F128" s="3" t="s">
        <v>61</v>
      </c>
      <c r="G128" s="3" t="s">
        <v>444</v>
      </c>
      <c r="H128" s="3" t="s">
        <v>129</v>
      </c>
      <c r="I128" s="3" t="s">
        <v>11</v>
      </c>
      <c r="J128" s="3" t="s">
        <v>542</v>
      </c>
      <c r="K128" s="3" t="s">
        <v>424</v>
      </c>
      <c r="L128" s="3" t="s">
        <v>541</v>
      </c>
      <c r="M128" s="3" t="s">
        <v>15</v>
      </c>
      <c r="N128" s="3" t="s">
        <v>33</v>
      </c>
      <c r="O128" s="3" t="s">
        <v>543</v>
      </c>
      <c r="P128" s="3" t="s">
        <v>17</v>
      </c>
      <c r="Q128" s="3" t="s">
        <v>17</v>
      </c>
      <c r="R128" s="3" t="s">
        <v>17</v>
      </c>
      <c r="S128" s="3" t="s">
        <v>544</v>
      </c>
      <c r="T128" s="3" t="s">
        <v>545</v>
      </c>
      <c r="U128" s="3" t="s">
        <v>17</v>
      </c>
      <c r="V128" t="s">
        <v>1671</v>
      </c>
    </row>
    <row r="129" spans="1:22" x14ac:dyDescent="0.25">
      <c r="A129" s="5" t="str">
        <f ca="1">HYPERLINK("#"&amp;CELL("address",'Quarterly Series'!CT3),":FR:0:8:2:3:1:0")</f>
        <v>:FR:0:8:2:3:1:0</v>
      </c>
      <c r="B129" s="3" t="s">
        <v>24</v>
      </c>
      <c r="C129" s="3" t="s">
        <v>529</v>
      </c>
      <c r="D129" s="3" t="s">
        <v>26</v>
      </c>
      <c r="E129" s="3" t="s">
        <v>51</v>
      </c>
      <c r="F129" s="3" t="s">
        <v>61</v>
      </c>
      <c r="G129" s="3" t="s">
        <v>444</v>
      </c>
      <c r="H129" s="3" t="s">
        <v>10</v>
      </c>
      <c r="I129" s="3" t="s">
        <v>11</v>
      </c>
      <c r="J129" s="3" t="s">
        <v>546</v>
      </c>
      <c r="K129" s="3" t="s">
        <v>424</v>
      </c>
      <c r="L129" s="3" t="s">
        <v>12</v>
      </c>
      <c r="M129" s="3" t="s">
        <v>15</v>
      </c>
      <c r="N129" s="3" t="s">
        <v>33</v>
      </c>
      <c r="O129" s="3" t="s">
        <v>547</v>
      </c>
      <c r="P129" s="3" t="s">
        <v>17</v>
      </c>
      <c r="Q129" s="3" t="s">
        <v>17</v>
      </c>
      <c r="R129" s="3" t="s">
        <v>17</v>
      </c>
      <c r="S129" s="3" t="s">
        <v>548</v>
      </c>
      <c r="T129" s="3" t="s">
        <v>545</v>
      </c>
      <c r="U129" s="3" t="s">
        <v>17</v>
      </c>
      <c r="V129" t="s">
        <v>1671</v>
      </c>
    </row>
    <row r="130" spans="1:22" x14ac:dyDescent="0.25">
      <c r="A130" s="5" t="str">
        <f ca="1">HYPERLINK("#"&amp;CELL("address",'Quarterly Series'!CU3),":FR:2:8:1:1:0:0")</f>
        <v>:FR:2:8:1:1:0:0</v>
      </c>
      <c r="B130" s="3" t="s">
        <v>24</v>
      </c>
      <c r="C130" s="3" t="s">
        <v>529</v>
      </c>
      <c r="D130" s="3" t="s">
        <v>6</v>
      </c>
      <c r="E130" s="3" t="s">
        <v>51</v>
      </c>
      <c r="F130" s="3" t="s">
        <v>46</v>
      </c>
      <c r="G130" s="3" t="s">
        <v>98</v>
      </c>
      <c r="H130" s="3" t="s">
        <v>129</v>
      </c>
      <c r="I130" s="3" t="s">
        <v>11</v>
      </c>
      <c r="J130" s="3" t="s">
        <v>550</v>
      </c>
      <c r="K130" s="3" t="s">
        <v>549</v>
      </c>
      <c r="L130" s="3" t="s">
        <v>12</v>
      </c>
      <c r="M130" s="3" t="s">
        <v>15</v>
      </c>
      <c r="N130" s="3" t="s">
        <v>33</v>
      </c>
      <c r="O130" s="3" t="s">
        <v>551</v>
      </c>
      <c r="P130" s="3" t="s">
        <v>17</v>
      </c>
      <c r="Q130" s="3" t="s">
        <v>17</v>
      </c>
      <c r="R130" s="3" t="s">
        <v>17</v>
      </c>
      <c r="S130" s="3" t="s">
        <v>552</v>
      </c>
      <c r="T130" s="3" t="s">
        <v>553</v>
      </c>
      <c r="U130" s="3" t="s">
        <v>17</v>
      </c>
      <c r="V130" t="s">
        <v>1671</v>
      </c>
    </row>
    <row r="131" spans="1:22" x14ac:dyDescent="0.25">
      <c r="A131" s="5" t="str">
        <f ca="1">HYPERLINK("#"&amp;CELL("address",'Quarterly Series'!CV3),":FR:2:8:1:2:1:1")</f>
        <v>:FR:2:8:1:2:1:1</v>
      </c>
      <c r="B131" s="3" t="s">
        <v>24</v>
      </c>
      <c r="C131" s="3" t="s">
        <v>529</v>
      </c>
      <c r="D131" s="3" t="s">
        <v>6</v>
      </c>
      <c r="E131" s="3" t="s">
        <v>51</v>
      </c>
      <c r="F131" s="3" t="s">
        <v>46</v>
      </c>
      <c r="G131" s="3" t="s">
        <v>9</v>
      </c>
      <c r="H131" s="3" t="s">
        <v>10</v>
      </c>
      <c r="I131" s="3" t="s">
        <v>554</v>
      </c>
      <c r="J131" s="3" t="s">
        <v>555</v>
      </c>
      <c r="K131" s="3" t="s">
        <v>424</v>
      </c>
      <c r="L131" s="3" t="s">
        <v>12</v>
      </c>
      <c r="M131" s="3" t="s">
        <v>15</v>
      </c>
      <c r="N131" s="3" t="s">
        <v>33</v>
      </c>
      <c r="O131" s="3" t="s">
        <v>556</v>
      </c>
      <c r="P131" s="3" t="s">
        <v>17</v>
      </c>
      <c r="Q131" s="3" t="s">
        <v>17</v>
      </c>
      <c r="R131" s="3" t="s">
        <v>17</v>
      </c>
      <c r="S131" s="3" t="s">
        <v>558</v>
      </c>
      <c r="T131" s="3" t="s">
        <v>559</v>
      </c>
      <c r="U131" s="3" t="s">
        <v>557</v>
      </c>
      <c r="V131" t="s">
        <v>1671</v>
      </c>
    </row>
    <row r="132" spans="1:22" x14ac:dyDescent="0.25">
      <c r="A132" s="5" t="str">
        <f ca="1">HYPERLINK("#"&amp;CELL("address",'Quarterly Series'!CW3),":FR:3:2:2:3:0:0")</f>
        <v>:FR:3:2:2:3:0:0</v>
      </c>
      <c r="B132" s="3" t="s">
        <v>24</v>
      </c>
      <c r="C132" s="3" t="s">
        <v>529</v>
      </c>
      <c r="D132" s="3" t="s">
        <v>232</v>
      </c>
      <c r="E132" s="3" t="s">
        <v>45</v>
      </c>
      <c r="F132" s="3" t="s">
        <v>61</v>
      </c>
      <c r="G132" s="3" t="s">
        <v>444</v>
      </c>
      <c r="H132" s="3" t="s">
        <v>129</v>
      </c>
      <c r="I132" s="3" t="s">
        <v>11</v>
      </c>
      <c r="J132" s="3" t="s">
        <v>560</v>
      </c>
      <c r="K132" s="3" t="s">
        <v>424</v>
      </c>
      <c r="L132" s="3" t="s">
        <v>541</v>
      </c>
      <c r="M132" s="3" t="s">
        <v>15</v>
      </c>
      <c r="N132" s="3" t="s">
        <v>33</v>
      </c>
      <c r="O132" s="3" t="s">
        <v>561</v>
      </c>
      <c r="P132" s="3" t="s">
        <v>17</v>
      </c>
      <c r="Q132" s="3" t="s">
        <v>17</v>
      </c>
      <c r="R132" s="3" t="s">
        <v>17</v>
      </c>
      <c r="S132" s="3" t="s">
        <v>562</v>
      </c>
      <c r="T132" s="3" t="s">
        <v>545</v>
      </c>
      <c r="U132" s="3" t="s">
        <v>17</v>
      </c>
      <c r="V132" t="s">
        <v>1671</v>
      </c>
    </row>
    <row r="133" spans="1:22" x14ac:dyDescent="0.25">
      <c r="A133" s="5" t="str">
        <f ca="1">HYPERLINK("#"&amp;CELL("address",'Quarterly Series'!CX3),":FR:3:8:1:1:0:0")</f>
        <v>:FR:3:8:1:1:0:0</v>
      </c>
      <c r="B133" s="3" t="s">
        <v>24</v>
      </c>
      <c r="C133" s="3" t="s">
        <v>529</v>
      </c>
      <c r="D133" s="3" t="s">
        <v>232</v>
      </c>
      <c r="E133" s="3" t="s">
        <v>51</v>
      </c>
      <c r="F133" s="3" t="s">
        <v>46</v>
      </c>
      <c r="G133" s="3" t="s">
        <v>98</v>
      </c>
      <c r="H133" s="3" t="s">
        <v>129</v>
      </c>
      <c r="I133" s="3" t="s">
        <v>11</v>
      </c>
      <c r="J133" s="3" t="s">
        <v>563</v>
      </c>
      <c r="K133" s="3" t="s">
        <v>549</v>
      </c>
      <c r="L133" s="3" t="s">
        <v>12</v>
      </c>
      <c r="M133" s="3" t="s">
        <v>15</v>
      </c>
      <c r="N133" s="3" t="s">
        <v>33</v>
      </c>
      <c r="O133" s="3" t="s">
        <v>564</v>
      </c>
      <c r="P133" s="3" t="s">
        <v>17</v>
      </c>
      <c r="Q133" s="3" t="s">
        <v>17</v>
      </c>
      <c r="R133" s="3" t="s">
        <v>17</v>
      </c>
      <c r="S133" s="3" t="s">
        <v>565</v>
      </c>
      <c r="T133" s="3" t="s">
        <v>553</v>
      </c>
      <c r="U133" s="3" t="s">
        <v>17</v>
      </c>
      <c r="V133" t="s">
        <v>1671</v>
      </c>
    </row>
    <row r="134" spans="1:22" x14ac:dyDescent="0.25">
      <c r="A134" s="5" t="str">
        <f ca="1">HYPERLINK("#"&amp;CELL("address",'Quarterly Series'!CY3),":FR:3:8:2:3:1:0")</f>
        <v>:FR:3:8:2:3:1:0</v>
      </c>
      <c r="B134" s="3" t="s">
        <v>24</v>
      </c>
      <c r="C134" s="3" t="s">
        <v>529</v>
      </c>
      <c r="D134" s="3" t="s">
        <v>232</v>
      </c>
      <c r="E134" s="3" t="s">
        <v>51</v>
      </c>
      <c r="F134" s="3" t="s">
        <v>61</v>
      </c>
      <c r="G134" s="3" t="s">
        <v>444</v>
      </c>
      <c r="H134" s="3" t="s">
        <v>10</v>
      </c>
      <c r="I134" s="3" t="s">
        <v>11</v>
      </c>
      <c r="J134" s="3" t="s">
        <v>566</v>
      </c>
      <c r="K134" s="3" t="s">
        <v>424</v>
      </c>
      <c r="L134" s="3" t="s">
        <v>12</v>
      </c>
      <c r="M134" s="3" t="s">
        <v>15</v>
      </c>
      <c r="N134" s="3" t="s">
        <v>33</v>
      </c>
      <c r="O134" s="3" t="s">
        <v>567</v>
      </c>
      <c r="P134" s="3" t="s">
        <v>17</v>
      </c>
      <c r="Q134" s="3" t="s">
        <v>17</v>
      </c>
      <c r="R134" s="3" t="s">
        <v>17</v>
      </c>
      <c r="S134" s="3" t="s">
        <v>568</v>
      </c>
      <c r="T134" s="3" t="s">
        <v>569</v>
      </c>
      <c r="U134" s="3" t="s">
        <v>17</v>
      </c>
      <c r="V134" t="s">
        <v>1671</v>
      </c>
    </row>
    <row r="135" spans="1:22" x14ac:dyDescent="0.25">
      <c r="A135" s="5" t="str">
        <f ca="1">HYPERLINK("#"&amp;CELL("address",'Quarterly Series'!CZ3),":GB:0:1:0:1:0:0")</f>
        <v>:GB:0:1:0:1:0:0</v>
      </c>
      <c r="B135" s="3" t="s">
        <v>24</v>
      </c>
      <c r="C135" s="3" t="s">
        <v>570</v>
      </c>
      <c r="D135" s="3" t="s">
        <v>26</v>
      </c>
      <c r="E135" s="3" t="s">
        <v>7</v>
      </c>
      <c r="F135" s="3" t="s">
        <v>8</v>
      </c>
      <c r="G135" s="3" t="s">
        <v>98</v>
      </c>
      <c r="H135" s="3" t="s">
        <v>129</v>
      </c>
      <c r="I135" s="3" t="s">
        <v>11</v>
      </c>
      <c r="J135" s="3" t="s">
        <v>572</v>
      </c>
      <c r="K135" s="3" t="s">
        <v>571</v>
      </c>
      <c r="L135" s="3" t="s">
        <v>12</v>
      </c>
      <c r="M135" s="3" t="s">
        <v>15</v>
      </c>
      <c r="N135" s="3" t="s">
        <v>33</v>
      </c>
      <c r="O135" s="3" t="s">
        <v>573</v>
      </c>
      <c r="P135" s="3" t="s">
        <v>575</v>
      </c>
      <c r="Q135" s="3" t="s">
        <v>574</v>
      </c>
      <c r="R135" s="3" t="s">
        <v>17</v>
      </c>
      <c r="S135" s="3" t="s">
        <v>576</v>
      </c>
      <c r="T135" s="3" t="s">
        <v>577</v>
      </c>
      <c r="U135" s="3" t="s">
        <v>17</v>
      </c>
      <c r="V135" t="s">
        <v>1671</v>
      </c>
    </row>
    <row r="136" spans="1:22" x14ac:dyDescent="0.25">
      <c r="A136" s="5" t="str">
        <f ca="1">HYPERLINK("#"&amp;CELL("address",'Monthly Series'!R3),":GB:0:1:0:1:0:0")</f>
        <v>:GB:0:1:0:1:0:0</v>
      </c>
      <c r="B136" s="3" t="s">
        <v>4</v>
      </c>
      <c r="C136" s="3" t="s">
        <v>570</v>
      </c>
      <c r="D136" s="3" t="s">
        <v>26</v>
      </c>
      <c r="E136" s="3" t="s">
        <v>7</v>
      </c>
      <c r="F136" s="3" t="s">
        <v>8</v>
      </c>
      <c r="G136" s="3" t="s">
        <v>98</v>
      </c>
      <c r="H136" s="3" t="s">
        <v>129</v>
      </c>
      <c r="I136" s="3" t="s">
        <v>11</v>
      </c>
      <c r="J136" s="3" t="s">
        <v>572</v>
      </c>
      <c r="K136" s="3" t="s">
        <v>571</v>
      </c>
      <c r="L136" s="3" t="s">
        <v>12</v>
      </c>
      <c r="M136" s="3" t="s">
        <v>15</v>
      </c>
      <c r="N136" s="3" t="s">
        <v>33</v>
      </c>
      <c r="O136" s="3" t="s">
        <v>573</v>
      </c>
      <c r="P136" s="3" t="s">
        <v>575</v>
      </c>
      <c r="Q136" s="3" t="s">
        <v>574</v>
      </c>
      <c r="R136" s="3" t="s">
        <v>17</v>
      </c>
      <c r="S136" s="3" t="s">
        <v>576</v>
      </c>
      <c r="T136" s="3" t="s">
        <v>577</v>
      </c>
      <c r="U136" s="3" t="s">
        <v>17</v>
      </c>
      <c r="V136" t="s">
        <v>1671</v>
      </c>
    </row>
    <row r="137" spans="1:22" x14ac:dyDescent="0.25">
      <c r="A137" s="5" t="str">
        <f ca="1">HYPERLINK("#"&amp;CELL("address",'Monthly Series'!S3),":GB:0:1:0:2:0:0")</f>
        <v>:GB:0:1:0:2:0:0</v>
      </c>
      <c r="B137" s="3" t="s">
        <v>4</v>
      </c>
      <c r="C137" s="3" t="s">
        <v>570</v>
      </c>
      <c r="D137" s="3" t="s">
        <v>26</v>
      </c>
      <c r="E137" s="3" t="s">
        <v>7</v>
      </c>
      <c r="F137" s="3" t="s">
        <v>8</v>
      </c>
      <c r="G137" s="3" t="s">
        <v>9</v>
      </c>
      <c r="H137" s="3" t="s">
        <v>129</v>
      </c>
      <c r="I137" s="3" t="s">
        <v>11</v>
      </c>
      <c r="J137" s="3" t="s">
        <v>579</v>
      </c>
      <c r="K137" s="3" t="s">
        <v>578</v>
      </c>
      <c r="L137" s="3" t="s">
        <v>12</v>
      </c>
      <c r="M137" s="3" t="s">
        <v>15</v>
      </c>
      <c r="N137" s="3" t="s">
        <v>33</v>
      </c>
      <c r="O137" s="3" t="s">
        <v>580</v>
      </c>
      <c r="P137" s="3" t="s">
        <v>17</v>
      </c>
      <c r="Q137" s="3" t="s">
        <v>17</v>
      </c>
      <c r="R137" s="3" t="s">
        <v>17</v>
      </c>
      <c r="S137" s="3" t="s">
        <v>17</v>
      </c>
      <c r="T137" s="3" t="s">
        <v>581</v>
      </c>
      <c r="U137" s="3" t="s">
        <v>17</v>
      </c>
      <c r="V137" t="s">
        <v>1671</v>
      </c>
    </row>
    <row r="138" spans="1:22" x14ac:dyDescent="0.25">
      <c r="A138" s="5" t="str">
        <f ca="1">HYPERLINK("#"&amp;CELL("address",'Quarterly Series'!DA3),":GB:0:1:2:1:0:0")</f>
        <v>:GB:0:1:2:1:0:0</v>
      </c>
      <c r="B138" s="3" t="s">
        <v>24</v>
      </c>
      <c r="C138" s="3" t="s">
        <v>570</v>
      </c>
      <c r="D138" s="3" t="s">
        <v>26</v>
      </c>
      <c r="E138" s="3" t="s">
        <v>7</v>
      </c>
      <c r="F138" s="3" t="s">
        <v>61</v>
      </c>
      <c r="G138" s="3" t="s">
        <v>98</v>
      </c>
      <c r="H138" s="3" t="s">
        <v>129</v>
      </c>
      <c r="I138" s="3" t="s">
        <v>11</v>
      </c>
      <c r="J138" s="3" t="s">
        <v>583</v>
      </c>
      <c r="K138" s="3" t="s">
        <v>582</v>
      </c>
      <c r="L138" s="3" t="s">
        <v>12</v>
      </c>
      <c r="M138" s="3" t="s">
        <v>220</v>
      </c>
      <c r="N138" s="3" t="s">
        <v>585</v>
      </c>
      <c r="O138" s="3" t="s">
        <v>584</v>
      </c>
      <c r="P138" s="3" t="s">
        <v>586</v>
      </c>
      <c r="Q138" s="3" t="s">
        <v>17</v>
      </c>
      <c r="R138" s="3" t="s">
        <v>17</v>
      </c>
      <c r="S138" s="3" t="s">
        <v>587</v>
      </c>
      <c r="T138" s="3" t="s">
        <v>588</v>
      </c>
      <c r="U138" s="3" t="s">
        <v>17</v>
      </c>
      <c r="V138" t="s">
        <v>1671</v>
      </c>
    </row>
    <row r="139" spans="1:22" x14ac:dyDescent="0.25">
      <c r="A139" s="5" t="str">
        <f ca="1">HYPERLINK("#"&amp;CELL("address",'Quarterly Series'!DB3),":GB:3:1:0:2:0:0")</f>
        <v>:GB:3:1:0:2:0:0</v>
      </c>
      <c r="B139" s="3" t="s">
        <v>24</v>
      </c>
      <c r="C139" s="3" t="s">
        <v>570</v>
      </c>
      <c r="D139" s="3" t="s">
        <v>232</v>
      </c>
      <c r="E139" s="3" t="s">
        <v>7</v>
      </c>
      <c r="F139" s="3" t="s">
        <v>8</v>
      </c>
      <c r="G139" s="3" t="s">
        <v>9</v>
      </c>
      <c r="H139" s="3" t="s">
        <v>129</v>
      </c>
      <c r="I139" s="3" t="s">
        <v>11</v>
      </c>
      <c r="J139" s="3" t="s">
        <v>589</v>
      </c>
      <c r="K139" s="3" t="s">
        <v>578</v>
      </c>
      <c r="L139" s="3" t="s">
        <v>12</v>
      </c>
      <c r="M139" s="3" t="s">
        <v>15</v>
      </c>
      <c r="N139" s="3" t="s">
        <v>33</v>
      </c>
      <c r="O139" s="3" t="s">
        <v>590</v>
      </c>
      <c r="P139" s="3" t="s">
        <v>17</v>
      </c>
      <c r="Q139" s="3" t="s">
        <v>17</v>
      </c>
      <c r="R139" s="3" t="s">
        <v>17</v>
      </c>
      <c r="S139" s="3" t="s">
        <v>17</v>
      </c>
      <c r="T139" s="3" t="s">
        <v>581</v>
      </c>
      <c r="U139" s="3" t="s">
        <v>17</v>
      </c>
      <c r="V139" t="s">
        <v>1671</v>
      </c>
    </row>
    <row r="140" spans="1:22" x14ac:dyDescent="0.25">
      <c r="A140" s="5" t="str">
        <f ca="1">HYPERLINK("#"&amp;CELL("address",'Quarterly Series'!DC3),":GR:0:8:0:0:0:0")</f>
        <v>:GR:0:8:0:0:0:0</v>
      </c>
      <c r="B140" s="3" t="s">
        <v>24</v>
      </c>
      <c r="C140" s="3" t="s">
        <v>591</v>
      </c>
      <c r="D140" s="3" t="s">
        <v>26</v>
      </c>
      <c r="E140" s="3" t="s">
        <v>51</v>
      </c>
      <c r="F140" s="3" t="s">
        <v>8</v>
      </c>
      <c r="G140" s="3" t="s">
        <v>27</v>
      </c>
      <c r="H140" s="3" t="s">
        <v>129</v>
      </c>
      <c r="I140" s="3" t="s">
        <v>11</v>
      </c>
      <c r="J140" s="3" t="s">
        <v>592</v>
      </c>
      <c r="K140" s="3" t="s">
        <v>178</v>
      </c>
      <c r="L140" s="3" t="s">
        <v>12</v>
      </c>
      <c r="M140" s="3" t="s">
        <v>15</v>
      </c>
      <c r="N140" s="3" t="s">
        <v>33</v>
      </c>
      <c r="O140" s="3" t="s">
        <v>593</v>
      </c>
      <c r="P140" s="3" t="s">
        <v>595</v>
      </c>
      <c r="Q140" s="3" t="s">
        <v>17</v>
      </c>
      <c r="R140" s="3" t="s">
        <v>17</v>
      </c>
      <c r="S140" s="3" t="s">
        <v>17</v>
      </c>
      <c r="T140" s="3" t="s">
        <v>594</v>
      </c>
      <c r="U140" s="3" t="s">
        <v>594</v>
      </c>
      <c r="V140" t="s">
        <v>1671</v>
      </c>
    </row>
    <row r="141" spans="1:22" x14ac:dyDescent="0.25">
      <c r="A141" s="5" t="str">
        <f ca="1">HYPERLINK("#"&amp;CELL("address",'Quarterly Series'!DD3),":GR:0:8:1:0:0:0")</f>
        <v>:GR:0:8:1:0:0:0</v>
      </c>
      <c r="B141" s="3" t="s">
        <v>24</v>
      </c>
      <c r="C141" s="3" t="s">
        <v>591</v>
      </c>
      <c r="D141" s="3" t="s">
        <v>26</v>
      </c>
      <c r="E141" s="3" t="s">
        <v>51</v>
      </c>
      <c r="F141" s="3" t="s">
        <v>46</v>
      </c>
      <c r="G141" s="3" t="s">
        <v>27</v>
      </c>
      <c r="H141" s="3" t="s">
        <v>129</v>
      </c>
      <c r="I141" s="3" t="s">
        <v>11</v>
      </c>
      <c r="J141" s="3" t="s">
        <v>596</v>
      </c>
      <c r="K141" s="3" t="s">
        <v>178</v>
      </c>
      <c r="L141" s="3" t="s">
        <v>12</v>
      </c>
      <c r="M141" s="3" t="s">
        <v>15</v>
      </c>
      <c r="N141" s="3" t="s">
        <v>33</v>
      </c>
      <c r="O141" s="3" t="s">
        <v>597</v>
      </c>
      <c r="P141" s="3" t="s">
        <v>595</v>
      </c>
      <c r="Q141" s="3" t="s">
        <v>17</v>
      </c>
      <c r="R141" s="3" t="s">
        <v>17</v>
      </c>
      <c r="S141" s="3" t="s">
        <v>17</v>
      </c>
      <c r="T141" s="3" t="s">
        <v>594</v>
      </c>
      <c r="U141" s="3" t="s">
        <v>594</v>
      </c>
      <c r="V141" t="s">
        <v>1671</v>
      </c>
    </row>
    <row r="142" spans="1:22" x14ac:dyDescent="0.25">
      <c r="A142" s="5" t="str">
        <f ca="1">HYPERLINK("#"&amp;CELL("address",'Quarterly Series'!DE3),":GR:0:8:2:0:0:0")</f>
        <v>:GR:0:8:2:0:0:0</v>
      </c>
      <c r="B142" s="3" t="s">
        <v>24</v>
      </c>
      <c r="C142" s="3" t="s">
        <v>591</v>
      </c>
      <c r="D142" s="3" t="s">
        <v>26</v>
      </c>
      <c r="E142" s="3" t="s">
        <v>51</v>
      </c>
      <c r="F142" s="3" t="s">
        <v>61</v>
      </c>
      <c r="G142" s="3" t="s">
        <v>27</v>
      </c>
      <c r="H142" s="3" t="s">
        <v>129</v>
      </c>
      <c r="I142" s="3" t="s">
        <v>11</v>
      </c>
      <c r="J142" s="3" t="s">
        <v>598</v>
      </c>
      <c r="K142" s="3" t="s">
        <v>178</v>
      </c>
      <c r="L142" s="3" t="s">
        <v>12</v>
      </c>
      <c r="M142" s="3" t="s">
        <v>15</v>
      </c>
      <c r="N142" s="3" t="s">
        <v>33</v>
      </c>
      <c r="O142" s="3" t="s">
        <v>599</v>
      </c>
      <c r="P142" s="3" t="s">
        <v>595</v>
      </c>
      <c r="Q142" s="3" t="s">
        <v>17</v>
      </c>
      <c r="R142" s="3" t="s">
        <v>17</v>
      </c>
      <c r="S142" s="3" t="s">
        <v>17</v>
      </c>
      <c r="T142" s="3" t="s">
        <v>594</v>
      </c>
      <c r="U142" s="3" t="s">
        <v>594</v>
      </c>
      <c r="V142" t="s">
        <v>1671</v>
      </c>
    </row>
    <row r="143" spans="1:22" x14ac:dyDescent="0.25">
      <c r="A143" s="5" t="str">
        <f ca="1">HYPERLINK("#"&amp;CELL("address",'Half-yearly Series'!B3),":GR:0:B:0:0:6:0")</f>
        <v>:GR:0:B:0:0:6:0</v>
      </c>
      <c r="B143" s="3" t="s">
        <v>600</v>
      </c>
      <c r="C143" s="3" t="s">
        <v>591</v>
      </c>
      <c r="D143" s="3" t="s">
        <v>26</v>
      </c>
      <c r="E143" s="3" t="s">
        <v>202</v>
      </c>
      <c r="F143" s="3" t="s">
        <v>8</v>
      </c>
      <c r="G143" s="3" t="s">
        <v>27</v>
      </c>
      <c r="H143" s="3" t="s">
        <v>28</v>
      </c>
      <c r="I143" s="3" t="s">
        <v>11</v>
      </c>
      <c r="J143" s="3" t="s">
        <v>601</v>
      </c>
      <c r="K143" s="3" t="s">
        <v>123</v>
      </c>
      <c r="L143" s="3" t="s">
        <v>12</v>
      </c>
      <c r="M143" s="3" t="s">
        <v>322</v>
      </c>
      <c r="N143" s="3" t="s">
        <v>17</v>
      </c>
      <c r="O143" s="3" t="s">
        <v>602</v>
      </c>
      <c r="P143" s="3" t="s">
        <v>604</v>
      </c>
      <c r="Q143" s="3" t="s">
        <v>17</v>
      </c>
      <c r="R143" s="3" t="s">
        <v>17</v>
      </c>
      <c r="S143" s="3" t="s">
        <v>605</v>
      </c>
      <c r="T143" s="3" t="s">
        <v>606</v>
      </c>
      <c r="U143" s="3" t="s">
        <v>603</v>
      </c>
      <c r="V143" t="s">
        <v>1671</v>
      </c>
    </row>
    <row r="144" spans="1:22" x14ac:dyDescent="0.25">
      <c r="A144" s="5" t="str">
        <f ca="1">HYPERLINK("#"&amp;CELL("address",'Half-yearly Series'!C3),":GR:0:C:0:0:6:0")</f>
        <v>:GR:0:C:0:0:6:0</v>
      </c>
      <c r="B144" s="3" t="s">
        <v>600</v>
      </c>
      <c r="C144" s="3" t="s">
        <v>591</v>
      </c>
      <c r="D144" s="3" t="s">
        <v>26</v>
      </c>
      <c r="E144" s="3" t="s">
        <v>207</v>
      </c>
      <c r="F144" s="3" t="s">
        <v>8</v>
      </c>
      <c r="G144" s="3" t="s">
        <v>27</v>
      </c>
      <c r="H144" s="3" t="s">
        <v>28</v>
      </c>
      <c r="I144" s="3" t="s">
        <v>11</v>
      </c>
      <c r="J144" s="3" t="s">
        <v>607</v>
      </c>
      <c r="K144" s="3" t="s">
        <v>123</v>
      </c>
      <c r="L144" s="3" t="s">
        <v>12</v>
      </c>
      <c r="M144" s="3" t="s">
        <v>322</v>
      </c>
      <c r="N144" s="3" t="s">
        <v>17</v>
      </c>
      <c r="O144" s="3" t="s">
        <v>602</v>
      </c>
      <c r="P144" s="3" t="s">
        <v>604</v>
      </c>
      <c r="Q144" s="3" t="s">
        <v>17</v>
      </c>
      <c r="R144" s="3" t="s">
        <v>17</v>
      </c>
      <c r="S144" s="3" t="s">
        <v>608</v>
      </c>
      <c r="T144" s="3" t="s">
        <v>609</v>
      </c>
      <c r="U144" s="3" t="s">
        <v>603</v>
      </c>
      <c r="V144" t="s">
        <v>1671</v>
      </c>
    </row>
    <row r="145" spans="1:22" x14ac:dyDescent="0.25">
      <c r="A145" s="5" t="str">
        <f ca="1">HYPERLINK("#"&amp;CELL("address",'Quarterly Series'!DF3),":GR:1:1:0:0:1:0")</f>
        <v>:GR:1:1:0:0:1:0</v>
      </c>
      <c r="B145" s="3" t="s">
        <v>24</v>
      </c>
      <c r="C145" s="3" t="s">
        <v>591</v>
      </c>
      <c r="D145" s="3" t="s">
        <v>37</v>
      </c>
      <c r="E145" s="3" t="s">
        <v>7</v>
      </c>
      <c r="F145" s="3" t="s">
        <v>8</v>
      </c>
      <c r="G145" s="3" t="s">
        <v>27</v>
      </c>
      <c r="H145" s="3" t="s">
        <v>10</v>
      </c>
      <c r="I145" s="3" t="s">
        <v>11</v>
      </c>
      <c r="J145" s="3" t="s">
        <v>611</v>
      </c>
      <c r="K145" s="3" t="s">
        <v>610</v>
      </c>
      <c r="L145" s="3" t="s">
        <v>12</v>
      </c>
      <c r="M145" s="3" t="s">
        <v>15</v>
      </c>
      <c r="N145" s="3" t="s">
        <v>33</v>
      </c>
      <c r="O145" s="3" t="s">
        <v>612</v>
      </c>
      <c r="P145" s="3" t="s">
        <v>613</v>
      </c>
      <c r="Q145" s="3" t="s">
        <v>17</v>
      </c>
      <c r="R145" s="3" t="s">
        <v>17</v>
      </c>
      <c r="S145" s="3" t="s">
        <v>614</v>
      </c>
      <c r="T145" s="3" t="s">
        <v>594</v>
      </c>
      <c r="U145" s="3" t="s">
        <v>594</v>
      </c>
      <c r="V145" t="s">
        <v>1671</v>
      </c>
    </row>
    <row r="146" spans="1:22" x14ac:dyDescent="0.25">
      <c r="A146" s="5" t="str">
        <f ca="1">HYPERLINK("#"&amp;CELL("address",'Half-yearly Series'!D3),":GR:2:B:0:0:6:0")</f>
        <v>:GR:2:B:0:0:6:0</v>
      </c>
      <c r="B146" s="3" t="s">
        <v>600</v>
      </c>
      <c r="C146" s="3" t="s">
        <v>591</v>
      </c>
      <c r="D146" s="3" t="s">
        <v>6</v>
      </c>
      <c r="E146" s="3" t="s">
        <v>202</v>
      </c>
      <c r="F146" s="3" t="s">
        <v>8</v>
      </c>
      <c r="G146" s="3" t="s">
        <v>27</v>
      </c>
      <c r="H146" s="3" t="s">
        <v>28</v>
      </c>
      <c r="I146" s="3" t="s">
        <v>11</v>
      </c>
      <c r="J146" s="3" t="s">
        <v>615</v>
      </c>
      <c r="K146" s="3" t="s">
        <v>123</v>
      </c>
      <c r="L146" s="3" t="s">
        <v>12</v>
      </c>
      <c r="M146" s="3" t="s">
        <v>322</v>
      </c>
      <c r="N146" s="3" t="s">
        <v>17</v>
      </c>
      <c r="O146" s="3" t="s">
        <v>602</v>
      </c>
      <c r="P146" s="3" t="s">
        <v>604</v>
      </c>
      <c r="Q146" s="3" t="s">
        <v>17</v>
      </c>
      <c r="R146" s="3" t="s">
        <v>17</v>
      </c>
      <c r="S146" s="3" t="s">
        <v>616</v>
      </c>
      <c r="T146" s="3" t="s">
        <v>606</v>
      </c>
      <c r="U146" s="3" t="s">
        <v>603</v>
      </c>
      <c r="V146" t="s">
        <v>1671</v>
      </c>
    </row>
    <row r="147" spans="1:22" x14ac:dyDescent="0.25">
      <c r="A147" s="5" t="str">
        <f ca="1">HYPERLINK("#"&amp;CELL("address",'Half-yearly Series'!E3),":GR:2:C:0:0:6:0")</f>
        <v>:GR:2:C:0:0:6:0</v>
      </c>
      <c r="B147" s="3" t="s">
        <v>600</v>
      </c>
      <c r="C147" s="3" t="s">
        <v>591</v>
      </c>
      <c r="D147" s="3" t="s">
        <v>6</v>
      </c>
      <c r="E147" s="3" t="s">
        <v>207</v>
      </c>
      <c r="F147" s="3" t="s">
        <v>8</v>
      </c>
      <c r="G147" s="3" t="s">
        <v>27</v>
      </c>
      <c r="H147" s="3" t="s">
        <v>28</v>
      </c>
      <c r="I147" s="3" t="s">
        <v>11</v>
      </c>
      <c r="J147" s="3" t="s">
        <v>617</v>
      </c>
      <c r="K147" s="3" t="s">
        <v>123</v>
      </c>
      <c r="L147" s="3" t="s">
        <v>12</v>
      </c>
      <c r="M147" s="3" t="s">
        <v>322</v>
      </c>
      <c r="N147" s="3" t="s">
        <v>17</v>
      </c>
      <c r="O147" s="3" t="s">
        <v>602</v>
      </c>
      <c r="P147" s="3" t="s">
        <v>604</v>
      </c>
      <c r="Q147" s="3" t="s">
        <v>17</v>
      </c>
      <c r="R147" s="3" t="s">
        <v>17</v>
      </c>
      <c r="S147" s="3" t="s">
        <v>618</v>
      </c>
      <c r="T147" s="3" t="s">
        <v>609</v>
      </c>
      <c r="U147" s="3" t="s">
        <v>603</v>
      </c>
      <c r="V147" t="s">
        <v>1671</v>
      </c>
    </row>
    <row r="148" spans="1:22" x14ac:dyDescent="0.25">
      <c r="A148" s="5" t="str">
        <f ca="1">HYPERLINK("#"&amp;CELL("address",'Quarterly Series'!DG3),":GR:3:8:0:0:1:0")</f>
        <v>:GR:3:8:0:0:1:0</v>
      </c>
      <c r="B148" s="3" t="s">
        <v>24</v>
      </c>
      <c r="C148" s="3" t="s">
        <v>591</v>
      </c>
      <c r="D148" s="3" t="s">
        <v>232</v>
      </c>
      <c r="E148" s="3" t="s">
        <v>51</v>
      </c>
      <c r="F148" s="3" t="s">
        <v>8</v>
      </c>
      <c r="G148" s="3" t="s">
        <v>27</v>
      </c>
      <c r="H148" s="3" t="s">
        <v>10</v>
      </c>
      <c r="I148" s="3" t="s">
        <v>11</v>
      </c>
      <c r="J148" s="3" t="s">
        <v>619</v>
      </c>
      <c r="K148" s="3" t="s">
        <v>178</v>
      </c>
      <c r="L148" s="3" t="s">
        <v>12</v>
      </c>
      <c r="M148" s="3" t="s">
        <v>15</v>
      </c>
      <c r="N148" s="3" t="s">
        <v>33</v>
      </c>
      <c r="O148" s="3" t="s">
        <v>620</v>
      </c>
      <c r="P148" s="3" t="s">
        <v>613</v>
      </c>
      <c r="Q148" s="3" t="s">
        <v>17</v>
      </c>
      <c r="R148" s="3" t="s">
        <v>17</v>
      </c>
      <c r="S148" s="3" t="s">
        <v>17</v>
      </c>
      <c r="T148" s="3" t="s">
        <v>594</v>
      </c>
      <c r="U148" s="3" t="s">
        <v>594</v>
      </c>
      <c r="V148" t="s">
        <v>1671</v>
      </c>
    </row>
    <row r="149" spans="1:22" x14ac:dyDescent="0.25">
      <c r="A149" s="5" t="str">
        <f ca="1">HYPERLINK("#"&amp;CELL("address",'Quarterly Series'!DH3),":GR:3:8:1:0:0:0")</f>
        <v>:GR:3:8:1:0:0:0</v>
      </c>
      <c r="B149" s="3" t="s">
        <v>24</v>
      </c>
      <c r="C149" s="3" t="s">
        <v>591</v>
      </c>
      <c r="D149" s="3" t="s">
        <v>232</v>
      </c>
      <c r="E149" s="3" t="s">
        <v>51</v>
      </c>
      <c r="F149" s="3" t="s">
        <v>46</v>
      </c>
      <c r="G149" s="3" t="s">
        <v>27</v>
      </c>
      <c r="H149" s="3" t="s">
        <v>129</v>
      </c>
      <c r="I149" s="3" t="s">
        <v>11</v>
      </c>
      <c r="J149" s="3" t="s">
        <v>621</v>
      </c>
      <c r="K149" s="3" t="s">
        <v>178</v>
      </c>
      <c r="L149" s="3" t="s">
        <v>12</v>
      </c>
      <c r="M149" s="3" t="s">
        <v>15</v>
      </c>
      <c r="N149" s="3" t="s">
        <v>33</v>
      </c>
      <c r="O149" s="3" t="s">
        <v>597</v>
      </c>
      <c r="P149" s="3" t="s">
        <v>595</v>
      </c>
      <c r="Q149" s="3" t="s">
        <v>17</v>
      </c>
      <c r="R149" s="3" t="s">
        <v>17</v>
      </c>
      <c r="S149" s="3" t="s">
        <v>17</v>
      </c>
      <c r="T149" s="3" t="s">
        <v>594</v>
      </c>
      <c r="U149" s="3" t="s">
        <v>594</v>
      </c>
      <c r="V149" t="s">
        <v>1671</v>
      </c>
    </row>
    <row r="150" spans="1:22" x14ac:dyDescent="0.25">
      <c r="A150" s="5" t="str">
        <f ca="1">HYPERLINK("#"&amp;CELL("address",'Quarterly Series'!DI3),":GR:3:8:2:0:0:0")</f>
        <v>:GR:3:8:2:0:0:0</v>
      </c>
      <c r="B150" s="3" t="s">
        <v>24</v>
      </c>
      <c r="C150" s="3" t="s">
        <v>591</v>
      </c>
      <c r="D150" s="3" t="s">
        <v>232</v>
      </c>
      <c r="E150" s="3" t="s">
        <v>51</v>
      </c>
      <c r="F150" s="3" t="s">
        <v>61</v>
      </c>
      <c r="G150" s="3" t="s">
        <v>27</v>
      </c>
      <c r="H150" s="3" t="s">
        <v>129</v>
      </c>
      <c r="I150" s="3" t="s">
        <v>11</v>
      </c>
      <c r="J150" s="3" t="s">
        <v>622</v>
      </c>
      <c r="K150" s="3" t="s">
        <v>178</v>
      </c>
      <c r="L150" s="3" t="s">
        <v>12</v>
      </c>
      <c r="M150" s="3" t="s">
        <v>15</v>
      </c>
      <c r="N150" s="3" t="s">
        <v>33</v>
      </c>
      <c r="O150" s="3" t="s">
        <v>599</v>
      </c>
      <c r="P150" s="3" t="s">
        <v>595</v>
      </c>
      <c r="Q150" s="3" t="s">
        <v>17</v>
      </c>
      <c r="R150" s="3" t="s">
        <v>17</v>
      </c>
      <c r="S150" s="3" t="s">
        <v>17</v>
      </c>
      <c r="T150" s="3" t="s">
        <v>594</v>
      </c>
      <c r="U150" s="3" t="s">
        <v>594</v>
      </c>
      <c r="V150" t="s">
        <v>1671</v>
      </c>
    </row>
    <row r="151" spans="1:22" x14ac:dyDescent="0.25">
      <c r="A151" s="5" t="str">
        <f ca="1">HYPERLINK("#"&amp;CELL("address",'Quarterly Series'!DJ3),":GR:4:8:0:0:1:0")</f>
        <v>:GR:4:8:0:0:1:0</v>
      </c>
      <c r="B151" s="3" t="s">
        <v>24</v>
      </c>
      <c r="C151" s="3" t="s">
        <v>591</v>
      </c>
      <c r="D151" s="3" t="s">
        <v>21</v>
      </c>
      <c r="E151" s="3" t="s">
        <v>51</v>
      </c>
      <c r="F151" s="3" t="s">
        <v>8</v>
      </c>
      <c r="G151" s="3" t="s">
        <v>27</v>
      </c>
      <c r="H151" s="3" t="s">
        <v>10</v>
      </c>
      <c r="I151" s="3" t="s">
        <v>11</v>
      </c>
      <c r="J151" s="3" t="s">
        <v>623</v>
      </c>
      <c r="K151" s="3" t="s">
        <v>178</v>
      </c>
      <c r="L151" s="3" t="s">
        <v>12</v>
      </c>
      <c r="M151" s="3" t="s">
        <v>15</v>
      </c>
      <c r="N151" s="3" t="s">
        <v>33</v>
      </c>
      <c r="O151" s="3" t="s">
        <v>624</v>
      </c>
      <c r="P151" s="3" t="s">
        <v>613</v>
      </c>
      <c r="Q151" s="3" t="s">
        <v>17</v>
      </c>
      <c r="R151" s="3" t="s">
        <v>17</v>
      </c>
      <c r="S151" s="3" t="s">
        <v>17</v>
      </c>
      <c r="T151" s="3" t="s">
        <v>594</v>
      </c>
      <c r="U151" s="3" t="s">
        <v>594</v>
      </c>
      <c r="V151" t="s">
        <v>1671</v>
      </c>
    </row>
    <row r="152" spans="1:22" x14ac:dyDescent="0.25">
      <c r="A152" s="5" t="str">
        <f ca="1">HYPERLINK("#"&amp;CELL("address",'Quarterly Series'!DK3),":GR:5:8:0:0:0:0")</f>
        <v>:GR:5:8:0:0:0:0</v>
      </c>
      <c r="B152" s="3" t="s">
        <v>24</v>
      </c>
      <c r="C152" s="3" t="s">
        <v>591</v>
      </c>
      <c r="D152" s="3" t="s">
        <v>433</v>
      </c>
      <c r="E152" s="3" t="s">
        <v>51</v>
      </c>
      <c r="F152" s="3" t="s">
        <v>8</v>
      </c>
      <c r="G152" s="3" t="s">
        <v>27</v>
      </c>
      <c r="H152" s="3" t="s">
        <v>129</v>
      </c>
      <c r="I152" s="3" t="s">
        <v>11</v>
      </c>
      <c r="J152" s="3" t="s">
        <v>625</v>
      </c>
      <c r="K152" s="3" t="s">
        <v>178</v>
      </c>
      <c r="L152" s="3" t="s">
        <v>12</v>
      </c>
      <c r="M152" s="3" t="s">
        <v>15</v>
      </c>
      <c r="N152" s="3" t="s">
        <v>33</v>
      </c>
      <c r="O152" s="3" t="s">
        <v>626</v>
      </c>
      <c r="P152" s="3" t="s">
        <v>595</v>
      </c>
      <c r="Q152" s="3" t="s">
        <v>17</v>
      </c>
      <c r="R152" s="3" t="s">
        <v>17</v>
      </c>
      <c r="S152" s="3" t="s">
        <v>17</v>
      </c>
      <c r="T152" s="3" t="s">
        <v>594</v>
      </c>
      <c r="U152" s="3" t="s">
        <v>594</v>
      </c>
      <c r="V152" t="s">
        <v>1671</v>
      </c>
    </row>
    <row r="153" spans="1:22" x14ac:dyDescent="0.25">
      <c r="A153" s="5" t="str">
        <f ca="1">HYPERLINK("#"&amp;CELL("address",'Quarterly Series'!DL3),":GR:5:8:1:0:0:0")</f>
        <v>:GR:5:8:1:0:0:0</v>
      </c>
      <c r="B153" s="3" t="s">
        <v>24</v>
      </c>
      <c r="C153" s="3" t="s">
        <v>591</v>
      </c>
      <c r="D153" s="3" t="s">
        <v>433</v>
      </c>
      <c r="E153" s="3" t="s">
        <v>51</v>
      </c>
      <c r="F153" s="3" t="s">
        <v>46</v>
      </c>
      <c r="G153" s="3" t="s">
        <v>27</v>
      </c>
      <c r="H153" s="3" t="s">
        <v>129</v>
      </c>
      <c r="I153" s="3" t="s">
        <v>11</v>
      </c>
      <c r="J153" s="3" t="s">
        <v>627</v>
      </c>
      <c r="K153" s="3" t="s">
        <v>178</v>
      </c>
      <c r="L153" s="3" t="s">
        <v>12</v>
      </c>
      <c r="M153" s="3" t="s">
        <v>15</v>
      </c>
      <c r="N153" s="3" t="s">
        <v>33</v>
      </c>
      <c r="O153" s="3" t="s">
        <v>597</v>
      </c>
      <c r="P153" s="3" t="s">
        <v>595</v>
      </c>
      <c r="Q153" s="3" t="s">
        <v>17</v>
      </c>
      <c r="R153" s="3" t="s">
        <v>17</v>
      </c>
      <c r="S153" s="3" t="s">
        <v>17</v>
      </c>
      <c r="T153" s="3" t="s">
        <v>594</v>
      </c>
      <c r="U153" s="3" t="s">
        <v>594</v>
      </c>
      <c r="V153" t="s">
        <v>1671</v>
      </c>
    </row>
    <row r="154" spans="1:22" x14ac:dyDescent="0.25">
      <c r="A154" s="5" t="str">
        <f ca="1">HYPERLINK("#"&amp;CELL("address",'Quarterly Series'!DM3),":GR:5:8:2:0:0:0")</f>
        <v>:GR:5:8:2:0:0:0</v>
      </c>
      <c r="B154" s="3" t="s">
        <v>24</v>
      </c>
      <c r="C154" s="3" t="s">
        <v>591</v>
      </c>
      <c r="D154" s="3" t="s">
        <v>433</v>
      </c>
      <c r="E154" s="3" t="s">
        <v>51</v>
      </c>
      <c r="F154" s="3" t="s">
        <v>61</v>
      </c>
      <c r="G154" s="3" t="s">
        <v>27</v>
      </c>
      <c r="H154" s="3" t="s">
        <v>129</v>
      </c>
      <c r="I154" s="3" t="s">
        <v>11</v>
      </c>
      <c r="J154" s="3" t="s">
        <v>628</v>
      </c>
      <c r="K154" s="3" t="s">
        <v>178</v>
      </c>
      <c r="L154" s="3" t="s">
        <v>12</v>
      </c>
      <c r="M154" s="3" t="s">
        <v>15</v>
      </c>
      <c r="N154" s="3" t="s">
        <v>33</v>
      </c>
      <c r="O154" s="3" t="s">
        <v>599</v>
      </c>
      <c r="P154" s="3" t="s">
        <v>595</v>
      </c>
      <c r="Q154" s="3" t="s">
        <v>17</v>
      </c>
      <c r="R154" s="3" t="s">
        <v>17</v>
      </c>
      <c r="S154" s="3" t="s">
        <v>17</v>
      </c>
      <c r="T154" s="3" t="s">
        <v>594</v>
      </c>
      <c r="U154" s="3" t="s">
        <v>594</v>
      </c>
      <c r="V154" t="s">
        <v>1671</v>
      </c>
    </row>
    <row r="155" spans="1:22" x14ac:dyDescent="0.25">
      <c r="A155" s="5" t="str">
        <f ca="1">HYPERLINK("#"&amp;CELL("address",'Quarterly Series'!DN3),":GR:8:8:0:0:0:0")</f>
        <v>:GR:8:8:0:0:0:0</v>
      </c>
      <c r="B155" s="3" t="s">
        <v>24</v>
      </c>
      <c r="C155" s="3" t="s">
        <v>591</v>
      </c>
      <c r="D155" s="3" t="s">
        <v>629</v>
      </c>
      <c r="E155" s="3" t="s">
        <v>51</v>
      </c>
      <c r="F155" s="3" t="s">
        <v>8</v>
      </c>
      <c r="G155" s="3" t="s">
        <v>27</v>
      </c>
      <c r="H155" s="3" t="s">
        <v>129</v>
      </c>
      <c r="I155" s="3" t="s">
        <v>11</v>
      </c>
      <c r="J155" s="3" t="s">
        <v>630</v>
      </c>
      <c r="K155" s="3" t="s">
        <v>178</v>
      </c>
      <c r="L155" s="3" t="s">
        <v>12</v>
      </c>
      <c r="M155" s="3" t="s">
        <v>15</v>
      </c>
      <c r="N155" s="3" t="s">
        <v>33</v>
      </c>
      <c r="O155" s="3" t="s">
        <v>631</v>
      </c>
      <c r="P155" s="3" t="s">
        <v>595</v>
      </c>
      <c r="Q155" s="3" t="s">
        <v>17</v>
      </c>
      <c r="R155" s="3" t="s">
        <v>17</v>
      </c>
      <c r="S155" s="3" t="s">
        <v>17</v>
      </c>
      <c r="T155" s="3" t="s">
        <v>594</v>
      </c>
      <c r="U155" s="3" t="s">
        <v>594</v>
      </c>
      <c r="V155" t="s">
        <v>1671</v>
      </c>
    </row>
    <row r="156" spans="1:22" x14ac:dyDescent="0.25">
      <c r="A156" s="5" t="str">
        <f ca="1">HYPERLINK("#"&amp;CELL("address",'Quarterly Series'!DO3),":GR:8:8:1:0:0:0")</f>
        <v>:GR:8:8:1:0:0:0</v>
      </c>
      <c r="B156" s="3" t="s">
        <v>24</v>
      </c>
      <c r="C156" s="3" t="s">
        <v>591</v>
      </c>
      <c r="D156" s="3" t="s">
        <v>629</v>
      </c>
      <c r="E156" s="3" t="s">
        <v>51</v>
      </c>
      <c r="F156" s="3" t="s">
        <v>46</v>
      </c>
      <c r="G156" s="3" t="s">
        <v>27</v>
      </c>
      <c r="H156" s="3" t="s">
        <v>129</v>
      </c>
      <c r="I156" s="3" t="s">
        <v>11</v>
      </c>
      <c r="J156" s="3" t="s">
        <v>632</v>
      </c>
      <c r="K156" s="3" t="s">
        <v>178</v>
      </c>
      <c r="L156" s="3" t="s">
        <v>12</v>
      </c>
      <c r="M156" s="3" t="s">
        <v>15</v>
      </c>
      <c r="N156" s="3" t="s">
        <v>33</v>
      </c>
      <c r="O156" s="3" t="s">
        <v>597</v>
      </c>
      <c r="P156" s="3" t="s">
        <v>595</v>
      </c>
      <c r="Q156" s="3" t="s">
        <v>17</v>
      </c>
      <c r="R156" s="3" t="s">
        <v>17</v>
      </c>
      <c r="S156" s="3" t="s">
        <v>17</v>
      </c>
      <c r="T156" s="3" t="s">
        <v>594</v>
      </c>
      <c r="U156" s="3" t="s">
        <v>594</v>
      </c>
      <c r="V156" t="s">
        <v>1671</v>
      </c>
    </row>
    <row r="157" spans="1:22" x14ac:dyDescent="0.25">
      <c r="A157" s="5" t="str">
        <f ca="1">HYPERLINK("#"&amp;CELL("address",'Quarterly Series'!DP3),":GR:8:8:2:0:0:0")</f>
        <v>:GR:8:8:2:0:0:0</v>
      </c>
      <c r="B157" s="3" t="s">
        <v>24</v>
      </c>
      <c r="C157" s="3" t="s">
        <v>591</v>
      </c>
      <c r="D157" s="3" t="s">
        <v>629</v>
      </c>
      <c r="E157" s="3" t="s">
        <v>51</v>
      </c>
      <c r="F157" s="3" t="s">
        <v>61</v>
      </c>
      <c r="G157" s="3" t="s">
        <v>27</v>
      </c>
      <c r="H157" s="3" t="s">
        <v>129</v>
      </c>
      <c r="I157" s="3" t="s">
        <v>11</v>
      </c>
      <c r="J157" s="3" t="s">
        <v>633</v>
      </c>
      <c r="K157" s="3" t="s">
        <v>178</v>
      </c>
      <c r="L157" s="3" t="s">
        <v>12</v>
      </c>
      <c r="M157" s="3" t="s">
        <v>15</v>
      </c>
      <c r="N157" s="3" t="s">
        <v>33</v>
      </c>
      <c r="O157" s="3" t="s">
        <v>599</v>
      </c>
      <c r="P157" s="3" t="s">
        <v>595</v>
      </c>
      <c r="Q157" s="3" t="s">
        <v>17</v>
      </c>
      <c r="R157" s="3" t="s">
        <v>17</v>
      </c>
      <c r="S157" s="3" t="s">
        <v>17</v>
      </c>
      <c r="T157" s="3" t="s">
        <v>594</v>
      </c>
      <c r="U157" s="3" t="s">
        <v>594</v>
      </c>
      <c r="V157" t="s">
        <v>1671</v>
      </c>
    </row>
    <row r="158" spans="1:22" x14ac:dyDescent="0.25">
      <c r="A158" s="5" t="str">
        <f ca="1">HYPERLINK("#"&amp;CELL("address",'Quarterly Series'!DQ3),":GR:9:8:0:0:1:0")</f>
        <v>:GR:9:8:0:0:1:0</v>
      </c>
      <c r="B158" s="3" t="s">
        <v>24</v>
      </c>
      <c r="C158" s="3" t="s">
        <v>591</v>
      </c>
      <c r="D158" s="3" t="s">
        <v>169</v>
      </c>
      <c r="E158" s="3" t="s">
        <v>51</v>
      </c>
      <c r="F158" s="3" t="s">
        <v>8</v>
      </c>
      <c r="G158" s="3" t="s">
        <v>27</v>
      </c>
      <c r="H158" s="3" t="s">
        <v>10</v>
      </c>
      <c r="I158" s="3" t="s">
        <v>11</v>
      </c>
      <c r="J158" s="3" t="s">
        <v>634</v>
      </c>
      <c r="K158" s="3" t="s">
        <v>178</v>
      </c>
      <c r="L158" s="3" t="s">
        <v>12</v>
      </c>
      <c r="M158" s="3" t="s">
        <v>15</v>
      </c>
      <c r="N158" s="3" t="s">
        <v>33</v>
      </c>
      <c r="O158" s="3" t="s">
        <v>635</v>
      </c>
      <c r="P158" s="3" t="s">
        <v>613</v>
      </c>
      <c r="Q158" s="3" t="s">
        <v>17</v>
      </c>
      <c r="R158" s="3" t="s">
        <v>17</v>
      </c>
      <c r="S158" s="3" t="s">
        <v>17</v>
      </c>
      <c r="T158" s="3" t="s">
        <v>594</v>
      </c>
      <c r="U158" s="3" t="s">
        <v>594</v>
      </c>
      <c r="V158" t="s">
        <v>1671</v>
      </c>
    </row>
    <row r="159" spans="1:22" x14ac:dyDescent="0.25">
      <c r="A159" s="5" t="str">
        <f ca="1">HYPERLINK("#"&amp;CELL("address",'Quarterly Series'!DR3),":GR:A:8:0:0:0:0")</f>
        <v>:GR:A:8:0:0:0:0</v>
      </c>
      <c r="B159" s="3" t="s">
        <v>24</v>
      </c>
      <c r="C159" s="3" t="s">
        <v>591</v>
      </c>
      <c r="D159" s="3" t="s">
        <v>522</v>
      </c>
      <c r="E159" s="3" t="s">
        <v>51</v>
      </c>
      <c r="F159" s="3" t="s">
        <v>8</v>
      </c>
      <c r="G159" s="3" t="s">
        <v>27</v>
      </c>
      <c r="H159" s="3" t="s">
        <v>129</v>
      </c>
      <c r="I159" s="3" t="s">
        <v>11</v>
      </c>
      <c r="J159" s="3" t="s">
        <v>636</v>
      </c>
      <c r="K159" s="3" t="s">
        <v>178</v>
      </c>
      <c r="L159" s="3" t="s">
        <v>12</v>
      </c>
      <c r="M159" s="3" t="s">
        <v>15</v>
      </c>
      <c r="N159" s="3" t="s">
        <v>33</v>
      </c>
      <c r="O159" s="3" t="s">
        <v>637</v>
      </c>
      <c r="P159" s="3" t="s">
        <v>595</v>
      </c>
      <c r="Q159" s="3" t="s">
        <v>17</v>
      </c>
      <c r="R159" s="3" t="s">
        <v>17</v>
      </c>
      <c r="S159" s="3" t="s">
        <v>17</v>
      </c>
      <c r="T159" s="3" t="s">
        <v>594</v>
      </c>
      <c r="U159" s="3" t="s">
        <v>594</v>
      </c>
      <c r="V159" t="s">
        <v>1671</v>
      </c>
    </row>
    <row r="160" spans="1:22" x14ac:dyDescent="0.25">
      <c r="A160" s="5" t="str">
        <f ca="1">HYPERLINK("#"&amp;CELL("address",'Quarterly Series'!DS3),":GR:A:8:1:0:0:0")</f>
        <v>:GR:A:8:1:0:0:0</v>
      </c>
      <c r="B160" s="3" t="s">
        <v>24</v>
      </c>
      <c r="C160" s="3" t="s">
        <v>591</v>
      </c>
      <c r="D160" s="3" t="s">
        <v>522</v>
      </c>
      <c r="E160" s="3" t="s">
        <v>51</v>
      </c>
      <c r="F160" s="3" t="s">
        <v>46</v>
      </c>
      <c r="G160" s="3" t="s">
        <v>27</v>
      </c>
      <c r="H160" s="3" t="s">
        <v>129</v>
      </c>
      <c r="I160" s="3" t="s">
        <v>11</v>
      </c>
      <c r="J160" s="3" t="s">
        <v>638</v>
      </c>
      <c r="K160" s="3" t="s">
        <v>178</v>
      </c>
      <c r="L160" s="3" t="s">
        <v>12</v>
      </c>
      <c r="M160" s="3" t="s">
        <v>15</v>
      </c>
      <c r="N160" s="3" t="s">
        <v>33</v>
      </c>
      <c r="O160" s="3" t="s">
        <v>597</v>
      </c>
      <c r="P160" s="3" t="s">
        <v>595</v>
      </c>
      <c r="Q160" s="3" t="s">
        <v>17</v>
      </c>
      <c r="R160" s="3" t="s">
        <v>17</v>
      </c>
      <c r="S160" s="3" t="s">
        <v>17</v>
      </c>
      <c r="T160" s="3" t="s">
        <v>594</v>
      </c>
      <c r="U160" s="3" t="s">
        <v>594</v>
      </c>
      <c r="V160" t="s">
        <v>1671</v>
      </c>
    </row>
    <row r="161" spans="1:22" x14ac:dyDescent="0.25">
      <c r="A161" s="5" t="str">
        <f ca="1">HYPERLINK("#"&amp;CELL("address",'Quarterly Series'!DT3),":GR:A:8:2:0:0:0")</f>
        <v>:GR:A:8:2:0:0:0</v>
      </c>
      <c r="B161" s="3" t="s">
        <v>24</v>
      </c>
      <c r="C161" s="3" t="s">
        <v>591</v>
      </c>
      <c r="D161" s="3" t="s">
        <v>522</v>
      </c>
      <c r="E161" s="3" t="s">
        <v>51</v>
      </c>
      <c r="F161" s="3" t="s">
        <v>61</v>
      </c>
      <c r="G161" s="3" t="s">
        <v>27</v>
      </c>
      <c r="H161" s="3" t="s">
        <v>129</v>
      </c>
      <c r="I161" s="3" t="s">
        <v>11</v>
      </c>
      <c r="J161" s="3" t="s">
        <v>639</v>
      </c>
      <c r="K161" s="3" t="s">
        <v>178</v>
      </c>
      <c r="L161" s="3" t="s">
        <v>12</v>
      </c>
      <c r="M161" s="3" t="s">
        <v>15</v>
      </c>
      <c r="N161" s="3" t="s">
        <v>33</v>
      </c>
      <c r="O161" s="3" t="s">
        <v>599</v>
      </c>
      <c r="P161" s="3" t="s">
        <v>595</v>
      </c>
      <c r="Q161" s="3" t="s">
        <v>17</v>
      </c>
      <c r="R161" s="3" t="s">
        <v>17</v>
      </c>
      <c r="S161" s="3" t="s">
        <v>17</v>
      </c>
      <c r="T161" s="3" t="s">
        <v>594</v>
      </c>
      <c r="U161" s="3" t="s">
        <v>594</v>
      </c>
      <c r="V161" t="s">
        <v>1671</v>
      </c>
    </row>
    <row r="162" spans="1:22" x14ac:dyDescent="0.25">
      <c r="A162" s="5" t="str">
        <f ca="1">HYPERLINK("#"&amp;CELL("address",'Quarterly Series'!DU3),":HK:0:1:0:1:1:0")</f>
        <v>:HK:0:1:0:1:1:0</v>
      </c>
      <c r="B162" s="3" t="s">
        <v>24</v>
      </c>
      <c r="C162" s="3" t="s">
        <v>640</v>
      </c>
      <c r="D162" s="3" t="s">
        <v>26</v>
      </c>
      <c r="E162" s="3" t="s">
        <v>7</v>
      </c>
      <c r="F162" s="3" t="s">
        <v>8</v>
      </c>
      <c r="G162" s="3" t="s">
        <v>98</v>
      </c>
      <c r="H162" s="3" t="s">
        <v>10</v>
      </c>
      <c r="I162" s="3" t="s">
        <v>11</v>
      </c>
      <c r="J162" s="3" t="s">
        <v>642</v>
      </c>
      <c r="K162" s="3" t="s">
        <v>641</v>
      </c>
      <c r="L162" s="3" t="s">
        <v>12</v>
      </c>
      <c r="M162" s="3" t="s">
        <v>15</v>
      </c>
      <c r="N162" s="3" t="s">
        <v>33</v>
      </c>
      <c r="O162" s="3" t="s">
        <v>643</v>
      </c>
      <c r="P162" s="3" t="s">
        <v>645</v>
      </c>
      <c r="Q162" s="3" t="s">
        <v>17</v>
      </c>
      <c r="R162" s="3" t="s">
        <v>17</v>
      </c>
      <c r="S162" s="3" t="s">
        <v>646</v>
      </c>
      <c r="T162" s="3" t="s">
        <v>647</v>
      </c>
      <c r="U162" s="3" t="s">
        <v>644</v>
      </c>
      <c r="V162" t="s">
        <v>1671</v>
      </c>
    </row>
    <row r="163" spans="1:22" x14ac:dyDescent="0.25">
      <c r="A163" s="5" t="str">
        <f ca="1">HYPERLINK("#"&amp;CELL("address",'Monthly Series'!T3),":HK:0:1:0:1:1:0")</f>
        <v>:HK:0:1:0:1:1:0</v>
      </c>
      <c r="B163" s="3" t="s">
        <v>4</v>
      </c>
      <c r="C163" s="3" t="s">
        <v>640</v>
      </c>
      <c r="D163" s="3" t="s">
        <v>26</v>
      </c>
      <c r="E163" s="3" t="s">
        <v>7</v>
      </c>
      <c r="F163" s="3" t="s">
        <v>8</v>
      </c>
      <c r="G163" s="3" t="s">
        <v>98</v>
      </c>
      <c r="H163" s="3" t="s">
        <v>10</v>
      </c>
      <c r="I163" s="3" t="s">
        <v>11</v>
      </c>
      <c r="J163" s="3" t="s">
        <v>642</v>
      </c>
      <c r="K163" s="3" t="s">
        <v>641</v>
      </c>
      <c r="L163" s="3" t="s">
        <v>12</v>
      </c>
      <c r="M163" s="3" t="s">
        <v>15</v>
      </c>
      <c r="N163" s="3" t="s">
        <v>33</v>
      </c>
      <c r="O163" s="3" t="s">
        <v>643</v>
      </c>
      <c r="P163" s="3" t="s">
        <v>645</v>
      </c>
      <c r="Q163" s="3" t="s">
        <v>17</v>
      </c>
      <c r="R163" s="3" t="s">
        <v>17</v>
      </c>
      <c r="S163" s="3" t="s">
        <v>646</v>
      </c>
      <c r="T163" s="3" t="s">
        <v>647</v>
      </c>
      <c r="U163" s="3" t="s">
        <v>644</v>
      </c>
      <c r="V163" t="s">
        <v>1671</v>
      </c>
    </row>
    <row r="164" spans="1:22" x14ac:dyDescent="0.25">
      <c r="A164" s="5" t="str">
        <f ca="1">HYPERLINK("#"&amp;CELL("address",'Monthly Series'!U3),":HK:0:B:0:1:1:0")</f>
        <v>:HK:0:B:0:1:1:0</v>
      </c>
      <c r="B164" s="3" t="s">
        <v>4</v>
      </c>
      <c r="C164" s="3" t="s">
        <v>640</v>
      </c>
      <c r="D164" s="3" t="s">
        <v>26</v>
      </c>
      <c r="E164" s="3" t="s">
        <v>202</v>
      </c>
      <c r="F164" s="3" t="s">
        <v>8</v>
      </c>
      <c r="G164" s="3" t="s">
        <v>98</v>
      </c>
      <c r="H164" s="3" t="s">
        <v>10</v>
      </c>
      <c r="I164" s="3" t="s">
        <v>11</v>
      </c>
      <c r="J164" s="3" t="s">
        <v>648</v>
      </c>
      <c r="K164" s="3" t="s">
        <v>641</v>
      </c>
      <c r="L164" s="3" t="s">
        <v>12</v>
      </c>
      <c r="M164" s="3" t="s">
        <v>15</v>
      </c>
      <c r="N164" s="3" t="s">
        <v>33</v>
      </c>
      <c r="O164" s="3" t="s">
        <v>649</v>
      </c>
      <c r="P164" s="3" t="s">
        <v>651</v>
      </c>
      <c r="Q164" s="3" t="s">
        <v>17</v>
      </c>
      <c r="R164" s="3" t="s">
        <v>650</v>
      </c>
      <c r="S164" s="3" t="s">
        <v>652</v>
      </c>
      <c r="T164" s="3" t="s">
        <v>653</v>
      </c>
      <c r="U164" s="3" t="s">
        <v>644</v>
      </c>
      <c r="V164" t="s">
        <v>1671</v>
      </c>
    </row>
    <row r="165" spans="1:22" x14ac:dyDescent="0.25">
      <c r="A165" s="5" t="str">
        <f ca="1">HYPERLINK("#"&amp;CELL("address",'Monthly Series'!V3),":HK:0:C:0:1:1:0")</f>
        <v>:HK:0:C:0:1:1:0</v>
      </c>
      <c r="B165" s="3" t="s">
        <v>4</v>
      </c>
      <c r="C165" s="3" t="s">
        <v>640</v>
      </c>
      <c r="D165" s="3" t="s">
        <v>26</v>
      </c>
      <c r="E165" s="3" t="s">
        <v>207</v>
      </c>
      <c r="F165" s="3" t="s">
        <v>8</v>
      </c>
      <c r="G165" s="3" t="s">
        <v>98</v>
      </c>
      <c r="H165" s="3" t="s">
        <v>10</v>
      </c>
      <c r="I165" s="3" t="s">
        <v>11</v>
      </c>
      <c r="J165" s="3" t="s">
        <v>654</v>
      </c>
      <c r="K165" s="3" t="s">
        <v>641</v>
      </c>
      <c r="L165" s="3" t="s">
        <v>12</v>
      </c>
      <c r="M165" s="3" t="s">
        <v>15</v>
      </c>
      <c r="N165" s="3" t="s">
        <v>33</v>
      </c>
      <c r="O165" s="3" t="s">
        <v>655</v>
      </c>
      <c r="P165" s="3" t="s">
        <v>651</v>
      </c>
      <c r="Q165" s="3" t="s">
        <v>17</v>
      </c>
      <c r="R165" s="3" t="s">
        <v>656</v>
      </c>
      <c r="S165" s="3" t="s">
        <v>652</v>
      </c>
      <c r="T165" s="3" t="s">
        <v>657</v>
      </c>
      <c r="U165" s="3" t="s">
        <v>644</v>
      </c>
      <c r="V165" t="s">
        <v>1671</v>
      </c>
    </row>
    <row r="166" spans="1:22" x14ac:dyDescent="0.25">
      <c r="A166" s="5" t="str">
        <f ca="1">HYPERLINK("#"&amp;CELL("address",'Quarterly Series'!DV3),":HR:0:1:0:1:6:0")</f>
        <v>:HR:0:1:0:1:6:0</v>
      </c>
      <c r="B166" s="3" t="s">
        <v>24</v>
      </c>
      <c r="C166" s="3" t="s">
        <v>658</v>
      </c>
      <c r="D166" s="3" t="s">
        <v>26</v>
      </c>
      <c r="E166" s="3" t="s">
        <v>7</v>
      </c>
      <c r="F166" s="3" t="s">
        <v>8</v>
      </c>
      <c r="G166" s="3" t="s">
        <v>98</v>
      </c>
      <c r="H166" s="3" t="s">
        <v>28</v>
      </c>
      <c r="I166" s="3" t="s">
        <v>11</v>
      </c>
      <c r="J166" s="3" t="s">
        <v>659</v>
      </c>
      <c r="K166" s="3" t="s">
        <v>123</v>
      </c>
      <c r="L166" s="3" t="s">
        <v>12</v>
      </c>
      <c r="M166" s="3" t="s">
        <v>15</v>
      </c>
      <c r="N166" s="3" t="s">
        <v>17</v>
      </c>
      <c r="O166" s="3" t="s">
        <v>660</v>
      </c>
      <c r="P166" s="3" t="s">
        <v>662</v>
      </c>
      <c r="Q166" s="3" t="s">
        <v>17</v>
      </c>
      <c r="R166" s="3" t="s">
        <v>17</v>
      </c>
      <c r="S166" s="3" t="s">
        <v>17</v>
      </c>
      <c r="T166" s="3" t="s">
        <v>663</v>
      </c>
      <c r="U166" s="3" t="s">
        <v>661</v>
      </c>
      <c r="V166" t="s">
        <v>1671</v>
      </c>
    </row>
    <row r="167" spans="1:22" x14ac:dyDescent="0.25">
      <c r="A167" s="5" t="str">
        <f ca="1">HYPERLINK("#"&amp;CELL("address",'Quarterly Series'!DW3),":HR:0:1:1:1:6:0")</f>
        <v>:HR:0:1:1:1:6:0</v>
      </c>
      <c r="B167" s="3" t="s">
        <v>24</v>
      </c>
      <c r="C167" s="3" t="s">
        <v>658</v>
      </c>
      <c r="D167" s="3" t="s">
        <v>26</v>
      </c>
      <c r="E167" s="3" t="s">
        <v>7</v>
      </c>
      <c r="F167" s="3" t="s">
        <v>46</v>
      </c>
      <c r="G167" s="3" t="s">
        <v>98</v>
      </c>
      <c r="H167" s="3" t="s">
        <v>28</v>
      </c>
      <c r="I167" s="3" t="s">
        <v>11</v>
      </c>
      <c r="J167" s="3" t="s">
        <v>664</v>
      </c>
      <c r="K167" s="3" t="s">
        <v>123</v>
      </c>
      <c r="L167" s="3" t="s">
        <v>12</v>
      </c>
      <c r="M167" s="3" t="s">
        <v>15</v>
      </c>
      <c r="N167" s="3" t="s">
        <v>17</v>
      </c>
      <c r="O167" s="3" t="s">
        <v>17</v>
      </c>
      <c r="P167" s="3" t="s">
        <v>662</v>
      </c>
      <c r="Q167" s="3" t="s">
        <v>17</v>
      </c>
      <c r="R167" s="3" t="s">
        <v>17</v>
      </c>
      <c r="S167" s="3" t="s">
        <v>17</v>
      </c>
      <c r="T167" s="3" t="s">
        <v>663</v>
      </c>
      <c r="U167" s="3" t="s">
        <v>661</v>
      </c>
      <c r="V167" t="s">
        <v>1671</v>
      </c>
    </row>
    <row r="168" spans="1:22" x14ac:dyDescent="0.25">
      <c r="A168" s="5" t="str">
        <f ca="1">HYPERLINK("#"&amp;CELL("address",'Quarterly Series'!DX3),":HR:0:1:2:1:6:0")</f>
        <v>:HR:0:1:2:1:6:0</v>
      </c>
      <c r="B168" s="3" t="s">
        <v>24</v>
      </c>
      <c r="C168" s="3" t="s">
        <v>658</v>
      </c>
      <c r="D168" s="3" t="s">
        <v>26</v>
      </c>
      <c r="E168" s="3" t="s">
        <v>7</v>
      </c>
      <c r="F168" s="3" t="s">
        <v>61</v>
      </c>
      <c r="G168" s="3" t="s">
        <v>98</v>
      </c>
      <c r="H168" s="3" t="s">
        <v>28</v>
      </c>
      <c r="I168" s="3" t="s">
        <v>11</v>
      </c>
      <c r="J168" s="3" t="s">
        <v>665</v>
      </c>
      <c r="K168" s="3" t="s">
        <v>123</v>
      </c>
      <c r="L168" s="3" t="s">
        <v>12</v>
      </c>
      <c r="M168" s="3" t="s">
        <v>15</v>
      </c>
      <c r="N168" s="3" t="s">
        <v>17</v>
      </c>
      <c r="O168" s="3" t="s">
        <v>17</v>
      </c>
      <c r="P168" s="3" t="s">
        <v>662</v>
      </c>
      <c r="Q168" s="3" t="s">
        <v>17</v>
      </c>
      <c r="R168" s="3" t="s">
        <v>17</v>
      </c>
      <c r="S168" s="3" t="s">
        <v>17</v>
      </c>
      <c r="T168" s="3" t="s">
        <v>663</v>
      </c>
      <c r="U168" s="3" t="s">
        <v>661</v>
      </c>
      <c r="V168" t="s">
        <v>1671</v>
      </c>
    </row>
    <row r="169" spans="1:22" x14ac:dyDescent="0.25">
      <c r="A169" s="5" t="str">
        <f ca="1">HYPERLINK("#"&amp;CELL("address",'Quarterly Series'!DY3),":HR:2:1:0:1:6:0")</f>
        <v>:HR:2:1:0:1:6:0</v>
      </c>
      <c r="B169" s="3" t="s">
        <v>24</v>
      </c>
      <c r="C169" s="3" t="s">
        <v>658</v>
      </c>
      <c r="D169" s="3" t="s">
        <v>6</v>
      </c>
      <c r="E169" s="3" t="s">
        <v>7</v>
      </c>
      <c r="F169" s="3" t="s">
        <v>8</v>
      </c>
      <c r="G169" s="3" t="s">
        <v>98</v>
      </c>
      <c r="H169" s="3" t="s">
        <v>28</v>
      </c>
      <c r="I169" s="3" t="s">
        <v>11</v>
      </c>
      <c r="J169" s="3" t="s">
        <v>666</v>
      </c>
      <c r="K169" s="3" t="s">
        <v>123</v>
      </c>
      <c r="L169" s="3" t="s">
        <v>12</v>
      </c>
      <c r="M169" s="3" t="s">
        <v>15</v>
      </c>
      <c r="N169" s="3" t="s">
        <v>17</v>
      </c>
      <c r="O169" s="3" t="s">
        <v>667</v>
      </c>
      <c r="P169" s="3" t="s">
        <v>662</v>
      </c>
      <c r="Q169" s="3" t="s">
        <v>17</v>
      </c>
      <c r="R169" s="3" t="s">
        <v>17</v>
      </c>
      <c r="S169" s="3" t="s">
        <v>17</v>
      </c>
      <c r="T169" s="3" t="s">
        <v>663</v>
      </c>
      <c r="U169" s="3" t="s">
        <v>661</v>
      </c>
      <c r="V169" t="s">
        <v>1671</v>
      </c>
    </row>
    <row r="170" spans="1:22" x14ac:dyDescent="0.25">
      <c r="A170" s="5" t="str">
        <f ca="1">HYPERLINK("#"&amp;CELL("address",'Quarterly Series'!DZ3),":HR:R:1:0:1:6:0")</f>
        <v>:HR:R:1:0:1:6:0</v>
      </c>
      <c r="B170" s="3" t="s">
        <v>24</v>
      </c>
      <c r="C170" s="3" t="s">
        <v>658</v>
      </c>
      <c r="D170" s="3" t="s">
        <v>668</v>
      </c>
      <c r="E170" s="3" t="s">
        <v>7</v>
      </c>
      <c r="F170" s="3" t="s">
        <v>8</v>
      </c>
      <c r="G170" s="3" t="s">
        <v>98</v>
      </c>
      <c r="H170" s="3" t="s">
        <v>28</v>
      </c>
      <c r="I170" s="3" t="s">
        <v>11</v>
      </c>
      <c r="J170" s="3" t="s">
        <v>669</v>
      </c>
      <c r="K170" s="3" t="s">
        <v>123</v>
      </c>
      <c r="L170" s="3" t="s">
        <v>12</v>
      </c>
      <c r="M170" s="3" t="s">
        <v>15</v>
      </c>
      <c r="N170" s="3" t="s">
        <v>17</v>
      </c>
      <c r="O170" s="3" t="s">
        <v>670</v>
      </c>
      <c r="P170" s="3" t="s">
        <v>662</v>
      </c>
      <c r="Q170" s="3" t="s">
        <v>17</v>
      </c>
      <c r="R170" s="3" t="s">
        <v>17</v>
      </c>
      <c r="S170" s="3" t="s">
        <v>17</v>
      </c>
      <c r="T170" s="3" t="s">
        <v>663</v>
      </c>
      <c r="U170" s="3" t="s">
        <v>661</v>
      </c>
      <c r="V170" t="s">
        <v>1671</v>
      </c>
    </row>
    <row r="171" spans="1:22" x14ac:dyDescent="0.25">
      <c r="A171" s="5" t="str">
        <f ca="1">HYPERLINK("#"&amp;CELL("address",'Quarterly Series'!EA3),":HR:S:1:0:1:6:0")</f>
        <v>:HR:S:1:0:1:6:0</v>
      </c>
      <c r="B171" s="3" t="s">
        <v>24</v>
      </c>
      <c r="C171" s="3" t="s">
        <v>658</v>
      </c>
      <c r="D171" s="3" t="s">
        <v>671</v>
      </c>
      <c r="E171" s="3" t="s">
        <v>7</v>
      </c>
      <c r="F171" s="3" t="s">
        <v>8</v>
      </c>
      <c r="G171" s="3" t="s">
        <v>98</v>
      </c>
      <c r="H171" s="3" t="s">
        <v>28</v>
      </c>
      <c r="I171" s="3" t="s">
        <v>11</v>
      </c>
      <c r="J171" s="3" t="s">
        <v>672</v>
      </c>
      <c r="K171" s="3" t="s">
        <v>123</v>
      </c>
      <c r="L171" s="3" t="s">
        <v>12</v>
      </c>
      <c r="M171" s="3" t="s">
        <v>15</v>
      </c>
      <c r="N171" s="3" t="s">
        <v>17</v>
      </c>
      <c r="O171" s="3" t="s">
        <v>673</v>
      </c>
      <c r="P171" s="3" t="s">
        <v>662</v>
      </c>
      <c r="Q171" s="3" t="s">
        <v>17</v>
      </c>
      <c r="R171" s="3" t="s">
        <v>17</v>
      </c>
      <c r="S171" s="3" t="s">
        <v>17</v>
      </c>
      <c r="T171" s="3" t="s">
        <v>663</v>
      </c>
      <c r="U171" s="3" t="s">
        <v>661</v>
      </c>
      <c r="V171" t="s">
        <v>1671</v>
      </c>
    </row>
    <row r="172" spans="1:22" x14ac:dyDescent="0.25">
      <c r="A172" s="5" t="str">
        <f ca="1">HYPERLINK("#"&amp;CELL("address",'Quarterly Series'!EB3),":HU:0:1:0:1:1:0")</f>
        <v>:HU:0:1:0:1:1:0</v>
      </c>
      <c r="B172" s="3" t="s">
        <v>24</v>
      </c>
      <c r="C172" s="3" t="s">
        <v>674</v>
      </c>
      <c r="D172" s="3" t="s">
        <v>26</v>
      </c>
      <c r="E172" s="3" t="s">
        <v>7</v>
      </c>
      <c r="F172" s="3" t="s">
        <v>8</v>
      </c>
      <c r="G172" s="3" t="s">
        <v>98</v>
      </c>
      <c r="H172" s="3" t="s">
        <v>10</v>
      </c>
      <c r="I172" s="3" t="s">
        <v>11</v>
      </c>
      <c r="J172" s="3" t="s">
        <v>676</v>
      </c>
      <c r="K172" s="3" t="s">
        <v>675</v>
      </c>
      <c r="L172" s="3" t="s">
        <v>541</v>
      </c>
      <c r="M172" s="3" t="s">
        <v>220</v>
      </c>
      <c r="N172" s="3" t="s">
        <v>33</v>
      </c>
      <c r="O172" s="3" t="s">
        <v>17</v>
      </c>
      <c r="P172" s="3" t="s">
        <v>17</v>
      </c>
      <c r="Q172" s="3" t="s">
        <v>17</v>
      </c>
      <c r="R172" s="3" t="s">
        <v>17</v>
      </c>
      <c r="S172" s="3" t="s">
        <v>17</v>
      </c>
      <c r="T172" s="3" t="s">
        <v>678</v>
      </c>
      <c r="U172" s="3" t="s">
        <v>677</v>
      </c>
      <c r="V172" t="s">
        <v>1671</v>
      </c>
    </row>
    <row r="173" spans="1:22" x14ac:dyDescent="0.25">
      <c r="A173" s="5" t="str">
        <f ca="1">HYPERLINK("#"&amp;CELL("address",'Quarterly Series'!EC3),":HU:0:1:0:1:6:0")</f>
        <v>:HU:0:1:0:1:6:0</v>
      </c>
      <c r="B173" s="3" t="s">
        <v>24</v>
      </c>
      <c r="C173" s="3" t="s">
        <v>674</v>
      </c>
      <c r="D173" s="3" t="s">
        <v>26</v>
      </c>
      <c r="E173" s="3" t="s">
        <v>7</v>
      </c>
      <c r="F173" s="3" t="s">
        <v>8</v>
      </c>
      <c r="G173" s="3" t="s">
        <v>98</v>
      </c>
      <c r="H173" s="3" t="s">
        <v>28</v>
      </c>
      <c r="I173" s="3" t="s">
        <v>11</v>
      </c>
      <c r="J173" s="3" t="s">
        <v>380</v>
      </c>
      <c r="K173" s="3" t="s">
        <v>123</v>
      </c>
      <c r="L173" s="3" t="s">
        <v>12</v>
      </c>
      <c r="M173" s="3" t="s">
        <v>220</v>
      </c>
      <c r="N173" s="3" t="s">
        <v>33</v>
      </c>
      <c r="O173" s="3" t="s">
        <v>17</v>
      </c>
      <c r="P173" s="3" t="s">
        <v>680</v>
      </c>
      <c r="Q173" s="3" t="s">
        <v>17</v>
      </c>
      <c r="R173" s="3" t="s">
        <v>17</v>
      </c>
      <c r="S173" s="3" t="s">
        <v>17</v>
      </c>
      <c r="T173" s="3" t="s">
        <v>678</v>
      </c>
      <c r="U173" s="3" t="s">
        <v>679</v>
      </c>
      <c r="V173" t="s">
        <v>1671</v>
      </c>
    </row>
    <row r="174" spans="1:22" x14ac:dyDescent="0.25">
      <c r="A174" s="5" t="str">
        <f ca="1">HYPERLINK("#"&amp;CELL("address",'Quarterly Series'!ED3),":HU:0:1:1:1:6:0")</f>
        <v>:HU:0:1:1:1:6:0</v>
      </c>
      <c r="B174" s="3" t="s">
        <v>24</v>
      </c>
      <c r="C174" s="3" t="s">
        <v>674</v>
      </c>
      <c r="D174" s="3" t="s">
        <v>26</v>
      </c>
      <c r="E174" s="3" t="s">
        <v>7</v>
      </c>
      <c r="F174" s="3" t="s">
        <v>46</v>
      </c>
      <c r="G174" s="3" t="s">
        <v>98</v>
      </c>
      <c r="H174" s="3" t="s">
        <v>28</v>
      </c>
      <c r="I174" s="3" t="s">
        <v>11</v>
      </c>
      <c r="J174" s="3" t="s">
        <v>681</v>
      </c>
      <c r="K174" s="3" t="s">
        <v>123</v>
      </c>
      <c r="L174" s="3" t="s">
        <v>12</v>
      </c>
      <c r="M174" s="3" t="s">
        <v>220</v>
      </c>
      <c r="N174" s="3" t="s">
        <v>33</v>
      </c>
      <c r="O174" s="3" t="s">
        <v>17</v>
      </c>
      <c r="P174" s="3" t="s">
        <v>680</v>
      </c>
      <c r="Q174" s="3" t="s">
        <v>17</v>
      </c>
      <c r="R174" s="3" t="s">
        <v>17</v>
      </c>
      <c r="S174" s="3" t="s">
        <v>17</v>
      </c>
      <c r="T174" s="3" t="s">
        <v>678</v>
      </c>
      <c r="U174" s="3" t="s">
        <v>679</v>
      </c>
      <c r="V174" t="s">
        <v>1671</v>
      </c>
    </row>
    <row r="175" spans="1:22" x14ac:dyDescent="0.25">
      <c r="A175" s="5" t="str">
        <f ca="1">HYPERLINK("#"&amp;CELL("address",'Quarterly Series'!EE3),":HU:0:1:2:1:6:0")</f>
        <v>:HU:0:1:2:1:6:0</v>
      </c>
      <c r="B175" s="3" t="s">
        <v>24</v>
      </c>
      <c r="C175" s="3" t="s">
        <v>674</v>
      </c>
      <c r="D175" s="3" t="s">
        <v>26</v>
      </c>
      <c r="E175" s="3" t="s">
        <v>7</v>
      </c>
      <c r="F175" s="3" t="s">
        <v>61</v>
      </c>
      <c r="G175" s="3" t="s">
        <v>98</v>
      </c>
      <c r="H175" s="3" t="s">
        <v>28</v>
      </c>
      <c r="I175" s="3" t="s">
        <v>11</v>
      </c>
      <c r="J175" s="3" t="s">
        <v>682</v>
      </c>
      <c r="K175" s="3" t="s">
        <v>123</v>
      </c>
      <c r="L175" s="3" t="s">
        <v>12</v>
      </c>
      <c r="M175" s="3" t="s">
        <v>220</v>
      </c>
      <c r="N175" s="3" t="s">
        <v>33</v>
      </c>
      <c r="O175" s="3" t="s">
        <v>17</v>
      </c>
      <c r="P175" s="3" t="s">
        <v>680</v>
      </c>
      <c r="Q175" s="3" t="s">
        <v>17</v>
      </c>
      <c r="R175" s="3" t="s">
        <v>17</v>
      </c>
      <c r="S175" s="3" t="s">
        <v>17</v>
      </c>
      <c r="T175" s="3" t="s">
        <v>678</v>
      </c>
      <c r="U175" s="3" t="s">
        <v>683</v>
      </c>
      <c r="V175" t="s">
        <v>1671</v>
      </c>
    </row>
    <row r="176" spans="1:22" x14ac:dyDescent="0.25">
      <c r="A176" s="5" t="str">
        <f ca="1">HYPERLINK("#"&amp;CELL("address",'Quarterly Series'!EF3),":HU:2:1:0:1:1:0")</f>
        <v>:HU:2:1:0:1:1:0</v>
      </c>
      <c r="B176" s="3" t="s">
        <v>24</v>
      </c>
      <c r="C176" s="3" t="s">
        <v>674</v>
      </c>
      <c r="D176" s="3" t="s">
        <v>6</v>
      </c>
      <c r="E176" s="3" t="s">
        <v>7</v>
      </c>
      <c r="F176" s="3" t="s">
        <v>8</v>
      </c>
      <c r="G176" s="3" t="s">
        <v>98</v>
      </c>
      <c r="H176" s="3" t="s">
        <v>10</v>
      </c>
      <c r="I176" s="3" t="s">
        <v>11</v>
      </c>
      <c r="J176" s="3" t="s">
        <v>684</v>
      </c>
      <c r="K176" s="3" t="s">
        <v>675</v>
      </c>
      <c r="L176" s="3" t="s">
        <v>541</v>
      </c>
      <c r="M176" s="3" t="s">
        <v>220</v>
      </c>
      <c r="N176" s="3" t="s">
        <v>33</v>
      </c>
      <c r="O176" s="3" t="s">
        <v>17</v>
      </c>
      <c r="P176" s="3" t="s">
        <v>17</v>
      </c>
      <c r="Q176" s="3" t="s">
        <v>17</v>
      </c>
      <c r="R176" s="3" t="s">
        <v>17</v>
      </c>
      <c r="S176" s="3" t="s">
        <v>17</v>
      </c>
      <c r="T176" s="3" t="s">
        <v>678</v>
      </c>
      <c r="U176" s="3" t="s">
        <v>685</v>
      </c>
      <c r="V176" t="s">
        <v>1671</v>
      </c>
    </row>
    <row r="177" spans="1:22" x14ac:dyDescent="0.25">
      <c r="A177" s="5" t="str">
        <f ca="1">HYPERLINK("#"&amp;CELL("address",'Quarterly Series'!EG3),":ID:3:B:2:0:1:0")</f>
        <v>:ID:3:B:2:0:1:0</v>
      </c>
      <c r="B177" s="3" t="s">
        <v>24</v>
      </c>
      <c r="C177" s="3" t="s">
        <v>686</v>
      </c>
      <c r="D177" s="3" t="s">
        <v>232</v>
      </c>
      <c r="E177" s="3" t="s">
        <v>202</v>
      </c>
      <c r="F177" s="3" t="s">
        <v>61</v>
      </c>
      <c r="G177" s="3" t="s">
        <v>27</v>
      </c>
      <c r="H177" s="3" t="s">
        <v>10</v>
      </c>
      <c r="I177" s="3" t="s">
        <v>11</v>
      </c>
      <c r="J177" s="3" t="s">
        <v>688</v>
      </c>
      <c r="K177" s="3" t="s">
        <v>687</v>
      </c>
      <c r="L177" s="3" t="s">
        <v>12</v>
      </c>
      <c r="M177" s="3" t="s">
        <v>15</v>
      </c>
      <c r="N177" s="3" t="s">
        <v>33</v>
      </c>
      <c r="O177" s="3" t="s">
        <v>689</v>
      </c>
      <c r="P177" s="3" t="s">
        <v>692</v>
      </c>
      <c r="Q177" s="3" t="s">
        <v>691</v>
      </c>
      <c r="R177" s="3" t="s">
        <v>17</v>
      </c>
      <c r="S177" s="3" t="s">
        <v>693</v>
      </c>
      <c r="T177" s="3" t="s">
        <v>690</v>
      </c>
      <c r="U177" s="3" t="s">
        <v>690</v>
      </c>
      <c r="V177" t="s">
        <v>1671</v>
      </c>
    </row>
    <row r="178" spans="1:22" x14ac:dyDescent="0.25">
      <c r="A178" s="5" t="str">
        <f ca="1">HYPERLINK("#"&amp;CELL("address",'Quarterly Series'!EH3),":ID:4:1:2:0:0:0")</f>
        <v>:ID:4:1:2:0:0:0</v>
      </c>
      <c r="B178" s="3" t="s">
        <v>24</v>
      </c>
      <c r="C178" s="3" t="s">
        <v>686</v>
      </c>
      <c r="D178" s="3" t="s">
        <v>21</v>
      </c>
      <c r="E178" s="3" t="s">
        <v>7</v>
      </c>
      <c r="F178" s="3" t="s">
        <v>61</v>
      </c>
      <c r="G178" s="3" t="s">
        <v>27</v>
      </c>
      <c r="H178" s="3" t="s">
        <v>129</v>
      </c>
      <c r="I178" s="3" t="s">
        <v>11</v>
      </c>
      <c r="J178" s="3" t="s">
        <v>695</v>
      </c>
      <c r="K178" s="3" t="s">
        <v>694</v>
      </c>
      <c r="L178" s="3" t="s">
        <v>12</v>
      </c>
      <c r="M178" s="3" t="s">
        <v>15</v>
      </c>
      <c r="N178" s="3" t="s">
        <v>33</v>
      </c>
      <c r="O178" s="3" t="s">
        <v>696</v>
      </c>
      <c r="P178" s="3" t="s">
        <v>697</v>
      </c>
      <c r="Q178" s="3" t="s">
        <v>691</v>
      </c>
      <c r="R178" s="3" t="s">
        <v>17</v>
      </c>
      <c r="S178" s="3" t="s">
        <v>698</v>
      </c>
      <c r="T178" s="3" t="s">
        <v>690</v>
      </c>
      <c r="U178" s="3" t="s">
        <v>690</v>
      </c>
      <c r="V178" t="s">
        <v>1671</v>
      </c>
    </row>
    <row r="179" spans="1:22" x14ac:dyDescent="0.25">
      <c r="A179" s="5" t="str">
        <f ca="1">HYPERLINK("#"&amp;CELL("address",'Quarterly Series'!EI3),":ID:4:5:2:0:0:0")</f>
        <v>:ID:4:5:2:0:0:0</v>
      </c>
      <c r="B179" s="3" t="s">
        <v>24</v>
      </c>
      <c r="C179" s="3" t="s">
        <v>686</v>
      </c>
      <c r="D179" s="3" t="s">
        <v>21</v>
      </c>
      <c r="E179" s="3" t="s">
        <v>699</v>
      </c>
      <c r="F179" s="3" t="s">
        <v>61</v>
      </c>
      <c r="G179" s="3" t="s">
        <v>27</v>
      </c>
      <c r="H179" s="3" t="s">
        <v>129</v>
      </c>
      <c r="I179" s="3" t="s">
        <v>11</v>
      </c>
      <c r="J179" s="3" t="s">
        <v>700</v>
      </c>
      <c r="K179" s="3" t="s">
        <v>687</v>
      </c>
      <c r="L179" s="3" t="s">
        <v>12</v>
      </c>
      <c r="M179" s="3" t="s">
        <v>15</v>
      </c>
      <c r="N179" s="3" t="s">
        <v>33</v>
      </c>
      <c r="O179" s="3" t="s">
        <v>696</v>
      </c>
      <c r="P179" s="3" t="s">
        <v>701</v>
      </c>
      <c r="Q179" s="3" t="s">
        <v>691</v>
      </c>
      <c r="R179" s="3" t="s">
        <v>17</v>
      </c>
      <c r="S179" s="3" t="s">
        <v>702</v>
      </c>
      <c r="T179" s="3" t="s">
        <v>690</v>
      </c>
      <c r="U179" s="3" t="s">
        <v>690</v>
      </c>
      <c r="V179" t="s">
        <v>1671</v>
      </c>
    </row>
    <row r="180" spans="1:22" x14ac:dyDescent="0.25">
      <c r="A180" s="5" t="str">
        <f ca="1">HYPERLINK("#"&amp;CELL("address",'Quarterly Series'!EJ3),":ID:4:6:2:0:0:0")</f>
        <v>:ID:4:6:2:0:0:0</v>
      </c>
      <c r="B180" s="3" t="s">
        <v>24</v>
      </c>
      <c r="C180" s="3" t="s">
        <v>686</v>
      </c>
      <c r="D180" s="3" t="s">
        <v>21</v>
      </c>
      <c r="E180" s="3" t="s">
        <v>703</v>
      </c>
      <c r="F180" s="3" t="s">
        <v>61</v>
      </c>
      <c r="G180" s="3" t="s">
        <v>27</v>
      </c>
      <c r="H180" s="3" t="s">
        <v>129</v>
      </c>
      <c r="I180" s="3" t="s">
        <v>11</v>
      </c>
      <c r="J180" s="3" t="s">
        <v>704</v>
      </c>
      <c r="K180" s="3" t="s">
        <v>687</v>
      </c>
      <c r="L180" s="3" t="s">
        <v>12</v>
      </c>
      <c r="M180" s="3" t="s">
        <v>15</v>
      </c>
      <c r="N180" s="3" t="s">
        <v>33</v>
      </c>
      <c r="O180" s="3" t="s">
        <v>696</v>
      </c>
      <c r="P180" s="3" t="s">
        <v>701</v>
      </c>
      <c r="Q180" s="3" t="s">
        <v>691</v>
      </c>
      <c r="R180" s="3" t="s">
        <v>17</v>
      </c>
      <c r="S180" s="3" t="s">
        <v>705</v>
      </c>
      <c r="T180" s="3" t="s">
        <v>690</v>
      </c>
      <c r="U180" s="3" t="s">
        <v>690</v>
      </c>
      <c r="V180" t="s">
        <v>1671</v>
      </c>
    </row>
    <row r="181" spans="1:22" x14ac:dyDescent="0.25">
      <c r="A181" s="5" t="str">
        <f ca="1">HYPERLINK("#"&amp;CELL("address",'Quarterly Series'!EK3),":ID:4:7:2:0:0:0")</f>
        <v>:ID:4:7:2:0:0:0</v>
      </c>
      <c r="B181" s="3" t="s">
        <v>24</v>
      </c>
      <c r="C181" s="3" t="s">
        <v>686</v>
      </c>
      <c r="D181" s="3" t="s">
        <v>21</v>
      </c>
      <c r="E181" s="3" t="s">
        <v>706</v>
      </c>
      <c r="F181" s="3" t="s">
        <v>61</v>
      </c>
      <c r="G181" s="3" t="s">
        <v>27</v>
      </c>
      <c r="H181" s="3" t="s">
        <v>129</v>
      </c>
      <c r="I181" s="3" t="s">
        <v>11</v>
      </c>
      <c r="J181" s="3" t="s">
        <v>707</v>
      </c>
      <c r="K181" s="3" t="s">
        <v>687</v>
      </c>
      <c r="L181" s="3" t="s">
        <v>12</v>
      </c>
      <c r="M181" s="3" t="s">
        <v>15</v>
      </c>
      <c r="N181" s="3" t="s">
        <v>33</v>
      </c>
      <c r="O181" s="3" t="s">
        <v>696</v>
      </c>
      <c r="P181" s="3" t="s">
        <v>701</v>
      </c>
      <c r="Q181" s="3" t="s">
        <v>691</v>
      </c>
      <c r="R181" s="3" t="s">
        <v>17</v>
      </c>
      <c r="S181" s="3" t="s">
        <v>708</v>
      </c>
      <c r="T181" s="3" t="s">
        <v>690</v>
      </c>
      <c r="U181" s="3" t="s">
        <v>690</v>
      </c>
      <c r="V181" t="s">
        <v>1671</v>
      </c>
    </row>
    <row r="182" spans="1:22" x14ac:dyDescent="0.25">
      <c r="A182" s="5" t="str">
        <f ca="1">HYPERLINK("#"&amp;CELL("address",'Monthly Series'!W3),":IE:0:1:0:1:0:0")</f>
        <v>:IE:0:1:0:1:0:0</v>
      </c>
      <c r="B182" s="3" t="s">
        <v>4</v>
      </c>
      <c r="C182" s="3" t="s">
        <v>709</v>
      </c>
      <c r="D182" s="3" t="s">
        <v>26</v>
      </c>
      <c r="E182" s="3" t="s">
        <v>7</v>
      </c>
      <c r="F182" s="3" t="s">
        <v>8</v>
      </c>
      <c r="G182" s="3" t="s">
        <v>98</v>
      </c>
      <c r="H182" s="3" t="s">
        <v>129</v>
      </c>
      <c r="I182" s="3" t="s">
        <v>11</v>
      </c>
      <c r="J182" s="3" t="s">
        <v>711</v>
      </c>
      <c r="K182" s="3" t="s">
        <v>710</v>
      </c>
      <c r="L182" s="3" t="s">
        <v>12</v>
      </c>
      <c r="M182" s="3" t="s">
        <v>15</v>
      </c>
      <c r="N182" s="3" t="s">
        <v>33</v>
      </c>
      <c r="O182" s="3" t="s">
        <v>712</v>
      </c>
      <c r="P182" s="3" t="s">
        <v>714</v>
      </c>
      <c r="Q182" s="3" t="s">
        <v>17</v>
      </c>
      <c r="R182" s="3" t="s">
        <v>17</v>
      </c>
      <c r="S182" s="3" t="s">
        <v>715</v>
      </c>
      <c r="T182" s="3" t="s">
        <v>716</v>
      </c>
      <c r="U182" s="3" t="s">
        <v>713</v>
      </c>
      <c r="V182" t="s">
        <v>1671</v>
      </c>
    </row>
    <row r="183" spans="1:22" x14ac:dyDescent="0.25">
      <c r="A183" s="5" t="str">
        <f ca="1">HYPERLINK("#"&amp;CELL("address",'Monthly Series'!X3),":IE:0:2:1:1:0:0")</f>
        <v>:IE:0:2:1:1:0:0</v>
      </c>
      <c r="B183" s="3" t="s">
        <v>4</v>
      </c>
      <c r="C183" s="3" t="s">
        <v>709</v>
      </c>
      <c r="D183" s="3" t="s">
        <v>26</v>
      </c>
      <c r="E183" s="3" t="s">
        <v>45</v>
      </c>
      <c r="F183" s="3" t="s">
        <v>46</v>
      </c>
      <c r="G183" s="3" t="s">
        <v>98</v>
      </c>
      <c r="H183" s="3" t="s">
        <v>129</v>
      </c>
      <c r="I183" s="3" t="s">
        <v>11</v>
      </c>
      <c r="J183" s="3" t="s">
        <v>717</v>
      </c>
      <c r="K183" s="3" t="s">
        <v>710</v>
      </c>
      <c r="L183" s="3" t="s">
        <v>12</v>
      </c>
      <c r="M183" s="3" t="s">
        <v>15</v>
      </c>
      <c r="N183" s="3" t="s">
        <v>33</v>
      </c>
      <c r="O183" s="3" t="s">
        <v>712</v>
      </c>
      <c r="P183" s="3" t="s">
        <v>714</v>
      </c>
      <c r="Q183" s="3" t="s">
        <v>17</v>
      </c>
      <c r="R183" s="3" t="s">
        <v>17</v>
      </c>
      <c r="S183" s="3" t="s">
        <v>718</v>
      </c>
      <c r="T183" s="3" t="s">
        <v>716</v>
      </c>
      <c r="U183" s="3" t="s">
        <v>713</v>
      </c>
      <c r="V183" t="s">
        <v>1671</v>
      </c>
    </row>
    <row r="184" spans="1:22" x14ac:dyDescent="0.25">
      <c r="A184" s="5" t="str">
        <f ca="1">HYPERLINK("#"&amp;CELL("address",'Monthly Series'!Y3),":IE:0:8:1:1:0:0")</f>
        <v>:IE:0:8:1:1:0:0</v>
      </c>
      <c r="B184" s="3" t="s">
        <v>4</v>
      </c>
      <c r="C184" s="3" t="s">
        <v>709</v>
      </c>
      <c r="D184" s="3" t="s">
        <v>26</v>
      </c>
      <c r="E184" s="3" t="s">
        <v>51</v>
      </c>
      <c r="F184" s="3" t="s">
        <v>46</v>
      </c>
      <c r="G184" s="3" t="s">
        <v>98</v>
      </c>
      <c r="H184" s="3" t="s">
        <v>129</v>
      </c>
      <c r="I184" s="3" t="s">
        <v>11</v>
      </c>
      <c r="J184" s="3" t="s">
        <v>719</v>
      </c>
      <c r="K184" s="3" t="s">
        <v>710</v>
      </c>
      <c r="L184" s="3" t="s">
        <v>12</v>
      </c>
      <c r="M184" s="3" t="s">
        <v>15</v>
      </c>
      <c r="N184" s="3" t="s">
        <v>33</v>
      </c>
      <c r="O184" s="3" t="s">
        <v>712</v>
      </c>
      <c r="P184" s="3" t="s">
        <v>714</v>
      </c>
      <c r="Q184" s="3" t="s">
        <v>17</v>
      </c>
      <c r="R184" s="3" t="s">
        <v>17</v>
      </c>
      <c r="S184" s="3" t="s">
        <v>720</v>
      </c>
      <c r="T184" s="3" t="s">
        <v>716</v>
      </c>
      <c r="U184" s="3" t="s">
        <v>713</v>
      </c>
      <c r="V184" t="s">
        <v>1671</v>
      </c>
    </row>
    <row r="185" spans="1:22" x14ac:dyDescent="0.25">
      <c r="A185" s="5" t="str">
        <f ca="1">HYPERLINK("#"&amp;CELL("address",'Monthly Series'!Z3),":IE:1:1:0:1:0:0")</f>
        <v>:IE:1:1:0:1:0:0</v>
      </c>
      <c r="B185" s="3" t="s">
        <v>4</v>
      </c>
      <c r="C185" s="3" t="s">
        <v>709</v>
      </c>
      <c r="D185" s="3" t="s">
        <v>37</v>
      </c>
      <c r="E185" s="3" t="s">
        <v>7</v>
      </c>
      <c r="F185" s="3" t="s">
        <v>8</v>
      </c>
      <c r="G185" s="3" t="s">
        <v>98</v>
      </c>
      <c r="H185" s="3" t="s">
        <v>129</v>
      </c>
      <c r="I185" s="3" t="s">
        <v>11</v>
      </c>
      <c r="J185" s="3" t="s">
        <v>721</v>
      </c>
      <c r="K185" s="3" t="s">
        <v>710</v>
      </c>
      <c r="L185" s="3" t="s">
        <v>12</v>
      </c>
      <c r="M185" s="3" t="s">
        <v>15</v>
      </c>
      <c r="N185" s="3" t="s">
        <v>33</v>
      </c>
      <c r="O185" s="3" t="s">
        <v>712</v>
      </c>
      <c r="P185" s="3" t="s">
        <v>714</v>
      </c>
      <c r="Q185" s="3" t="s">
        <v>17</v>
      </c>
      <c r="R185" s="3" t="s">
        <v>17</v>
      </c>
      <c r="S185" s="3" t="s">
        <v>722</v>
      </c>
      <c r="T185" s="3" t="s">
        <v>716</v>
      </c>
      <c r="U185" s="3" t="s">
        <v>713</v>
      </c>
      <c r="V185" t="s">
        <v>1671</v>
      </c>
    </row>
    <row r="186" spans="1:22" x14ac:dyDescent="0.25">
      <c r="A186" s="5" t="str">
        <f ca="1">HYPERLINK("#"&amp;CELL("address",'Monthly Series'!AA3),":IE:1:2:1:1:0:0")</f>
        <v>:IE:1:2:1:1:0:0</v>
      </c>
      <c r="B186" s="3" t="s">
        <v>4</v>
      </c>
      <c r="C186" s="3" t="s">
        <v>709</v>
      </c>
      <c r="D186" s="3" t="s">
        <v>37</v>
      </c>
      <c r="E186" s="3" t="s">
        <v>45</v>
      </c>
      <c r="F186" s="3" t="s">
        <v>46</v>
      </c>
      <c r="G186" s="3" t="s">
        <v>98</v>
      </c>
      <c r="H186" s="3" t="s">
        <v>129</v>
      </c>
      <c r="I186" s="3" t="s">
        <v>11</v>
      </c>
      <c r="J186" s="3" t="s">
        <v>723</v>
      </c>
      <c r="K186" s="3" t="s">
        <v>710</v>
      </c>
      <c r="L186" s="3" t="s">
        <v>12</v>
      </c>
      <c r="M186" s="3" t="s">
        <v>15</v>
      </c>
      <c r="N186" s="3" t="s">
        <v>33</v>
      </c>
      <c r="O186" s="3" t="s">
        <v>712</v>
      </c>
      <c r="P186" s="3" t="s">
        <v>714</v>
      </c>
      <c r="Q186" s="3" t="s">
        <v>17</v>
      </c>
      <c r="R186" s="3" t="s">
        <v>17</v>
      </c>
      <c r="S186" s="3" t="s">
        <v>724</v>
      </c>
      <c r="T186" s="3" t="s">
        <v>716</v>
      </c>
      <c r="U186" s="3" t="s">
        <v>713</v>
      </c>
      <c r="V186" t="s">
        <v>1671</v>
      </c>
    </row>
    <row r="187" spans="1:22" x14ac:dyDescent="0.25">
      <c r="A187" s="5" t="str">
        <f ca="1">HYPERLINK("#"&amp;CELL("address",'Monthly Series'!AB3),":IE:2:1:0:1:0:0")</f>
        <v>:IE:2:1:0:1:0:0</v>
      </c>
      <c r="B187" s="3" t="s">
        <v>4</v>
      </c>
      <c r="C187" s="3" t="s">
        <v>709</v>
      </c>
      <c r="D187" s="3" t="s">
        <v>6</v>
      </c>
      <c r="E187" s="3" t="s">
        <v>7</v>
      </c>
      <c r="F187" s="3" t="s">
        <v>8</v>
      </c>
      <c r="G187" s="3" t="s">
        <v>98</v>
      </c>
      <c r="H187" s="3" t="s">
        <v>129</v>
      </c>
      <c r="I187" s="3" t="s">
        <v>11</v>
      </c>
      <c r="J187" s="3" t="s">
        <v>725</v>
      </c>
      <c r="K187" s="3" t="s">
        <v>710</v>
      </c>
      <c r="L187" s="3" t="s">
        <v>12</v>
      </c>
      <c r="M187" s="3" t="s">
        <v>15</v>
      </c>
      <c r="N187" s="3" t="s">
        <v>33</v>
      </c>
      <c r="O187" s="3" t="s">
        <v>712</v>
      </c>
      <c r="P187" s="3" t="s">
        <v>714</v>
      </c>
      <c r="Q187" s="3" t="s">
        <v>17</v>
      </c>
      <c r="R187" s="3" t="s">
        <v>17</v>
      </c>
      <c r="S187" s="3" t="s">
        <v>715</v>
      </c>
      <c r="T187" s="3" t="s">
        <v>716</v>
      </c>
      <c r="U187" s="3" t="s">
        <v>713</v>
      </c>
      <c r="V187" t="s">
        <v>1671</v>
      </c>
    </row>
    <row r="188" spans="1:22" x14ac:dyDescent="0.25">
      <c r="A188" s="5" t="str">
        <f ca="1">HYPERLINK("#"&amp;CELL("address",'Monthly Series'!AC3),":IE:2:2:1:1:0:0")</f>
        <v>:IE:2:2:1:1:0:0</v>
      </c>
      <c r="B188" s="3" t="s">
        <v>4</v>
      </c>
      <c r="C188" s="3" t="s">
        <v>709</v>
      </c>
      <c r="D188" s="3" t="s">
        <v>6</v>
      </c>
      <c r="E188" s="3" t="s">
        <v>45</v>
      </c>
      <c r="F188" s="3" t="s">
        <v>46</v>
      </c>
      <c r="G188" s="3" t="s">
        <v>98</v>
      </c>
      <c r="H188" s="3" t="s">
        <v>129</v>
      </c>
      <c r="I188" s="3" t="s">
        <v>11</v>
      </c>
      <c r="J188" s="3" t="s">
        <v>726</v>
      </c>
      <c r="K188" s="3" t="s">
        <v>710</v>
      </c>
      <c r="L188" s="3" t="s">
        <v>12</v>
      </c>
      <c r="M188" s="3" t="s">
        <v>15</v>
      </c>
      <c r="N188" s="3" t="s">
        <v>33</v>
      </c>
      <c r="O188" s="3" t="s">
        <v>712</v>
      </c>
      <c r="P188" s="3" t="s">
        <v>714</v>
      </c>
      <c r="Q188" s="3" t="s">
        <v>17</v>
      </c>
      <c r="R188" s="3" t="s">
        <v>17</v>
      </c>
      <c r="S188" s="3" t="s">
        <v>727</v>
      </c>
      <c r="T188" s="3" t="s">
        <v>716</v>
      </c>
      <c r="U188" s="3" t="s">
        <v>713</v>
      </c>
      <c r="V188" t="s">
        <v>1671</v>
      </c>
    </row>
    <row r="189" spans="1:22" x14ac:dyDescent="0.25">
      <c r="A189" s="5" t="str">
        <f ca="1">HYPERLINK("#"&amp;CELL("address",'Monthly Series'!AD3),":IE:2:8:1:1:0:0")</f>
        <v>:IE:2:8:1:1:0:0</v>
      </c>
      <c r="B189" s="3" t="s">
        <v>4</v>
      </c>
      <c r="C189" s="3" t="s">
        <v>709</v>
      </c>
      <c r="D189" s="3" t="s">
        <v>6</v>
      </c>
      <c r="E189" s="3" t="s">
        <v>51</v>
      </c>
      <c r="F189" s="3" t="s">
        <v>46</v>
      </c>
      <c r="G189" s="3" t="s">
        <v>98</v>
      </c>
      <c r="H189" s="3" t="s">
        <v>129</v>
      </c>
      <c r="I189" s="3" t="s">
        <v>11</v>
      </c>
      <c r="J189" s="3" t="s">
        <v>728</v>
      </c>
      <c r="K189" s="3" t="s">
        <v>710</v>
      </c>
      <c r="L189" s="3" t="s">
        <v>12</v>
      </c>
      <c r="M189" s="3" t="s">
        <v>15</v>
      </c>
      <c r="N189" s="3" t="s">
        <v>33</v>
      </c>
      <c r="O189" s="3" t="s">
        <v>712</v>
      </c>
      <c r="P189" s="3" t="s">
        <v>714</v>
      </c>
      <c r="Q189" s="3" t="s">
        <v>17</v>
      </c>
      <c r="R189" s="3" t="s">
        <v>17</v>
      </c>
      <c r="S189" s="3" t="s">
        <v>729</v>
      </c>
      <c r="T189" s="3" t="s">
        <v>716</v>
      </c>
      <c r="U189" s="3" t="s">
        <v>713</v>
      </c>
      <c r="V189" t="s">
        <v>1671</v>
      </c>
    </row>
    <row r="190" spans="1:22" x14ac:dyDescent="0.25">
      <c r="A190" s="5" t="str">
        <f ca="1">HYPERLINK("#"&amp;CELL("address",'Monthly Series'!AE3),":IL:0:1:0:1:6:0")</f>
        <v>:IL:0:1:0:1:6:0</v>
      </c>
      <c r="B190" s="3" t="s">
        <v>4</v>
      </c>
      <c r="C190" s="3" t="s">
        <v>730</v>
      </c>
      <c r="D190" s="3" t="s">
        <v>26</v>
      </c>
      <c r="E190" s="3" t="s">
        <v>7</v>
      </c>
      <c r="F190" s="3" t="s">
        <v>8</v>
      </c>
      <c r="G190" s="3" t="s">
        <v>98</v>
      </c>
      <c r="H190" s="3" t="s">
        <v>28</v>
      </c>
      <c r="I190" s="3" t="s">
        <v>11</v>
      </c>
      <c r="J190" s="3" t="s">
        <v>732</v>
      </c>
      <c r="K190" s="3" t="s">
        <v>731</v>
      </c>
      <c r="L190" s="3" t="s">
        <v>12</v>
      </c>
      <c r="M190" s="3" t="s">
        <v>15</v>
      </c>
      <c r="N190" s="3" t="s">
        <v>33</v>
      </c>
      <c r="O190" s="3" t="s">
        <v>733</v>
      </c>
      <c r="P190" s="3" t="s">
        <v>735</v>
      </c>
      <c r="Q190" s="3" t="s">
        <v>17</v>
      </c>
      <c r="R190" s="3" t="s">
        <v>17</v>
      </c>
      <c r="S190" s="3" t="s">
        <v>736</v>
      </c>
      <c r="T190" s="3" t="s">
        <v>737</v>
      </c>
      <c r="U190" s="3" t="s">
        <v>734</v>
      </c>
      <c r="V190" t="s">
        <v>1671</v>
      </c>
    </row>
    <row r="191" spans="1:22" x14ac:dyDescent="0.25">
      <c r="A191" s="5" t="str">
        <f ca="1">HYPERLINK("#"&amp;CELL("address",'Quarterly Series'!EL3),":IN:4:1:0:0:6:0")</f>
        <v>:IN:4:1:0:0:6:0</v>
      </c>
      <c r="B191" s="3" t="s">
        <v>24</v>
      </c>
      <c r="C191" s="3" t="s">
        <v>738</v>
      </c>
      <c r="D191" s="3" t="s">
        <v>21</v>
      </c>
      <c r="E191" s="3" t="s">
        <v>7</v>
      </c>
      <c r="F191" s="3" t="s">
        <v>8</v>
      </c>
      <c r="G191" s="3" t="s">
        <v>27</v>
      </c>
      <c r="H191" s="3" t="s">
        <v>28</v>
      </c>
      <c r="I191" s="3" t="s">
        <v>11</v>
      </c>
      <c r="J191" s="3" t="s">
        <v>740</v>
      </c>
      <c r="K191" s="3" t="s">
        <v>739</v>
      </c>
      <c r="L191" s="3" t="s">
        <v>12</v>
      </c>
      <c r="M191" s="3" t="s">
        <v>741</v>
      </c>
      <c r="N191" s="3" t="s">
        <v>17</v>
      </c>
      <c r="O191" s="3" t="s">
        <v>742</v>
      </c>
      <c r="P191" s="3" t="s">
        <v>103</v>
      </c>
      <c r="Q191" s="3" t="s">
        <v>17</v>
      </c>
      <c r="R191" s="3" t="s">
        <v>17</v>
      </c>
      <c r="S191" s="3" t="s">
        <v>744</v>
      </c>
      <c r="T191" s="3" t="s">
        <v>745</v>
      </c>
      <c r="U191" s="3" t="s">
        <v>743</v>
      </c>
      <c r="V191" t="s">
        <v>1671</v>
      </c>
    </row>
    <row r="192" spans="1:22" x14ac:dyDescent="0.25">
      <c r="A192" s="5" t="str">
        <f ca="1">HYPERLINK("#"&amp;CELL("address",'Monthly Series'!AF3),":IS:0:1:0:1:1:0")</f>
        <v>:IS:0:1:0:1:1:0</v>
      </c>
      <c r="B192" s="3" t="s">
        <v>4</v>
      </c>
      <c r="C192" s="3" t="s">
        <v>746</v>
      </c>
      <c r="D192" s="3" t="s">
        <v>26</v>
      </c>
      <c r="E192" s="3" t="s">
        <v>7</v>
      </c>
      <c r="F192" s="3" t="s">
        <v>8</v>
      </c>
      <c r="G192" s="3" t="s">
        <v>98</v>
      </c>
      <c r="H192" s="3" t="s">
        <v>10</v>
      </c>
      <c r="I192" s="3" t="s">
        <v>11</v>
      </c>
      <c r="J192" s="3" t="s">
        <v>748</v>
      </c>
      <c r="K192" s="3" t="s">
        <v>747</v>
      </c>
      <c r="L192" s="3" t="s">
        <v>12</v>
      </c>
      <c r="M192" s="3" t="s">
        <v>15</v>
      </c>
      <c r="N192" s="3" t="s">
        <v>33</v>
      </c>
      <c r="O192" s="3" t="s">
        <v>749</v>
      </c>
      <c r="P192" s="3" t="s">
        <v>750</v>
      </c>
      <c r="Q192" s="3" t="s">
        <v>17</v>
      </c>
      <c r="R192" s="3" t="s">
        <v>17</v>
      </c>
      <c r="S192" s="3" t="s">
        <v>17</v>
      </c>
      <c r="T192" s="3" t="s">
        <v>751</v>
      </c>
      <c r="U192" s="3" t="s">
        <v>17</v>
      </c>
      <c r="V192" t="s">
        <v>1671</v>
      </c>
    </row>
    <row r="193" spans="1:22" x14ac:dyDescent="0.25">
      <c r="A193" s="5" t="str">
        <f ca="1">HYPERLINK("#"&amp;CELL("address",'Monthly Series'!AG3),":IS:3:1:0:1:1:0")</f>
        <v>:IS:3:1:0:1:1:0</v>
      </c>
      <c r="B193" s="3" t="s">
        <v>4</v>
      </c>
      <c r="C193" s="3" t="s">
        <v>746</v>
      </c>
      <c r="D193" s="3" t="s">
        <v>232</v>
      </c>
      <c r="E193" s="3" t="s">
        <v>7</v>
      </c>
      <c r="F193" s="3" t="s">
        <v>8</v>
      </c>
      <c r="G193" s="3" t="s">
        <v>98</v>
      </c>
      <c r="H193" s="3" t="s">
        <v>10</v>
      </c>
      <c r="I193" s="3" t="s">
        <v>11</v>
      </c>
      <c r="J193" s="3" t="s">
        <v>753</v>
      </c>
      <c r="K193" s="3" t="s">
        <v>752</v>
      </c>
      <c r="L193" s="3" t="s">
        <v>12</v>
      </c>
      <c r="M193" s="3" t="s">
        <v>15</v>
      </c>
      <c r="N193" s="3" t="s">
        <v>33</v>
      </c>
      <c r="O193" s="3" t="s">
        <v>754</v>
      </c>
      <c r="P193" s="3" t="s">
        <v>756</v>
      </c>
      <c r="Q193" s="3" t="s">
        <v>17</v>
      </c>
      <c r="R193" s="3" t="s">
        <v>17</v>
      </c>
      <c r="S193" s="3" t="s">
        <v>757</v>
      </c>
      <c r="T193" s="3" t="s">
        <v>758</v>
      </c>
      <c r="U193" s="3" t="s">
        <v>755</v>
      </c>
      <c r="V193" t="s">
        <v>1671</v>
      </c>
    </row>
    <row r="194" spans="1:22" x14ac:dyDescent="0.25">
      <c r="A194" s="5" t="str">
        <f ca="1">HYPERLINK("#"&amp;CELL("address",'Quarterly Series'!EM3),":IT:0:1:0:0:6:0")</f>
        <v>:IT:0:1:0:0:6:0</v>
      </c>
      <c r="B194" s="3" t="s">
        <v>24</v>
      </c>
      <c r="C194" s="3" t="s">
        <v>759</v>
      </c>
      <c r="D194" s="3" t="s">
        <v>26</v>
      </c>
      <c r="E194" s="3" t="s">
        <v>7</v>
      </c>
      <c r="F194" s="3" t="s">
        <v>8</v>
      </c>
      <c r="G194" s="3" t="s">
        <v>27</v>
      </c>
      <c r="H194" s="3" t="s">
        <v>28</v>
      </c>
      <c r="I194" s="3" t="s">
        <v>11</v>
      </c>
      <c r="J194" s="3" t="s">
        <v>760</v>
      </c>
      <c r="K194" s="3" t="s">
        <v>123</v>
      </c>
      <c r="L194" s="3" t="s">
        <v>12</v>
      </c>
      <c r="M194" s="3" t="s">
        <v>15</v>
      </c>
      <c r="N194" s="3" t="s">
        <v>33</v>
      </c>
      <c r="O194" s="3" t="s">
        <v>761</v>
      </c>
      <c r="P194" s="3" t="s">
        <v>763</v>
      </c>
      <c r="Q194" s="3" t="s">
        <v>17</v>
      </c>
      <c r="R194" s="3" t="s">
        <v>17</v>
      </c>
      <c r="S194" s="3" t="s">
        <v>17</v>
      </c>
      <c r="T194" s="3" t="s">
        <v>762</v>
      </c>
      <c r="U194" s="3" t="s">
        <v>762</v>
      </c>
      <c r="V194" t="s">
        <v>1671</v>
      </c>
    </row>
    <row r="195" spans="1:22" x14ac:dyDescent="0.25">
      <c r="A195" s="5" t="str">
        <f ca="1">HYPERLINK("#"&amp;CELL("address",'Monthly Series'!AH3),":JP:0:1:0:3:6:0")</f>
        <v>:JP:0:1:0:3:6:0</v>
      </c>
      <c r="B195" s="3" t="s">
        <v>4</v>
      </c>
      <c r="C195" s="3" t="s">
        <v>764</v>
      </c>
      <c r="D195" s="3" t="s">
        <v>26</v>
      </c>
      <c r="E195" s="3" t="s">
        <v>7</v>
      </c>
      <c r="F195" s="3" t="s">
        <v>8</v>
      </c>
      <c r="G195" s="3" t="s">
        <v>444</v>
      </c>
      <c r="H195" s="3" t="s">
        <v>28</v>
      </c>
      <c r="I195" s="3" t="s">
        <v>11</v>
      </c>
      <c r="J195" s="3" t="s">
        <v>711</v>
      </c>
      <c r="K195" s="3" t="s">
        <v>123</v>
      </c>
      <c r="L195" s="3" t="s">
        <v>12</v>
      </c>
      <c r="M195" s="3" t="s">
        <v>741</v>
      </c>
      <c r="N195" s="3" t="s">
        <v>17</v>
      </c>
      <c r="O195" s="3" t="s">
        <v>17</v>
      </c>
      <c r="P195" s="3" t="s">
        <v>766</v>
      </c>
      <c r="Q195" s="3" t="s">
        <v>17</v>
      </c>
      <c r="R195" s="3" t="s">
        <v>17</v>
      </c>
      <c r="S195" s="3" t="s">
        <v>17</v>
      </c>
      <c r="T195" s="3" t="s">
        <v>767</v>
      </c>
      <c r="U195" s="3" t="s">
        <v>765</v>
      </c>
      <c r="V195" t="s">
        <v>1671</v>
      </c>
    </row>
    <row r="196" spans="1:22" x14ac:dyDescent="0.25">
      <c r="A196" s="5" t="str">
        <f ca="1">HYPERLINK("#"&amp;CELL("address",'Monthly Series'!AI3),":JP:0:2:0:3:6:0")</f>
        <v>:JP:0:2:0:3:6:0</v>
      </c>
      <c r="B196" s="3" t="s">
        <v>4</v>
      </c>
      <c r="C196" s="3" t="s">
        <v>764</v>
      </c>
      <c r="D196" s="3" t="s">
        <v>26</v>
      </c>
      <c r="E196" s="3" t="s">
        <v>45</v>
      </c>
      <c r="F196" s="3" t="s">
        <v>8</v>
      </c>
      <c r="G196" s="3" t="s">
        <v>444</v>
      </c>
      <c r="H196" s="3" t="s">
        <v>28</v>
      </c>
      <c r="I196" s="3" t="s">
        <v>11</v>
      </c>
      <c r="J196" s="3" t="s">
        <v>768</v>
      </c>
      <c r="K196" s="3" t="s">
        <v>123</v>
      </c>
      <c r="L196" s="3" t="s">
        <v>12</v>
      </c>
      <c r="M196" s="3" t="s">
        <v>741</v>
      </c>
      <c r="N196" s="3" t="s">
        <v>17</v>
      </c>
      <c r="O196" s="3" t="s">
        <v>17</v>
      </c>
      <c r="P196" s="3" t="s">
        <v>766</v>
      </c>
      <c r="Q196" s="3" t="s">
        <v>17</v>
      </c>
      <c r="R196" s="3" t="s">
        <v>17</v>
      </c>
      <c r="S196" s="3" t="s">
        <v>17</v>
      </c>
      <c r="T196" s="3" t="s">
        <v>767</v>
      </c>
      <c r="U196" s="3" t="s">
        <v>765</v>
      </c>
      <c r="V196" t="s">
        <v>1671</v>
      </c>
    </row>
    <row r="197" spans="1:22" x14ac:dyDescent="0.25">
      <c r="A197" s="5" t="str">
        <f ca="1">HYPERLINK("#"&amp;CELL("address",'Monthly Series'!AJ3),":JP:0:8:0:3:6:0")</f>
        <v>:JP:0:8:0:3:6:0</v>
      </c>
      <c r="B197" s="3" t="s">
        <v>4</v>
      </c>
      <c r="C197" s="3" t="s">
        <v>764</v>
      </c>
      <c r="D197" s="3" t="s">
        <v>26</v>
      </c>
      <c r="E197" s="3" t="s">
        <v>51</v>
      </c>
      <c r="F197" s="3" t="s">
        <v>8</v>
      </c>
      <c r="G197" s="3" t="s">
        <v>444</v>
      </c>
      <c r="H197" s="3" t="s">
        <v>28</v>
      </c>
      <c r="I197" s="3" t="s">
        <v>11</v>
      </c>
      <c r="J197" s="3" t="s">
        <v>769</v>
      </c>
      <c r="K197" s="3" t="s">
        <v>123</v>
      </c>
      <c r="L197" s="3" t="s">
        <v>12</v>
      </c>
      <c r="M197" s="3" t="s">
        <v>741</v>
      </c>
      <c r="N197" s="3" t="s">
        <v>17</v>
      </c>
      <c r="O197" s="3" t="s">
        <v>17</v>
      </c>
      <c r="P197" s="3" t="s">
        <v>766</v>
      </c>
      <c r="Q197" s="3" t="s">
        <v>17</v>
      </c>
      <c r="R197" s="3" t="s">
        <v>17</v>
      </c>
      <c r="S197" s="3" t="s">
        <v>17</v>
      </c>
      <c r="T197" s="3" t="s">
        <v>767</v>
      </c>
      <c r="U197" s="3" t="s">
        <v>765</v>
      </c>
      <c r="V197" t="s">
        <v>1671</v>
      </c>
    </row>
    <row r="198" spans="1:22" x14ac:dyDescent="0.25">
      <c r="A198" s="5" t="str">
        <f ca="1">HYPERLINK("#"&amp;CELL("address",'Monthly Series'!AK3),":JP:3:1:0:3:6:0")</f>
        <v>:JP:3:1:0:3:6:0</v>
      </c>
      <c r="B198" s="3" t="s">
        <v>4</v>
      </c>
      <c r="C198" s="3" t="s">
        <v>764</v>
      </c>
      <c r="D198" s="3" t="s">
        <v>232</v>
      </c>
      <c r="E198" s="3" t="s">
        <v>7</v>
      </c>
      <c r="F198" s="3" t="s">
        <v>8</v>
      </c>
      <c r="G198" s="3" t="s">
        <v>444</v>
      </c>
      <c r="H198" s="3" t="s">
        <v>28</v>
      </c>
      <c r="I198" s="3" t="s">
        <v>11</v>
      </c>
      <c r="J198" s="3" t="s">
        <v>770</v>
      </c>
      <c r="K198" s="3" t="s">
        <v>123</v>
      </c>
      <c r="L198" s="3" t="s">
        <v>12</v>
      </c>
      <c r="M198" s="3" t="s">
        <v>741</v>
      </c>
      <c r="N198" s="3" t="s">
        <v>17</v>
      </c>
      <c r="O198" s="3" t="s">
        <v>17</v>
      </c>
      <c r="P198" s="3" t="s">
        <v>766</v>
      </c>
      <c r="Q198" s="3" t="s">
        <v>17</v>
      </c>
      <c r="R198" s="3" t="s">
        <v>17</v>
      </c>
      <c r="S198" s="3" t="s">
        <v>17</v>
      </c>
      <c r="T198" s="3" t="s">
        <v>767</v>
      </c>
      <c r="U198" s="3" t="s">
        <v>765</v>
      </c>
      <c r="V198" t="s">
        <v>1671</v>
      </c>
    </row>
    <row r="199" spans="1:22" x14ac:dyDescent="0.25">
      <c r="A199" s="5" t="str">
        <f ca="1">HYPERLINK("#"&amp;CELL("address",'Monthly Series'!AL3),":JP:3:2:0:3:6:0")</f>
        <v>:JP:3:2:0:3:6:0</v>
      </c>
      <c r="B199" s="3" t="s">
        <v>4</v>
      </c>
      <c r="C199" s="3" t="s">
        <v>764</v>
      </c>
      <c r="D199" s="3" t="s">
        <v>232</v>
      </c>
      <c r="E199" s="3" t="s">
        <v>45</v>
      </c>
      <c r="F199" s="3" t="s">
        <v>8</v>
      </c>
      <c r="G199" s="3" t="s">
        <v>444</v>
      </c>
      <c r="H199" s="3" t="s">
        <v>28</v>
      </c>
      <c r="I199" s="3" t="s">
        <v>11</v>
      </c>
      <c r="J199" s="3" t="s">
        <v>771</v>
      </c>
      <c r="K199" s="3" t="s">
        <v>123</v>
      </c>
      <c r="L199" s="3" t="s">
        <v>12</v>
      </c>
      <c r="M199" s="3" t="s">
        <v>741</v>
      </c>
      <c r="N199" s="3" t="s">
        <v>17</v>
      </c>
      <c r="O199" s="3" t="s">
        <v>17</v>
      </c>
      <c r="P199" s="3" t="s">
        <v>766</v>
      </c>
      <c r="Q199" s="3" t="s">
        <v>17</v>
      </c>
      <c r="R199" s="3" t="s">
        <v>17</v>
      </c>
      <c r="S199" s="3" t="s">
        <v>17</v>
      </c>
      <c r="T199" s="3" t="s">
        <v>767</v>
      </c>
      <c r="U199" s="3" t="s">
        <v>765</v>
      </c>
      <c r="V199" t="s">
        <v>1671</v>
      </c>
    </row>
    <row r="200" spans="1:22" x14ac:dyDescent="0.25">
      <c r="A200" s="5" t="str">
        <f ca="1">HYPERLINK("#"&amp;CELL("address",'Monthly Series'!AM3),":JP:3:8:0:3:6:0")</f>
        <v>:JP:3:8:0:3:6:0</v>
      </c>
      <c r="B200" s="3" t="s">
        <v>4</v>
      </c>
      <c r="C200" s="3" t="s">
        <v>764</v>
      </c>
      <c r="D200" s="3" t="s">
        <v>232</v>
      </c>
      <c r="E200" s="3" t="s">
        <v>51</v>
      </c>
      <c r="F200" s="3" t="s">
        <v>8</v>
      </c>
      <c r="G200" s="3" t="s">
        <v>444</v>
      </c>
      <c r="H200" s="3" t="s">
        <v>28</v>
      </c>
      <c r="I200" s="3" t="s">
        <v>11</v>
      </c>
      <c r="J200" s="3" t="s">
        <v>772</v>
      </c>
      <c r="K200" s="3" t="s">
        <v>123</v>
      </c>
      <c r="L200" s="3" t="s">
        <v>12</v>
      </c>
      <c r="M200" s="3" t="s">
        <v>741</v>
      </c>
      <c r="N200" s="3" t="s">
        <v>17</v>
      </c>
      <c r="O200" s="3" t="s">
        <v>17</v>
      </c>
      <c r="P200" s="3" t="s">
        <v>766</v>
      </c>
      <c r="Q200" s="3" t="s">
        <v>17</v>
      </c>
      <c r="R200" s="3" t="s">
        <v>17</v>
      </c>
      <c r="S200" s="3" t="s">
        <v>17</v>
      </c>
      <c r="T200" s="3" t="s">
        <v>767</v>
      </c>
      <c r="U200" s="3" t="s">
        <v>765</v>
      </c>
      <c r="V200" t="s">
        <v>1671</v>
      </c>
    </row>
    <row r="201" spans="1:22" x14ac:dyDescent="0.25">
      <c r="A201" s="5" t="str">
        <f ca="1">HYPERLINK("#"&amp;CELL("address",'Quarterly Series'!EN3),":JP:3:L:1:4:1:0")</f>
        <v>:JP:3:L:1:4:1:0</v>
      </c>
      <c r="B201" s="3" t="s">
        <v>24</v>
      </c>
      <c r="C201" s="3" t="s">
        <v>764</v>
      </c>
      <c r="D201" s="3" t="s">
        <v>232</v>
      </c>
      <c r="E201" s="3" t="s">
        <v>66</v>
      </c>
      <c r="F201" s="3" t="s">
        <v>46</v>
      </c>
      <c r="G201" s="3" t="s">
        <v>773</v>
      </c>
      <c r="H201" s="3" t="s">
        <v>10</v>
      </c>
      <c r="I201" s="3" t="s">
        <v>11</v>
      </c>
      <c r="J201" s="3" t="s">
        <v>774</v>
      </c>
      <c r="K201" s="3" t="s">
        <v>747</v>
      </c>
      <c r="L201" s="3" t="s">
        <v>12</v>
      </c>
      <c r="M201" s="3" t="s">
        <v>741</v>
      </c>
      <c r="N201" s="3" t="s">
        <v>777</v>
      </c>
      <c r="O201" s="3" t="s">
        <v>775</v>
      </c>
      <c r="P201" s="3" t="s">
        <v>778</v>
      </c>
      <c r="Q201" s="3" t="s">
        <v>17</v>
      </c>
      <c r="R201" s="3" t="s">
        <v>17</v>
      </c>
      <c r="S201" s="3" t="s">
        <v>779</v>
      </c>
      <c r="T201" s="3" t="s">
        <v>780</v>
      </c>
      <c r="U201" s="3" t="s">
        <v>776</v>
      </c>
      <c r="V201" t="s">
        <v>1671</v>
      </c>
    </row>
    <row r="202" spans="1:22" x14ac:dyDescent="0.25">
      <c r="A202" s="5" t="str">
        <f ca="1">HYPERLINK("#"&amp;CELL("address",'Quarterly Series'!EO3),":JP:3:M:1:4:1:0")</f>
        <v>:JP:3:M:1:4:1:0</v>
      </c>
      <c r="B202" s="3" t="s">
        <v>24</v>
      </c>
      <c r="C202" s="3" t="s">
        <v>764</v>
      </c>
      <c r="D202" s="3" t="s">
        <v>232</v>
      </c>
      <c r="E202" s="3" t="s">
        <v>781</v>
      </c>
      <c r="F202" s="3" t="s">
        <v>46</v>
      </c>
      <c r="G202" s="3" t="s">
        <v>773</v>
      </c>
      <c r="H202" s="3" t="s">
        <v>10</v>
      </c>
      <c r="I202" s="3" t="s">
        <v>11</v>
      </c>
      <c r="J202" s="3" t="s">
        <v>782</v>
      </c>
      <c r="K202" s="3" t="s">
        <v>747</v>
      </c>
      <c r="L202" s="3" t="s">
        <v>12</v>
      </c>
      <c r="M202" s="3" t="s">
        <v>741</v>
      </c>
      <c r="N202" s="3" t="s">
        <v>777</v>
      </c>
      <c r="O202" s="3" t="s">
        <v>783</v>
      </c>
      <c r="P202" s="3" t="s">
        <v>778</v>
      </c>
      <c r="Q202" s="3" t="s">
        <v>17</v>
      </c>
      <c r="R202" s="3" t="s">
        <v>17</v>
      </c>
      <c r="S202" s="3" t="s">
        <v>784</v>
      </c>
      <c r="T202" s="3" t="s">
        <v>780</v>
      </c>
      <c r="U202" s="3" t="s">
        <v>776</v>
      </c>
      <c r="V202" t="s">
        <v>1671</v>
      </c>
    </row>
    <row r="203" spans="1:22" x14ac:dyDescent="0.25">
      <c r="A203" s="5" t="str">
        <f ca="1">HYPERLINK("#"&amp;CELL("address",'Quarterly Series'!EP3),":JP:4:L:1:4:1:0")</f>
        <v>:JP:4:L:1:4:1:0</v>
      </c>
      <c r="B203" s="3" t="s">
        <v>24</v>
      </c>
      <c r="C203" s="3" t="s">
        <v>764</v>
      </c>
      <c r="D203" s="3" t="s">
        <v>21</v>
      </c>
      <c r="E203" s="3" t="s">
        <v>66</v>
      </c>
      <c r="F203" s="3" t="s">
        <v>46</v>
      </c>
      <c r="G203" s="3" t="s">
        <v>773</v>
      </c>
      <c r="H203" s="3" t="s">
        <v>10</v>
      </c>
      <c r="I203" s="3" t="s">
        <v>11</v>
      </c>
      <c r="J203" s="3" t="s">
        <v>785</v>
      </c>
      <c r="K203" s="3" t="s">
        <v>747</v>
      </c>
      <c r="L203" s="3" t="s">
        <v>12</v>
      </c>
      <c r="M203" s="3" t="s">
        <v>741</v>
      </c>
      <c r="N203" s="3" t="s">
        <v>777</v>
      </c>
      <c r="O203" s="3" t="s">
        <v>786</v>
      </c>
      <c r="P203" s="3" t="s">
        <v>778</v>
      </c>
      <c r="Q203" s="3" t="s">
        <v>17</v>
      </c>
      <c r="R203" s="3" t="s">
        <v>17</v>
      </c>
      <c r="S203" s="3" t="s">
        <v>787</v>
      </c>
      <c r="T203" s="3" t="s">
        <v>780</v>
      </c>
      <c r="U203" s="3" t="s">
        <v>776</v>
      </c>
      <c r="V203" t="s">
        <v>1671</v>
      </c>
    </row>
    <row r="204" spans="1:22" x14ac:dyDescent="0.25">
      <c r="A204" s="5" t="str">
        <f ca="1">HYPERLINK("#"&amp;CELL("address",'Quarterly Series'!EQ3),":JP:4:M:1:4:1:0")</f>
        <v>:JP:4:M:1:4:1:0</v>
      </c>
      <c r="B204" s="3" t="s">
        <v>24</v>
      </c>
      <c r="C204" s="3" t="s">
        <v>764</v>
      </c>
      <c r="D204" s="3" t="s">
        <v>21</v>
      </c>
      <c r="E204" s="3" t="s">
        <v>781</v>
      </c>
      <c r="F204" s="3" t="s">
        <v>46</v>
      </c>
      <c r="G204" s="3" t="s">
        <v>773</v>
      </c>
      <c r="H204" s="3" t="s">
        <v>10</v>
      </c>
      <c r="I204" s="3" t="s">
        <v>11</v>
      </c>
      <c r="J204" s="3" t="s">
        <v>788</v>
      </c>
      <c r="K204" s="3" t="s">
        <v>747</v>
      </c>
      <c r="L204" s="3" t="s">
        <v>12</v>
      </c>
      <c r="M204" s="3" t="s">
        <v>741</v>
      </c>
      <c r="N204" s="3" t="s">
        <v>777</v>
      </c>
      <c r="O204" s="3" t="s">
        <v>789</v>
      </c>
      <c r="P204" s="3" t="s">
        <v>778</v>
      </c>
      <c r="Q204" s="3" t="s">
        <v>17</v>
      </c>
      <c r="R204" s="3" t="s">
        <v>17</v>
      </c>
      <c r="S204" s="3" t="s">
        <v>790</v>
      </c>
      <c r="T204" s="3" t="s">
        <v>780</v>
      </c>
      <c r="U204" s="3" t="s">
        <v>776</v>
      </c>
      <c r="V204" t="s">
        <v>1671</v>
      </c>
    </row>
    <row r="205" spans="1:22" x14ac:dyDescent="0.25">
      <c r="A205" s="5" t="str">
        <f ca="1">HYPERLINK("#"&amp;CELL("address",'Quarterly Series'!ER3),":JP:9:L:1:4:1:0")</f>
        <v>:JP:9:L:1:4:1:0</v>
      </c>
      <c r="B205" s="3" t="s">
        <v>24</v>
      </c>
      <c r="C205" s="3" t="s">
        <v>764</v>
      </c>
      <c r="D205" s="3" t="s">
        <v>169</v>
      </c>
      <c r="E205" s="3" t="s">
        <v>66</v>
      </c>
      <c r="F205" s="3" t="s">
        <v>46</v>
      </c>
      <c r="G205" s="3" t="s">
        <v>773</v>
      </c>
      <c r="H205" s="3" t="s">
        <v>10</v>
      </c>
      <c r="I205" s="3" t="s">
        <v>11</v>
      </c>
      <c r="J205" s="3" t="s">
        <v>791</v>
      </c>
      <c r="K205" s="3" t="s">
        <v>747</v>
      </c>
      <c r="L205" s="3" t="s">
        <v>12</v>
      </c>
      <c r="M205" s="3" t="s">
        <v>741</v>
      </c>
      <c r="N205" s="3" t="s">
        <v>777</v>
      </c>
      <c r="O205" s="3" t="s">
        <v>792</v>
      </c>
      <c r="P205" s="3" t="s">
        <v>778</v>
      </c>
      <c r="Q205" s="3" t="s">
        <v>17</v>
      </c>
      <c r="R205" s="3" t="s">
        <v>17</v>
      </c>
      <c r="S205" s="3" t="s">
        <v>793</v>
      </c>
      <c r="T205" s="3" t="s">
        <v>780</v>
      </c>
      <c r="U205" s="3" t="s">
        <v>776</v>
      </c>
      <c r="V205" t="s">
        <v>1671</v>
      </c>
    </row>
    <row r="206" spans="1:22" x14ac:dyDescent="0.25">
      <c r="A206" s="5" t="str">
        <f ca="1">HYPERLINK("#"&amp;CELL("address",'Quarterly Series'!ES3),":JP:9:M:1:4:1:0")</f>
        <v>:JP:9:M:1:4:1:0</v>
      </c>
      <c r="B206" s="3" t="s">
        <v>24</v>
      </c>
      <c r="C206" s="3" t="s">
        <v>764</v>
      </c>
      <c r="D206" s="3" t="s">
        <v>169</v>
      </c>
      <c r="E206" s="3" t="s">
        <v>781</v>
      </c>
      <c r="F206" s="3" t="s">
        <v>46</v>
      </c>
      <c r="G206" s="3" t="s">
        <v>773</v>
      </c>
      <c r="H206" s="3" t="s">
        <v>10</v>
      </c>
      <c r="I206" s="3" t="s">
        <v>11</v>
      </c>
      <c r="J206" s="3" t="s">
        <v>794</v>
      </c>
      <c r="K206" s="3" t="s">
        <v>747</v>
      </c>
      <c r="L206" s="3" t="s">
        <v>12</v>
      </c>
      <c r="M206" s="3" t="s">
        <v>741</v>
      </c>
      <c r="N206" s="3" t="s">
        <v>777</v>
      </c>
      <c r="O206" s="3" t="s">
        <v>795</v>
      </c>
      <c r="P206" s="3" t="s">
        <v>778</v>
      </c>
      <c r="Q206" s="3" t="s">
        <v>17</v>
      </c>
      <c r="R206" s="3" t="s">
        <v>17</v>
      </c>
      <c r="S206" s="3" t="s">
        <v>796</v>
      </c>
      <c r="T206" s="3" t="s">
        <v>780</v>
      </c>
      <c r="U206" s="3" t="s">
        <v>776</v>
      </c>
      <c r="V206" t="s">
        <v>1671</v>
      </c>
    </row>
    <row r="207" spans="1:22" x14ac:dyDescent="0.25">
      <c r="A207" s="5" t="str">
        <f ca="1">HYPERLINK("#"&amp;CELL("address",'Monthly Series'!AN3),":KR:0:1:0:2:6:0")</f>
        <v>:KR:0:1:0:2:6:0</v>
      </c>
      <c r="B207" s="3" t="s">
        <v>4</v>
      </c>
      <c r="C207" s="3" t="s">
        <v>797</v>
      </c>
      <c r="D207" s="3" t="s">
        <v>26</v>
      </c>
      <c r="E207" s="3" t="s">
        <v>7</v>
      </c>
      <c r="F207" s="3" t="s">
        <v>8</v>
      </c>
      <c r="G207" s="3" t="s">
        <v>9</v>
      </c>
      <c r="H207" s="3" t="s">
        <v>28</v>
      </c>
      <c r="I207" s="3" t="s">
        <v>11</v>
      </c>
      <c r="J207" s="3" t="s">
        <v>799</v>
      </c>
      <c r="K207" s="3" t="s">
        <v>798</v>
      </c>
      <c r="L207" s="3" t="s">
        <v>12</v>
      </c>
      <c r="M207" s="3" t="s">
        <v>15</v>
      </c>
      <c r="N207" s="3" t="s">
        <v>33</v>
      </c>
      <c r="O207" s="3" t="s">
        <v>800</v>
      </c>
      <c r="P207" s="3" t="s">
        <v>801</v>
      </c>
      <c r="Q207" s="3" t="s">
        <v>17</v>
      </c>
      <c r="R207" s="3" t="s">
        <v>17</v>
      </c>
      <c r="S207" s="3" t="s">
        <v>802</v>
      </c>
      <c r="T207" s="3" t="s">
        <v>803</v>
      </c>
      <c r="U207" s="3" t="s">
        <v>17</v>
      </c>
      <c r="V207" t="s">
        <v>1671</v>
      </c>
    </row>
    <row r="208" spans="1:22" x14ac:dyDescent="0.25">
      <c r="A208" s="5" t="str">
        <f ca="1">HYPERLINK("#"&amp;CELL("address",'Annual Series'!Q3),":KR:0:K:0:3:1:0")</f>
        <v>:KR:0:K:0:3:1:0</v>
      </c>
      <c r="B208" s="3" t="s">
        <v>153</v>
      </c>
      <c r="C208" s="3" t="s">
        <v>797</v>
      </c>
      <c r="D208" s="3" t="s">
        <v>26</v>
      </c>
      <c r="E208" s="3" t="s">
        <v>804</v>
      </c>
      <c r="F208" s="3" t="s">
        <v>8</v>
      </c>
      <c r="G208" s="3" t="s">
        <v>444</v>
      </c>
      <c r="H208" s="3" t="s">
        <v>10</v>
      </c>
      <c r="I208" s="3" t="s">
        <v>11</v>
      </c>
      <c r="J208" s="3" t="s">
        <v>805</v>
      </c>
      <c r="K208" s="3" t="s">
        <v>154</v>
      </c>
      <c r="L208" s="3" t="s">
        <v>12</v>
      </c>
      <c r="M208" s="3" t="s">
        <v>220</v>
      </c>
      <c r="N208" s="3" t="s">
        <v>17</v>
      </c>
      <c r="O208" s="3" t="s">
        <v>806</v>
      </c>
      <c r="P208" s="3" t="s">
        <v>17</v>
      </c>
      <c r="Q208" s="3" t="s">
        <v>17</v>
      </c>
      <c r="R208" s="3" t="s">
        <v>17</v>
      </c>
      <c r="S208" s="3" t="s">
        <v>807</v>
      </c>
      <c r="T208" s="3" t="s">
        <v>808</v>
      </c>
      <c r="U208" s="3" t="s">
        <v>17</v>
      </c>
      <c r="V208" t="s">
        <v>1671</v>
      </c>
    </row>
    <row r="209" spans="1:22" x14ac:dyDescent="0.25">
      <c r="A209" s="5" t="str">
        <f ca="1">HYPERLINK("#"&amp;CELL("address",'Quarterly Series'!ET3),":LT:0:1:0:0:1:0")</f>
        <v>:LT:0:1:0:0:1:0</v>
      </c>
      <c r="B209" s="3" t="s">
        <v>24</v>
      </c>
      <c r="C209" s="3" t="s">
        <v>809</v>
      </c>
      <c r="D209" s="3" t="s">
        <v>26</v>
      </c>
      <c r="E209" s="3" t="s">
        <v>7</v>
      </c>
      <c r="F209" s="3" t="s">
        <v>8</v>
      </c>
      <c r="G209" s="3" t="s">
        <v>27</v>
      </c>
      <c r="H209" s="3" t="s">
        <v>10</v>
      </c>
      <c r="I209" s="3" t="s">
        <v>11</v>
      </c>
      <c r="J209" s="3" t="s">
        <v>811</v>
      </c>
      <c r="K209" s="3" t="s">
        <v>810</v>
      </c>
      <c r="L209" s="3" t="s">
        <v>12</v>
      </c>
      <c r="M209" s="3" t="s">
        <v>15</v>
      </c>
      <c r="N209" s="3" t="s">
        <v>33</v>
      </c>
      <c r="O209" s="3" t="s">
        <v>812</v>
      </c>
      <c r="P209" s="3" t="s">
        <v>17</v>
      </c>
      <c r="Q209" s="3" t="s">
        <v>17</v>
      </c>
      <c r="R209" s="3" t="s">
        <v>17</v>
      </c>
      <c r="S209" s="3" t="s">
        <v>17</v>
      </c>
      <c r="T209" s="3" t="s">
        <v>814</v>
      </c>
      <c r="U209" s="3" t="s">
        <v>813</v>
      </c>
      <c r="V209" t="s">
        <v>1671</v>
      </c>
    </row>
    <row r="210" spans="1:22" x14ac:dyDescent="0.25">
      <c r="A210" s="5" t="str">
        <f ca="1">HYPERLINK("#"&amp;CELL("address",'Annual Series'!R3),":LU:0:1:0:1:0:0")</f>
        <v>:LU:0:1:0:1:0:0</v>
      </c>
      <c r="B210" s="3" t="s">
        <v>153</v>
      </c>
      <c r="C210" s="3" t="s">
        <v>815</v>
      </c>
      <c r="D210" s="3" t="s">
        <v>26</v>
      </c>
      <c r="E210" s="3" t="s">
        <v>7</v>
      </c>
      <c r="F210" s="3" t="s">
        <v>8</v>
      </c>
      <c r="G210" s="3" t="s">
        <v>98</v>
      </c>
      <c r="H210" s="3" t="s">
        <v>129</v>
      </c>
      <c r="I210" s="3" t="s">
        <v>11</v>
      </c>
      <c r="J210" s="3" t="s">
        <v>817</v>
      </c>
      <c r="K210" s="3" t="s">
        <v>816</v>
      </c>
      <c r="L210" s="3" t="s">
        <v>12</v>
      </c>
      <c r="M210" s="3" t="s">
        <v>15</v>
      </c>
      <c r="N210" s="3" t="s">
        <v>33</v>
      </c>
      <c r="O210" s="3" t="s">
        <v>818</v>
      </c>
      <c r="P210" s="3" t="s">
        <v>819</v>
      </c>
      <c r="Q210" s="3" t="s">
        <v>17</v>
      </c>
      <c r="R210" s="3" t="s">
        <v>17</v>
      </c>
      <c r="S210" s="3" t="s">
        <v>820</v>
      </c>
      <c r="T210" s="3" t="s">
        <v>821</v>
      </c>
      <c r="U210" s="3" t="s">
        <v>17</v>
      </c>
      <c r="V210" t="s">
        <v>1671</v>
      </c>
    </row>
    <row r="211" spans="1:22" x14ac:dyDescent="0.25">
      <c r="A211" s="5" t="str">
        <f ca="1">HYPERLINK("#"&amp;CELL("address",'Quarterly Series'!EU3),":LU:0:1:0:1:6:0")</f>
        <v>:LU:0:1:0:1:6:0</v>
      </c>
      <c r="B211" s="3" t="s">
        <v>24</v>
      </c>
      <c r="C211" s="3" t="s">
        <v>815</v>
      </c>
      <c r="D211" s="3" t="s">
        <v>26</v>
      </c>
      <c r="E211" s="3" t="s">
        <v>7</v>
      </c>
      <c r="F211" s="3" t="s">
        <v>8</v>
      </c>
      <c r="G211" s="3" t="s">
        <v>98</v>
      </c>
      <c r="H211" s="3" t="s">
        <v>28</v>
      </c>
      <c r="I211" s="3" t="s">
        <v>11</v>
      </c>
      <c r="J211" s="3" t="s">
        <v>822</v>
      </c>
      <c r="K211" s="3" t="s">
        <v>123</v>
      </c>
      <c r="L211" s="3" t="s">
        <v>12</v>
      </c>
      <c r="M211" s="3" t="s">
        <v>220</v>
      </c>
      <c r="N211" s="3" t="s">
        <v>33</v>
      </c>
      <c r="O211" s="3" t="s">
        <v>823</v>
      </c>
      <c r="P211" s="3" t="s">
        <v>826</v>
      </c>
      <c r="Q211" s="3" t="s">
        <v>825</v>
      </c>
      <c r="R211" s="3" t="s">
        <v>17</v>
      </c>
      <c r="S211" s="3" t="s">
        <v>17</v>
      </c>
      <c r="T211" s="3" t="s">
        <v>827</v>
      </c>
      <c r="U211" s="3" t="s">
        <v>824</v>
      </c>
      <c r="V211" t="s">
        <v>1671</v>
      </c>
    </row>
    <row r="212" spans="1:22" x14ac:dyDescent="0.25">
      <c r="A212" s="5" t="str">
        <f ca="1">HYPERLINK("#"&amp;CELL("address",'Quarterly Series'!EV3),":LU:0:1:1:1:6:0")</f>
        <v>:LU:0:1:1:1:6:0</v>
      </c>
      <c r="B212" s="3" t="s">
        <v>24</v>
      </c>
      <c r="C212" s="3" t="s">
        <v>815</v>
      </c>
      <c r="D212" s="3" t="s">
        <v>26</v>
      </c>
      <c r="E212" s="3" t="s">
        <v>7</v>
      </c>
      <c r="F212" s="3" t="s">
        <v>46</v>
      </c>
      <c r="G212" s="3" t="s">
        <v>98</v>
      </c>
      <c r="H212" s="3" t="s">
        <v>28</v>
      </c>
      <c r="I212" s="3" t="s">
        <v>11</v>
      </c>
      <c r="J212" s="3" t="s">
        <v>828</v>
      </c>
      <c r="K212" s="3" t="s">
        <v>123</v>
      </c>
      <c r="L212" s="3" t="s">
        <v>12</v>
      </c>
      <c r="M212" s="3" t="s">
        <v>220</v>
      </c>
      <c r="N212" s="3" t="s">
        <v>33</v>
      </c>
      <c r="O212" s="3" t="s">
        <v>829</v>
      </c>
      <c r="P212" s="3" t="s">
        <v>826</v>
      </c>
      <c r="Q212" s="3" t="s">
        <v>825</v>
      </c>
      <c r="R212" s="3" t="s">
        <v>17</v>
      </c>
      <c r="S212" s="3" t="s">
        <v>17</v>
      </c>
      <c r="T212" s="3" t="s">
        <v>827</v>
      </c>
      <c r="U212" s="3" t="s">
        <v>824</v>
      </c>
      <c r="V212" t="s">
        <v>1671</v>
      </c>
    </row>
    <row r="213" spans="1:22" x14ac:dyDescent="0.25">
      <c r="A213" s="5" t="str">
        <f ca="1">HYPERLINK("#"&amp;CELL("address",'Quarterly Series'!EW3),":LU:0:8:2:1:6:0")</f>
        <v>:LU:0:8:2:1:6:0</v>
      </c>
      <c r="B213" s="3" t="s">
        <v>24</v>
      </c>
      <c r="C213" s="3" t="s">
        <v>815</v>
      </c>
      <c r="D213" s="3" t="s">
        <v>26</v>
      </c>
      <c r="E213" s="3" t="s">
        <v>51</v>
      </c>
      <c r="F213" s="3" t="s">
        <v>61</v>
      </c>
      <c r="G213" s="3" t="s">
        <v>98</v>
      </c>
      <c r="H213" s="3" t="s">
        <v>28</v>
      </c>
      <c r="I213" s="3" t="s">
        <v>11</v>
      </c>
      <c r="J213" s="3" t="s">
        <v>830</v>
      </c>
      <c r="K213" s="3" t="s">
        <v>123</v>
      </c>
      <c r="L213" s="3" t="s">
        <v>12</v>
      </c>
      <c r="M213" s="3" t="s">
        <v>220</v>
      </c>
      <c r="N213" s="3" t="s">
        <v>33</v>
      </c>
      <c r="O213" s="3" t="s">
        <v>831</v>
      </c>
      <c r="P213" s="3" t="s">
        <v>826</v>
      </c>
      <c r="Q213" s="3" t="s">
        <v>17</v>
      </c>
      <c r="R213" s="3" t="s">
        <v>17</v>
      </c>
      <c r="S213" s="3" t="s">
        <v>17</v>
      </c>
      <c r="T213" s="3" t="s">
        <v>827</v>
      </c>
      <c r="U213" s="3" t="s">
        <v>824</v>
      </c>
      <c r="V213" t="s">
        <v>1671</v>
      </c>
    </row>
    <row r="214" spans="1:22" x14ac:dyDescent="0.25">
      <c r="A214" s="5" t="str">
        <f ca="1">HYPERLINK("#"&amp;CELL("address",'Annual Series'!S3),":LU:0:N:0:1:5:0")</f>
        <v>:LU:0:N:0:1:5:0</v>
      </c>
      <c r="B214" s="3" t="s">
        <v>153</v>
      </c>
      <c r="C214" s="3" t="s">
        <v>815</v>
      </c>
      <c r="D214" s="3" t="s">
        <v>26</v>
      </c>
      <c r="E214" s="3" t="s">
        <v>246</v>
      </c>
      <c r="F214" s="3" t="s">
        <v>8</v>
      </c>
      <c r="G214" s="3" t="s">
        <v>98</v>
      </c>
      <c r="H214" s="3" t="s">
        <v>403</v>
      </c>
      <c r="I214" s="3" t="s">
        <v>11</v>
      </c>
      <c r="J214" s="3" t="s">
        <v>832</v>
      </c>
      <c r="K214" s="3" t="s">
        <v>816</v>
      </c>
      <c r="L214" s="3" t="s">
        <v>12</v>
      </c>
      <c r="M214" s="3" t="s">
        <v>15</v>
      </c>
      <c r="N214" s="3" t="s">
        <v>33</v>
      </c>
      <c r="O214" s="3" t="s">
        <v>833</v>
      </c>
      <c r="P214" s="3" t="s">
        <v>819</v>
      </c>
      <c r="Q214" s="3" t="s">
        <v>17</v>
      </c>
      <c r="R214" s="3" t="s">
        <v>17</v>
      </c>
      <c r="S214" s="3" t="s">
        <v>834</v>
      </c>
      <c r="T214" s="3" t="s">
        <v>821</v>
      </c>
      <c r="U214" s="3" t="s">
        <v>17</v>
      </c>
      <c r="V214" t="s">
        <v>1671</v>
      </c>
    </row>
    <row r="215" spans="1:22" x14ac:dyDescent="0.25">
      <c r="A215" s="5" t="str">
        <f ca="1">HYPERLINK("#"&amp;CELL("address",'Quarterly Series'!EX3),":LV:0:1:0:1:6:0")</f>
        <v>:LV:0:1:0:1:6:0</v>
      </c>
      <c r="B215" s="3" t="s">
        <v>24</v>
      </c>
      <c r="C215" s="3" t="s">
        <v>835</v>
      </c>
      <c r="D215" s="3" t="s">
        <v>26</v>
      </c>
      <c r="E215" s="3" t="s">
        <v>7</v>
      </c>
      <c r="F215" s="3" t="s">
        <v>8</v>
      </c>
      <c r="G215" s="3" t="s">
        <v>98</v>
      </c>
      <c r="H215" s="3" t="s">
        <v>28</v>
      </c>
      <c r="I215" s="3" t="s">
        <v>11</v>
      </c>
      <c r="J215" s="3" t="s">
        <v>380</v>
      </c>
      <c r="K215" s="3" t="s">
        <v>123</v>
      </c>
      <c r="L215" s="3" t="s">
        <v>12</v>
      </c>
      <c r="M215" s="3" t="s">
        <v>15</v>
      </c>
      <c r="N215" s="3" t="s">
        <v>33</v>
      </c>
      <c r="O215" s="3" t="s">
        <v>761</v>
      </c>
      <c r="P215" s="3" t="s">
        <v>837</v>
      </c>
      <c r="Q215" s="3" t="s">
        <v>17</v>
      </c>
      <c r="R215" s="3" t="s">
        <v>17</v>
      </c>
      <c r="S215" s="3" t="s">
        <v>838</v>
      </c>
      <c r="T215" s="3" t="s">
        <v>839</v>
      </c>
      <c r="U215" s="3" t="s">
        <v>836</v>
      </c>
      <c r="V215" t="s">
        <v>1671</v>
      </c>
    </row>
    <row r="216" spans="1:22" x14ac:dyDescent="0.25">
      <c r="A216" s="5" t="str">
        <f ca="1">HYPERLINK("#"&amp;CELL("address",'Quarterly Series'!EY3),":LV:0:1:1:1:6:0")</f>
        <v>:LV:0:1:1:1:6:0</v>
      </c>
      <c r="B216" s="3" t="s">
        <v>24</v>
      </c>
      <c r="C216" s="3" t="s">
        <v>835</v>
      </c>
      <c r="D216" s="3" t="s">
        <v>26</v>
      </c>
      <c r="E216" s="3" t="s">
        <v>7</v>
      </c>
      <c r="F216" s="3" t="s">
        <v>46</v>
      </c>
      <c r="G216" s="3" t="s">
        <v>98</v>
      </c>
      <c r="H216" s="3" t="s">
        <v>28</v>
      </c>
      <c r="I216" s="3" t="s">
        <v>11</v>
      </c>
      <c r="J216" s="3" t="s">
        <v>840</v>
      </c>
      <c r="K216" s="3" t="s">
        <v>123</v>
      </c>
      <c r="L216" s="3" t="s">
        <v>12</v>
      </c>
      <c r="M216" s="3" t="s">
        <v>15</v>
      </c>
      <c r="N216" s="3" t="s">
        <v>33</v>
      </c>
      <c r="O216" s="3" t="s">
        <v>841</v>
      </c>
      <c r="P216" s="3" t="s">
        <v>837</v>
      </c>
      <c r="Q216" s="3" t="s">
        <v>17</v>
      </c>
      <c r="R216" s="3" t="s">
        <v>17</v>
      </c>
      <c r="S216" s="3" t="s">
        <v>838</v>
      </c>
      <c r="T216" s="3" t="s">
        <v>839</v>
      </c>
      <c r="U216" s="3" t="s">
        <v>836</v>
      </c>
      <c r="V216" t="s">
        <v>1671</v>
      </c>
    </row>
    <row r="217" spans="1:22" x14ac:dyDescent="0.25">
      <c r="A217" s="5" t="str">
        <f ca="1">HYPERLINK("#"&amp;CELL("address",'Quarterly Series'!EZ3),":LV:0:1:2:1:6:0")</f>
        <v>:LV:0:1:2:1:6:0</v>
      </c>
      <c r="B217" s="3" t="s">
        <v>24</v>
      </c>
      <c r="C217" s="3" t="s">
        <v>835</v>
      </c>
      <c r="D217" s="3" t="s">
        <v>26</v>
      </c>
      <c r="E217" s="3" t="s">
        <v>7</v>
      </c>
      <c r="F217" s="3" t="s">
        <v>61</v>
      </c>
      <c r="G217" s="3" t="s">
        <v>98</v>
      </c>
      <c r="H217" s="3" t="s">
        <v>28</v>
      </c>
      <c r="I217" s="3" t="s">
        <v>11</v>
      </c>
      <c r="J217" s="3" t="s">
        <v>842</v>
      </c>
      <c r="K217" s="3" t="s">
        <v>123</v>
      </c>
      <c r="L217" s="3" t="s">
        <v>12</v>
      </c>
      <c r="M217" s="3" t="s">
        <v>15</v>
      </c>
      <c r="N217" s="3" t="s">
        <v>33</v>
      </c>
      <c r="O217" s="3" t="s">
        <v>843</v>
      </c>
      <c r="P217" s="3" t="s">
        <v>837</v>
      </c>
      <c r="Q217" s="3" t="s">
        <v>17</v>
      </c>
      <c r="R217" s="3" t="s">
        <v>17</v>
      </c>
      <c r="S217" s="3" t="s">
        <v>838</v>
      </c>
      <c r="T217" s="3" t="s">
        <v>839</v>
      </c>
      <c r="U217" s="3" t="s">
        <v>836</v>
      </c>
      <c r="V217" t="s">
        <v>1671</v>
      </c>
    </row>
    <row r="218" spans="1:22" x14ac:dyDescent="0.25">
      <c r="A218" s="5" t="str">
        <f ca="1">HYPERLINK("#"&amp;CELL("address",'Quarterly Series'!FA3),":MA:0:1:1:0:1:0")</f>
        <v>:MA:0:1:1:0:1:0</v>
      </c>
      <c r="B218" s="3" t="s">
        <v>24</v>
      </c>
      <c r="C218" s="3" t="s">
        <v>844</v>
      </c>
      <c r="D218" s="3" t="s">
        <v>26</v>
      </c>
      <c r="E218" s="3" t="s">
        <v>7</v>
      </c>
      <c r="F218" s="3" t="s">
        <v>46</v>
      </c>
      <c r="G218" s="3" t="s">
        <v>27</v>
      </c>
      <c r="H218" s="3" t="s">
        <v>10</v>
      </c>
      <c r="I218" s="3" t="s">
        <v>11</v>
      </c>
      <c r="J218" s="3" t="s">
        <v>460</v>
      </c>
      <c r="K218" s="3" t="s">
        <v>845</v>
      </c>
      <c r="L218" s="3" t="s">
        <v>12</v>
      </c>
      <c r="M218" s="3" t="s">
        <v>15</v>
      </c>
      <c r="N218" s="3" t="s">
        <v>33</v>
      </c>
      <c r="O218" s="3" t="s">
        <v>846</v>
      </c>
      <c r="P218" s="3" t="s">
        <v>848</v>
      </c>
      <c r="Q218" s="3" t="s">
        <v>17</v>
      </c>
      <c r="R218" s="3" t="s">
        <v>17</v>
      </c>
      <c r="S218" s="3" t="s">
        <v>17</v>
      </c>
      <c r="T218" s="3" t="s">
        <v>849</v>
      </c>
      <c r="U218" s="3" t="s">
        <v>847</v>
      </c>
      <c r="V218" t="s">
        <v>1671</v>
      </c>
    </row>
    <row r="219" spans="1:22" x14ac:dyDescent="0.25">
      <c r="A219" s="5" t="str">
        <f ca="1">HYPERLINK("#"&amp;CELL("address",'Quarterly Series'!FB3),":MA:0:3:1:0:1:0")</f>
        <v>:MA:0:3:1:0:1:0</v>
      </c>
      <c r="B219" s="3" t="s">
        <v>24</v>
      </c>
      <c r="C219" s="3" t="s">
        <v>844</v>
      </c>
      <c r="D219" s="3" t="s">
        <v>26</v>
      </c>
      <c r="E219" s="3" t="s">
        <v>106</v>
      </c>
      <c r="F219" s="3" t="s">
        <v>46</v>
      </c>
      <c r="G219" s="3" t="s">
        <v>27</v>
      </c>
      <c r="H219" s="3" t="s">
        <v>10</v>
      </c>
      <c r="I219" s="3" t="s">
        <v>11</v>
      </c>
      <c r="J219" s="3" t="s">
        <v>850</v>
      </c>
      <c r="K219" s="3" t="s">
        <v>845</v>
      </c>
      <c r="L219" s="3" t="s">
        <v>12</v>
      </c>
      <c r="M219" s="3" t="s">
        <v>15</v>
      </c>
      <c r="N219" s="3" t="s">
        <v>33</v>
      </c>
      <c r="O219" s="3" t="s">
        <v>851</v>
      </c>
      <c r="P219" s="3" t="s">
        <v>848</v>
      </c>
      <c r="Q219" s="3" t="s">
        <v>17</v>
      </c>
      <c r="R219" s="3" t="s">
        <v>17</v>
      </c>
      <c r="S219" s="3" t="s">
        <v>17</v>
      </c>
      <c r="T219" s="3" t="s">
        <v>849</v>
      </c>
      <c r="U219" s="3" t="s">
        <v>847</v>
      </c>
      <c r="V219" t="s">
        <v>1671</v>
      </c>
    </row>
    <row r="220" spans="1:22" x14ac:dyDescent="0.25">
      <c r="A220" s="5" t="str">
        <f ca="1">HYPERLINK("#"&amp;CELL("address",'Quarterly Series'!FC3),":MA:0:4:1:0:1:0")</f>
        <v>:MA:0:4:1:0:1:0</v>
      </c>
      <c r="B220" s="3" t="s">
        <v>24</v>
      </c>
      <c r="C220" s="3" t="s">
        <v>844</v>
      </c>
      <c r="D220" s="3" t="s">
        <v>26</v>
      </c>
      <c r="E220" s="3" t="s">
        <v>148</v>
      </c>
      <c r="F220" s="3" t="s">
        <v>46</v>
      </c>
      <c r="G220" s="3" t="s">
        <v>27</v>
      </c>
      <c r="H220" s="3" t="s">
        <v>10</v>
      </c>
      <c r="I220" s="3" t="s">
        <v>11</v>
      </c>
      <c r="J220" s="3" t="s">
        <v>852</v>
      </c>
      <c r="K220" s="3" t="s">
        <v>845</v>
      </c>
      <c r="L220" s="3" t="s">
        <v>12</v>
      </c>
      <c r="M220" s="3" t="s">
        <v>15</v>
      </c>
      <c r="N220" s="3" t="s">
        <v>33</v>
      </c>
      <c r="O220" s="3" t="s">
        <v>853</v>
      </c>
      <c r="P220" s="3" t="s">
        <v>848</v>
      </c>
      <c r="Q220" s="3" t="s">
        <v>17</v>
      </c>
      <c r="R220" s="3" t="s">
        <v>17</v>
      </c>
      <c r="S220" s="3" t="s">
        <v>17</v>
      </c>
      <c r="T220" s="3" t="s">
        <v>849</v>
      </c>
      <c r="U220" s="3" t="s">
        <v>847</v>
      </c>
      <c r="V220" t="s">
        <v>1671</v>
      </c>
    </row>
    <row r="221" spans="1:22" x14ac:dyDescent="0.25">
      <c r="A221" s="5" t="str">
        <f ca="1">HYPERLINK("#"&amp;CELL("address",'Quarterly Series'!FD3),":MA:0:8:1:0:1:0")</f>
        <v>:MA:0:8:1:0:1:0</v>
      </c>
      <c r="B221" s="3" t="s">
        <v>24</v>
      </c>
      <c r="C221" s="3" t="s">
        <v>844</v>
      </c>
      <c r="D221" s="3" t="s">
        <v>26</v>
      </c>
      <c r="E221" s="3" t="s">
        <v>51</v>
      </c>
      <c r="F221" s="3" t="s">
        <v>46</v>
      </c>
      <c r="G221" s="3" t="s">
        <v>27</v>
      </c>
      <c r="H221" s="3" t="s">
        <v>10</v>
      </c>
      <c r="I221" s="3" t="s">
        <v>11</v>
      </c>
      <c r="J221" s="3" t="s">
        <v>854</v>
      </c>
      <c r="K221" s="3" t="s">
        <v>845</v>
      </c>
      <c r="L221" s="3" t="s">
        <v>12</v>
      </c>
      <c r="M221" s="3" t="s">
        <v>15</v>
      </c>
      <c r="N221" s="3" t="s">
        <v>33</v>
      </c>
      <c r="O221" s="3" t="s">
        <v>295</v>
      </c>
      <c r="P221" s="3" t="s">
        <v>848</v>
      </c>
      <c r="Q221" s="3" t="s">
        <v>17</v>
      </c>
      <c r="R221" s="3" t="s">
        <v>17</v>
      </c>
      <c r="S221" s="3" t="s">
        <v>17</v>
      </c>
      <c r="T221" s="3" t="s">
        <v>849</v>
      </c>
      <c r="U221" s="3" t="s">
        <v>847</v>
      </c>
      <c r="V221" t="s">
        <v>1671</v>
      </c>
    </row>
    <row r="222" spans="1:22" x14ac:dyDescent="0.25">
      <c r="A222" s="5" t="str">
        <f ca="1">HYPERLINK("#"&amp;CELL("address",'Quarterly Series'!FE3),":MA:2:1:1:0:1:0")</f>
        <v>:MA:2:1:1:0:1:0</v>
      </c>
      <c r="B222" s="3" t="s">
        <v>24</v>
      </c>
      <c r="C222" s="3" t="s">
        <v>844</v>
      </c>
      <c r="D222" s="3" t="s">
        <v>6</v>
      </c>
      <c r="E222" s="3" t="s">
        <v>7</v>
      </c>
      <c r="F222" s="3" t="s">
        <v>46</v>
      </c>
      <c r="G222" s="3" t="s">
        <v>27</v>
      </c>
      <c r="H222" s="3" t="s">
        <v>10</v>
      </c>
      <c r="I222" s="3" t="s">
        <v>11</v>
      </c>
      <c r="J222" s="3" t="s">
        <v>855</v>
      </c>
      <c r="K222" s="3" t="s">
        <v>845</v>
      </c>
      <c r="L222" s="3" t="s">
        <v>12</v>
      </c>
      <c r="M222" s="3" t="s">
        <v>15</v>
      </c>
      <c r="N222" s="3" t="s">
        <v>33</v>
      </c>
      <c r="O222" s="3" t="s">
        <v>856</v>
      </c>
      <c r="P222" s="3" t="s">
        <v>848</v>
      </c>
      <c r="Q222" s="3" t="s">
        <v>17</v>
      </c>
      <c r="R222" s="3" t="s">
        <v>17</v>
      </c>
      <c r="S222" s="3" t="s">
        <v>17</v>
      </c>
      <c r="T222" s="3" t="s">
        <v>849</v>
      </c>
      <c r="U222" s="3" t="s">
        <v>847</v>
      </c>
      <c r="V222" t="s">
        <v>1671</v>
      </c>
    </row>
    <row r="223" spans="1:22" x14ac:dyDescent="0.25">
      <c r="A223" s="5" t="str">
        <f ca="1">HYPERLINK("#"&amp;CELL("address",'Quarterly Series'!FF3),":MK:2:8:0:0:1:0")</f>
        <v>:MK:2:8:0:0:1:0</v>
      </c>
      <c r="B223" s="3" t="s">
        <v>24</v>
      </c>
      <c r="C223" s="3" t="s">
        <v>857</v>
      </c>
      <c r="D223" s="3" t="s">
        <v>6</v>
      </c>
      <c r="E223" s="3" t="s">
        <v>51</v>
      </c>
      <c r="F223" s="3" t="s">
        <v>8</v>
      </c>
      <c r="G223" s="3" t="s">
        <v>27</v>
      </c>
      <c r="H223" s="3" t="s">
        <v>10</v>
      </c>
      <c r="I223" s="3" t="s">
        <v>11</v>
      </c>
      <c r="J223" s="3" t="s">
        <v>858</v>
      </c>
      <c r="K223" s="3" t="s">
        <v>123</v>
      </c>
      <c r="L223" s="3" t="s">
        <v>12</v>
      </c>
      <c r="M223" s="3" t="s">
        <v>15</v>
      </c>
      <c r="N223" s="3" t="s">
        <v>17</v>
      </c>
      <c r="O223" s="3" t="s">
        <v>859</v>
      </c>
      <c r="P223" s="3" t="s">
        <v>861</v>
      </c>
      <c r="Q223" s="3" t="s">
        <v>17</v>
      </c>
      <c r="R223" s="3" t="s">
        <v>17</v>
      </c>
      <c r="S223" s="3" t="s">
        <v>862</v>
      </c>
      <c r="T223" s="3" t="s">
        <v>863</v>
      </c>
      <c r="U223" s="3" t="s">
        <v>860</v>
      </c>
      <c r="V223" t="s">
        <v>1671</v>
      </c>
    </row>
    <row r="224" spans="1:22" x14ac:dyDescent="0.25">
      <c r="A224" s="5" t="str">
        <f ca="1">HYPERLINK("#"&amp;CELL("address",'Quarterly Series'!FG3),":MT:0:1:0:0:0:0")</f>
        <v>:MT:0:1:0:0:0:0</v>
      </c>
      <c r="B224" s="3" t="s">
        <v>24</v>
      </c>
      <c r="C224" s="3" t="s">
        <v>864</v>
      </c>
      <c r="D224" s="3" t="s">
        <v>26</v>
      </c>
      <c r="E224" s="3" t="s">
        <v>7</v>
      </c>
      <c r="F224" s="3" t="s">
        <v>8</v>
      </c>
      <c r="G224" s="3" t="s">
        <v>27</v>
      </c>
      <c r="H224" s="3" t="s">
        <v>129</v>
      </c>
      <c r="I224" s="3" t="s">
        <v>11</v>
      </c>
      <c r="J224" s="3" t="s">
        <v>865</v>
      </c>
      <c r="K224" s="3" t="s">
        <v>29</v>
      </c>
      <c r="L224" s="3" t="s">
        <v>12</v>
      </c>
      <c r="M224" s="3" t="s">
        <v>15</v>
      </c>
      <c r="N224" s="3" t="s">
        <v>33</v>
      </c>
      <c r="O224" s="3" t="s">
        <v>866</v>
      </c>
      <c r="P224" s="3" t="s">
        <v>867</v>
      </c>
      <c r="Q224" s="3" t="s">
        <v>17</v>
      </c>
      <c r="R224" s="3" t="s">
        <v>17</v>
      </c>
      <c r="S224" s="3" t="s">
        <v>17</v>
      </c>
      <c r="T224" s="3" t="s">
        <v>868</v>
      </c>
      <c r="U224" s="3" t="s">
        <v>17</v>
      </c>
      <c r="V224" t="s">
        <v>1671</v>
      </c>
    </row>
    <row r="225" spans="1:22" x14ac:dyDescent="0.25">
      <c r="A225" s="5" t="str">
        <f ca="1">HYPERLINK("#"&amp;CELL("address",'Quarterly Series'!FH3),":MX:0:1:0:2:6:0")</f>
        <v>:MX:0:1:0:2:6:0</v>
      </c>
      <c r="B225" s="3" t="s">
        <v>24</v>
      </c>
      <c r="C225" s="3" t="s">
        <v>869</v>
      </c>
      <c r="D225" s="3" t="s">
        <v>26</v>
      </c>
      <c r="E225" s="3" t="s">
        <v>7</v>
      </c>
      <c r="F225" s="3" t="s">
        <v>8</v>
      </c>
      <c r="G225" s="3" t="s">
        <v>9</v>
      </c>
      <c r="H225" s="3" t="s">
        <v>28</v>
      </c>
      <c r="I225" s="3" t="s">
        <v>11</v>
      </c>
      <c r="J225" s="3" t="s">
        <v>380</v>
      </c>
      <c r="K225" s="3" t="s">
        <v>870</v>
      </c>
      <c r="L225" s="3" t="s">
        <v>12</v>
      </c>
      <c r="M225" s="3" t="s">
        <v>15</v>
      </c>
      <c r="N225" s="3" t="s">
        <v>33</v>
      </c>
      <c r="O225" s="3" t="s">
        <v>871</v>
      </c>
      <c r="P225" s="3" t="s">
        <v>873</v>
      </c>
      <c r="Q225" s="3" t="s">
        <v>17</v>
      </c>
      <c r="R225" s="3" t="s">
        <v>17</v>
      </c>
      <c r="S225" s="3" t="s">
        <v>874</v>
      </c>
      <c r="T225" s="3" t="s">
        <v>875</v>
      </c>
      <c r="U225" s="3" t="s">
        <v>872</v>
      </c>
      <c r="V225" t="s">
        <v>1671</v>
      </c>
    </row>
    <row r="226" spans="1:22" x14ac:dyDescent="0.25">
      <c r="A226" s="5" t="str">
        <f ca="1">HYPERLINK("#"&amp;CELL("address",'Quarterly Series'!FI3),":MX:3:1:0:2:6:0")</f>
        <v>:MX:3:1:0:2:6:0</v>
      </c>
      <c r="B226" s="3" t="s">
        <v>24</v>
      </c>
      <c r="C226" s="3" t="s">
        <v>869</v>
      </c>
      <c r="D226" s="3" t="s">
        <v>232</v>
      </c>
      <c r="E226" s="3" t="s">
        <v>7</v>
      </c>
      <c r="F226" s="3" t="s">
        <v>8</v>
      </c>
      <c r="G226" s="3" t="s">
        <v>9</v>
      </c>
      <c r="H226" s="3" t="s">
        <v>28</v>
      </c>
      <c r="I226" s="3" t="s">
        <v>11</v>
      </c>
      <c r="J226" s="3" t="s">
        <v>876</v>
      </c>
      <c r="K226" s="3" t="s">
        <v>870</v>
      </c>
      <c r="L226" s="3" t="s">
        <v>12</v>
      </c>
      <c r="M226" s="3" t="s">
        <v>15</v>
      </c>
      <c r="N226" s="3" t="s">
        <v>33</v>
      </c>
      <c r="O226" s="3" t="s">
        <v>877</v>
      </c>
      <c r="P226" s="3" t="s">
        <v>873</v>
      </c>
      <c r="Q226" s="3" t="s">
        <v>17</v>
      </c>
      <c r="R226" s="3" t="s">
        <v>17</v>
      </c>
      <c r="S226" s="3" t="s">
        <v>874</v>
      </c>
      <c r="T226" s="3" t="s">
        <v>875</v>
      </c>
      <c r="U226" s="3" t="s">
        <v>872</v>
      </c>
      <c r="V226" t="s">
        <v>1671</v>
      </c>
    </row>
    <row r="227" spans="1:22" x14ac:dyDescent="0.25">
      <c r="A227" s="5" t="str">
        <f ca="1">HYPERLINK("#"&amp;CELL("address",'Quarterly Series'!FJ3),":MY:0:1:0:0:0:0")</f>
        <v>:MY:0:1:0:0:0:0</v>
      </c>
      <c r="B227" s="3" t="s">
        <v>24</v>
      </c>
      <c r="C227" s="3" t="s">
        <v>878</v>
      </c>
      <c r="D227" s="3" t="s">
        <v>26</v>
      </c>
      <c r="E227" s="3" t="s">
        <v>7</v>
      </c>
      <c r="F227" s="3" t="s">
        <v>8</v>
      </c>
      <c r="G227" s="3" t="s">
        <v>27</v>
      </c>
      <c r="H227" s="3" t="s">
        <v>129</v>
      </c>
      <c r="I227" s="3" t="s">
        <v>11</v>
      </c>
      <c r="J227" s="3" t="s">
        <v>880</v>
      </c>
      <c r="K227" s="3" t="s">
        <v>879</v>
      </c>
      <c r="L227" s="3" t="s">
        <v>12</v>
      </c>
      <c r="M227" s="3" t="s">
        <v>15</v>
      </c>
      <c r="N227" s="3" t="s">
        <v>33</v>
      </c>
      <c r="O227" s="3" t="s">
        <v>881</v>
      </c>
      <c r="P227" s="3" t="s">
        <v>17</v>
      </c>
      <c r="Q227" s="3" t="s">
        <v>17</v>
      </c>
      <c r="R227" s="3" t="s">
        <v>17</v>
      </c>
      <c r="S227" s="3" t="s">
        <v>883</v>
      </c>
      <c r="T227" s="3" t="s">
        <v>884</v>
      </c>
      <c r="U227" s="3" t="s">
        <v>882</v>
      </c>
      <c r="V227" t="s">
        <v>1671</v>
      </c>
    </row>
    <row r="228" spans="1:22" x14ac:dyDescent="0.25">
      <c r="A228" s="5" t="str">
        <f ca="1">HYPERLINK("#"&amp;CELL("address",'Quarterly Series'!FK3),":MY:0:1:0:0:1:0")</f>
        <v>:MY:0:1:0:0:1:0</v>
      </c>
      <c r="B228" s="3" t="s">
        <v>24</v>
      </c>
      <c r="C228" s="3" t="s">
        <v>878</v>
      </c>
      <c r="D228" s="3" t="s">
        <v>26</v>
      </c>
      <c r="E228" s="3" t="s">
        <v>7</v>
      </c>
      <c r="F228" s="3" t="s">
        <v>8</v>
      </c>
      <c r="G228" s="3" t="s">
        <v>27</v>
      </c>
      <c r="H228" s="3" t="s">
        <v>10</v>
      </c>
      <c r="I228" s="3" t="s">
        <v>11</v>
      </c>
      <c r="J228" s="3" t="s">
        <v>885</v>
      </c>
      <c r="K228" s="3" t="s">
        <v>29</v>
      </c>
      <c r="L228" s="3" t="s">
        <v>12</v>
      </c>
      <c r="M228" s="3" t="s">
        <v>220</v>
      </c>
      <c r="N228" s="3" t="s">
        <v>33</v>
      </c>
      <c r="O228" s="3" t="s">
        <v>881</v>
      </c>
      <c r="P228" s="3" t="s">
        <v>17</v>
      </c>
      <c r="Q228" s="3" t="s">
        <v>17</v>
      </c>
      <c r="R228" s="3" t="s">
        <v>17</v>
      </c>
      <c r="S228" s="3" t="s">
        <v>883</v>
      </c>
      <c r="T228" s="3" t="s">
        <v>884</v>
      </c>
      <c r="U228" s="3" t="s">
        <v>882</v>
      </c>
      <c r="V228" t="s">
        <v>1671</v>
      </c>
    </row>
    <row r="229" spans="1:22" x14ac:dyDescent="0.25">
      <c r="A229" s="5" t="str">
        <f ca="1">HYPERLINK("#"&amp;CELL("address",'Quarterly Series'!FL3),":MY:2:1:0:0:0:0")</f>
        <v>:MY:2:1:0:0:0:0</v>
      </c>
      <c r="B229" s="3" t="s">
        <v>24</v>
      </c>
      <c r="C229" s="3" t="s">
        <v>878</v>
      </c>
      <c r="D229" s="3" t="s">
        <v>6</v>
      </c>
      <c r="E229" s="3" t="s">
        <v>7</v>
      </c>
      <c r="F229" s="3" t="s">
        <v>8</v>
      </c>
      <c r="G229" s="3" t="s">
        <v>27</v>
      </c>
      <c r="H229" s="3" t="s">
        <v>129</v>
      </c>
      <c r="I229" s="3" t="s">
        <v>11</v>
      </c>
      <c r="J229" s="3" t="s">
        <v>886</v>
      </c>
      <c r="K229" s="3" t="s">
        <v>879</v>
      </c>
      <c r="L229" s="3" t="s">
        <v>12</v>
      </c>
      <c r="M229" s="3" t="s">
        <v>15</v>
      </c>
      <c r="N229" s="3" t="s">
        <v>33</v>
      </c>
      <c r="O229" s="3" t="s">
        <v>881</v>
      </c>
      <c r="P229" s="3" t="s">
        <v>17</v>
      </c>
      <c r="Q229" s="3" t="s">
        <v>17</v>
      </c>
      <c r="R229" s="3" t="s">
        <v>17</v>
      </c>
      <c r="S229" s="3" t="s">
        <v>887</v>
      </c>
      <c r="T229" s="3" t="s">
        <v>888</v>
      </c>
      <c r="U229" s="3" t="s">
        <v>882</v>
      </c>
      <c r="V229" t="s">
        <v>1671</v>
      </c>
    </row>
    <row r="230" spans="1:22" x14ac:dyDescent="0.25">
      <c r="A230" s="5" t="str">
        <f ca="1">HYPERLINK("#"&amp;CELL("address",'Quarterly Series'!FM3),":MY:2:1:0:0:1:0")</f>
        <v>:MY:2:1:0:0:1:0</v>
      </c>
      <c r="B230" s="3" t="s">
        <v>24</v>
      </c>
      <c r="C230" s="3" t="s">
        <v>878</v>
      </c>
      <c r="D230" s="3" t="s">
        <v>6</v>
      </c>
      <c r="E230" s="3" t="s">
        <v>7</v>
      </c>
      <c r="F230" s="3" t="s">
        <v>8</v>
      </c>
      <c r="G230" s="3" t="s">
        <v>27</v>
      </c>
      <c r="H230" s="3" t="s">
        <v>10</v>
      </c>
      <c r="I230" s="3" t="s">
        <v>11</v>
      </c>
      <c r="J230" s="3" t="s">
        <v>889</v>
      </c>
      <c r="K230" s="3" t="s">
        <v>29</v>
      </c>
      <c r="L230" s="3" t="s">
        <v>12</v>
      </c>
      <c r="M230" s="3" t="s">
        <v>15</v>
      </c>
      <c r="N230" s="3" t="s">
        <v>33</v>
      </c>
      <c r="O230" s="3" t="s">
        <v>881</v>
      </c>
      <c r="P230" s="3" t="s">
        <v>17</v>
      </c>
      <c r="Q230" s="3" t="s">
        <v>17</v>
      </c>
      <c r="R230" s="3" t="s">
        <v>17</v>
      </c>
      <c r="S230" s="3" t="s">
        <v>890</v>
      </c>
      <c r="T230" s="3" t="s">
        <v>891</v>
      </c>
      <c r="U230" s="3" t="s">
        <v>882</v>
      </c>
      <c r="V230" t="s">
        <v>1671</v>
      </c>
    </row>
    <row r="231" spans="1:22" x14ac:dyDescent="0.25">
      <c r="A231" s="5" t="str">
        <f ca="1">HYPERLINK("#"&amp;CELL("address",'Quarterly Series'!FN3),":NL:0:1:0:1:6:0")</f>
        <v>:NL:0:1:0:1:6:0</v>
      </c>
      <c r="B231" s="3" t="s">
        <v>24</v>
      </c>
      <c r="C231" s="3" t="s">
        <v>892</v>
      </c>
      <c r="D231" s="3" t="s">
        <v>26</v>
      </c>
      <c r="E231" s="3" t="s">
        <v>7</v>
      </c>
      <c r="F231" s="3" t="s">
        <v>8</v>
      </c>
      <c r="G231" s="3" t="s">
        <v>98</v>
      </c>
      <c r="H231" s="3" t="s">
        <v>28</v>
      </c>
      <c r="I231" s="3" t="s">
        <v>11</v>
      </c>
      <c r="J231" s="3" t="s">
        <v>893</v>
      </c>
      <c r="K231" s="3" t="s">
        <v>123</v>
      </c>
      <c r="L231" s="3" t="s">
        <v>12</v>
      </c>
      <c r="M231" s="3" t="s">
        <v>15</v>
      </c>
      <c r="N231" s="3" t="s">
        <v>33</v>
      </c>
      <c r="O231" s="3" t="s">
        <v>894</v>
      </c>
      <c r="P231" s="3" t="s">
        <v>895</v>
      </c>
      <c r="Q231" s="3" t="s">
        <v>17</v>
      </c>
      <c r="R231" s="3" t="s">
        <v>17</v>
      </c>
      <c r="S231" s="3" t="s">
        <v>17</v>
      </c>
      <c r="T231" s="3" t="s">
        <v>896</v>
      </c>
      <c r="U231" s="3" t="s">
        <v>17</v>
      </c>
      <c r="V231" t="s">
        <v>1671</v>
      </c>
    </row>
    <row r="232" spans="1:22" x14ac:dyDescent="0.25">
      <c r="A232" s="5" t="str">
        <f ca="1">HYPERLINK("#"&amp;CELL("address",'Monthly Series'!AO3),":NL:0:1:1:1:0:0")</f>
        <v>:NL:0:1:1:1:0:0</v>
      </c>
      <c r="B232" s="3" t="s">
        <v>4</v>
      </c>
      <c r="C232" s="3" t="s">
        <v>892</v>
      </c>
      <c r="D232" s="3" t="s">
        <v>26</v>
      </c>
      <c r="E232" s="3" t="s">
        <v>7</v>
      </c>
      <c r="F232" s="3" t="s">
        <v>46</v>
      </c>
      <c r="G232" s="3" t="s">
        <v>98</v>
      </c>
      <c r="H232" s="3" t="s">
        <v>129</v>
      </c>
      <c r="I232" s="3" t="s">
        <v>11</v>
      </c>
      <c r="J232" s="3" t="s">
        <v>897</v>
      </c>
      <c r="K232" s="3" t="s">
        <v>424</v>
      </c>
      <c r="L232" s="3" t="s">
        <v>541</v>
      </c>
      <c r="M232" s="3" t="s">
        <v>15</v>
      </c>
      <c r="N232" s="3" t="s">
        <v>33</v>
      </c>
      <c r="O232" s="3" t="s">
        <v>535</v>
      </c>
      <c r="P232" s="3" t="s">
        <v>895</v>
      </c>
      <c r="Q232" s="3" t="s">
        <v>17</v>
      </c>
      <c r="R232" s="3" t="s">
        <v>17</v>
      </c>
      <c r="S232" s="3" t="s">
        <v>898</v>
      </c>
      <c r="T232" s="3" t="s">
        <v>896</v>
      </c>
      <c r="U232" s="3" t="s">
        <v>17</v>
      </c>
      <c r="V232" t="s">
        <v>1671</v>
      </c>
    </row>
    <row r="233" spans="1:22" x14ac:dyDescent="0.25">
      <c r="A233" s="5" t="str">
        <f ca="1">HYPERLINK("#"&amp;CELL("address",'Monthly Series'!AP3),":NL:0:1:1:1:6:0")</f>
        <v>:NL:0:1:1:1:6:0</v>
      </c>
      <c r="B233" s="3" t="s">
        <v>4</v>
      </c>
      <c r="C233" s="3" t="s">
        <v>892</v>
      </c>
      <c r="D233" s="3" t="s">
        <v>26</v>
      </c>
      <c r="E233" s="3" t="s">
        <v>7</v>
      </c>
      <c r="F233" s="3" t="s">
        <v>46</v>
      </c>
      <c r="G233" s="3" t="s">
        <v>98</v>
      </c>
      <c r="H233" s="3" t="s">
        <v>28</v>
      </c>
      <c r="I233" s="3" t="s">
        <v>11</v>
      </c>
      <c r="J233" s="3" t="s">
        <v>899</v>
      </c>
      <c r="K233" s="3" t="s">
        <v>123</v>
      </c>
      <c r="L233" s="3" t="s">
        <v>12</v>
      </c>
      <c r="M233" s="3" t="s">
        <v>15</v>
      </c>
      <c r="N233" s="3" t="s">
        <v>33</v>
      </c>
      <c r="O233" s="3" t="s">
        <v>535</v>
      </c>
      <c r="P233" s="3" t="s">
        <v>895</v>
      </c>
      <c r="Q233" s="3" t="s">
        <v>17</v>
      </c>
      <c r="R233" s="3" t="s">
        <v>17</v>
      </c>
      <c r="S233" s="3" t="s">
        <v>900</v>
      </c>
      <c r="T233" s="3" t="s">
        <v>896</v>
      </c>
      <c r="U233" s="3" t="s">
        <v>17</v>
      </c>
      <c r="V233" t="s">
        <v>1671</v>
      </c>
    </row>
    <row r="234" spans="1:22" x14ac:dyDescent="0.25">
      <c r="A234" s="5" t="str">
        <f ca="1">HYPERLINK("#"&amp;CELL("address",'Quarterly Series'!FO3),":NL:0:2:1:1:0:0")</f>
        <v>:NL:0:2:1:1:0:0</v>
      </c>
      <c r="B234" s="3" t="s">
        <v>24</v>
      </c>
      <c r="C234" s="3" t="s">
        <v>892</v>
      </c>
      <c r="D234" s="3" t="s">
        <v>26</v>
      </c>
      <c r="E234" s="3" t="s">
        <v>45</v>
      </c>
      <c r="F234" s="3" t="s">
        <v>46</v>
      </c>
      <c r="G234" s="3" t="s">
        <v>98</v>
      </c>
      <c r="H234" s="3" t="s">
        <v>129</v>
      </c>
      <c r="I234" s="3" t="s">
        <v>11</v>
      </c>
      <c r="J234" s="3" t="s">
        <v>901</v>
      </c>
      <c r="K234" s="3" t="s">
        <v>424</v>
      </c>
      <c r="L234" s="3" t="s">
        <v>541</v>
      </c>
      <c r="M234" s="3" t="s">
        <v>15</v>
      </c>
      <c r="N234" s="3" t="s">
        <v>33</v>
      </c>
      <c r="O234" s="3" t="s">
        <v>902</v>
      </c>
      <c r="P234" s="3" t="s">
        <v>895</v>
      </c>
      <c r="Q234" s="3" t="s">
        <v>520</v>
      </c>
      <c r="R234" s="3" t="s">
        <v>903</v>
      </c>
      <c r="S234" s="3" t="s">
        <v>904</v>
      </c>
      <c r="T234" s="3" t="s">
        <v>905</v>
      </c>
      <c r="U234" s="3" t="s">
        <v>17</v>
      </c>
      <c r="V234" t="s">
        <v>1671</v>
      </c>
    </row>
    <row r="235" spans="1:22" x14ac:dyDescent="0.25">
      <c r="A235" s="5" t="str">
        <f ca="1">HYPERLINK("#"&amp;CELL("address",'Quarterly Series'!FP3),":NL:0:2:1:1:6:0")</f>
        <v>:NL:0:2:1:1:6:0</v>
      </c>
      <c r="B235" s="3" t="s">
        <v>24</v>
      </c>
      <c r="C235" s="3" t="s">
        <v>892</v>
      </c>
      <c r="D235" s="3" t="s">
        <v>26</v>
      </c>
      <c r="E235" s="3" t="s">
        <v>45</v>
      </c>
      <c r="F235" s="3" t="s">
        <v>46</v>
      </c>
      <c r="G235" s="3" t="s">
        <v>98</v>
      </c>
      <c r="H235" s="3" t="s">
        <v>28</v>
      </c>
      <c r="I235" s="3" t="s">
        <v>11</v>
      </c>
      <c r="J235" s="3" t="s">
        <v>906</v>
      </c>
      <c r="K235" s="3" t="s">
        <v>123</v>
      </c>
      <c r="L235" s="3" t="s">
        <v>12</v>
      </c>
      <c r="M235" s="3" t="s">
        <v>15</v>
      </c>
      <c r="N235" s="3" t="s">
        <v>33</v>
      </c>
      <c r="O235" s="3" t="s">
        <v>902</v>
      </c>
      <c r="P235" s="3" t="s">
        <v>895</v>
      </c>
      <c r="Q235" s="3" t="s">
        <v>17</v>
      </c>
      <c r="R235" s="3" t="s">
        <v>17</v>
      </c>
      <c r="S235" s="3" t="s">
        <v>907</v>
      </c>
      <c r="T235" s="3" t="s">
        <v>896</v>
      </c>
      <c r="U235" s="3" t="s">
        <v>17</v>
      </c>
      <c r="V235" t="s">
        <v>1671</v>
      </c>
    </row>
    <row r="236" spans="1:22" x14ac:dyDescent="0.25">
      <c r="A236" s="5" t="str">
        <f ca="1">HYPERLINK("#"&amp;CELL("address",'Quarterly Series'!FQ3),":NL:0:8:1:1:0:0")</f>
        <v>:NL:0:8:1:1:0:0</v>
      </c>
      <c r="B236" s="3" t="s">
        <v>24</v>
      </c>
      <c r="C236" s="3" t="s">
        <v>892</v>
      </c>
      <c r="D236" s="3" t="s">
        <v>26</v>
      </c>
      <c r="E236" s="3" t="s">
        <v>51</v>
      </c>
      <c r="F236" s="3" t="s">
        <v>46</v>
      </c>
      <c r="G236" s="3" t="s">
        <v>98</v>
      </c>
      <c r="H236" s="3" t="s">
        <v>129</v>
      </c>
      <c r="I236" s="3" t="s">
        <v>11</v>
      </c>
      <c r="J236" s="3" t="s">
        <v>908</v>
      </c>
      <c r="K236" s="3" t="s">
        <v>424</v>
      </c>
      <c r="L236" s="3" t="s">
        <v>541</v>
      </c>
      <c r="M236" s="3" t="s">
        <v>15</v>
      </c>
      <c r="N236" s="3" t="s">
        <v>33</v>
      </c>
      <c r="O236" s="3" t="s">
        <v>295</v>
      </c>
      <c r="P236" s="3" t="s">
        <v>895</v>
      </c>
      <c r="Q236" s="3" t="s">
        <v>17</v>
      </c>
      <c r="R236" s="3" t="s">
        <v>17</v>
      </c>
      <c r="S236" s="3" t="s">
        <v>909</v>
      </c>
      <c r="T236" s="3" t="s">
        <v>896</v>
      </c>
      <c r="U236" s="3" t="s">
        <v>17</v>
      </c>
      <c r="V236" t="s">
        <v>1671</v>
      </c>
    </row>
    <row r="237" spans="1:22" x14ac:dyDescent="0.25">
      <c r="A237" s="5" t="str">
        <f ca="1">HYPERLINK("#"&amp;CELL("address",'Quarterly Series'!FR3),":NL:0:8:1:1:6:0")</f>
        <v>:NL:0:8:1:1:6:0</v>
      </c>
      <c r="B237" s="3" t="s">
        <v>24</v>
      </c>
      <c r="C237" s="3" t="s">
        <v>892</v>
      </c>
      <c r="D237" s="3" t="s">
        <v>26</v>
      </c>
      <c r="E237" s="3" t="s">
        <v>51</v>
      </c>
      <c r="F237" s="3" t="s">
        <v>46</v>
      </c>
      <c r="G237" s="3" t="s">
        <v>98</v>
      </c>
      <c r="H237" s="3" t="s">
        <v>28</v>
      </c>
      <c r="I237" s="3" t="s">
        <v>11</v>
      </c>
      <c r="J237" s="3" t="s">
        <v>910</v>
      </c>
      <c r="K237" s="3" t="s">
        <v>123</v>
      </c>
      <c r="L237" s="3" t="s">
        <v>12</v>
      </c>
      <c r="M237" s="3" t="s">
        <v>15</v>
      </c>
      <c r="N237" s="3" t="s">
        <v>33</v>
      </c>
      <c r="O237" s="3" t="s">
        <v>295</v>
      </c>
      <c r="P237" s="3" t="s">
        <v>895</v>
      </c>
      <c r="Q237" s="3" t="s">
        <v>17</v>
      </c>
      <c r="R237" s="3" t="s">
        <v>17</v>
      </c>
      <c r="S237" s="3" t="s">
        <v>911</v>
      </c>
      <c r="T237" s="3" t="s">
        <v>896</v>
      </c>
      <c r="U237" s="3" t="s">
        <v>17</v>
      </c>
      <c r="V237" t="s">
        <v>1671</v>
      </c>
    </row>
    <row r="238" spans="1:22" x14ac:dyDescent="0.25">
      <c r="A238" s="5" t="str">
        <f ca="1">HYPERLINK("#"&amp;CELL("address",'Annual Series'!T3),":NO:0:1:0:0:0:0")</f>
        <v>:NO:0:1:0:0:0:0</v>
      </c>
      <c r="B238" s="3" t="s">
        <v>153</v>
      </c>
      <c r="C238" s="3" t="s">
        <v>913</v>
      </c>
      <c r="D238" s="3" t="s">
        <v>26</v>
      </c>
      <c r="E238" s="3" t="s">
        <v>7</v>
      </c>
      <c r="F238" s="3" t="s">
        <v>8</v>
      </c>
      <c r="G238" s="3" t="s">
        <v>27</v>
      </c>
      <c r="H238" s="3" t="s">
        <v>129</v>
      </c>
      <c r="I238" s="3" t="s">
        <v>11</v>
      </c>
      <c r="J238" s="3" t="s">
        <v>915</v>
      </c>
      <c r="K238" s="3" t="s">
        <v>914</v>
      </c>
      <c r="L238" s="3" t="s">
        <v>12</v>
      </c>
      <c r="M238" s="3" t="s">
        <v>741</v>
      </c>
      <c r="N238" s="3" t="s">
        <v>17</v>
      </c>
      <c r="O238" s="3" t="s">
        <v>17</v>
      </c>
      <c r="P238" s="3" t="s">
        <v>17</v>
      </c>
      <c r="Q238" s="3" t="s">
        <v>17</v>
      </c>
      <c r="R238" s="3" t="s">
        <v>17</v>
      </c>
      <c r="S238" s="3" t="s">
        <v>17</v>
      </c>
      <c r="T238" s="3" t="s">
        <v>917</v>
      </c>
      <c r="U238" s="3" t="s">
        <v>916</v>
      </c>
      <c r="V238" t="s">
        <v>1671</v>
      </c>
    </row>
    <row r="239" spans="1:22" x14ac:dyDescent="0.25">
      <c r="A239" s="5" t="str">
        <f ca="1">HYPERLINK("#"&amp;CELL("address",'Annual Series'!U3),":NO:0:1:0:0:1:0")</f>
        <v>:NO:0:1:0:0:1:0</v>
      </c>
      <c r="B239" s="3" t="s">
        <v>153</v>
      </c>
      <c r="C239" s="3" t="s">
        <v>913</v>
      </c>
      <c r="D239" s="3" t="s">
        <v>26</v>
      </c>
      <c r="E239" s="3" t="s">
        <v>7</v>
      </c>
      <c r="F239" s="3" t="s">
        <v>8</v>
      </c>
      <c r="G239" s="3" t="s">
        <v>27</v>
      </c>
      <c r="H239" s="3" t="s">
        <v>10</v>
      </c>
      <c r="I239" s="3" t="s">
        <v>11</v>
      </c>
      <c r="J239" s="3" t="s">
        <v>919</v>
      </c>
      <c r="K239" s="3" t="s">
        <v>918</v>
      </c>
      <c r="L239" s="3" t="s">
        <v>541</v>
      </c>
      <c r="M239" s="3" t="s">
        <v>741</v>
      </c>
      <c r="N239" s="3" t="s">
        <v>17</v>
      </c>
      <c r="O239" s="3" t="s">
        <v>17</v>
      </c>
      <c r="P239" s="3" t="s">
        <v>17</v>
      </c>
      <c r="Q239" s="3" t="s">
        <v>17</v>
      </c>
      <c r="R239" s="3" t="s">
        <v>17</v>
      </c>
      <c r="S239" s="3" t="s">
        <v>920</v>
      </c>
      <c r="T239" s="3" t="s">
        <v>917</v>
      </c>
      <c r="U239" s="3" t="s">
        <v>916</v>
      </c>
      <c r="V239" t="s">
        <v>1671</v>
      </c>
    </row>
    <row r="240" spans="1:22" x14ac:dyDescent="0.25">
      <c r="A240" s="5" t="str">
        <f ca="1">HYPERLINK("#"&amp;CELL("address",'Quarterly Series'!FS3),":NO:0:1:1:1:6:0")</f>
        <v>:NO:0:1:1:1:6:0</v>
      </c>
      <c r="B240" s="3" t="s">
        <v>24</v>
      </c>
      <c r="C240" s="3" t="s">
        <v>913</v>
      </c>
      <c r="D240" s="3" t="s">
        <v>26</v>
      </c>
      <c r="E240" s="3" t="s">
        <v>7</v>
      </c>
      <c r="F240" s="3" t="s">
        <v>46</v>
      </c>
      <c r="G240" s="3" t="s">
        <v>98</v>
      </c>
      <c r="H240" s="3" t="s">
        <v>28</v>
      </c>
      <c r="I240" s="3" t="s">
        <v>11</v>
      </c>
      <c r="J240" s="3" t="s">
        <v>921</v>
      </c>
      <c r="K240" s="3" t="s">
        <v>130</v>
      </c>
      <c r="L240" s="3" t="s">
        <v>541</v>
      </c>
      <c r="M240" s="3" t="s">
        <v>220</v>
      </c>
      <c r="N240" s="3" t="s">
        <v>17</v>
      </c>
      <c r="O240" s="3" t="s">
        <v>323</v>
      </c>
      <c r="P240" s="3" t="s">
        <v>924</v>
      </c>
      <c r="Q240" s="3" t="s">
        <v>923</v>
      </c>
      <c r="R240" s="3" t="s">
        <v>17</v>
      </c>
      <c r="S240" s="3" t="s">
        <v>925</v>
      </c>
      <c r="T240" s="3" t="s">
        <v>926</v>
      </c>
      <c r="U240" s="3" t="s">
        <v>922</v>
      </c>
      <c r="V240" t="s">
        <v>1671</v>
      </c>
    </row>
    <row r="241" spans="1:22" x14ac:dyDescent="0.25">
      <c r="A241" s="5" t="str">
        <f ca="1">HYPERLINK("#"&amp;CELL("address",'Quarterly Series'!FT3),":NO:0:3:1:1:6:0")</f>
        <v>:NO:0:3:1:1:6:0</v>
      </c>
      <c r="B241" s="3" t="s">
        <v>24</v>
      </c>
      <c r="C241" s="3" t="s">
        <v>913</v>
      </c>
      <c r="D241" s="3" t="s">
        <v>26</v>
      </c>
      <c r="E241" s="3" t="s">
        <v>106</v>
      </c>
      <c r="F241" s="3" t="s">
        <v>46</v>
      </c>
      <c r="G241" s="3" t="s">
        <v>98</v>
      </c>
      <c r="H241" s="3" t="s">
        <v>28</v>
      </c>
      <c r="I241" s="3" t="s">
        <v>11</v>
      </c>
      <c r="J241" s="3" t="s">
        <v>927</v>
      </c>
      <c r="K241" s="3" t="s">
        <v>130</v>
      </c>
      <c r="L241" s="3" t="s">
        <v>12</v>
      </c>
      <c r="M241" s="3" t="s">
        <v>220</v>
      </c>
      <c r="N241" s="3" t="s">
        <v>929</v>
      </c>
      <c r="O241" s="3" t="s">
        <v>928</v>
      </c>
      <c r="P241" s="3" t="s">
        <v>924</v>
      </c>
      <c r="Q241" s="3" t="s">
        <v>923</v>
      </c>
      <c r="R241" s="3" t="s">
        <v>17</v>
      </c>
      <c r="S241" s="3" t="s">
        <v>17</v>
      </c>
      <c r="T241" s="3" t="s">
        <v>930</v>
      </c>
      <c r="U241" s="3" t="s">
        <v>922</v>
      </c>
      <c r="V241" t="s">
        <v>1671</v>
      </c>
    </row>
    <row r="242" spans="1:22" x14ac:dyDescent="0.25">
      <c r="A242" s="5" t="str">
        <f ca="1">HYPERLINK("#"&amp;CELL("address",'Quarterly Series'!FU3),":NO:0:4:1:1:6:0")</f>
        <v>:NO:0:4:1:1:6:0</v>
      </c>
      <c r="B242" s="3" t="s">
        <v>24</v>
      </c>
      <c r="C242" s="3" t="s">
        <v>913</v>
      </c>
      <c r="D242" s="3" t="s">
        <v>26</v>
      </c>
      <c r="E242" s="3" t="s">
        <v>148</v>
      </c>
      <c r="F242" s="3" t="s">
        <v>46</v>
      </c>
      <c r="G242" s="3" t="s">
        <v>98</v>
      </c>
      <c r="H242" s="3" t="s">
        <v>28</v>
      </c>
      <c r="I242" s="3" t="s">
        <v>11</v>
      </c>
      <c r="J242" s="3" t="s">
        <v>931</v>
      </c>
      <c r="K242" s="3" t="s">
        <v>130</v>
      </c>
      <c r="L242" s="3" t="s">
        <v>12</v>
      </c>
      <c r="M242" s="3" t="s">
        <v>220</v>
      </c>
      <c r="N242" s="3" t="s">
        <v>929</v>
      </c>
      <c r="O242" s="3" t="s">
        <v>932</v>
      </c>
      <c r="P242" s="3" t="s">
        <v>924</v>
      </c>
      <c r="Q242" s="3" t="s">
        <v>923</v>
      </c>
      <c r="R242" s="3" t="s">
        <v>17</v>
      </c>
      <c r="S242" s="3" t="s">
        <v>17</v>
      </c>
      <c r="T242" s="3" t="s">
        <v>930</v>
      </c>
      <c r="U242" s="3" t="s">
        <v>922</v>
      </c>
      <c r="V242" t="s">
        <v>1671</v>
      </c>
    </row>
    <row r="243" spans="1:22" x14ac:dyDescent="0.25">
      <c r="A243" s="5" t="str">
        <f ca="1">HYPERLINK("#"&amp;CELL("address",'Quarterly Series'!FV3),":NO:0:8:1:1:6:0")</f>
        <v>:NO:0:8:1:1:6:0</v>
      </c>
      <c r="B243" s="3" t="s">
        <v>24</v>
      </c>
      <c r="C243" s="3" t="s">
        <v>913</v>
      </c>
      <c r="D243" s="3" t="s">
        <v>26</v>
      </c>
      <c r="E243" s="3" t="s">
        <v>51</v>
      </c>
      <c r="F243" s="3" t="s">
        <v>46</v>
      </c>
      <c r="G243" s="3" t="s">
        <v>98</v>
      </c>
      <c r="H243" s="3" t="s">
        <v>28</v>
      </c>
      <c r="I243" s="3" t="s">
        <v>11</v>
      </c>
      <c r="J243" s="3" t="s">
        <v>933</v>
      </c>
      <c r="K243" s="3" t="s">
        <v>130</v>
      </c>
      <c r="L243" s="3" t="s">
        <v>12</v>
      </c>
      <c r="M243" s="3" t="s">
        <v>220</v>
      </c>
      <c r="N243" s="3" t="s">
        <v>929</v>
      </c>
      <c r="O243" s="3" t="s">
        <v>934</v>
      </c>
      <c r="P243" s="3" t="s">
        <v>924</v>
      </c>
      <c r="Q243" s="3" t="s">
        <v>923</v>
      </c>
      <c r="R243" s="3" t="s">
        <v>17</v>
      </c>
      <c r="S243" s="3" t="s">
        <v>17</v>
      </c>
      <c r="T243" s="3" t="s">
        <v>926</v>
      </c>
      <c r="U243" s="3" t="s">
        <v>922</v>
      </c>
      <c r="V243" t="s">
        <v>1671</v>
      </c>
    </row>
    <row r="244" spans="1:22" x14ac:dyDescent="0.25">
      <c r="A244" s="5" t="str">
        <f ca="1">HYPERLINK("#"&amp;CELL("address",'Annual Series'!V3),":NO:2:1:0:0:0:0")</f>
        <v>:NO:2:1:0:0:0:0</v>
      </c>
      <c r="B244" s="3" t="s">
        <v>153</v>
      </c>
      <c r="C244" s="3" t="s">
        <v>913</v>
      </c>
      <c r="D244" s="3" t="s">
        <v>6</v>
      </c>
      <c r="E244" s="3" t="s">
        <v>7</v>
      </c>
      <c r="F244" s="3" t="s">
        <v>8</v>
      </c>
      <c r="G244" s="3" t="s">
        <v>27</v>
      </c>
      <c r="H244" s="3" t="s">
        <v>129</v>
      </c>
      <c r="I244" s="3" t="s">
        <v>11</v>
      </c>
      <c r="J244" s="3" t="s">
        <v>935</v>
      </c>
      <c r="K244" s="3" t="s">
        <v>914</v>
      </c>
      <c r="L244" s="3" t="s">
        <v>12</v>
      </c>
      <c r="M244" s="3" t="s">
        <v>741</v>
      </c>
      <c r="N244" s="3" t="s">
        <v>17</v>
      </c>
      <c r="O244" s="3" t="s">
        <v>17</v>
      </c>
      <c r="P244" s="3" t="s">
        <v>17</v>
      </c>
      <c r="Q244" s="3" t="s">
        <v>17</v>
      </c>
      <c r="R244" s="3" t="s">
        <v>17</v>
      </c>
      <c r="S244" s="3" t="s">
        <v>17</v>
      </c>
      <c r="T244" s="3" t="s">
        <v>917</v>
      </c>
      <c r="U244" s="3" t="s">
        <v>916</v>
      </c>
      <c r="V244" t="s">
        <v>1671</v>
      </c>
    </row>
    <row r="245" spans="1:22" x14ac:dyDescent="0.25">
      <c r="A245" s="5" t="str">
        <f ca="1">HYPERLINK("#"&amp;CELL("address",'Annual Series'!W3),":NO:2:1:0:0:1:0")</f>
        <v>:NO:2:1:0:0:1:0</v>
      </c>
      <c r="B245" s="3" t="s">
        <v>153</v>
      </c>
      <c r="C245" s="3" t="s">
        <v>913</v>
      </c>
      <c r="D245" s="3" t="s">
        <v>6</v>
      </c>
      <c r="E245" s="3" t="s">
        <v>7</v>
      </c>
      <c r="F245" s="3" t="s">
        <v>8</v>
      </c>
      <c r="G245" s="3" t="s">
        <v>27</v>
      </c>
      <c r="H245" s="3" t="s">
        <v>10</v>
      </c>
      <c r="I245" s="3" t="s">
        <v>11</v>
      </c>
      <c r="J245" s="3" t="s">
        <v>937</v>
      </c>
      <c r="K245" s="3" t="s">
        <v>918</v>
      </c>
      <c r="L245" s="3" t="s">
        <v>541</v>
      </c>
      <c r="M245" s="3" t="s">
        <v>741</v>
      </c>
      <c r="N245" s="3" t="s">
        <v>17</v>
      </c>
      <c r="O245" s="3" t="s">
        <v>17</v>
      </c>
      <c r="P245" s="3" t="s">
        <v>17</v>
      </c>
      <c r="Q245" s="3" t="s">
        <v>17</v>
      </c>
      <c r="R245" s="3" t="s">
        <v>17</v>
      </c>
      <c r="S245" s="3" t="s">
        <v>920</v>
      </c>
      <c r="T245" s="3" t="s">
        <v>917</v>
      </c>
      <c r="U245" s="3" t="s">
        <v>916</v>
      </c>
      <c r="V245" t="s">
        <v>1671</v>
      </c>
    </row>
    <row r="246" spans="1:22" x14ac:dyDescent="0.25">
      <c r="A246" s="5" t="str">
        <f ca="1">HYPERLINK("#"&amp;CELL("address",'Quarterly Series'!FW3),":NO:3:1:1:1:6:0")</f>
        <v>:NO:3:1:1:1:6:0</v>
      </c>
      <c r="B246" s="3" t="s">
        <v>24</v>
      </c>
      <c r="C246" s="3" t="s">
        <v>913</v>
      </c>
      <c r="D246" s="3" t="s">
        <v>232</v>
      </c>
      <c r="E246" s="3" t="s">
        <v>7</v>
      </c>
      <c r="F246" s="3" t="s">
        <v>46</v>
      </c>
      <c r="G246" s="3" t="s">
        <v>98</v>
      </c>
      <c r="H246" s="3" t="s">
        <v>28</v>
      </c>
      <c r="I246" s="3" t="s">
        <v>11</v>
      </c>
      <c r="J246" s="3" t="s">
        <v>938</v>
      </c>
      <c r="K246" s="3" t="s">
        <v>130</v>
      </c>
      <c r="L246" s="3" t="s">
        <v>12</v>
      </c>
      <c r="M246" s="3" t="s">
        <v>220</v>
      </c>
      <c r="N246" s="3" t="s">
        <v>17</v>
      </c>
      <c r="O246" s="3" t="s">
        <v>323</v>
      </c>
      <c r="P246" s="3" t="s">
        <v>924</v>
      </c>
      <c r="Q246" s="3" t="s">
        <v>923</v>
      </c>
      <c r="R246" s="3" t="s">
        <v>17</v>
      </c>
      <c r="S246" s="3" t="s">
        <v>925</v>
      </c>
      <c r="T246" s="3" t="s">
        <v>926</v>
      </c>
      <c r="U246" s="3" t="s">
        <v>922</v>
      </c>
      <c r="V246" t="s">
        <v>1671</v>
      </c>
    </row>
    <row r="247" spans="1:22" x14ac:dyDescent="0.25">
      <c r="A247" s="5" t="str">
        <f ca="1">HYPERLINK("#"&amp;CELL("address",'Quarterly Series'!FX3),":NZ:0:1:0:3:6:0")</f>
        <v>:NZ:0:1:0:3:6:0</v>
      </c>
      <c r="B247" s="3" t="s">
        <v>24</v>
      </c>
      <c r="C247" s="3" t="s">
        <v>939</v>
      </c>
      <c r="D247" s="3" t="s">
        <v>26</v>
      </c>
      <c r="E247" s="3" t="s">
        <v>7</v>
      </c>
      <c r="F247" s="3" t="s">
        <v>8</v>
      </c>
      <c r="G247" s="3" t="s">
        <v>444</v>
      </c>
      <c r="H247" s="3" t="s">
        <v>28</v>
      </c>
      <c r="I247" s="3" t="s">
        <v>11</v>
      </c>
      <c r="J247" s="3" t="s">
        <v>380</v>
      </c>
      <c r="K247" s="3" t="s">
        <v>940</v>
      </c>
      <c r="L247" s="3" t="s">
        <v>12</v>
      </c>
      <c r="M247" s="3" t="s">
        <v>15</v>
      </c>
      <c r="N247" s="3" t="s">
        <v>33</v>
      </c>
      <c r="O247" s="3" t="s">
        <v>941</v>
      </c>
      <c r="P247" s="3" t="s">
        <v>944</v>
      </c>
      <c r="Q247" s="3" t="s">
        <v>943</v>
      </c>
      <c r="R247" s="3" t="s">
        <v>17</v>
      </c>
      <c r="S247" s="3" t="s">
        <v>945</v>
      </c>
      <c r="T247" s="3" t="s">
        <v>946</v>
      </c>
      <c r="U247" s="3" t="s">
        <v>942</v>
      </c>
      <c r="V247" t="s">
        <v>1671</v>
      </c>
    </row>
    <row r="248" spans="1:22" x14ac:dyDescent="0.25">
      <c r="A248" s="5" t="str">
        <f ca="1">HYPERLINK("#"&amp;CELL("address",'Quarterly Series'!FY3),":NZ:0:3:0:3:6:0")</f>
        <v>:NZ:0:3:0:3:6:0</v>
      </c>
      <c r="B248" s="3" t="s">
        <v>24</v>
      </c>
      <c r="C248" s="3" t="s">
        <v>939</v>
      </c>
      <c r="D248" s="3" t="s">
        <v>26</v>
      </c>
      <c r="E248" s="3" t="s">
        <v>106</v>
      </c>
      <c r="F248" s="3" t="s">
        <v>8</v>
      </c>
      <c r="G248" s="3" t="s">
        <v>444</v>
      </c>
      <c r="H248" s="3" t="s">
        <v>28</v>
      </c>
      <c r="I248" s="3" t="s">
        <v>11</v>
      </c>
      <c r="J248" s="3" t="s">
        <v>947</v>
      </c>
      <c r="K248" s="3" t="s">
        <v>940</v>
      </c>
      <c r="L248" s="3" t="s">
        <v>12</v>
      </c>
      <c r="M248" s="3" t="s">
        <v>15</v>
      </c>
      <c r="N248" s="3" t="s">
        <v>33</v>
      </c>
      <c r="O248" s="3" t="s">
        <v>948</v>
      </c>
      <c r="P248" s="3" t="s">
        <v>944</v>
      </c>
      <c r="Q248" s="3" t="s">
        <v>17</v>
      </c>
      <c r="R248" s="3" t="s">
        <v>17</v>
      </c>
      <c r="S248" s="3" t="s">
        <v>950</v>
      </c>
      <c r="T248" s="3" t="s">
        <v>946</v>
      </c>
      <c r="U248" s="3" t="s">
        <v>949</v>
      </c>
      <c r="V248" t="s">
        <v>1671</v>
      </c>
    </row>
    <row r="249" spans="1:22" x14ac:dyDescent="0.25">
      <c r="A249" s="5" t="str">
        <f ca="1">HYPERLINK("#"&amp;CELL("address",'Quarterly Series'!FZ3),":NZ:4:3:0:3:6:0")</f>
        <v>:NZ:4:3:0:3:6:0</v>
      </c>
      <c r="B249" s="3" t="s">
        <v>24</v>
      </c>
      <c r="C249" s="3" t="s">
        <v>939</v>
      </c>
      <c r="D249" s="3" t="s">
        <v>21</v>
      </c>
      <c r="E249" s="3" t="s">
        <v>106</v>
      </c>
      <c r="F249" s="3" t="s">
        <v>8</v>
      </c>
      <c r="G249" s="3" t="s">
        <v>444</v>
      </c>
      <c r="H249" s="3" t="s">
        <v>28</v>
      </c>
      <c r="I249" s="3" t="s">
        <v>11</v>
      </c>
      <c r="J249" s="3" t="s">
        <v>951</v>
      </c>
      <c r="K249" s="3" t="s">
        <v>940</v>
      </c>
      <c r="L249" s="3" t="s">
        <v>12</v>
      </c>
      <c r="M249" s="3" t="s">
        <v>15</v>
      </c>
      <c r="N249" s="3" t="s">
        <v>33</v>
      </c>
      <c r="O249" s="3" t="s">
        <v>952</v>
      </c>
      <c r="P249" s="3" t="s">
        <v>944</v>
      </c>
      <c r="Q249" s="3" t="s">
        <v>17</v>
      </c>
      <c r="R249" s="3" t="s">
        <v>17</v>
      </c>
      <c r="S249" s="3" t="s">
        <v>953</v>
      </c>
      <c r="T249" s="3" t="s">
        <v>946</v>
      </c>
      <c r="U249" s="3" t="s">
        <v>949</v>
      </c>
      <c r="V249" t="s">
        <v>1671</v>
      </c>
    </row>
    <row r="250" spans="1:22" x14ac:dyDescent="0.25">
      <c r="A250" s="5" t="str">
        <f ca="1">HYPERLINK("#"&amp;CELL("address",'Quarterly Series'!GA3),":PE:2:8:0:0:1:0")</f>
        <v>:PE:2:8:0:0:1:0</v>
      </c>
      <c r="B250" s="3" t="s">
        <v>24</v>
      </c>
      <c r="C250" s="3" t="s">
        <v>954</v>
      </c>
      <c r="D250" s="3" t="s">
        <v>6</v>
      </c>
      <c r="E250" s="3" t="s">
        <v>51</v>
      </c>
      <c r="F250" s="3" t="s">
        <v>8</v>
      </c>
      <c r="G250" s="3" t="s">
        <v>27</v>
      </c>
      <c r="H250" s="3" t="s">
        <v>10</v>
      </c>
      <c r="I250" s="3" t="s">
        <v>11</v>
      </c>
      <c r="J250" s="3" t="s">
        <v>956</v>
      </c>
      <c r="K250" s="3" t="s">
        <v>955</v>
      </c>
      <c r="L250" s="3" t="s">
        <v>12</v>
      </c>
      <c r="M250" s="3" t="s">
        <v>15</v>
      </c>
      <c r="N250" s="3" t="s">
        <v>17</v>
      </c>
      <c r="O250" s="3" t="s">
        <v>957</v>
      </c>
      <c r="P250" s="3" t="s">
        <v>959</v>
      </c>
      <c r="Q250" s="3" t="s">
        <v>17</v>
      </c>
      <c r="R250" s="3" t="s">
        <v>17</v>
      </c>
      <c r="S250" s="3" t="s">
        <v>960</v>
      </c>
      <c r="T250" s="3" t="s">
        <v>961</v>
      </c>
      <c r="U250" s="3" t="s">
        <v>958</v>
      </c>
      <c r="V250" t="s">
        <v>1671</v>
      </c>
    </row>
    <row r="251" spans="1:22" x14ac:dyDescent="0.25">
      <c r="A251" s="5" t="str">
        <f ca="1">HYPERLINK("#"&amp;CELL("address",'Quarterly Series'!GB3),":PH:2:8:0:2:1:0")</f>
        <v>:PH:2:8:0:2:1:0</v>
      </c>
      <c r="B251" s="3" t="s">
        <v>24</v>
      </c>
      <c r="C251" s="3" t="s">
        <v>962</v>
      </c>
      <c r="D251" s="3" t="s">
        <v>6</v>
      </c>
      <c r="E251" s="3" t="s">
        <v>51</v>
      </c>
      <c r="F251" s="3" t="s">
        <v>8</v>
      </c>
      <c r="G251" s="3" t="s">
        <v>9</v>
      </c>
      <c r="H251" s="3" t="s">
        <v>10</v>
      </c>
      <c r="I251" s="3" t="s">
        <v>11</v>
      </c>
      <c r="J251" s="3" t="s">
        <v>964</v>
      </c>
      <c r="K251" s="3" t="s">
        <v>963</v>
      </c>
      <c r="L251" s="3" t="s">
        <v>12</v>
      </c>
      <c r="M251" s="3" t="s">
        <v>220</v>
      </c>
      <c r="N251" s="3" t="s">
        <v>17</v>
      </c>
      <c r="O251" s="3" t="s">
        <v>965</v>
      </c>
      <c r="P251" s="3" t="s">
        <v>966</v>
      </c>
      <c r="Q251" s="3" t="s">
        <v>17</v>
      </c>
      <c r="R251" s="3" t="s">
        <v>17</v>
      </c>
      <c r="S251" s="3" t="s">
        <v>967</v>
      </c>
      <c r="T251" s="3" t="s">
        <v>968</v>
      </c>
      <c r="U251" s="3" t="s">
        <v>17</v>
      </c>
      <c r="V251" t="s">
        <v>1671</v>
      </c>
    </row>
    <row r="252" spans="1:22" x14ac:dyDescent="0.25">
      <c r="A252" s="5" t="str">
        <f ca="1">HYPERLINK("#"&amp;CELL("address",'Quarterly Series'!GC3),":PH:2:M:0:2:1:0")</f>
        <v>:PH:2:M:0:2:1:0</v>
      </c>
      <c r="B252" s="3" t="s">
        <v>24</v>
      </c>
      <c r="C252" s="3" t="s">
        <v>962</v>
      </c>
      <c r="D252" s="3" t="s">
        <v>6</v>
      </c>
      <c r="E252" s="3" t="s">
        <v>781</v>
      </c>
      <c r="F252" s="3" t="s">
        <v>8</v>
      </c>
      <c r="G252" s="3" t="s">
        <v>9</v>
      </c>
      <c r="H252" s="3" t="s">
        <v>10</v>
      </c>
      <c r="I252" s="3" t="s">
        <v>11</v>
      </c>
      <c r="J252" s="3" t="s">
        <v>969</v>
      </c>
      <c r="K252" s="3" t="s">
        <v>963</v>
      </c>
      <c r="L252" s="3" t="s">
        <v>12</v>
      </c>
      <c r="M252" s="3" t="s">
        <v>220</v>
      </c>
      <c r="N252" s="3" t="s">
        <v>17</v>
      </c>
      <c r="O252" s="3" t="s">
        <v>970</v>
      </c>
      <c r="P252" s="3" t="s">
        <v>17</v>
      </c>
      <c r="Q252" s="3" t="s">
        <v>17</v>
      </c>
      <c r="R252" s="3" t="s">
        <v>17</v>
      </c>
      <c r="S252" s="3" t="s">
        <v>971</v>
      </c>
      <c r="T252" s="3" t="s">
        <v>968</v>
      </c>
      <c r="U252" s="3" t="s">
        <v>17</v>
      </c>
      <c r="V252" t="s">
        <v>1671</v>
      </c>
    </row>
    <row r="253" spans="1:22" x14ac:dyDescent="0.25">
      <c r="A253" s="5" t="str">
        <f ca="1">HYPERLINK("#"&amp;CELL("address",'Annual Series'!X3),":PL:0:2:0:1:1:0")</f>
        <v>:PL:0:2:0:1:1:0</v>
      </c>
      <c r="B253" s="3" t="s">
        <v>153</v>
      </c>
      <c r="C253" s="3" t="s">
        <v>972</v>
      </c>
      <c r="D253" s="3" t="s">
        <v>26</v>
      </c>
      <c r="E253" s="3" t="s">
        <v>45</v>
      </c>
      <c r="F253" s="3" t="s">
        <v>8</v>
      </c>
      <c r="G253" s="3" t="s">
        <v>98</v>
      </c>
      <c r="H253" s="3" t="s">
        <v>10</v>
      </c>
      <c r="I253" s="3" t="s">
        <v>11</v>
      </c>
      <c r="J253" s="3" t="s">
        <v>974</v>
      </c>
      <c r="K253" s="3" t="s">
        <v>973</v>
      </c>
      <c r="L253" s="3" t="s">
        <v>12</v>
      </c>
      <c r="M253" s="3" t="s">
        <v>15</v>
      </c>
      <c r="N253" s="3" t="s">
        <v>33</v>
      </c>
      <c r="O253" s="3" t="s">
        <v>975</v>
      </c>
      <c r="P253" s="3" t="s">
        <v>977</v>
      </c>
      <c r="Q253" s="3" t="s">
        <v>17</v>
      </c>
      <c r="R253" s="3" t="s">
        <v>17</v>
      </c>
      <c r="S253" s="3" t="s">
        <v>978</v>
      </c>
      <c r="T253" s="3" t="s">
        <v>979</v>
      </c>
      <c r="U253" s="3" t="s">
        <v>976</v>
      </c>
      <c r="V253" t="s">
        <v>1671</v>
      </c>
    </row>
    <row r="254" spans="1:22" x14ac:dyDescent="0.25">
      <c r="A254" s="5" t="str">
        <f ca="1">HYPERLINK("#"&amp;CELL("address",'Annual Series'!Y3),":PL:0:8:0:1:1:0")</f>
        <v>:PL:0:8:0:1:1:0</v>
      </c>
      <c r="B254" s="3" t="s">
        <v>153</v>
      </c>
      <c r="C254" s="3" t="s">
        <v>972</v>
      </c>
      <c r="D254" s="3" t="s">
        <v>26</v>
      </c>
      <c r="E254" s="3" t="s">
        <v>51</v>
      </c>
      <c r="F254" s="3" t="s">
        <v>8</v>
      </c>
      <c r="G254" s="3" t="s">
        <v>98</v>
      </c>
      <c r="H254" s="3" t="s">
        <v>10</v>
      </c>
      <c r="I254" s="3" t="s">
        <v>11</v>
      </c>
      <c r="J254" s="3" t="s">
        <v>980</v>
      </c>
      <c r="K254" s="3" t="s">
        <v>973</v>
      </c>
      <c r="L254" s="3" t="s">
        <v>12</v>
      </c>
      <c r="M254" s="3" t="s">
        <v>15</v>
      </c>
      <c r="N254" s="3" t="s">
        <v>33</v>
      </c>
      <c r="O254" s="3" t="s">
        <v>981</v>
      </c>
      <c r="P254" s="3" t="s">
        <v>977</v>
      </c>
      <c r="Q254" s="3" t="s">
        <v>17</v>
      </c>
      <c r="R254" s="3" t="s">
        <v>17</v>
      </c>
      <c r="S254" s="3" t="s">
        <v>982</v>
      </c>
      <c r="T254" s="3" t="s">
        <v>983</v>
      </c>
      <c r="U254" s="3" t="s">
        <v>976</v>
      </c>
      <c r="V254" t="s">
        <v>1671</v>
      </c>
    </row>
    <row r="255" spans="1:22" x14ac:dyDescent="0.25">
      <c r="A255" s="5" t="str">
        <f ca="1">HYPERLINK("#"&amp;CELL("address",'Quarterly Series'!GD3),":PL:0:8:0:1:6:0")</f>
        <v>:PL:0:8:0:1:6:0</v>
      </c>
      <c r="B255" s="3" t="s">
        <v>24</v>
      </c>
      <c r="C255" s="3" t="s">
        <v>972</v>
      </c>
      <c r="D255" s="3" t="s">
        <v>26</v>
      </c>
      <c r="E255" s="3" t="s">
        <v>51</v>
      </c>
      <c r="F255" s="3" t="s">
        <v>8</v>
      </c>
      <c r="G255" s="3" t="s">
        <v>98</v>
      </c>
      <c r="H255" s="3" t="s">
        <v>28</v>
      </c>
      <c r="I255" s="3" t="s">
        <v>11</v>
      </c>
      <c r="J255" s="3" t="s">
        <v>769</v>
      </c>
      <c r="K255" s="3" t="s">
        <v>123</v>
      </c>
      <c r="L255" s="3" t="s">
        <v>12</v>
      </c>
      <c r="M255" s="3" t="s">
        <v>15</v>
      </c>
      <c r="N255" s="3" t="s">
        <v>17</v>
      </c>
      <c r="O255" s="3" t="s">
        <v>984</v>
      </c>
      <c r="P255" s="3" t="s">
        <v>986</v>
      </c>
      <c r="Q255" s="3" t="s">
        <v>17</v>
      </c>
      <c r="R255" s="3" t="s">
        <v>17</v>
      </c>
      <c r="S255" s="3" t="s">
        <v>862</v>
      </c>
      <c r="T255" s="3" t="s">
        <v>987</v>
      </c>
      <c r="U255" s="3" t="s">
        <v>985</v>
      </c>
      <c r="V255" t="s">
        <v>1671</v>
      </c>
    </row>
    <row r="256" spans="1:22" x14ac:dyDescent="0.25">
      <c r="A256" s="5" t="str">
        <f ca="1">HYPERLINK("#"&amp;CELL("address",'Quarterly Series'!GE3),":PL:2:8:1:2:1:0")</f>
        <v>:PL:2:8:1:2:1:0</v>
      </c>
      <c r="B256" s="3" t="s">
        <v>24</v>
      </c>
      <c r="C256" s="3" t="s">
        <v>972</v>
      </c>
      <c r="D256" s="3" t="s">
        <v>6</v>
      </c>
      <c r="E256" s="3" t="s">
        <v>51</v>
      </c>
      <c r="F256" s="3" t="s">
        <v>46</v>
      </c>
      <c r="G256" s="3" t="s">
        <v>9</v>
      </c>
      <c r="H256" s="3" t="s">
        <v>10</v>
      </c>
      <c r="I256" s="3" t="s">
        <v>11</v>
      </c>
      <c r="J256" s="3" t="s">
        <v>988</v>
      </c>
      <c r="K256" s="3" t="s">
        <v>973</v>
      </c>
      <c r="L256" s="3" t="s">
        <v>12</v>
      </c>
      <c r="M256" s="3" t="s">
        <v>15</v>
      </c>
      <c r="N256" s="3" t="s">
        <v>33</v>
      </c>
      <c r="O256" s="3" t="s">
        <v>989</v>
      </c>
      <c r="P256" s="3" t="s">
        <v>991</v>
      </c>
      <c r="Q256" s="3" t="s">
        <v>17</v>
      </c>
      <c r="R256" s="3" t="s">
        <v>17</v>
      </c>
      <c r="S256" s="3" t="s">
        <v>17</v>
      </c>
      <c r="T256" s="3" t="s">
        <v>990</v>
      </c>
      <c r="U256" s="3" t="s">
        <v>990</v>
      </c>
      <c r="V256" t="s">
        <v>1671</v>
      </c>
    </row>
    <row r="257" spans="1:22" x14ac:dyDescent="0.25">
      <c r="A257" s="5" t="str">
        <f ca="1">HYPERLINK("#"&amp;CELL("address",'Quarterly Series'!GF3),":PL:2:8:2:2:1:0")</f>
        <v>:PL:2:8:2:2:1:0</v>
      </c>
      <c r="B257" s="3" t="s">
        <v>24</v>
      </c>
      <c r="C257" s="3" t="s">
        <v>972</v>
      </c>
      <c r="D257" s="3" t="s">
        <v>6</v>
      </c>
      <c r="E257" s="3" t="s">
        <v>51</v>
      </c>
      <c r="F257" s="3" t="s">
        <v>61</v>
      </c>
      <c r="G257" s="3" t="s">
        <v>9</v>
      </c>
      <c r="H257" s="3" t="s">
        <v>10</v>
      </c>
      <c r="I257" s="3" t="s">
        <v>11</v>
      </c>
      <c r="J257" s="3" t="s">
        <v>992</v>
      </c>
      <c r="K257" s="3" t="s">
        <v>973</v>
      </c>
      <c r="L257" s="3" t="s">
        <v>12</v>
      </c>
      <c r="M257" s="3" t="s">
        <v>15</v>
      </c>
      <c r="N257" s="3" t="s">
        <v>33</v>
      </c>
      <c r="O257" s="3" t="s">
        <v>993</v>
      </c>
      <c r="P257" s="3" t="s">
        <v>991</v>
      </c>
      <c r="Q257" s="3" t="s">
        <v>17</v>
      </c>
      <c r="R257" s="3" t="s">
        <v>17</v>
      </c>
      <c r="S257" s="3" t="s">
        <v>17</v>
      </c>
      <c r="T257" s="3" t="s">
        <v>990</v>
      </c>
      <c r="U257" s="3" t="s">
        <v>990</v>
      </c>
      <c r="V257" t="s">
        <v>1671</v>
      </c>
    </row>
    <row r="258" spans="1:22" x14ac:dyDescent="0.25">
      <c r="A258" s="5" t="str">
        <f ca="1">HYPERLINK("#"&amp;CELL("address",'Quarterly Series'!GG3),":PL:4:8:1:0:6:0")</f>
        <v>:PL:4:8:1:0:6:0</v>
      </c>
      <c r="B258" s="3" t="s">
        <v>24</v>
      </c>
      <c r="C258" s="3" t="s">
        <v>972</v>
      </c>
      <c r="D258" s="3" t="s">
        <v>21</v>
      </c>
      <c r="E258" s="3" t="s">
        <v>51</v>
      </c>
      <c r="F258" s="3" t="s">
        <v>46</v>
      </c>
      <c r="G258" s="3" t="s">
        <v>27</v>
      </c>
      <c r="H258" s="3" t="s">
        <v>28</v>
      </c>
      <c r="I258" s="3" t="s">
        <v>11</v>
      </c>
      <c r="J258" s="3" t="s">
        <v>995</v>
      </c>
      <c r="K258" s="3" t="s">
        <v>994</v>
      </c>
      <c r="L258" s="3" t="s">
        <v>12</v>
      </c>
      <c r="M258" s="3" t="s">
        <v>15</v>
      </c>
      <c r="N258" s="3" t="s">
        <v>33</v>
      </c>
      <c r="O258" s="3" t="s">
        <v>996</v>
      </c>
      <c r="P258" s="3" t="s">
        <v>998</v>
      </c>
      <c r="Q258" s="3" t="s">
        <v>17</v>
      </c>
      <c r="R258" s="3" t="s">
        <v>17</v>
      </c>
      <c r="S258" s="3" t="s">
        <v>17</v>
      </c>
      <c r="T258" s="3" t="s">
        <v>997</v>
      </c>
      <c r="U258" s="3" t="s">
        <v>997</v>
      </c>
      <c r="V258" t="s">
        <v>1671</v>
      </c>
    </row>
    <row r="259" spans="1:22" x14ac:dyDescent="0.25">
      <c r="A259" s="5" t="str">
        <f ca="1">HYPERLINK("#"&amp;CELL("address",'Quarterly Series'!GH3),":PL:4:8:1:2:1:0")</f>
        <v>:PL:4:8:1:2:1:0</v>
      </c>
      <c r="B259" s="3" t="s">
        <v>24</v>
      </c>
      <c r="C259" s="3" t="s">
        <v>972</v>
      </c>
      <c r="D259" s="3" t="s">
        <v>21</v>
      </c>
      <c r="E259" s="3" t="s">
        <v>51</v>
      </c>
      <c r="F259" s="3" t="s">
        <v>46</v>
      </c>
      <c r="G259" s="3" t="s">
        <v>9</v>
      </c>
      <c r="H259" s="3" t="s">
        <v>10</v>
      </c>
      <c r="I259" s="3" t="s">
        <v>11</v>
      </c>
      <c r="J259" s="3" t="s">
        <v>999</v>
      </c>
      <c r="K259" s="3" t="s">
        <v>973</v>
      </c>
      <c r="L259" s="3" t="s">
        <v>12</v>
      </c>
      <c r="M259" s="3" t="s">
        <v>15</v>
      </c>
      <c r="N259" s="3" t="s">
        <v>33</v>
      </c>
      <c r="O259" s="3" t="s">
        <v>1000</v>
      </c>
      <c r="P259" s="3" t="s">
        <v>1001</v>
      </c>
      <c r="Q259" s="3" t="s">
        <v>17</v>
      </c>
      <c r="R259" s="3" t="s">
        <v>17</v>
      </c>
      <c r="S259" s="3" t="s">
        <v>17</v>
      </c>
      <c r="T259" s="3" t="s">
        <v>990</v>
      </c>
      <c r="U259" s="3" t="s">
        <v>990</v>
      </c>
      <c r="V259" t="s">
        <v>1671</v>
      </c>
    </row>
    <row r="260" spans="1:22" x14ac:dyDescent="0.25">
      <c r="A260" s="5" t="str">
        <f ca="1">HYPERLINK("#"&amp;CELL("address",'Quarterly Series'!GI3),":PL:4:8:2:0:1:0")</f>
        <v>:PL:4:8:2:0:1:0</v>
      </c>
      <c r="B260" s="3" t="s">
        <v>24</v>
      </c>
      <c r="C260" s="3" t="s">
        <v>972</v>
      </c>
      <c r="D260" s="3" t="s">
        <v>21</v>
      </c>
      <c r="E260" s="3" t="s">
        <v>51</v>
      </c>
      <c r="F260" s="3" t="s">
        <v>61</v>
      </c>
      <c r="G260" s="3" t="s">
        <v>27</v>
      </c>
      <c r="H260" s="3" t="s">
        <v>10</v>
      </c>
      <c r="I260" s="3" t="s">
        <v>11</v>
      </c>
      <c r="J260" s="3" t="s">
        <v>1002</v>
      </c>
      <c r="K260" s="3" t="s">
        <v>973</v>
      </c>
      <c r="L260" s="3" t="s">
        <v>12</v>
      </c>
      <c r="M260" s="3" t="s">
        <v>15</v>
      </c>
      <c r="N260" s="3" t="s">
        <v>33</v>
      </c>
      <c r="O260" s="3" t="s">
        <v>1003</v>
      </c>
      <c r="P260" s="3" t="s">
        <v>1004</v>
      </c>
      <c r="Q260" s="3" t="s">
        <v>17</v>
      </c>
      <c r="R260" s="3" t="s">
        <v>17</v>
      </c>
      <c r="S260" s="3" t="s">
        <v>17</v>
      </c>
      <c r="T260" s="3" t="s">
        <v>997</v>
      </c>
      <c r="U260" s="3" t="s">
        <v>997</v>
      </c>
      <c r="V260" t="s">
        <v>1671</v>
      </c>
    </row>
    <row r="261" spans="1:22" x14ac:dyDescent="0.25">
      <c r="A261" s="5" t="str">
        <f ca="1">HYPERLINK("#"&amp;CELL("address",'Quarterly Series'!GJ3),":PL:4:8:2:2:1:0")</f>
        <v>:PL:4:8:2:2:1:0</v>
      </c>
      <c r="B261" s="3" t="s">
        <v>24</v>
      </c>
      <c r="C261" s="3" t="s">
        <v>972</v>
      </c>
      <c r="D261" s="3" t="s">
        <v>21</v>
      </c>
      <c r="E261" s="3" t="s">
        <v>51</v>
      </c>
      <c r="F261" s="3" t="s">
        <v>61</v>
      </c>
      <c r="G261" s="3" t="s">
        <v>9</v>
      </c>
      <c r="H261" s="3" t="s">
        <v>10</v>
      </c>
      <c r="I261" s="3" t="s">
        <v>11</v>
      </c>
      <c r="J261" s="3" t="s">
        <v>1005</v>
      </c>
      <c r="K261" s="3" t="s">
        <v>973</v>
      </c>
      <c r="L261" s="3" t="s">
        <v>12</v>
      </c>
      <c r="M261" s="3" t="s">
        <v>15</v>
      </c>
      <c r="N261" s="3" t="s">
        <v>33</v>
      </c>
      <c r="O261" s="3" t="s">
        <v>1006</v>
      </c>
      <c r="P261" s="3" t="s">
        <v>1001</v>
      </c>
      <c r="Q261" s="3" t="s">
        <v>17</v>
      </c>
      <c r="R261" s="3" t="s">
        <v>17</v>
      </c>
      <c r="S261" s="3" t="s">
        <v>17</v>
      </c>
      <c r="T261" s="3" t="s">
        <v>990</v>
      </c>
      <c r="U261" s="3" t="s">
        <v>990</v>
      </c>
      <c r="V261" t="s">
        <v>1671</v>
      </c>
    </row>
    <row r="262" spans="1:22" x14ac:dyDescent="0.25">
      <c r="A262" s="5" t="str">
        <f ca="1">HYPERLINK("#"&amp;CELL("address",'Quarterly Series'!GK3),":PL:6:8:1:2:1:0")</f>
        <v>:PL:6:8:1:2:1:0</v>
      </c>
      <c r="B262" s="3" t="s">
        <v>24</v>
      </c>
      <c r="C262" s="3" t="s">
        <v>972</v>
      </c>
      <c r="D262" s="3" t="s">
        <v>347</v>
      </c>
      <c r="E262" s="3" t="s">
        <v>51</v>
      </c>
      <c r="F262" s="3" t="s">
        <v>46</v>
      </c>
      <c r="G262" s="3" t="s">
        <v>9</v>
      </c>
      <c r="H262" s="3" t="s">
        <v>10</v>
      </c>
      <c r="I262" s="3" t="s">
        <v>11</v>
      </c>
      <c r="J262" s="3" t="s">
        <v>1007</v>
      </c>
      <c r="K262" s="3" t="s">
        <v>973</v>
      </c>
      <c r="L262" s="3" t="s">
        <v>12</v>
      </c>
      <c r="M262" s="3" t="s">
        <v>15</v>
      </c>
      <c r="N262" s="3" t="s">
        <v>33</v>
      </c>
      <c r="O262" s="3" t="s">
        <v>1008</v>
      </c>
      <c r="P262" s="3" t="s">
        <v>1001</v>
      </c>
      <c r="Q262" s="3" t="s">
        <v>17</v>
      </c>
      <c r="R262" s="3" t="s">
        <v>17</v>
      </c>
      <c r="S262" s="3" t="s">
        <v>17</v>
      </c>
      <c r="T262" s="3" t="s">
        <v>990</v>
      </c>
      <c r="U262" s="3" t="s">
        <v>990</v>
      </c>
      <c r="V262" t="s">
        <v>1671</v>
      </c>
    </row>
    <row r="263" spans="1:22" x14ac:dyDescent="0.25">
      <c r="A263" s="5" t="str">
        <f ca="1">HYPERLINK("#"&amp;CELL("address",'Quarterly Series'!GL3),":PL:6:8:2:2:1:0")</f>
        <v>:PL:6:8:2:2:1:0</v>
      </c>
      <c r="B263" s="3" t="s">
        <v>24</v>
      </c>
      <c r="C263" s="3" t="s">
        <v>972</v>
      </c>
      <c r="D263" s="3" t="s">
        <v>347</v>
      </c>
      <c r="E263" s="3" t="s">
        <v>51</v>
      </c>
      <c r="F263" s="3" t="s">
        <v>61</v>
      </c>
      <c r="G263" s="3" t="s">
        <v>9</v>
      </c>
      <c r="H263" s="3" t="s">
        <v>10</v>
      </c>
      <c r="I263" s="3" t="s">
        <v>11</v>
      </c>
      <c r="J263" s="3" t="s">
        <v>1009</v>
      </c>
      <c r="K263" s="3" t="s">
        <v>973</v>
      </c>
      <c r="L263" s="3" t="s">
        <v>12</v>
      </c>
      <c r="M263" s="3" t="s">
        <v>15</v>
      </c>
      <c r="N263" s="3" t="s">
        <v>33</v>
      </c>
      <c r="O263" s="3" t="s">
        <v>1010</v>
      </c>
      <c r="P263" s="3" t="s">
        <v>1001</v>
      </c>
      <c r="Q263" s="3" t="s">
        <v>17</v>
      </c>
      <c r="R263" s="3" t="s">
        <v>17</v>
      </c>
      <c r="S263" s="3" t="s">
        <v>17</v>
      </c>
      <c r="T263" s="3" t="s">
        <v>990</v>
      </c>
      <c r="U263" s="3" t="s">
        <v>990</v>
      </c>
      <c r="V263" t="s">
        <v>1671</v>
      </c>
    </row>
    <row r="264" spans="1:22" x14ac:dyDescent="0.25">
      <c r="A264" s="5" t="str">
        <f ca="1">HYPERLINK("#"&amp;CELL("address",'Annual Series'!Z3),":PL:9:2:0:1:1:0")</f>
        <v>:PL:9:2:0:1:1:0</v>
      </c>
      <c r="B264" s="3" t="s">
        <v>153</v>
      </c>
      <c r="C264" s="3" t="s">
        <v>972</v>
      </c>
      <c r="D264" s="3" t="s">
        <v>169</v>
      </c>
      <c r="E264" s="3" t="s">
        <v>45</v>
      </c>
      <c r="F264" s="3" t="s">
        <v>8</v>
      </c>
      <c r="G264" s="3" t="s">
        <v>98</v>
      </c>
      <c r="H264" s="3" t="s">
        <v>10</v>
      </c>
      <c r="I264" s="3" t="s">
        <v>11</v>
      </c>
      <c r="J264" s="3" t="s">
        <v>1011</v>
      </c>
      <c r="K264" s="3" t="s">
        <v>973</v>
      </c>
      <c r="L264" s="3" t="s">
        <v>12</v>
      </c>
      <c r="M264" s="3" t="s">
        <v>15</v>
      </c>
      <c r="N264" s="3" t="s">
        <v>33</v>
      </c>
      <c r="O264" s="3" t="s">
        <v>975</v>
      </c>
      <c r="P264" s="3" t="s">
        <v>977</v>
      </c>
      <c r="Q264" s="3" t="s">
        <v>17</v>
      </c>
      <c r="R264" s="3" t="s">
        <v>17</v>
      </c>
      <c r="S264" s="3" t="s">
        <v>1012</v>
      </c>
      <c r="T264" s="3" t="s">
        <v>979</v>
      </c>
      <c r="U264" s="3" t="s">
        <v>976</v>
      </c>
      <c r="V264" t="s">
        <v>1671</v>
      </c>
    </row>
    <row r="265" spans="1:22" x14ac:dyDescent="0.25">
      <c r="A265" s="5" t="str">
        <f ca="1">HYPERLINK("#"&amp;CELL("address",'Annual Series'!AA3),":PL:9:8:0:1:1:0")</f>
        <v>:PL:9:8:0:1:1:0</v>
      </c>
      <c r="B265" s="3" t="s">
        <v>153</v>
      </c>
      <c r="C265" s="3" t="s">
        <v>972</v>
      </c>
      <c r="D265" s="3" t="s">
        <v>169</v>
      </c>
      <c r="E265" s="3" t="s">
        <v>51</v>
      </c>
      <c r="F265" s="3" t="s">
        <v>8</v>
      </c>
      <c r="G265" s="3" t="s">
        <v>98</v>
      </c>
      <c r="H265" s="3" t="s">
        <v>10</v>
      </c>
      <c r="I265" s="3" t="s">
        <v>11</v>
      </c>
      <c r="J265" s="3" t="s">
        <v>1013</v>
      </c>
      <c r="K265" s="3" t="s">
        <v>973</v>
      </c>
      <c r="L265" s="3" t="s">
        <v>12</v>
      </c>
      <c r="M265" s="3" t="s">
        <v>15</v>
      </c>
      <c r="N265" s="3" t="s">
        <v>33</v>
      </c>
      <c r="O265" s="3" t="s">
        <v>981</v>
      </c>
      <c r="P265" s="3" t="s">
        <v>977</v>
      </c>
      <c r="Q265" s="3" t="s">
        <v>17</v>
      </c>
      <c r="R265" s="3" t="s">
        <v>17</v>
      </c>
      <c r="S265" s="3" t="s">
        <v>1014</v>
      </c>
      <c r="T265" s="3" t="s">
        <v>983</v>
      </c>
      <c r="U265" s="3" t="s">
        <v>976</v>
      </c>
      <c r="V265" t="s">
        <v>1671</v>
      </c>
    </row>
    <row r="266" spans="1:22" x14ac:dyDescent="0.25">
      <c r="A266" s="5" t="str">
        <f ca="1">HYPERLINK("#"&amp;CELL("address",'Annual Series'!AB3),":PL:A:2:0:1:1:0")</f>
        <v>:PL:A:2:0:1:1:0</v>
      </c>
      <c r="B266" s="3" t="s">
        <v>153</v>
      </c>
      <c r="C266" s="3" t="s">
        <v>972</v>
      </c>
      <c r="D266" s="3" t="s">
        <v>522</v>
      </c>
      <c r="E266" s="3" t="s">
        <v>45</v>
      </c>
      <c r="F266" s="3" t="s">
        <v>8</v>
      </c>
      <c r="G266" s="3" t="s">
        <v>98</v>
      </c>
      <c r="H266" s="3" t="s">
        <v>10</v>
      </c>
      <c r="I266" s="3" t="s">
        <v>11</v>
      </c>
      <c r="J266" s="3" t="s">
        <v>1015</v>
      </c>
      <c r="K266" s="3" t="s">
        <v>973</v>
      </c>
      <c r="L266" s="3" t="s">
        <v>12</v>
      </c>
      <c r="M266" s="3" t="s">
        <v>15</v>
      </c>
      <c r="N266" s="3" t="s">
        <v>33</v>
      </c>
      <c r="O266" s="3" t="s">
        <v>975</v>
      </c>
      <c r="P266" s="3" t="s">
        <v>977</v>
      </c>
      <c r="Q266" s="3" t="s">
        <v>17</v>
      </c>
      <c r="R266" s="3" t="s">
        <v>17</v>
      </c>
      <c r="S266" s="3" t="s">
        <v>1016</v>
      </c>
      <c r="T266" s="3" t="s">
        <v>979</v>
      </c>
      <c r="U266" s="3" t="s">
        <v>976</v>
      </c>
      <c r="V266" t="s">
        <v>1671</v>
      </c>
    </row>
    <row r="267" spans="1:22" x14ac:dyDescent="0.25">
      <c r="A267" s="5" t="str">
        <f ca="1">HYPERLINK("#"&amp;CELL("address",'Annual Series'!AC3),":PL:A:8:0:1:1:0")</f>
        <v>:PL:A:8:0:1:1:0</v>
      </c>
      <c r="B267" s="3" t="s">
        <v>153</v>
      </c>
      <c r="C267" s="3" t="s">
        <v>972</v>
      </c>
      <c r="D267" s="3" t="s">
        <v>522</v>
      </c>
      <c r="E267" s="3" t="s">
        <v>51</v>
      </c>
      <c r="F267" s="3" t="s">
        <v>8</v>
      </c>
      <c r="G267" s="3" t="s">
        <v>98</v>
      </c>
      <c r="H267" s="3" t="s">
        <v>10</v>
      </c>
      <c r="I267" s="3" t="s">
        <v>11</v>
      </c>
      <c r="J267" s="3" t="s">
        <v>1017</v>
      </c>
      <c r="K267" s="3" t="s">
        <v>973</v>
      </c>
      <c r="L267" s="3" t="s">
        <v>12</v>
      </c>
      <c r="M267" s="3" t="s">
        <v>15</v>
      </c>
      <c r="N267" s="3" t="s">
        <v>33</v>
      </c>
      <c r="O267" s="3" t="s">
        <v>981</v>
      </c>
      <c r="P267" s="3" t="s">
        <v>977</v>
      </c>
      <c r="Q267" s="3" t="s">
        <v>17</v>
      </c>
      <c r="R267" s="3" t="s">
        <v>17</v>
      </c>
      <c r="S267" s="3" t="s">
        <v>1018</v>
      </c>
      <c r="T267" s="3" t="s">
        <v>983</v>
      </c>
      <c r="U267" s="3" t="s">
        <v>976</v>
      </c>
      <c r="V267" t="s">
        <v>1671</v>
      </c>
    </row>
    <row r="268" spans="1:22" x14ac:dyDescent="0.25">
      <c r="A268" s="5" t="str">
        <f ca="1">HYPERLINK("#"&amp;CELL("address",'Quarterly Series'!GM3),":PT:0:1:0:1:6:0")</f>
        <v>:PT:0:1:0:1:6:0</v>
      </c>
      <c r="B268" s="3" t="s">
        <v>24</v>
      </c>
      <c r="C268" s="3" t="s">
        <v>1019</v>
      </c>
      <c r="D268" s="3" t="s">
        <v>26</v>
      </c>
      <c r="E268" s="3" t="s">
        <v>7</v>
      </c>
      <c r="F268" s="3" t="s">
        <v>8</v>
      </c>
      <c r="G268" s="3" t="s">
        <v>98</v>
      </c>
      <c r="H268" s="3" t="s">
        <v>28</v>
      </c>
      <c r="I268" s="3" t="s">
        <v>11</v>
      </c>
      <c r="J268" s="3" t="s">
        <v>1020</v>
      </c>
      <c r="K268" s="3" t="s">
        <v>123</v>
      </c>
      <c r="L268" s="3" t="s">
        <v>12</v>
      </c>
      <c r="M268" s="3" t="s">
        <v>15</v>
      </c>
      <c r="N268" s="3" t="s">
        <v>33</v>
      </c>
      <c r="O268" s="3" t="s">
        <v>1021</v>
      </c>
      <c r="P268" s="3" t="s">
        <v>1022</v>
      </c>
      <c r="Q268" s="3" t="s">
        <v>17</v>
      </c>
      <c r="R268" s="3" t="s">
        <v>17</v>
      </c>
      <c r="S268" s="3" t="s">
        <v>1023</v>
      </c>
      <c r="T268" s="3" t="s">
        <v>1024</v>
      </c>
      <c r="U268" s="3" t="s">
        <v>17</v>
      </c>
      <c r="V268" t="s">
        <v>1671</v>
      </c>
    </row>
    <row r="269" spans="1:22" x14ac:dyDescent="0.25">
      <c r="A269" s="5" t="str">
        <f ca="1">HYPERLINK("#"&amp;CELL("address",'Monthly Series'!AQ3),":PT:0:1:0:2:1:0")</f>
        <v>:PT:0:1:0:2:1:0</v>
      </c>
      <c r="B269" s="3" t="s">
        <v>4</v>
      </c>
      <c r="C269" s="3" t="s">
        <v>1019</v>
      </c>
      <c r="D269" s="3" t="s">
        <v>26</v>
      </c>
      <c r="E269" s="3" t="s">
        <v>7</v>
      </c>
      <c r="F269" s="3" t="s">
        <v>8</v>
      </c>
      <c r="G269" s="3" t="s">
        <v>9</v>
      </c>
      <c r="H269" s="3" t="s">
        <v>10</v>
      </c>
      <c r="I269" s="3" t="s">
        <v>11</v>
      </c>
      <c r="J269" s="3" t="s">
        <v>1025</v>
      </c>
      <c r="K269" s="3" t="s">
        <v>316</v>
      </c>
      <c r="L269" s="3" t="s">
        <v>12</v>
      </c>
      <c r="M269" s="3" t="s">
        <v>15</v>
      </c>
      <c r="N269" s="3" t="s">
        <v>33</v>
      </c>
      <c r="O269" s="3" t="s">
        <v>1026</v>
      </c>
      <c r="P269" s="3" t="s">
        <v>1028</v>
      </c>
      <c r="Q269" s="3" t="s">
        <v>17</v>
      </c>
      <c r="R269" s="3" t="s">
        <v>17</v>
      </c>
      <c r="S269" s="3" t="s">
        <v>1023</v>
      </c>
      <c r="T269" s="3" t="s">
        <v>1029</v>
      </c>
      <c r="U269" s="3" t="s">
        <v>1027</v>
      </c>
      <c r="V269" t="s">
        <v>1671</v>
      </c>
    </row>
    <row r="270" spans="1:22" x14ac:dyDescent="0.25">
      <c r="A270" s="5" t="str">
        <f ca="1">HYPERLINK("#"&amp;CELL("address",'Quarterly Series'!GN3),":RO:0:1:0:1:6:0")</f>
        <v>:RO:0:1:0:1:6:0</v>
      </c>
      <c r="B270" s="3" t="s">
        <v>24</v>
      </c>
      <c r="C270" s="3" t="s">
        <v>1030</v>
      </c>
      <c r="D270" s="3" t="s">
        <v>26</v>
      </c>
      <c r="E270" s="3" t="s">
        <v>7</v>
      </c>
      <c r="F270" s="3" t="s">
        <v>8</v>
      </c>
      <c r="G270" s="3" t="s">
        <v>98</v>
      </c>
      <c r="H270" s="3" t="s">
        <v>28</v>
      </c>
      <c r="I270" s="3" t="s">
        <v>11</v>
      </c>
      <c r="J270" s="3" t="s">
        <v>380</v>
      </c>
      <c r="K270" s="3" t="s">
        <v>1031</v>
      </c>
      <c r="L270" s="3" t="s">
        <v>12</v>
      </c>
      <c r="M270" s="3" t="s">
        <v>15</v>
      </c>
      <c r="N270" s="3" t="s">
        <v>33</v>
      </c>
      <c r="O270" s="3" t="s">
        <v>1032</v>
      </c>
      <c r="P270" s="3" t="s">
        <v>1034</v>
      </c>
      <c r="Q270" s="3" t="s">
        <v>17</v>
      </c>
      <c r="R270" s="3" t="s">
        <v>17</v>
      </c>
      <c r="S270" s="3" t="s">
        <v>1035</v>
      </c>
      <c r="T270" s="3" t="s">
        <v>1036</v>
      </c>
      <c r="U270" s="3" t="s">
        <v>1033</v>
      </c>
      <c r="V270" t="s">
        <v>1671</v>
      </c>
    </row>
    <row r="271" spans="1:22" x14ac:dyDescent="0.25">
      <c r="A271" s="5" t="str">
        <f ca="1">HYPERLINK("#"&amp;CELL("address",'Quarterly Series'!GO3),":RO:0:2:0:1:6:0")</f>
        <v>:RO:0:2:0:1:6:0</v>
      </c>
      <c r="B271" s="3" t="s">
        <v>24</v>
      </c>
      <c r="C271" s="3" t="s">
        <v>1030</v>
      </c>
      <c r="D271" s="3" t="s">
        <v>26</v>
      </c>
      <c r="E271" s="3" t="s">
        <v>45</v>
      </c>
      <c r="F271" s="3" t="s">
        <v>8</v>
      </c>
      <c r="G271" s="3" t="s">
        <v>98</v>
      </c>
      <c r="H271" s="3" t="s">
        <v>28</v>
      </c>
      <c r="I271" s="3" t="s">
        <v>11</v>
      </c>
      <c r="J271" s="3" t="s">
        <v>1037</v>
      </c>
      <c r="K271" s="3" t="s">
        <v>1031</v>
      </c>
      <c r="L271" s="3" t="s">
        <v>12</v>
      </c>
      <c r="M271" s="3" t="s">
        <v>15</v>
      </c>
      <c r="N271" s="3" t="s">
        <v>33</v>
      </c>
      <c r="O271" s="3" t="s">
        <v>1038</v>
      </c>
      <c r="P271" s="3" t="s">
        <v>1039</v>
      </c>
      <c r="Q271" s="3" t="s">
        <v>17</v>
      </c>
      <c r="R271" s="3" t="s">
        <v>17</v>
      </c>
      <c r="S271" s="3" t="s">
        <v>1040</v>
      </c>
      <c r="T271" s="3" t="s">
        <v>1036</v>
      </c>
      <c r="U271" s="3" t="s">
        <v>1033</v>
      </c>
      <c r="V271" t="s">
        <v>1671</v>
      </c>
    </row>
    <row r="272" spans="1:22" x14ac:dyDescent="0.25">
      <c r="A272" s="5" t="str">
        <f ca="1">HYPERLINK("#"&amp;CELL("address",'Quarterly Series'!GP3),":RO:0:8:0:1:6:0")</f>
        <v>:RO:0:8:0:1:6:0</v>
      </c>
      <c r="B272" s="3" t="s">
        <v>24</v>
      </c>
      <c r="C272" s="3" t="s">
        <v>1030</v>
      </c>
      <c r="D272" s="3" t="s">
        <v>26</v>
      </c>
      <c r="E272" s="3" t="s">
        <v>51</v>
      </c>
      <c r="F272" s="3" t="s">
        <v>8</v>
      </c>
      <c r="G272" s="3" t="s">
        <v>98</v>
      </c>
      <c r="H272" s="3" t="s">
        <v>28</v>
      </c>
      <c r="I272" s="3" t="s">
        <v>11</v>
      </c>
      <c r="J272" s="3" t="s">
        <v>1041</v>
      </c>
      <c r="K272" s="3" t="s">
        <v>1031</v>
      </c>
      <c r="L272" s="3" t="s">
        <v>12</v>
      </c>
      <c r="M272" s="3" t="s">
        <v>15</v>
      </c>
      <c r="N272" s="3" t="s">
        <v>33</v>
      </c>
      <c r="O272" s="3" t="s">
        <v>1042</v>
      </c>
      <c r="P272" s="3" t="s">
        <v>1043</v>
      </c>
      <c r="Q272" s="3" t="s">
        <v>17</v>
      </c>
      <c r="R272" s="3" t="s">
        <v>17</v>
      </c>
      <c r="S272" s="3" t="s">
        <v>1044</v>
      </c>
      <c r="T272" s="3" t="s">
        <v>1036</v>
      </c>
      <c r="U272" s="3" t="s">
        <v>1033</v>
      </c>
      <c r="V272" t="s">
        <v>1671</v>
      </c>
    </row>
    <row r="273" spans="1:22" x14ac:dyDescent="0.25">
      <c r="A273" s="5" t="str">
        <f ca="1">HYPERLINK("#"&amp;CELL("address",'Quarterly Series'!GQ3),":RO:2:8:0:1:6:0")</f>
        <v>:RO:2:8:0:1:6:0</v>
      </c>
      <c r="B273" s="3" t="s">
        <v>24</v>
      </c>
      <c r="C273" s="3" t="s">
        <v>1030</v>
      </c>
      <c r="D273" s="3" t="s">
        <v>6</v>
      </c>
      <c r="E273" s="3" t="s">
        <v>51</v>
      </c>
      <c r="F273" s="3" t="s">
        <v>8</v>
      </c>
      <c r="G273" s="3" t="s">
        <v>98</v>
      </c>
      <c r="H273" s="3" t="s">
        <v>28</v>
      </c>
      <c r="I273" s="3" t="s">
        <v>11</v>
      </c>
      <c r="J273" s="3" t="s">
        <v>1045</v>
      </c>
      <c r="K273" s="3" t="s">
        <v>1031</v>
      </c>
      <c r="L273" s="3" t="s">
        <v>12</v>
      </c>
      <c r="M273" s="3" t="s">
        <v>15</v>
      </c>
      <c r="N273" s="3" t="s">
        <v>33</v>
      </c>
      <c r="O273" s="3" t="s">
        <v>1046</v>
      </c>
      <c r="P273" s="3" t="s">
        <v>1047</v>
      </c>
      <c r="Q273" s="3" t="s">
        <v>17</v>
      </c>
      <c r="R273" s="3" t="s">
        <v>17</v>
      </c>
      <c r="S273" s="3" t="s">
        <v>1048</v>
      </c>
      <c r="T273" s="3" t="s">
        <v>1036</v>
      </c>
      <c r="U273" s="3" t="s">
        <v>1033</v>
      </c>
      <c r="V273" t="s">
        <v>1671</v>
      </c>
    </row>
    <row r="274" spans="1:22" x14ac:dyDescent="0.25">
      <c r="A274" s="5" t="str">
        <f ca="1">HYPERLINK("#"&amp;CELL("address",'Quarterly Series'!GR3),":RO:9:2:0:1:6:0")</f>
        <v>:RO:9:2:0:1:6:0</v>
      </c>
      <c r="B274" s="3" t="s">
        <v>24</v>
      </c>
      <c r="C274" s="3" t="s">
        <v>1030</v>
      </c>
      <c r="D274" s="3" t="s">
        <v>169</v>
      </c>
      <c r="E274" s="3" t="s">
        <v>45</v>
      </c>
      <c r="F274" s="3" t="s">
        <v>8</v>
      </c>
      <c r="G274" s="3" t="s">
        <v>98</v>
      </c>
      <c r="H274" s="3" t="s">
        <v>28</v>
      </c>
      <c r="I274" s="3" t="s">
        <v>11</v>
      </c>
      <c r="J274" s="3" t="s">
        <v>1049</v>
      </c>
      <c r="K274" s="3" t="s">
        <v>1031</v>
      </c>
      <c r="L274" s="3" t="s">
        <v>12</v>
      </c>
      <c r="M274" s="3" t="s">
        <v>15</v>
      </c>
      <c r="N274" s="3" t="s">
        <v>33</v>
      </c>
      <c r="O274" s="3" t="s">
        <v>1050</v>
      </c>
      <c r="P274" s="3" t="s">
        <v>1047</v>
      </c>
      <c r="Q274" s="3" t="s">
        <v>17</v>
      </c>
      <c r="R274" s="3" t="s">
        <v>17</v>
      </c>
      <c r="S274" s="3" t="s">
        <v>1051</v>
      </c>
      <c r="T274" s="3" t="s">
        <v>1036</v>
      </c>
      <c r="U274" s="3" t="s">
        <v>1033</v>
      </c>
      <c r="V274" t="s">
        <v>1671</v>
      </c>
    </row>
    <row r="275" spans="1:22" x14ac:dyDescent="0.25">
      <c r="A275" s="5" t="str">
        <f ca="1">HYPERLINK("#"&amp;CELL("address",'Quarterly Series'!GS3),":RO:A:2:0:1:6:0")</f>
        <v>:RO:A:2:0:1:6:0</v>
      </c>
      <c r="B275" s="3" t="s">
        <v>24</v>
      </c>
      <c r="C275" s="3" t="s">
        <v>1030</v>
      </c>
      <c r="D275" s="3" t="s">
        <v>522</v>
      </c>
      <c r="E275" s="3" t="s">
        <v>45</v>
      </c>
      <c r="F275" s="3" t="s">
        <v>8</v>
      </c>
      <c r="G275" s="3" t="s">
        <v>98</v>
      </c>
      <c r="H275" s="3" t="s">
        <v>28</v>
      </c>
      <c r="I275" s="3" t="s">
        <v>11</v>
      </c>
      <c r="J275" s="3" t="s">
        <v>1052</v>
      </c>
      <c r="K275" s="3" t="s">
        <v>1031</v>
      </c>
      <c r="L275" s="3" t="s">
        <v>12</v>
      </c>
      <c r="M275" s="3" t="s">
        <v>15</v>
      </c>
      <c r="N275" s="3" t="s">
        <v>33</v>
      </c>
      <c r="O275" s="3" t="s">
        <v>1053</v>
      </c>
      <c r="P275" s="3" t="s">
        <v>1047</v>
      </c>
      <c r="Q275" s="3" t="s">
        <v>17</v>
      </c>
      <c r="R275" s="3" t="s">
        <v>17</v>
      </c>
      <c r="S275" s="3" t="s">
        <v>1054</v>
      </c>
      <c r="T275" s="3" t="s">
        <v>1036</v>
      </c>
      <c r="U275" s="3" t="s">
        <v>1033</v>
      </c>
      <c r="V275" t="s">
        <v>1671</v>
      </c>
    </row>
    <row r="276" spans="1:22" x14ac:dyDescent="0.25">
      <c r="A276" s="5" t="str">
        <f ca="1">HYPERLINK("#"&amp;CELL("address",'Quarterly Series'!GT3),":RU:9:1:1:1:1:0")</f>
        <v>:RU:9:1:1:1:1:0</v>
      </c>
      <c r="B276" s="3" t="s">
        <v>24</v>
      </c>
      <c r="C276" s="3" t="s">
        <v>1055</v>
      </c>
      <c r="D276" s="3" t="s">
        <v>169</v>
      </c>
      <c r="E276" s="3" t="s">
        <v>7</v>
      </c>
      <c r="F276" s="3" t="s">
        <v>46</v>
      </c>
      <c r="G276" s="3" t="s">
        <v>98</v>
      </c>
      <c r="H276" s="3" t="s">
        <v>10</v>
      </c>
      <c r="I276" s="3" t="s">
        <v>11</v>
      </c>
      <c r="J276" s="3" t="s">
        <v>1057</v>
      </c>
      <c r="K276" s="3" t="s">
        <v>1056</v>
      </c>
      <c r="L276" s="3" t="s">
        <v>12</v>
      </c>
      <c r="M276" s="3" t="s">
        <v>15</v>
      </c>
      <c r="N276" s="3" t="s">
        <v>33</v>
      </c>
      <c r="O276" s="3" t="s">
        <v>1058</v>
      </c>
      <c r="P276" s="3" t="s">
        <v>1061</v>
      </c>
      <c r="Q276" s="3" t="s">
        <v>1060</v>
      </c>
      <c r="R276" s="3" t="s">
        <v>17</v>
      </c>
      <c r="S276" s="3" t="s">
        <v>1062</v>
      </c>
      <c r="T276" s="3" t="s">
        <v>1063</v>
      </c>
      <c r="U276" s="3" t="s">
        <v>1059</v>
      </c>
      <c r="V276" t="s">
        <v>1671</v>
      </c>
    </row>
    <row r="277" spans="1:22" x14ac:dyDescent="0.25">
      <c r="A277" s="5" t="str">
        <f ca="1">HYPERLINK("#"&amp;CELL("address",'Quarterly Series'!GU3),":RU:9:1:2:1:1:0")</f>
        <v>:RU:9:1:2:1:1:0</v>
      </c>
      <c r="B277" s="3" t="s">
        <v>24</v>
      </c>
      <c r="C277" s="3" t="s">
        <v>1055</v>
      </c>
      <c r="D277" s="3" t="s">
        <v>169</v>
      </c>
      <c r="E277" s="3" t="s">
        <v>7</v>
      </c>
      <c r="F277" s="3" t="s">
        <v>61</v>
      </c>
      <c r="G277" s="3" t="s">
        <v>98</v>
      </c>
      <c r="H277" s="3" t="s">
        <v>10</v>
      </c>
      <c r="I277" s="3" t="s">
        <v>11</v>
      </c>
      <c r="J277" s="3" t="s">
        <v>1064</v>
      </c>
      <c r="K277" s="3" t="s">
        <v>1056</v>
      </c>
      <c r="L277" s="3" t="s">
        <v>12</v>
      </c>
      <c r="M277" s="3" t="s">
        <v>15</v>
      </c>
      <c r="N277" s="3" t="s">
        <v>33</v>
      </c>
      <c r="O277" s="3" t="s">
        <v>1065</v>
      </c>
      <c r="P277" s="3" t="s">
        <v>1067</v>
      </c>
      <c r="Q277" s="3" t="s">
        <v>1060</v>
      </c>
      <c r="R277" s="3" t="s">
        <v>17</v>
      </c>
      <c r="S277" s="3" t="s">
        <v>1068</v>
      </c>
      <c r="T277" s="3" t="s">
        <v>1069</v>
      </c>
      <c r="U277" s="3" t="s">
        <v>1066</v>
      </c>
      <c r="V277" t="s">
        <v>1671</v>
      </c>
    </row>
    <row r="278" spans="1:22" x14ac:dyDescent="0.25">
      <c r="A278" s="5" t="str">
        <f ca="1">HYPERLINK("#"&amp;CELL("address",'Quarterly Series'!GV3),":SE:0:0:0:1:6:0")</f>
        <v>:SE:0:0:0:1:6:0</v>
      </c>
      <c r="B278" s="3" t="s">
        <v>24</v>
      </c>
      <c r="C278" s="3" t="s">
        <v>1070</v>
      </c>
      <c r="D278" s="3" t="s">
        <v>26</v>
      </c>
      <c r="E278" s="3" t="s">
        <v>218</v>
      </c>
      <c r="F278" s="3" t="s">
        <v>8</v>
      </c>
      <c r="G278" s="3" t="s">
        <v>98</v>
      </c>
      <c r="H278" s="3" t="s">
        <v>28</v>
      </c>
      <c r="I278" s="3" t="s">
        <v>11</v>
      </c>
      <c r="J278" s="3" t="s">
        <v>1071</v>
      </c>
      <c r="K278" s="3" t="s">
        <v>123</v>
      </c>
      <c r="L278" s="3" t="s">
        <v>12</v>
      </c>
      <c r="M278" s="3" t="s">
        <v>15</v>
      </c>
      <c r="N278" s="3" t="s">
        <v>33</v>
      </c>
      <c r="O278" s="3" t="s">
        <v>733</v>
      </c>
      <c r="P278" s="3" t="s">
        <v>1073</v>
      </c>
      <c r="Q278" s="3" t="s">
        <v>17</v>
      </c>
      <c r="R278" s="3" t="s">
        <v>17</v>
      </c>
      <c r="S278" s="3" t="s">
        <v>1074</v>
      </c>
      <c r="T278" s="3" t="s">
        <v>1075</v>
      </c>
      <c r="U278" s="3" t="s">
        <v>1072</v>
      </c>
      <c r="V278" t="s">
        <v>1671</v>
      </c>
    </row>
    <row r="279" spans="1:22" x14ac:dyDescent="0.25">
      <c r="A279" s="5" t="str">
        <f ca="1">HYPERLINK("#"&amp;CELL("address",'Quarterly Series'!GW3),":SE:0:2:0:1:0:0")</f>
        <v>:SE:0:2:0:1:0:0</v>
      </c>
      <c r="B279" s="3" t="s">
        <v>24</v>
      </c>
      <c r="C279" s="3" t="s">
        <v>1070</v>
      </c>
      <c r="D279" s="3" t="s">
        <v>26</v>
      </c>
      <c r="E279" s="3" t="s">
        <v>45</v>
      </c>
      <c r="F279" s="3" t="s">
        <v>8</v>
      </c>
      <c r="G279" s="3" t="s">
        <v>98</v>
      </c>
      <c r="H279" s="3" t="s">
        <v>129</v>
      </c>
      <c r="I279" s="3" t="s">
        <v>11</v>
      </c>
      <c r="J279" s="3" t="s">
        <v>1077</v>
      </c>
      <c r="K279" s="3" t="s">
        <v>1076</v>
      </c>
      <c r="L279" s="3" t="s">
        <v>12</v>
      </c>
      <c r="M279" s="3" t="s">
        <v>15</v>
      </c>
      <c r="N279" s="3" t="s">
        <v>33</v>
      </c>
      <c r="O279" s="3" t="s">
        <v>1078</v>
      </c>
      <c r="P279" s="3" t="s">
        <v>1079</v>
      </c>
      <c r="Q279" s="3" t="s">
        <v>17</v>
      </c>
      <c r="R279" s="3" t="s">
        <v>17</v>
      </c>
      <c r="S279" s="3" t="s">
        <v>1080</v>
      </c>
      <c r="T279" s="3" t="s">
        <v>1075</v>
      </c>
      <c r="U279" s="3" t="s">
        <v>17</v>
      </c>
      <c r="V279" t="s">
        <v>1671</v>
      </c>
    </row>
    <row r="280" spans="1:22" x14ac:dyDescent="0.25">
      <c r="A280" s="5" t="str">
        <f ca="1">HYPERLINK("#"&amp;CELL("address",'Quarterly Series'!GX3),":SG:0:1:0:3:1:0")</f>
        <v>:SG:0:1:0:3:1:0</v>
      </c>
      <c r="B280" s="3" t="s">
        <v>24</v>
      </c>
      <c r="C280" s="3" t="s">
        <v>1081</v>
      </c>
      <c r="D280" s="3" t="s">
        <v>26</v>
      </c>
      <c r="E280" s="3" t="s">
        <v>7</v>
      </c>
      <c r="F280" s="3" t="s">
        <v>8</v>
      </c>
      <c r="G280" s="3" t="s">
        <v>444</v>
      </c>
      <c r="H280" s="3" t="s">
        <v>10</v>
      </c>
      <c r="I280" s="3" t="s">
        <v>11</v>
      </c>
      <c r="J280" s="3" t="s">
        <v>418</v>
      </c>
      <c r="K280" s="3" t="s">
        <v>810</v>
      </c>
      <c r="L280" s="3" t="s">
        <v>1082</v>
      </c>
      <c r="M280" s="3" t="s">
        <v>322</v>
      </c>
      <c r="N280" s="3" t="s">
        <v>17</v>
      </c>
      <c r="O280" s="3" t="s">
        <v>1083</v>
      </c>
      <c r="P280" s="3" t="s">
        <v>17</v>
      </c>
      <c r="Q280" s="3" t="s">
        <v>17</v>
      </c>
      <c r="R280" s="3" t="s">
        <v>17</v>
      </c>
      <c r="S280" s="3" t="s">
        <v>1085</v>
      </c>
      <c r="T280" s="3" t="s">
        <v>1086</v>
      </c>
      <c r="U280" s="3" t="s">
        <v>1084</v>
      </c>
      <c r="V280" t="s">
        <v>1671</v>
      </c>
    </row>
    <row r="281" spans="1:22" x14ac:dyDescent="0.25">
      <c r="A281" s="5" t="str">
        <f ca="1">HYPERLINK("#"&amp;CELL("address",'Quarterly Series'!GY3),":SG:0:B:0:3:1:0")</f>
        <v>:SG:0:B:0:3:1:0</v>
      </c>
      <c r="B281" s="3" t="s">
        <v>24</v>
      </c>
      <c r="C281" s="3" t="s">
        <v>1081</v>
      </c>
      <c r="D281" s="3" t="s">
        <v>26</v>
      </c>
      <c r="E281" s="3" t="s">
        <v>202</v>
      </c>
      <c r="F281" s="3" t="s">
        <v>8</v>
      </c>
      <c r="G281" s="3" t="s">
        <v>444</v>
      </c>
      <c r="H281" s="3" t="s">
        <v>10</v>
      </c>
      <c r="I281" s="3" t="s">
        <v>11</v>
      </c>
      <c r="J281" s="3" t="s">
        <v>1087</v>
      </c>
      <c r="K281" s="3" t="s">
        <v>810</v>
      </c>
      <c r="L281" s="3" t="s">
        <v>12</v>
      </c>
      <c r="M281" s="3" t="s">
        <v>322</v>
      </c>
      <c r="N281" s="3" t="s">
        <v>17</v>
      </c>
      <c r="O281" s="3" t="s">
        <v>1088</v>
      </c>
      <c r="P281" s="3" t="s">
        <v>17</v>
      </c>
      <c r="Q281" s="3" t="s">
        <v>17</v>
      </c>
      <c r="R281" s="3" t="s">
        <v>17</v>
      </c>
      <c r="S281" s="3" t="s">
        <v>1090</v>
      </c>
      <c r="T281" s="3" t="s">
        <v>1086</v>
      </c>
      <c r="U281" s="3" t="s">
        <v>1089</v>
      </c>
      <c r="V281" t="s">
        <v>1671</v>
      </c>
    </row>
    <row r="282" spans="1:22" x14ac:dyDescent="0.25">
      <c r="A282" s="5" t="str">
        <f ca="1">HYPERLINK("#"&amp;CELL("address",'Quarterly Series'!GZ3),":SG:0:C:0:3:1:0")</f>
        <v>:SG:0:C:0:3:1:0</v>
      </c>
      <c r="B282" s="3" t="s">
        <v>24</v>
      </c>
      <c r="C282" s="3" t="s">
        <v>1081</v>
      </c>
      <c r="D282" s="3" t="s">
        <v>26</v>
      </c>
      <c r="E282" s="3" t="s">
        <v>207</v>
      </c>
      <c r="F282" s="3" t="s">
        <v>8</v>
      </c>
      <c r="G282" s="3" t="s">
        <v>444</v>
      </c>
      <c r="H282" s="3" t="s">
        <v>10</v>
      </c>
      <c r="I282" s="3" t="s">
        <v>11</v>
      </c>
      <c r="J282" s="3" t="s">
        <v>1091</v>
      </c>
      <c r="K282" s="3" t="s">
        <v>810</v>
      </c>
      <c r="L282" s="3" t="s">
        <v>12</v>
      </c>
      <c r="M282" s="3" t="s">
        <v>322</v>
      </c>
      <c r="N282" s="3" t="s">
        <v>17</v>
      </c>
      <c r="O282" s="3" t="s">
        <v>1092</v>
      </c>
      <c r="P282" s="3" t="s">
        <v>17</v>
      </c>
      <c r="Q282" s="3" t="s">
        <v>17</v>
      </c>
      <c r="R282" s="3" t="s">
        <v>17</v>
      </c>
      <c r="S282" s="3" t="s">
        <v>1093</v>
      </c>
      <c r="T282" s="3" t="s">
        <v>1086</v>
      </c>
      <c r="U282" s="3" t="s">
        <v>1089</v>
      </c>
      <c r="V282" t="s">
        <v>1671</v>
      </c>
    </row>
    <row r="283" spans="1:22" x14ac:dyDescent="0.25">
      <c r="A283" s="5" t="str">
        <f ca="1">HYPERLINK("#"&amp;CELL("address",'Quarterly Series'!HA3),":SG:0:G:0:3:1:0")</f>
        <v>:SG:0:G:0:3:1:0</v>
      </c>
      <c r="B283" s="3" t="s">
        <v>24</v>
      </c>
      <c r="C283" s="3" t="s">
        <v>1081</v>
      </c>
      <c r="D283" s="3" t="s">
        <v>26</v>
      </c>
      <c r="E283" s="3" t="s">
        <v>374</v>
      </c>
      <c r="F283" s="3" t="s">
        <v>8</v>
      </c>
      <c r="G283" s="3" t="s">
        <v>444</v>
      </c>
      <c r="H283" s="3" t="s">
        <v>10</v>
      </c>
      <c r="I283" s="3" t="s">
        <v>11</v>
      </c>
      <c r="J283" s="3" t="s">
        <v>1095</v>
      </c>
      <c r="K283" s="3" t="s">
        <v>1094</v>
      </c>
      <c r="L283" s="3" t="s">
        <v>12</v>
      </c>
      <c r="M283" s="3" t="s">
        <v>322</v>
      </c>
      <c r="N283" s="3" t="s">
        <v>17</v>
      </c>
      <c r="O283" s="3" t="s">
        <v>1096</v>
      </c>
      <c r="P283" s="3" t="s">
        <v>17</v>
      </c>
      <c r="Q283" s="3" t="s">
        <v>17</v>
      </c>
      <c r="R283" s="3" t="s">
        <v>17</v>
      </c>
      <c r="S283" s="3" t="s">
        <v>1097</v>
      </c>
      <c r="T283" s="3" t="s">
        <v>1086</v>
      </c>
      <c r="U283" s="3" t="s">
        <v>1089</v>
      </c>
      <c r="V283" t="s">
        <v>1671</v>
      </c>
    </row>
    <row r="284" spans="1:22" x14ac:dyDescent="0.25">
      <c r="A284" s="5" t="str">
        <f ca="1">HYPERLINK("#"&amp;CELL("address",'Quarterly Series'!HB3),":SI:0:1:0:1:6:0")</f>
        <v>:SI:0:1:0:1:6:0</v>
      </c>
      <c r="B284" s="3" t="s">
        <v>24</v>
      </c>
      <c r="C284" s="3" t="s">
        <v>1098</v>
      </c>
      <c r="D284" s="3" t="s">
        <v>26</v>
      </c>
      <c r="E284" s="3" t="s">
        <v>7</v>
      </c>
      <c r="F284" s="3" t="s">
        <v>8</v>
      </c>
      <c r="G284" s="3" t="s">
        <v>98</v>
      </c>
      <c r="H284" s="3" t="s">
        <v>28</v>
      </c>
      <c r="I284" s="3" t="s">
        <v>11</v>
      </c>
      <c r="J284" s="3" t="s">
        <v>1099</v>
      </c>
      <c r="K284" s="3" t="s">
        <v>123</v>
      </c>
      <c r="L284" s="3" t="s">
        <v>12</v>
      </c>
      <c r="M284" s="3" t="s">
        <v>15</v>
      </c>
      <c r="N284" s="3" t="s">
        <v>33</v>
      </c>
      <c r="O284" s="3" t="s">
        <v>1100</v>
      </c>
      <c r="P284" s="3" t="s">
        <v>1102</v>
      </c>
      <c r="Q284" s="3" t="s">
        <v>17</v>
      </c>
      <c r="R284" s="3" t="s">
        <v>17</v>
      </c>
      <c r="S284" s="3" t="s">
        <v>1103</v>
      </c>
      <c r="T284" s="3" t="s">
        <v>1104</v>
      </c>
      <c r="U284" s="3" t="s">
        <v>1101</v>
      </c>
      <c r="V284" t="s">
        <v>1671</v>
      </c>
    </row>
    <row r="285" spans="1:22" x14ac:dyDescent="0.25">
      <c r="A285" s="5" t="str">
        <f ca="1">HYPERLINK("#"&amp;CELL("address",'Quarterly Series'!HC3),":SI:0:1:1:1:6:0")</f>
        <v>:SI:0:1:1:1:6:0</v>
      </c>
      <c r="B285" s="3" t="s">
        <v>24</v>
      </c>
      <c r="C285" s="3" t="s">
        <v>1098</v>
      </c>
      <c r="D285" s="3" t="s">
        <v>26</v>
      </c>
      <c r="E285" s="3" t="s">
        <v>7</v>
      </c>
      <c r="F285" s="3" t="s">
        <v>46</v>
      </c>
      <c r="G285" s="3" t="s">
        <v>98</v>
      </c>
      <c r="H285" s="3" t="s">
        <v>28</v>
      </c>
      <c r="I285" s="3" t="s">
        <v>11</v>
      </c>
      <c r="J285" s="3" t="s">
        <v>1105</v>
      </c>
      <c r="K285" s="3" t="s">
        <v>123</v>
      </c>
      <c r="L285" s="3" t="s">
        <v>12</v>
      </c>
      <c r="M285" s="3" t="s">
        <v>15</v>
      </c>
      <c r="N285" s="3" t="s">
        <v>33</v>
      </c>
      <c r="O285" s="3" t="s">
        <v>1100</v>
      </c>
      <c r="P285" s="3" t="s">
        <v>1102</v>
      </c>
      <c r="Q285" s="3" t="s">
        <v>17</v>
      </c>
      <c r="R285" s="3" t="s">
        <v>17</v>
      </c>
      <c r="S285" s="3" t="s">
        <v>1106</v>
      </c>
      <c r="T285" s="3" t="s">
        <v>1104</v>
      </c>
      <c r="U285" s="3" t="s">
        <v>1101</v>
      </c>
      <c r="V285" t="s">
        <v>1671</v>
      </c>
    </row>
    <row r="286" spans="1:22" x14ac:dyDescent="0.25">
      <c r="A286" s="5" t="str">
        <f ca="1">HYPERLINK("#"&amp;CELL("address",'Quarterly Series'!HD3),":SI:0:1:2:1:6:0")</f>
        <v>:SI:0:1:2:1:6:0</v>
      </c>
      <c r="B286" s="3" t="s">
        <v>24</v>
      </c>
      <c r="C286" s="3" t="s">
        <v>1098</v>
      </c>
      <c r="D286" s="3" t="s">
        <v>26</v>
      </c>
      <c r="E286" s="3" t="s">
        <v>7</v>
      </c>
      <c r="F286" s="3" t="s">
        <v>61</v>
      </c>
      <c r="G286" s="3" t="s">
        <v>98</v>
      </c>
      <c r="H286" s="3" t="s">
        <v>28</v>
      </c>
      <c r="I286" s="3" t="s">
        <v>11</v>
      </c>
      <c r="J286" s="3" t="s">
        <v>1107</v>
      </c>
      <c r="K286" s="3" t="s">
        <v>123</v>
      </c>
      <c r="L286" s="3" t="s">
        <v>12</v>
      </c>
      <c r="M286" s="3" t="s">
        <v>15</v>
      </c>
      <c r="N286" s="3" t="s">
        <v>33</v>
      </c>
      <c r="O286" s="3" t="s">
        <v>1100</v>
      </c>
      <c r="P286" s="3" t="s">
        <v>1102</v>
      </c>
      <c r="Q286" s="3" t="s">
        <v>17</v>
      </c>
      <c r="R286" s="3" t="s">
        <v>17</v>
      </c>
      <c r="S286" s="3" t="s">
        <v>1108</v>
      </c>
      <c r="T286" s="3" t="s">
        <v>1104</v>
      </c>
      <c r="U286" s="3" t="s">
        <v>1101</v>
      </c>
      <c r="V286" t="s">
        <v>1671</v>
      </c>
    </row>
    <row r="287" spans="1:22" x14ac:dyDescent="0.25">
      <c r="A287" s="5" t="str">
        <f ca="1">HYPERLINK("#"&amp;CELL("address",'Quarterly Series'!HE3),":SI:0:2:1:1:6:0")</f>
        <v>:SI:0:2:1:1:6:0</v>
      </c>
      <c r="B287" s="3" t="s">
        <v>24</v>
      </c>
      <c r="C287" s="3" t="s">
        <v>1098</v>
      </c>
      <c r="D287" s="3" t="s">
        <v>26</v>
      </c>
      <c r="E287" s="3" t="s">
        <v>45</v>
      </c>
      <c r="F287" s="3" t="s">
        <v>46</v>
      </c>
      <c r="G287" s="3" t="s">
        <v>98</v>
      </c>
      <c r="H287" s="3" t="s">
        <v>28</v>
      </c>
      <c r="I287" s="3" t="s">
        <v>11</v>
      </c>
      <c r="J287" s="3" t="s">
        <v>1109</v>
      </c>
      <c r="K287" s="3" t="s">
        <v>123</v>
      </c>
      <c r="L287" s="3" t="s">
        <v>12</v>
      </c>
      <c r="M287" s="3" t="s">
        <v>15</v>
      </c>
      <c r="N287" s="3" t="s">
        <v>33</v>
      </c>
      <c r="O287" s="3" t="s">
        <v>1100</v>
      </c>
      <c r="P287" s="3" t="s">
        <v>1102</v>
      </c>
      <c r="Q287" s="3" t="s">
        <v>17</v>
      </c>
      <c r="R287" s="3" t="s">
        <v>17</v>
      </c>
      <c r="S287" s="3" t="s">
        <v>1110</v>
      </c>
      <c r="T287" s="3" t="s">
        <v>1104</v>
      </c>
      <c r="U287" s="3" t="s">
        <v>1101</v>
      </c>
      <c r="V287" t="s">
        <v>1671</v>
      </c>
    </row>
    <row r="288" spans="1:22" x14ac:dyDescent="0.25">
      <c r="A288" s="5" t="str">
        <f ca="1">HYPERLINK("#"&amp;CELL("address",'Quarterly Series'!HF3),":SI:0:2:2:1:6:0")</f>
        <v>:SI:0:2:2:1:6:0</v>
      </c>
      <c r="B288" s="3" t="s">
        <v>24</v>
      </c>
      <c r="C288" s="3" t="s">
        <v>1098</v>
      </c>
      <c r="D288" s="3" t="s">
        <v>26</v>
      </c>
      <c r="E288" s="3" t="s">
        <v>45</v>
      </c>
      <c r="F288" s="3" t="s">
        <v>61</v>
      </c>
      <c r="G288" s="3" t="s">
        <v>98</v>
      </c>
      <c r="H288" s="3" t="s">
        <v>28</v>
      </c>
      <c r="I288" s="3" t="s">
        <v>11</v>
      </c>
      <c r="J288" s="3" t="s">
        <v>1111</v>
      </c>
      <c r="K288" s="3" t="s">
        <v>123</v>
      </c>
      <c r="L288" s="3" t="s">
        <v>12</v>
      </c>
      <c r="M288" s="3" t="s">
        <v>15</v>
      </c>
      <c r="N288" s="3" t="s">
        <v>33</v>
      </c>
      <c r="O288" s="3" t="s">
        <v>1100</v>
      </c>
      <c r="P288" s="3" t="s">
        <v>1102</v>
      </c>
      <c r="Q288" s="3" t="s">
        <v>17</v>
      </c>
      <c r="R288" s="3" t="s">
        <v>17</v>
      </c>
      <c r="S288" s="3" t="s">
        <v>1112</v>
      </c>
      <c r="T288" s="3" t="s">
        <v>1104</v>
      </c>
      <c r="U288" s="3" t="s">
        <v>1101</v>
      </c>
      <c r="V288" t="s">
        <v>1671</v>
      </c>
    </row>
    <row r="289" spans="1:22" x14ac:dyDescent="0.25">
      <c r="A289" s="5" t="str">
        <f ca="1">HYPERLINK("#"&amp;CELL("address",'Quarterly Series'!HG3),":SI:0:8:1:1:6:0")</f>
        <v>:SI:0:8:1:1:6:0</v>
      </c>
      <c r="B289" s="3" t="s">
        <v>24</v>
      </c>
      <c r="C289" s="3" t="s">
        <v>1098</v>
      </c>
      <c r="D289" s="3" t="s">
        <v>26</v>
      </c>
      <c r="E289" s="3" t="s">
        <v>51</v>
      </c>
      <c r="F289" s="3" t="s">
        <v>46</v>
      </c>
      <c r="G289" s="3" t="s">
        <v>98</v>
      </c>
      <c r="H289" s="3" t="s">
        <v>28</v>
      </c>
      <c r="I289" s="3" t="s">
        <v>11</v>
      </c>
      <c r="J289" s="3" t="s">
        <v>1113</v>
      </c>
      <c r="K289" s="3" t="s">
        <v>123</v>
      </c>
      <c r="L289" s="3" t="s">
        <v>12</v>
      </c>
      <c r="M289" s="3" t="s">
        <v>15</v>
      </c>
      <c r="N289" s="3" t="s">
        <v>33</v>
      </c>
      <c r="O289" s="3" t="s">
        <v>1100</v>
      </c>
      <c r="P289" s="3" t="s">
        <v>1102</v>
      </c>
      <c r="Q289" s="3" t="s">
        <v>17</v>
      </c>
      <c r="R289" s="3" t="s">
        <v>17</v>
      </c>
      <c r="S289" s="3" t="s">
        <v>1114</v>
      </c>
      <c r="T289" s="3" t="s">
        <v>1104</v>
      </c>
      <c r="U289" s="3" t="s">
        <v>1101</v>
      </c>
      <c r="V289" t="s">
        <v>1671</v>
      </c>
    </row>
    <row r="290" spans="1:22" x14ac:dyDescent="0.25">
      <c r="A290" s="5" t="str">
        <f ca="1">HYPERLINK("#"&amp;CELL("address",'Quarterly Series'!HH3),":SI:0:8:2:1:6:0")</f>
        <v>:SI:0:8:2:1:6:0</v>
      </c>
      <c r="B290" s="3" t="s">
        <v>24</v>
      </c>
      <c r="C290" s="3" t="s">
        <v>1098</v>
      </c>
      <c r="D290" s="3" t="s">
        <v>26</v>
      </c>
      <c r="E290" s="3" t="s">
        <v>51</v>
      </c>
      <c r="F290" s="3" t="s">
        <v>61</v>
      </c>
      <c r="G290" s="3" t="s">
        <v>98</v>
      </c>
      <c r="H290" s="3" t="s">
        <v>28</v>
      </c>
      <c r="I290" s="3" t="s">
        <v>11</v>
      </c>
      <c r="J290" s="3" t="s">
        <v>1115</v>
      </c>
      <c r="K290" s="3" t="s">
        <v>123</v>
      </c>
      <c r="L290" s="3" t="s">
        <v>12</v>
      </c>
      <c r="M290" s="3" t="s">
        <v>15</v>
      </c>
      <c r="N290" s="3" t="s">
        <v>33</v>
      </c>
      <c r="O290" s="3" t="s">
        <v>1100</v>
      </c>
      <c r="P290" s="3" t="s">
        <v>1102</v>
      </c>
      <c r="Q290" s="3" t="s">
        <v>17</v>
      </c>
      <c r="R290" s="3" t="s">
        <v>17</v>
      </c>
      <c r="S290" s="3" t="s">
        <v>1116</v>
      </c>
      <c r="T290" s="3" t="s">
        <v>1104</v>
      </c>
      <c r="U290" s="3" t="s">
        <v>1101</v>
      </c>
      <c r="V290" t="s">
        <v>1671</v>
      </c>
    </row>
    <row r="291" spans="1:22" x14ac:dyDescent="0.25">
      <c r="A291" s="5" t="str">
        <f ca="1">HYPERLINK("#"&amp;CELL("address",'Quarterly Series'!HI3),":SI:1:8:1:1:6:0")</f>
        <v>:SI:1:8:1:1:6:0</v>
      </c>
      <c r="B291" s="3" t="s">
        <v>24</v>
      </c>
      <c r="C291" s="3" t="s">
        <v>1098</v>
      </c>
      <c r="D291" s="3" t="s">
        <v>37</v>
      </c>
      <c r="E291" s="3" t="s">
        <v>51</v>
      </c>
      <c r="F291" s="3" t="s">
        <v>46</v>
      </c>
      <c r="G291" s="3" t="s">
        <v>98</v>
      </c>
      <c r="H291" s="3" t="s">
        <v>28</v>
      </c>
      <c r="I291" s="3" t="s">
        <v>11</v>
      </c>
      <c r="J291" s="3" t="s">
        <v>1117</v>
      </c>
      <c r="K291" s="3" t="s">
        <v>123</v>
      </c>
      <c r="L291" s="3" t="s">
        <v>12</v>
      </c>
      <c r="M291" s="3" t="s">
        <v>15</v>
      </c>
      <c r="N291" s="3" t="s">
        <v>33</v>
      </c>
      <c r="O291" s="3" t="s">
        <v>1100</v>
      </c>
      <c r="P291" s="3" t="s">
        <v>1102</v>
      </c>
      <c r="Q291" s="3" t="s">
        <v>17</v>
      </c>
      <c r="R291" s="3" t="s">
        <v>17</v>
      </c>
      <c r="S291" s="3" t="s">
        <v>1118</v>
      </c>
      <c r="T291" s="3" t="s">
        <v>1104</v>
      </c>
      <c r="U291" s="3" t="s">
        <v>1101</v>
      </c>
      <c r="V291" t="s">
        <v>1671</v>
      </c>
    </row>
    <row r="292" spans="1:22" x14ac:dyDescent="0.25">
      <c r="A292" s="5" t="str">
        <f ca="1">HYPERLINK("#"&amp;CELL("address",'Quarterly Series'!HJ3),":SI:2:8:1:1:6:0")</f>
        <v>:SI:2:8:1:1:6:0</v>
      </c>
      <c r="B292" s="3" t="s">
        <v>24</v>
      </c>
      <c r="C292" s="3" t="s">
        <v>1098</v>
      </c>
      <c r="D292" s="3" t="s">
        <v>6</v>
      </c>
      <c r="E292" s="3" t="s">
        <v>51</v>
      </c>
      <c r="F292" s="3" t="s">
        <v>46</v>
      </c>
      <c r="G292" s="3" t="s">
        <v>98</v>
      </c>
      <c r="H292" s="3" t="s">
        <v>28</v>
      </c>
      <c r="I292" s="3" t="s">
        <v>11</v>
      </c>
      <c r="J292" s="3" t="s">
        <v>1119</v>
      </c>
      <c r="K292" s="3" t="s">
        <v>123</v>
      </c>
      <c r="L292" s="3" t="s">
        <v>12</v>
      </c>
      <c r="M292" s="3" t="s">
        <v>15</v>
      </c>
      <c r="N292" s="3" t="s">
        <v>33</v>
      </c>
      <c r="O292" s="3" t="s">
        <v>1100</v>
      </c>
      <c r="P292" s="3" t="s">
        <v>1102</v>
      </c>
      <c r="Q292" s="3" t="s">
        <v>17</v>
      </c>
      <c r="R292" s="3" t="s">
        <v>17</v>
      </c>
      <c r="S292" s="3" t="s">
        <v>1120</v>
      </c>
      <c r="T292" s="3" t="s">
        <v>1104</v>
      </c>
      <c r="U292" s="3" t="s">
        <v>1101</v>
      </c>
      <c r="V292" t="s">
        <v>1671</v>
      </c>
    </row>
    <row r="293" spans="1:22" x14ac:dyDescent="0.25">
      <c r="A293" s="5" t="str">
        <f ca="1">HYPERLINK("#"&amp;CELL("address",'Quarterly Series'!HK3),":SK:0:1:0:1:6:0")</f>
        <v>:SK:0:1:0:1:6:0</v>
      </c>
      <c r="B293" s="3" t="s">
        <v>24</v>
      </c>
      <c r="C293" s="3" t="s">
        <v>1121</v>
      </c>
      <c r="D293" s="3" t="s">
        <v>26</v>
      </c>
      <c r="E293" s="3" t="s">
        <v>7</v>
      </c>
      <c r="F293" s="3" t="s">
        <v>8</v>
      </c>
      <c r="G293" s="3" t="s">
        <v>98</v>
      </c>
      <c r="H293" s="3" t="s">
        <v>28</v>
      </c>
      <c r="I293" s="3" t="s">
        <v>11</v>
      </c>
      <c r="J293" s="3" t="s">
        <v>30</v>
      </c>
      <c r="K293" s="3" t="s">
        <v>123</v>
      </c>
      <c r="L293" s="3" t="s">
        <v>12</v>
      </c>
      <c r="M293" s="3" t="s">
        <v>15</v>
      </c>
      <c r="N293" s="3" t="s">
        <v>17</v>
      </c>
      <c r="O293" s="3" t="s">
        <v>381</v>
      </c>
      <c r="P293" s="3" t="s">
        <v>383</v>
      </c>
      <c r="Q293" s="3" t="s">
        <v>17</v>
      </c>
      <c r="R293" s="3" t="s">
        <v>17</v>
      </c>
      <c r="S293" s="3" t="s">
        <v>17</v>
      </c>
      <c r="T293" s="3" t="s">
        <v>1123</v>
      </c>
      <c r="U293" s="3" t="s">
        <v>1122</v>
      </c>
      <c r="V293" t="s">
        <v>1671</v>
      </c>
    </row>
    <row r="294" spans="1:22" x14ac:dyDescent="0.25">
      <c r="A294" s="5" t="str">
        <f ca="1">HYPERLINK("#"&amp;CELL("address",'Quarterly Series'!HL3),":SK:0:1:0:2:1:0")</f>
        <v>:SK:0:1:0:2:1:0</v>
      </c>
      <c r="B294" s="3" t="s">
        <v>24</v>
      </c>
      <c r="C294" s="3" t="s">
        <v>1121</v>
      </c>
      <c r="D294" s="3" t="s">
        <v>26</v>
      </c>
      <c r="E294" s="3" t="s">
        <v>7</v>
      </c>
      <c r="F294" s="3" t="s">
        <v>8</v>
      </c>
      <c r="G294" s="3" t="s">
        <v>9</v>
      </c>
      <c r="H294" s="3" t="s">
        <v>10</v>
      </c>
      <c r="I294" s="3" t="s">
        <v>11</v>
      </c>
      <c r="J294" s="3" t="s">
        <v>1125</v>
      </c>
      <c r="K294" s="3" t="s">
        <v>1124</v>
      </c>
      <c r="L294" s="3" t="s">
        <v>12</v>
      </c>
      <c r="M294" s="3" t="s">
        <v>15</v>
      </c>
      <c r="N294" s="3" t="s">
        <v>33</v>
      </c>
      <c r="O294" s="3" t="s">
        <v>1126</v>
      </c>
      <c r="P294" s="3" t="s">
        <v>1128</v>
      </c>
      <c r="Q294" s="3" t="s">
        <v>17</v>
      </c>
      <c r="R294" s="3" t="s">
        <v>17</v>
      </c>
      <c r="S294" s="3" t="s">
        <v>1129</v>
      </c>
      <c r="T294" s="3" t="s">
        <v>1130</v>
      </c>
      <c r="U294" s="3" t="s">
        <v>1127</v>
      </c>
      <c r="V294" t="s">
        <v>1671</v>
      </c>
    </row>
    <row r="295" spans="1:22" x14ac:dyDescent="0.25">
      <c r="A295" s="5" t="str">
        <f ca="1">HYPERLINK("#"&amp;CELL("address",'Quarterly Series'!HM3),":SK:0:1:1:1:6:0")</f>
        <v>:SK:0:1:1:1:6:0</v>
      </c>
      <c r="B295" s="3" t="s">
        <v>24</v>
      </c>
      <c r="C295" s="3" t="s">
        <v>1121</v>
      </c>
      <c r="D295" s="3" t="s">
        <v>26</v>
      </c>
      <c r="E295" s="3" t="s">
        <v>7</v>
      </c>
      <c r="F295" s="3" t="s">
        <v>46</v>
      </c>
      <c r="G295" s="3" t="s">
        <v>98</v>
      </c>
      <c r="H295" s="3" t="s">
        <v>28</v>
      </c>
      <c r="I295" s="3" t="s">
        <v>11</v>
      </c>
      <c r="J295" s="3" t="s">
        <v>1131</v>
      </c>
      <c r="K295" s="3" t="s">
        <v>123</v>
      </c>
      <c r="L295" s="3" t="s">
        <v>12</v>
      </c>
      <c r="M295" s="3" t="s">
        <v>15</v>
      </c>
      <c r="N295" s="3" t="s">
        <v>17</v>
      </c>
      <c r="O295" s="3" t="s">
        <v>1132</v>
      </c>
      <c r="P295" s="3" t="s">
        <v>17</v>
      </c>
      <c r="Q295" s="3" t="s">
        <v>17</v>
      </c>
      <c r="R295" s="3" t="s">
        <v>17</v>
      </c>
      <c r="S295" s="3" t="s">
        <v>17</v>
      </c>
      <c r="T295" s="3" t="s">
        <v>1123</v>
      </c>
      <c r="U295" s="3" t="s">
        <v>1122</v>
      </c>
      <c r="V295" t="s">
        <v>1671</v>
      </c>
    </row>
    <row r="296" spans="1:22" x14ac:dyDescent="0.25">
      <c r="A296" s="5" t="str">
        <f ca="1">HYPERLINK("#"&amp;CELL("address",'Quarterly Series'!HN3),":SK:0:1:2:1:6:0")</f>
        <v>:SK:0:1:2:1:6:0</v>
      </c>
      <c r="B296" s="3" t="s">
        <v>24</v>
      </c>
      <c r="C296" s="3" t="s">
        <v>1121</v>
      </c>
      <c r="D296" s="3" t="s">
        <v>26</v>
      </c>
      <c r="E296" s="3" t="s">
        <v>7</v>
      </c>
      <c r="F296" s="3" t="s">
        <v>61</v>
      </c>
      <c r="G296" s="3" t="s">
        <v>98</v>
      </c>
      <c r="H296" s="3" t="s">
        <v>28</v>
      </c>
      <c r="I296" s="3" t="s">
        <v>11</v>
      </c>
      <c r="J296" s="3" t="s">
        <v>469</v>
      </c>
      <c r="K296" s="3" t="s">
        <v>123</v>
      </c>
      <c r="L296" s="3" t="s">
        <v>12</v>
      </c>
      <c r="M296" s="3" t="s">
        <v>15</v>
      </c>
      <c r="N296" s="3" t="s">
        <v>17</v>
      </c>
      <c r="O296" s="3" t="s">
        <v>1133</v>
      </c>
      <c r="P296" s="3" t="s">
        <v>17</v>
      </c>
      <c r="Q296" s="3" t="s">
        <v>17</v>
      </c>
      <c r="R296" s="3" t="s">
        <v>17</v>
      </c>
      <c r="S296" s="3" t="s">
        <v>17</v>
      </c>
      <c r="T296" s="3" t="s">
        <v>1123</v>
      </c>
      <c r="U296" s="3" t="s">
        <v>1122</v>
      </c>
      <c r="V296" t="s">
        <v>1671</v>
      </c>
    </row>
    <row r="297" spans="1:22" x14ac:dyDescent="0.25">
      <c r="A297" s="5" t="str">
        <f ca="1">HYPERLINK("#"&amp;CELL("address",'Monthly Series'!AR3),":TH:3:3:0:0:6:0")</f>
        <v>:TH:3:3:0:0:6:0</v>
      </c>
      <c r="B297" s="3" t="s">
        <v>4</v>
      </c>
      <c r="C297" s="3" t="s">
        <v>1134</v>
      </c>
      <c r="D297" s="3" t="s">
        <v>232</v>
      </c>
      <c r="E297" s="3" t="s">
        <v>106</v>
      </c>
      <c r="F297" s="3" t="s">
        <v>8</v>
      </c>
      <c r="G297" s="3" t="s">
        <v>27</v>
      </c>
      <c r="H297" s="3" t="s">
        <v>28</v>
      </c>
      <c r="I297" s="3" t="s">
        <v>11</v>
      </c>
      <c r="J297" s="3" t="s">
        <v>1136</v>
      </c>
      <c r="K297" s="3" t="s">
        <v>1135</v>
      </c>
      <c r="L297" s="3" t="s">
        <v>12</v>
      </c>
      <c r="M297" s="3" t="s">
        <v>15</v>
      </c>
      <c r="N297" s="3" t="s">
        <v>17</v>
      </c>
      <c r="O297" s="3" t="s">
        <v>1137</v>
      </c>
      <c r="P297" s="3" t="s">
        <v>1140</v>
      </c>
      <c r="Q297" s="3" t="s">
        <v>1139</v>
      </c>
      <c r="R297" s="3" t="s">
        <v>17</v>
      </c>
      <c r="S297" s="3" t="s">
        <v>17</v>
      </c>
      <c r="T297" s="3" t="s">
        <v>1141</v>
      </c>
      <c r="U297" s="3" t="s">
        <v>1138</v>
      </c>
      <c r="V297" t="s">
        <v>1671</v>
      </c>
    </row>
    <row r="298" spans="1:22" x14ac:dyDescent="0.25">
      <c r="A298" s="5" t="str">
        <f ca="1">HYPERLINK("#"&amp;CELL("address",'Monthly Series'!AS3),":TH:3:4:0:0:6:0")</f>
        <v>:TH:3:4:0:0:6:0</v>
      </c>
      <c r="B298" s="3" t="s">
        <v>4</v>
      </c>
      <c r="C298" s="3" t="s">
        <v>1134</v>
      </c>
      <c r="D298" s="3" t="s">
        <v>232</v>
      </c>
      <c r="E298" s="3" t="s">
        <v>148</v>
      </c>
      <c r="F298" s="3" t="s">
        <v>8</v>
      </c>
      <c r="G298" s="3" t="s">
        <v>27</v>
      </c>
      <c r="H298" s="3" t="s">
        <v>28</v>
      </c>
      <c r="I298" s="3" t="s">
        <v>11</v>
      </c>
      <c r="J298" s="3" t="s">
        <v>1142</v>
      </c>
      <c r="K298" s="3" t="s">
        <v>1135</v>
      </c>
      <c r="L298" s="3" t="s">
        <v>12</v>
      </c>
      <c r="M298" s="3" t="s">
        <v>15</v>
      </c>
      <c r="N298" s="3" t="s">
        <v>17</v>
      </c>
      <c r="O298" s="3" t="s">
        <v>1143</v>
      </c>
      <c r="P298" s="3" t="s">
        <v>1145</v>
      </c>
      <c r="Q298" s="3" t="s">
        <v>17</v>
      </c>
      <c r="R298" s="3" t="s">
        <v>17</v>
      </c>
      <c r="S298" s="3" t="s">
        <v>17</v>
      </c>
      <c r="T298" s="3" t="s">
        <v>1146</v>
      </c>
      <c r="U298" s="3" t="s">
        <v>1144</v>
      </c>
      <c r="V298" t="s">
        <v>1671</v>
      </c>
    </row>
    <row r="299" spans="1:22" x14ac:dyDescent="0.25">
      <c r="A299" s="5" t="str">
        <f ca="1">HYPERLINK("#"&amp;CELL("address",'Monthly Series'!AT3),":TH:3:8:0:0:6:0")</f>
        <v>:TH:3:8:0:0:6:0</v>
      </c>
      <c r="B299" s="3" t="s">
        <v>4</v>
      </c>
      <c r="C299" s="3" t="s">
        <v>1134</v>
      </c>
      <c r="D299" s="3" t="s">
        <v>232</v>
      </c>
      <c r="E299" s="3" t="s">
        <v>51</v>
      </c>
      <c r="F299" s="3" t="s">
        <v>8</v>
      </c>
      <c r="G299" s="3" t="s">
        <v>27</v>
      </c>
      <c r="H299" s="3" t="s">
        <v>28</v>
      </c>
      <c r="I299" s="3" t="s">
        <v>11</v>
      </c>
      <c r="J299" s="3" t="s">
        <v>1147</v>
      </c>
      <c r="K299" s="3" t="s">
        <v>1135</v>
      </c>
      <c r="L299" s="3" t="s">
        <v>12</v>
      </c>
      <c r="M299" s="3" t="s">
        <v>15</v>
      </c>
      <c r="N299" s="3" t="s">
        <v>17</v>
      </c>
      <c r="O299" s="3" t="s">
        <v>1148</v>
      </c>
      <c r="P299" s="3" t="s">
        <v>1145</v>
      </c>
      <c r="Q299" s="3" t="s">
        <v>17</v>
      </c>
      <c r="R299" s="3" t="s">
        <v>17</v>
      </c>
      <c r="S299" s="3" t="s">
        <v>17</v>
      </c>
      <c r="T299" s="3" t="s">
        <v>1146</v>
      </c>
      <c r="U299" s="3" t="s">
        <v>1144</v>
      </c>
      <c r="V299" t="s">
        <v>1671</v>
      </c>
    </row>
    <row r="300" spans="1:22" x14ac:dyDescent="0.25">
      <c r="A300" s="5" t="str">
        <f ca="1">HYPERLINK("#"&amp;CELL("address",'Monthly Series'!AU3),":TH:3:L:1:0:6:0")</f>
        <v>:TH:3:L:1:0:6:0</v>
      </c>
      <c r="B300" s="3" t="s">
        <v>4</v>
      </c>
      <c r="C300" s="3" t="s">
        <v>1134</v>
      </c>
      <c r="D300" s="3" t="s">
        <v>232</v>
      </c>
      <c r="E300" s="3" t="s">
        <v>66</v>
      </c>
      <c r="F300" s="3" t="s">
        <v>46</v>
      </c>
      <c r="G300" s="3" t="s">
        <v>27</v>
      </c>
      <c r="H300" s="3" t="s">
        <v>28</v>
      </c>
      <c r="I300" s="3" t="s">
        <v>11</v>
      </c>
      <c r="J300" s="3" t="s">
        <v>1149</v>
      </c>
      <c r="K300" s="3" t="s">
        <v>1135</v>
      </c>
      <c r="L300" s="3" t="s">
        <v>12</v>
      </c>
      <c r="M300" s="3" t="s">
        <v>15</v>
      </c>
      <c r="N300" s="3" t="s">
        <v>17</v>
      </c>
      <c r="O300" s="3" t="s">
        <v>1150</v>
      </c>
      <c r="P300" s="3" t="s">
        <v>1151</v>
      </c>
      <c r="Q300" s="3" t="s">
        <v>17</v>
      </c>
      <c r="R300" s="3" t="s">
        <v>17</v>
      </c>
      <c r="S300" s="3" t="s">
        <v>17</v>
      </c>
      <c r="T300" s="3" t="s">
        <v>1146</v>
      </c>
      <c r="U300" s="3" t="s">
        <v>1144</v>
      </c>
      <c r="V300" t="s">
        <v>1671</v>
      </c>
    </row>
    <row r="301" spans="1:22" x14ac:dyDescent="0.25">
      <c r="A301" s="5" t="str">
        <f ca="1">HYPERLINK("#"&amp;CELL("address",'Monthly Series'!AV3),":TR:0:1:0:0:1:0")</f>
        <v>:TR:0:1:0:0:1:0</v>
      </c>
      <c r="B301" s="3" t="s">
        <v>4</v>
      </c>
      <c r="C301" s="3" t="s">
        <v>1152</v>
      </c>
      <c r="D301" s="3" t="s">
        <v>26</v>
      </c>
      <c r="E301" s="3" t="s">
        <v>7</v>
      </c>
      <c r="F301" s="3" t="s">
        <v>8</v>
      </c>
      <c r="G301" s="3" t="s">
        <v>27</v>
      </c>
      <c r="H301" s="3" t="s">
        <v>10</v>
      </c>
      <c r="I301" s="3" t="s">
        <v>11</v>
      </c>
      <c r="J301" s="3" t="s">
        <v>1025</v>
      </c>
      <c r="K301" s="3" t="s">
        <v>123</v>
      </c>
      <c r="L301" s="3" t="s">
        <v>12</v>
      </c>
      <c r="M301" s="3" t="s">
        <v>15</v>
      </c>
      <c r="N301" s="3" t="s">
        <v>33</v>
      </c>
      <c r="O301" s="3" t="s">
        <v>1153</v>
      </c>
      <c r="P301" s="3" t="s">
        <v>1155</v>
      </c>
      <c r="Q301" s="3" t="s">
        <v>17</v>
      </c>
      <c r="R301" s="3" t="s">
        <v>17</v>
      </c>
      <c r="S301" s="3" t="s">
        <v>1156</v>
      </c>
      <c r="T301" s="3" t="s">
        <v>1157</v>
      </c>
      <c r="U301" s="3" t="s">
        <v>1154</v>
      </c>
      <c r="V301" t="s">
        <v>1671</v>
      </c>
    </row>
    <row r="302" spans="1:22" x14ac:dyDescent="0.25">
      <c r="A302" s="5" t="str">
        <f ca="1">HYPERLINK("#"&amp;CELL("address",'Monthly Series'!AW3),":TR:0:1:2:0:1:0")</f>
        <v>:TR:0:1:2:0:1:0</v>
      </c>
      <c r="B302" s="3" t="s">
        <v>4</v>
      </c>
      <c r="C302" s="3" t="s">
        <v>1152</v>
      </c>
      <c r="D302" s="3" t="s">
        <v>26</v>
      </c>
      <c r="E302" s="3" t="s">
        <v>7</v>
      </c>
      <c r="F302" s="3" t="s">
        <v>61</v>
      </c>
      <c r="G302" s="3" t="s">
        <v>27</v>
      </c>
      <c r="H302" s="3" t="s">
        <v>10</v>
      </c>
      <c r="I302" s="3" t="s">
        <v>11</v>
      </c>
      <c r="J302" s="3" t="s">
        <v>1158</v>
      </c>
      <c r="K302" s="3" t="s">
        <v>123</v>
      </c>
      <c r="L302" s="3" t="s">
        <v>12</v>
      </c>
      <c r="M302" s="3" t="s">
        <v>15</v>
      </c>
      <c r="N302" s="3" t="s">
        <v>33</v>
      </c>
      <c r="O302" s="3" t="s">
        <v>1159</v>
      </c>
      <c r="P302" s="3" t="s">
        <v>1155</v>
      </c>
      <c r="Q302" s="3" t="s">
        <v>17</v>
      </c>
      <c r="R302" s="3" t="s">
        <v>17</v>
      </c>
      <c r="S302" s="3" t="s">
        <v>1160</v>
      </c>
      <c r="T302" s="3" t="s">
        <v>1161</v>
      </c>
      <c r="U302" s="3" t="s">
        <v>1154</v>
      </c>
      <c r="V302" t="s">
        <v>1671</v>
      </c>
    </row>
    <row r="303" spans="1:22" x14ac:dyDescent="0.25">
      <c r="A303" s="5" t="str">
        <f ca="1">HYPERLINK("#"&amp;CELL("address",'Quarterly Series'!HO3),":US:0:1:1:2:0:1")</f>
        <v>:US:0:1:1:2:0:1</v>
      </c>
      <c r="B303" s="3" t="s">
        <v>24</v>
      </c>
      <c r="C303" s="3" t="s">
        <v>1162</v>
      </c>
      <c r="D303" s="3" t="s">
        <v>26</v>
      </c>
      <c r="E303" s="3" t="s">
        <v>7</v>
      </c>
      <c r="F303" s="3" t="s">
        <v>46</v>
      </c>
      <c r="G303" s="3" t="s">
        <v>9</v>
      </c>
      <c r="H303" s="3" t="s">
        <v>129</v>
      </c>
      <c r="I303" s="3" t="s">
        <v>554</v>
      </c>
      <c r="J303" s="3" t="s">
        <v>1165</v>
      </c>
      <c r="K303" s="3" t="s">
        <v>1164</v>
      </c>
      <c r="L303" s="3" t="s">
        <v>1163</v>
      </c>
      <c r="M303" s="3" t="s">
        <v>15</v>
      </c>
      <c r="N303" s="3" t="s">
        <v>33</v>
      </c>
      <c r="O303" s="3" t="s">
        <v>1166</v>
      </c>
      <c r="P303" s="3" t="s">
        <v>17</v>
      </c>
      <c r="Q303" s="3" t="s">
        <v>17</v>
      </c>
      <c r="R303" s="3" t="s">
        <v>17</v>
      </c>
      <c r="S303" s="3" t="s">
        <v>1168</v>
      </c>
      <c r="T303" s="3" t="s">
        <v>1169</v>
      </c>
      <c r="U303" s="3" t="s">
        <v>1167</v>
      </c>
      <c r="V303" t="s">
        <v>1671</v>
      </c>
    </row>
    <row r="304" spans="1:22" x14ac:dyDescent="0.25">
      <c r="A304" s="5" t="str">
        <f ca="1">HYPERLINK("#"&amp;CELL("address",'Quarterly Series'!HP3),":US:0:2:1:3:0:0")</f>
        <v>:US:0:2:1:3:0:0</v>
      </c>
      <c r="B304" s="3" t="s">
        <v>24</v>
      </c>
      <c r="C304" s="3" t="s">
        <v>1162</v>
      </c>
      <c r="D304" s="3" t="s">
        <v>26</v>
      </c>
      <c r="E304" s="3" t="s">
        <v>45</v>
      </c>
      <c r="F304" s="3" t="s">
        <v>46</v>
      </c>
      <c r="G304" s="3" t="s">
        <v>444</v>
      </c>
      <c r="H304" s="3" t="s">
        <v>129</v>
      </c>
      <c r="I304" s="3" t="s">
        <v>11</v>
      </c>
      <c r="J304" s="3" t="s">
        <v>1171</v>
      </c>
      <c r="K304" s="3" t="s">
        <v>1170</v>
      </c>
      <c r="L304" s="3" t="s">
        <v>12</v>
      </c>
      <c r="M304" s="3" t="s">
        <v>15</v>
      </c>
      <c r="N304" s="3" t="s">
        <v>33</v>
      </c>
      <c r="O304" s="3" t="s">
        <v>1172</v>
      </c>
      <c r="P304" s="3" t="s">
        <v>1174</v>
      </c>
      <c r="Q304" s="3" t="s">
        <v>17</v>
      </c>
      <c r="R304" s="3" t="s">
        <v>17</v>
      </c>
      <c r="S304" s="3" t="s">
        <v>1175</v>
      </c>
      <c r="T304" s="3" t="s">
        <v>1173</v>
      </c>
      <c r="U304" s="3" t="s">
        <v>1173</v>
      </c>
      <c r="V304" t="s">
        <v>1671</v>
      </c>
    </row>
    <row r="305" spans="1:22" x14ac:dyDescent="0.25">
      <c r="A305" s="5" t="str">
        <f ca="1">HYPERLINK("#"&amp;CELL("address",'Quarterly Series'!HQ3),":US:0:2:2:1:0:0")</f>
        <v>:US:0:2:2:1:0:0</v>
      </c>
      <c r="B305" s="3" t="s">
        <v>24</v>
      </c>
      <c r="C305" s="3" t="s">
        <v>1162</v>
      </c>
      <c r="D305" s="3" t="s">
        <v>26</v>
      </c>
      <c r="E305" s="3" t="s">
        <v>45</v>
      </c>
      <c r="F305" s="3" t="s">
        <v>61</v>
      </c>
      <c r="G305" s="3" t="s">
        <v>98</v>
      </c>
      <c r="H305" s="3" t="s">
        <v>129</v>
      </c>
      <c r="I305" s="3" t="s">
        <v>11</v>
      </c>
      <c r="J305" s="3" t="s">
        <v>1176</v>
      </c>
      <c r="K305" s="3" t="s">
        <v>130</v>
      </c>
      <c r="L305" s="3" t="s">
        <v>12</v>
      </c>
      <c r="M305" s="3" t="s">
        <v>15</v>
      </c>
      <c r="N305" s="3" t="s">
        <v>33</v>
      </c>
      <c r="O305" s="3" t="s">
        <v>1177</v>
      </c>
      <c r="P305" s="3" t="s">
        <v>17</v>
      </c>
      <c r="Q305" s="3" t="s">
        <v>17</v>
      </c>
      <c r="R305" s="3" t="s">
        <v>17</v>
      </c>
      <c r="S305" s="3" t="s">
        <v>1179</v>
      </c>
      <c r="T305" s="3" t="s">
        <v>1180</v>
      </c>
      <c r="U305" s="3" t="s">
        <v>1178</v>
      </c>
      <c r="V305" t="s">
        <v>1671</v>
      </c>
    </row>
    <row r="306" spans="1:22" x14ac:dyDescent="0.25">
      <c r="A306" s="5" t="str">
        <f ca="1">HYPERLINK("#"&amp;CELL("address",'Quarterly Series'!HR3),":XM:0:1:0:0:0:0")</f>
        <v>:XM:0:1:0:0:0:0</v>
      </c>
      <c r="B306" s="3" t="s">
        <v>24</v>
      </c>
      <c r="C306" s="3" t="s">
        <v>1181</v>
      </c>
      <c r="D306" s="3" t="s">
        <v>26</v>
      </c>
      <c r="E306" s="3" t="s">
        <v>7</v>
      </c>
      <c r="F306" s="3" t="s">
        <v>8</v>
      </c>
      <c r="G306" s="3" t="s">
        <v>27</v>
      </c>
      <c r="H306" s="3" t="s">
        <v>129</v>
      </c>
      <c r="I306" s="3" t="s">
        <v>11</v>
      </c>
      <c r="J306" s="3" t="s">
        <v>1182</v>
      </c>
      <c r="K306" s="3" t="s">
        <v>178</v>
      </c>
      <c r="L306" s="3" t="s">
        <v>12</v>
      </c>
      <c r="M306" s="3" t="s">
        <v>15</v>
      </c>
      <c r="N306" s="3" t="s">
        <v>220</v>
      </c>
      <c r="O306" s="3" t="s">
        <v>1183</v>
      </c>
      <c r="P306" s="3" t="s">
        <v>1186</v>
      </c>
      <c r="Q306" s="3" t="s">
        <v>17</v>
      </c>
      <c r="R306" s="3" t="s">
        <v>1184</v>
      </c>
      <c r="S306" s="3" t="s">
        <v>1187</v>
      </c>
      <c r="T306" s="3" t="s">
        <v>1188</v>
      </c>
      <c r="U306" s="3" t="s">
        <v>1185</v>
      </c>
      <c r="V306" t="s">
        <v>1671</v>
      </c>
    </row>
    <row r="307" spans="1:22" x14ac:dyDescent="0.25">
      <c r="A307" s="5" t="str">
        <f ca="1">HYPERLINK("#"&amp;CELL("address",'Quarterly Series'!HS3),":XM:0:A:0:0:0:0")</f>
        <v>:XM:0:A:0:0:0:0</v>
      </c>
      <c r="B307" s="3" t="s">
        <v>24</v>
      </c>
      <c r="C307" s="3" t="s">
        <v>1181</v>
      </c>
      <c r="D307" s="3" t="s">
        <v>26</v>
      </c>
      <c r="E307" s="3" t="s">
        <v>402</v>
      </c>
      <c r="F307" s="3" t="s">
        <v>8</v>
      </c>
      <c r="G307" s="3" t="s">
        <v>27</v>
      </c>
      <c r="H307" s="3" t="s">
        <v>129</v>
      </c>
      <c r="I307" s="3" t="s">
        <v>11</v>
      </c>
      <c r="J307" s="3" t="s">
        <v>1189</v>
      </c>
      <c r="K307" s="3" t="s">
        <v>316</v>
      </c>
      <c r="L307" s="3" t="s">
        <v>12</v>
      </c>
      <c r="M307" s="3" t="s">
        <v>15</v>
      </c>
      <c r="N307" s="3" t="s">
        <v>17</v>
      </c>
      <c r="O307" s="3" t="s">
        <v>1190</v>
      </c>
      <c r="P307" s="3" t="s">
        <v>17</v>
      </c>
      <c r="Q307" s="3" t="s">
        <v>17</v>
      </c>
      <c r="R307" s="3" t="s">
        <v>17</v>
      </c>
      <c r="S307" s="3" t="s">
        <v>1191</v>
      </c>
      <c r="T307" s="3" t="s">
        <v>1192</v>
      </c>
      <c r="U307" s="3" t="s">
        <v>17</v>
      </c>
      <c r="V307" t="s">
        <v>1671</v>
      </c>
    </row>
    <row r="308" spans="1:22" x14ac:dyDescent="0.25">
      <c r="A308" s="5" t="str">
        <f ca="1">HYPERLINK("#"&amp;CELL("address",'Monthly Series'!AX3),":ZA:0:1:0:2:0:1")</f>
        <v>:ZA:0:1:0:2:0:1</v>
      </c>
      <c r="B308" s="3" t="s">
        <v>4</v>
      </c>
      <c r="C308" s="3" t="s">
        <v>1193</v>
      </c>
      <c r="D308" s="3" t="s">
        <v>26</v>
      </c>
      <c r="E308" s="3" t="s">
        <v>7</v>
      </c>
      <c r="F308" s="3" t="s">
        <v>8</v>
      </c>
      <c r="G308" s="3" t="s">
        <v>9</v>
      </c>
      <c r="H308" s="3" t="s">
        <v>129</v>
      </c>
      <c r="I308" s="3" t="s">
        <v>554</v>
      </c>
      <c r="J308" s="3" t="s">
        <v>1194</v>
      </c>
      <c r="K308" s="3" t="s">
        <v>29</v>
      </c>
      <c r="L308" s="3" t="s">
        <v>12</v>
      </c>
      <c r="M308" s="3" t="s">
        <v>15</v>
      </c>
      <c r="N308" s="3" t="s">
        <v>33</v>
      </c>
      <c r="O308" s="3" t="s">
        <v>1195</v>
      </c>
      <c r="P308" s="3" t="s">
        <v>1196</v>
      </c>
      <c r="Q308" s="3" t="s">
        <v>17</v>
      </c>
      <c r="R308" s="3" t="s">
        <v>17</v>
      </c>
      <c r="S308" s="3" t="s">
        <v>1197</v>
      </c>
      <c r="T308" s="3" t="s">
        <v>1198</v>
      </c>
      <c r="U308" s="3" t="s">
        <v>17</v>
      </c>
      <c r="V308" t="s">
        <v>1671</v>
      </c>
    </row>
    <row r="309" spans="1:22" x14ac:dyDescent="0.25">
      <c r="A309" s="5" t="str">
        <f ca="1">HYPERLINK("#"&amp;CELL("address",'Monthly Series'!AY3),":ZA:0:5:0:2:0:1")</f>
        <v>:ZA:0:5:0:2:0:1</v>
      </c>
      <c r="B309" s="3" t="s">
        <v>4</v>
      </c>
      <c r="C309" s="3" t="s">
        <v>1193</v>
      </c>
      <c r="D309" s="3" t="s">
        <v>26</v>
      </c>
      <c r="E309" s="3" t="s">
        <v>699</v>
      </c>
      <c r="F309" s="3" t="s">
        <v>8</v>
      </c>
      <c r="G309" s="3" t="s">
        <v>9</v>
      </c>
      <c r="H309" s="3" t="s">
        <v>129</v>
      </c>
      <c r="I309" s="3" t="s">
        <v>554</v>
      </c>
      <c r="J309" s="3" t="s">
        <v>1199</v>
      </c>
      <c r="K309" s="3" t="s">
        <v>29</v>
      </c>
      <c r="L309" s="3" t="s">
        <v>12</v>
      </c>
      <c r="M309" s="3" t="s">
        <v>15</v>
      </c>
      <c r="N309" s="3" t="s">
        <v>33</v>
      </c>
      <c r="O309" s="3" t="s">
        <v>1200</v>
      </c>
      <c r="P309" s="3" t="s">
        <v>1201</v>
      </c>
      <c r="Q309" s="3" t="s">
        <v>17</v>
      </c>
      <c r="R309" s="3" t="s">
        <v>17</v>
      </c>
      <c r="S309" s="3" t="s">
        <v>1197</v>
      </c>
      <c r="T309" s="3" t="s">
        <v>1198</v>
      </c>
      <c r="U309" s="3" t="s">
        <v>17</v>
      </c>
      <c r="V309" t="s">
        <v>1671</v>
      </c>
    </row>
    <row r="310" spans="1:22" x14ac:dyDescent="0.25">
      <c r="A310" s="5" t="str">
        <f ca="1">HYPERLINK("#"&amp;CELL("address",'Monthly Series'!AZ3),":ZA:0:6:0:2:0:1")</f>
        <v>:ZA:0:6:0:2:0:1</v>
      </c>
      <c r="B310" s="3" t="s">
        <v>4</v>
      </c>
      <c r="C310" s="3" t="s">
        <v>1193</v>
      </c>
      <c r="D310" s="3" t="s">
        <v>26</v>
      </c>
      <c r="E310" s="3" t="s">
        <v>703</v>
      </c>
      <c r="F310" s="3" t="s">
        <v>8</v>
      </c>
      <c r="G310" s="3" t="s">
        <v>9</v>
      </c>
      <c r="H310" s="3" t="s">
        <v>129</v>
      </c>
      <c r="I310" s="3" t="s">
        <v>554</v>
      </c>
      <c r="J310" s="3" t="s">
        <v>1202</v>
      </c>
      <c r="K310" s="3" t="s">
        <v>29</v>
      </c>
      <c r="L310" s="3" t="s">
        <v>12</v>
      </c>
      <c r="M310" s="3" t="s">
        <v>15</v>
      </c>
      <c r="N310" s="3" t="s">
        <v>33</v>
      </c>
      <c r="O310" s="3" t="s">
        <v>1200</v>
      </c>
      <c r="P310" s="3" t="s">
        <v>1203</v>
      </c>
      <c r="Q310" s="3" t="s">
        <v>17</v>
      </c>
      <c r="R310" s="3" t="s">
        <v>17</v>
      </c>
      <c r="S310" s="3" t="s">
        <v>1197</v>
      </c>
      <c r="T310" s="3" t="s">
        <v>1198</v>
      </c>
      <c r="U310" s="3" t="s">
        <v>17</v>
      </c>
      <c r="V310" t="s">
        <v>1671</v>
      </c>
    </row>
    <row r="311" spans="1:22" x14ac:dyDescent="0.25">
      <c r="A311" s="5" t="str">
        <f ca="1">HYPERLINK("#"&amp;CELL("address",'Monthly Series'!BA3),":ZA:0:7:0:2:0:1")</f>
        <v>:ZA:0:7:0:2:0:1</v>
      </c>
      <c r="B311" s="3" t="s">
        <v>4</v>
      </c>
      <c r="C311" s="3" t="s">
        <v>1193</v>
      </c>
      <c r="D311" s="3" t="s">
        <v>26</v>
      </c>
      <c r="E311" s="3" t="s">
        <v>706</v>
      </c>
      <c r="F311" s="3" t="s">
        <v>8</v>
      </c>
      <c r="G311" s="3" t="s">
        <v>9</v>
      </c>
      <c r="H311" s="3" t="s">
        <v>129</v>
      </c>
      <c r="I311" s="3" t="s">
        <v>554</v>
      </c>
      <c r="J311" s="3" t="s">
        <v>1204</v>
      </c>
      <c r="K311" s="3" t="s">
        <v>29</v>
      </c>
      <c r="L311" s="3" t="s">
        <v>12</v>
      </c>
      <c r="M311" s="3" t="s">
        <v>15</v>
      </c>
      <c r="N311" s="3" t="s">
        <v>33</v>
      </c>
      <c r="O311" s="3" t="s">
        <v>1200</v>
      </c>
      <c r="P311" s="3" t="s">
        <v>1205</v>
      </c>
      <c r="Q311" s="3" t="s">
        <v>17</v>
      </c>
      <c r="R311" s="3" t="s">
        <v>17</v>
      </c>
      <c r="S311" s="3" t="s">
        <v>1197</v>
      </c>
      <c r="T311" s="3" t="s">
        <v>1198</v>
      </c>
      <c r="U311" s="3" t="s">
        <v>17</v>
      </c>
      <c r="V311" t="s">
        <v>1671</v>
      </c>
    </row>
    <row r="312" spans="1:22" x14ac:dyDescent="0.25">
      <c r="V312" t="s">
        <v>1671</v>
      </c>
    </row>
    <row r="313" spans="1:22" x14ac:dyDescent="0.25">
      <c r="V313" t="s">
        <v>1671</v>
      </c>
    </row>
    <row r="314" spans="1:22" x14ac:dyDescent="0.25">
      <c r="V314" t="s">
        <v>1671</v>
      </c>
    </row>
    <row r="315" spans="1:22" x14ac:dyDescent="0.25">
      <c r="V315" t="s">
        <v>1671</v>
      </c>
    </row>
    <row r="316" spans="1:22" x14ac:dyDescent="0.25">
      <c r="V316" t="s">
        <v>1671</v>
      </c>
    </row>
    <row r="317" spans="1:22" x14ac:dyDescent="0.25">
      <c r="V317" t="s">
        <v>1671</v>
      </c>
    </row>
    <row r="318" spans="1:22" x14ac:dyDescent="0.25">
      <c r="V318" t="s">
        <v>1671</v>
      </c>
    </row>
    <row r="319" spans="1:22" x14ac:dyDescent="0.25">
      <c r="V319" t="s">
        <v>1671</v>
      </c>
    </row>
    <row r="320" spans="1:22" x14ac:dyDescent="0.25">
      <c r="V320" t="s">
        <v>1671</v>
      </c>
    </row>
    <row r="321" spans="22:22" x14ac:dyDescent="0.25">
      <c r="V321" t="s">
        <v>1671</v>
      </c>
    </row>
    <row r="322" spans="22:22" x14ac:dyDescent="0.25">
      <c r="V322" t="s">
        <v>1671</v>
      </c>
    </row>
    <row r="323" spans="22:22" x14ac:dyDescent="0.25">
      <c r="V323" t="s">
        <v>1671</v>
      </c>
    </row>
    <row r="324" spans="22:22" x14ac:dyDescent="0.25">
      <c r="V324" t="s">
        <v>1671</v>
      </c>
    </row>
    <row r="325" spans="22:22" x14ac:dyDescent="0.25">
      <c r="V325" t="s">
        <v>1671</v>
      </c>
    </row>
    <row r="326" spans="22:22" x14ac:dyDescent="0.25">
      <c r="V326" t="s">
        <v>1671</v>
      </c>
    </row>
    <row r="327" spans="22:22" x14ac:dyDescent="0.25">
      <c r="V327" t="s">
        <v>1671</v>
      </c>
    </row>
    <row r="328" spans="22:22" x14ac:dyDescent="0.25">
      <c r="V328" t="s">
        <v>1671</v>
      </c>
    </row>
    <row r="329" spans="22:22" x14ac:dyDescent="0.25">
      <c r="V329" t="s">
        <v>1671</v>
      </c>
    </row>
    <row r="330" spans="22:22" x14ac:dyDescent="0.25">
      <c r="V330" t="s">
        <v>1671</v>
      </c>
    </row>
    <row r="331" spans="22:22" x14ac:dyDescent="0.25">
      <c r="V331" t="s">
        <v>1671</v>
      </c>
    </row>
    <row r="332" spans="22:22" x14ac:dyDescent="0.25">
      <c r="V332" t="s">
        <v>1671</v>
      </c>
    </row>
    <row r="333" spans="22:22" x14ac:dyDescent="0.25">
      <c r="V333" t="s">
        <v>1671</v>
      </c>
    </row>
    <row r="334" spans="22:22" x14ac:dyDescent="0.25">
      <c r="V334" t="s">
        <v>1671</v>
      </c>
    </row>
    <row r="335" spans="22:22" x14ac:dyDescent="0.25">
      <c r="V335" t="s">
        <v>1671</v>
      </c>
    </row>
    <row r="336" spans="22:22" x14ac:dyDescent="0.25">
      <c r="V336" t="s">
        <v>1671</v>
      </c>
    </row>
    <row r="337" spans="22:22" x14ac:dyDescent="0.25">
      <c r="V337" t="s">
        <v>1671</v>
      </c>
    </row>
    <row r="338" spans="22:22" x14ac:dyDescent="0.25">
      <c r="V338" t="s">
        <v>1671</v>
      </c>
    </row>
    <row r="339" spans="22:22" x14ac:dyDescent="0.25">
      <c r="V339" t="s">
        <v>1671</v>
      </c>
    </row>
    <row r="340" spans="22:22" x14ac:dyDescent="0.25">
      <c r="V340" t="s">
        <v>1671</v>
      </c>
    </row>
    <row r="341" spans="22:22" x14ac:dyDescent="0.25">
      <c r="V341" t="s">
        <v>1671</v>
      </c>
    </row>
    <row r="342" spans="22:22" x14ac:dyDescent="0.25">
      <c r="V342" t="s">
        <v>1671</v>
      </c>
    </row>
    <row r="343" spans="22:22" x14ac:dyDescent="0.25">
      <c r="V343" t="s">
        <v>1671</v>
      </c>
    </row>
    <row r="344" spans="22:22" x14ac:dyDescent="0.25">
      <c r="V344" t="s">
        <v>1671</v>
      </c>
    </row>
    <row r="345" spans="22:22" x14ac:dyDescent="0.25">
      <c r="V345" t="s">
        <v>1671</v>
      </c>
    </row>
    <row r="346" spans="22:22" x14ac:dyDescent="0.25">
      <c r="V346" t="s">
        <v>1671</v>
      </c>
    </row>
    <row r="347" spans="22:22" x14ac:dyDescent="0.25">
      <c r="V347" t="s">
        <v>1671</v>
      </c>
    </row>
    <row r="348" spans="22:22" x14ac:dyDescent="0.25">
      <c r="V348" t="s">
        <v>1671</v>
      </c>
    </row>
    <row r="349" spans="22:22" x14ac:dyDescent="0.25">
      <c r="V349" t="s">
        <v>1671</v>
      </c>
    </row>
    <row r="350" spans="22:22" x14ac:dyDescent="0.25">
      <c r="V350" t="s">
        <v>1671</v>
      </c>
    </row>
  </sheetData>
  <autoFilter ref="A1:I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10"/>
  <sheetViews>
    <sheetView workbookViewId="0">
      <pane xSplit="1" ySplit="3" topLeftCell="B4" activePane="bottomRight" state="frozen"/>
      <selection pane="topRight"/>
      <selection pane="bottomLeft"/>
      <selection pane="bottomRight"/>
    </sheetView>
  </sheetViews>
  <sheetFormatPr defaultRowHeight="15" x14ac:dyDescent="0.25"/>
  <cols>
    <col min="1" max="1" width="13.5703125" bestFit="1" customWidth="1"/>
    <col min="2" max="3" width="22" bestFit="1" customWidth="1"/>
    <col min="4" max="4" width="22.140625" bestFit="1" customWidth="1"/>
    <col min="5" max="7" width="22" bestFit="1" customWidth="1"/>
    <col min="8" max="9" width="22.140625" bestFit="1" customWidth="1"/>
    <col min="10" max="10" width="22.5703125" bestFit="1" customWidth="1"/>
    <col min="11" max="17" width="21.140625" bestFit="1" customWidth="1"/>
    <col min="18" max="20" width="22.28515625" bestFit="1" customWidth="1"/>
    <col min="21" max="22" width="22.42578125" bestFit="1" customWidth="1"/>
    <col min="23" max="30" width="21.140625" bestFit="1" customWidth="1"/>
    <col min="31" max="31" width="21" bestFit="1" customWidth="1"/>
    <col min="32" max="39" width="21.140625" bestFit="1" customWidth="1"/>
    <col min="40" max="40" width="22.140625" bestFit="1" customWidth="1"/>
    <col min="41" max="42" width="22" bestFit="1" customWidth="1"/>
    <col min="43" max="43" width="21.85546875" bestFit="1" customWidth="1"/>
    <col min="44" max="46" width="22.140625" bestFit="1" customWidth="1"/>
    <col min="47" max="53" width="22" bestFit="1" customWidth="1"/>
  </cols>
  <sheetData>
    <row r="1" spans="1:53" ht="60" x14ac:dyDescent="0.25">
      <c r="A1" s="318" t="str">
        <f ca="1">HYPERLINK("#"&amp;CELL("address",Documentation!A1),"Back to menu")</f>
        <v>Back to menu</v>
      </c>
      <c r="B1" s="7" t="s">
        <v>14</v>
      </c>
      <c r="C1" s="7" t="s">
        <v>22</v>
      </c>
      <c r="D1" s="7" t="s">
        <v>171</v>
      </c>
      <c r="E1" s="7" t="s">
        <v>179</v>
      </c>
      <c r="F1" s="7" t="s">
        <v>185</v>
      </c>
      <c r="G1" s="7" t="s">
        <v>188</v>
      </c>
      <c r="H1" s="7" t="s">
        <v>237</v>
      </c>
      <c r="I1" s="7" t="s">
        <v>242</v>
      </c>
      <c r="J1" s="7" t="s">
        <v>247</v>
      </c>
      <c r="K1" s="7" t="s">
        <v>488</v>
      </c>
      <c r="L1" s="7" t="s">
        <v>501</v>
      </c>
      <c r="M1" s="7" t="s">
        <v>504</v>
      </c>
      <c r="N1" s="7" t="s">
        <v>506</v>
      </c>
      <c r="O1" s="7" t="s">
        <v>508</v>
      </c>
      <c r="P1" s="7" t="s">
        <v>511</v>
      </c>
      <c r="Q1" s="7" t="s">
        <v>514</v>
      </c>
      <c r="R1" s="7" t="s">
        <v>572</v>
      </c>
      <c r="S1" s="7" t="s">
        <v>579</v>
      </c>
      <c r="T1" s="7" t="s">
        <v>642</v>
      </c>
      <c r="U1" s="7" t="s">
        <v>648</v>
      </c>
      <c r="V1" s="7" t="s">
        <v>654</v>
      </c>
      <c r="W1" s="7" t="s">
        <v>711</v>
      </c>
      <c r="X1" s="7" t="s">
        <v>717</v>
      </c>
      <c r="Y1" s="7" t="s">
        <v>719</v>
      </c>
      <c r="Z1" s="7" t="s">
        <v>721</v>
      </c>
      <c r="AA1" s="7" t="s">
        <v>723</v>
      </c>
      <c r="AB1" s="7" t="s">
        <v>725</v>
      </c>
      <c r="AC1" s="7" t="s">
        <v>726</v>
      </c>
      <c r="AD1" s="7" t="s">
        <v>728</v>
      </c>
      <c r="AE1" s="7" t="s">
        <v>732</v>
      </c>
      <c r="AF1" s="7" t="s">
        <v>748</v>
      </c>
      <c r="AG1" s="7" t="s">
        <v>753</v>
      </c>
      <c r="AH1" s="7" t="s">
        <v>711</v>
      </c>
      <c r="AI1" s="7" t="s">
        <v>768</v>
      </c>
      <c r="AJ1" s="7" t="s">
        <v>769</v>
      </c>
      <c r="AK1" s="7" t="s">
        <v>770</v>
      </c>
      <c r="AL1" s="7" t="s">
        <v>771</v>
      </c>
      <c r="AM1" s="7" t="s">
        <v>772</v>
      </c>
      <c r="AN1" s="7" t="s">
        <v>799</v>
      </c>
      <c r="AO1" s="7" t="s">
        <v>897</v>
      </c>
      <c r="AP1" s="7" t="s">
        <v>899</v>
      </c>
      <c r="AQ1" s="7" t="s">
        <v>1025</v>
      </c>
      <c r="AR1" s="7" t="s">
        <v>1136</v>
      </c>
      <c r="AS1" s="7" t="s">
        <v>1142</v>
      </c>
      <c r="AT1" s="7" t="s">
        <v>1147</v>
      </c>
      <c r="AU1" s="7" t="s">
        <v>1149</v>
      </c>
      <c r="AV1" s="7" t="s">
        <v>1025</v>
      </c>
      <c r="AW1" s="7" t="s">
        <v>1158</v>
      </c>
      <c r="AX1" s="7" t="s">
        <v>1194</v>
      </c>
      <c r="AY1" s="7" t="s">
        <v>1199</v>
      </c>
      <c r="AZ1" s="7" t="s">
        <v>1202</v>
      </c>
      <c r="BA1" s="7" t="s">
        <v>1204</v>
      </c>
    </row>
    <row r="2" spans="1:53" ht="24" x14ac:dyDescent="0.25">
      <c r="B2" s="7" t="s">
        <v>1260</v>
      </c>
      <c r="C2" s="7" t="s">
        <v>1260</v>
      </c>
      <c r="D2" s="7" t="s">
        <v>1261</v>
      </c>
      <c r="E2" s="7" t="s">
        <v>1262</v>
      </c>
      <c r="F2" s="7" t="s">
        <v>1262</v>
      </c>
      <c r="G2" s="7" t="s">
        <v>1262</v>
      </c>
      <c r="H2" s="7" t="s">
        <v>1263</v>
      </c>
      <c r="I2" s="7" t="s">
        <v>1263</v>
      </c>
      <c r="J2" s="7" t="s">
        <v>1263</v>
      </c>
      <c r="K2" s="7" t="s">
        <v>1263</v>
      </c>
      <c r="L2" s="7" t="s">
        <v>1263</v>
      </c>
      <c r="M2" s="7" t="s">
        <v>1263</v>
      </c>
      <c r="N2" s="7" t="s">
        <v>1263</v>
      </c>
      <c r="O2" s="7" t="s">
        <v>1263</v>
      </c>
      <c r="P2" s="7" t="s">
        <v>1263</v>
      </c>
      <c r="Q2" s="7" t="s">
        <v>1263</v>
      </c>
      <c r="R2" s="7" t="s">
        <v>1264</v>
      </c>
      <c r="S2" s="7" t="s">
        <v>1265</v>
      </c>
      <c r="T2" s="7" t="s">
        <v>1266</v>
      </c>
      <c r="U2" s="7" t="s">
        <v>1266</v>
      </c>
      <c r="V2" s="7" t="s">
        <v>1266</v>
      </c>
      <c r="W2" s="7" t="s">
        <v>1267</v>
      </c>
      <c r="X2" s="7" t="s">
        <v>1267</v>
      </c>
      <c r="Y2" s="7" t="s">
        <v>1267</v>
      </c>
      <c r="Z2" s="7" t="s">
        <v>1267</v>
      </c>
      <c r="AA2" s="7" t="s">
        <v>1267</v>
      </c>
      <c r="AB2" s="7" t="s">
        <v>1267</v>
      </c>
      <c r="AC2" s="7" t="s">
        <v>1267</v>
      </c>
      <c r="AD2" s="7" t="s">
        <v>1267</v>
      </c>
      <c r="AE2" s="7" t="s">
        <v>1268</v>
      </c>
      <c r="AF2" s="7" t="s">
        <v>1269</v>
      </c>
      <c r="AG2" s="7" t="s">
        <v>1270</v>
      </c>
      <c r="AH2" s="7" t="s">
        <v>1263</v>
      </c>
      <c r="AI2" s="7" t="s">
        <v>1263</v>
      </c>
      <c r="AJ2" s="7" t="s">
        <v>1263</v>
      </c>
      <c r="AK2" s="7" t="s">
        <v>1263</v>
      </c>
      <c r="AL2" s="7" t="s">
        <v>1263</v>
      </c>
      <c r="AM2" s="7" t="s">
        <v>1263</v>
      </c>
      <c r="AN2" s="7" t="s">
        <v>1271</v>
      </c>
      <c r="AO2" s="7" t="s">
        <v>1272</v>
      </c>
      <c r="AP2" s="7" t="s">
        <v>1263</v>
      </c>
      <c r="AQ2" s="7" t="s">
        <v>1273</v>
      </c>
      <c r="AR2" s="7" t="s">
        <v>1274</v>
      </c>
      <c r="AS2" s="7" t="s">
        <v>1274</v>
      </c>
      <c r="AT2" s="7" t="s">
        <v>1274</v>
      </c>
      <c r="AU2" s="7" t="s">
        <v>1274</v>
      </c>
      <c r="AV2" s="7" t="s">
        <v>1263</v>
      </c>
      <c r="AW2" s="7" t="s">
        <v>1263</v>
      </c>
      <c r="AX2" s="7" t="s">
        <v>1275</v>
      </c>
      <c r="AY2" s="7" t="s">
        <v>1275</v>
      </c>
      <c r="AZ2" s="7" t="s">
        <v>1275</v>
      </c>
      <c r="BA2" s="7" t="s">
        <v>1275</v>
      </c>
    </row>
    <row r="3" spans="1:53" x14ac:dyDescent="0.25">
      <c r="A3" s="1" t="s">
        <v>1206</v>
      </c>
      <c r="B3" s="2" t="s">
        <v>1207</v>
      </c>
      <c r="C3" s="2" t="s">
        <v>1208</v>
      </c>
      <c r="D3" s="2" t="s">
        <v>1209</v>
      </c>
      <c r="E3" s="2" t="s">
        <v>1210</v>
      </c>
      <c r="F3" s="2" t="s">
        <v>1211</v>
      </c>
      <c r="G3" s="2" t="s">
        <v>1212</v>
      </c>
      <c r="H3" s="2" t="s">
        <v>1213</v>
      </c>
      <c r="I3" s="2" t="s">
        <v>1214</v>
      </c>
      <c r="J3" s="2" t="s">
        <v>1215</v>
      </c>
      <c r="K3" s="2" t="s">
        <v>1216</v>
      </c>
      <c r="L3" s="2" t="s">
        <v>1217</v>
      </c>
      <c r="M3" s="2" t="s">
        <v>1218</v>
      </c>
      <c r="N3" s="2" t="s">
        <v>1219</v>
      </c>
      <c r="O3" s="2" t="s">
        <v>1220</v>
      </c>
      <c r="P3" s="2" t="s">
        <v>1221</v>
      </c>
      <c r="Q3" s="2" t="s">
        <v>1222</v>
      </c>
      <c r="R3" s="2" t="s">
        <v>1223</v>
      </c>
      <c r="S3" s="2" t="s">
        <v>1224</v>
      </c>
      <c r="T3" s="2" t="s">
        <v>1225</v>
      </c>
      <c r="U3" s="2" t="s">
        <v>1226</v>
      </c>
      <c r="V3" s="2" t="s">
        <v>1227</v>
      </c>
      <c r="W3" s="2" t="s">
        <v>1228</v>
      </c>
      <c r="X3" s="2" t="s">
        <v>1229</v>
      </c>
      <c r="Y3" s="2" t="s">
        <v>1230</v>
      </c>
      <c r="Z3" s="2" t="s">
        <v>1231</v>
      </c>
      <c r="AA3" s="2" t="s">
        <v>1232</v>
      </c>
      <c r="AB3" s="2" t="s">
        <v>1233</v>
      </c>
      <c r="AC3" s="2" t="s">
        <v>1234</v>
      </c>
      <c r="AD3" s="2" t="s">
        <v>1235</v>
      </c>
      <c r="AE3" s="2" t="s">
        <v>1236</v>
      </c>
      <c r="AF3" s="2" t="s">
        <v>1237</v>
      </c>
      <c r="AG3" s="2" t="s">
        <v>1238</v>
      </c>
      <c r="AH3" s="2" t="s">
        <v>1239</v>
      </c>
      <c r="AI3" s="2" t="s">
        <v>1240</v>
      </c>
      <c r="AJ3" s="2" t="s">
        <v>1241</v>
      </c>
      <c r="AK3" s="2" t="s">
        <v>1242</v>
      </c>
      <c r="AL3" s="2" t="s">
        <v>1243</v>
      </c>
      <c r="AM3" s="2" t="s">
        <v>1244</v>
      </c>
      <c r="AN3" s="2" t="s">
        <v>1245</v>
      </c>
      <c r="AO3" s="2" t="s">
        <v>1246</v>
      </c>
      <c r="AP3" s="2" t="s">
        <v>1247</v>
      </c>
      <c r="AQ3" s="2" t="s">
        <v>1248</v>
      </c>
      <c r="AR3" s="2" t="s">
        <v>1249</v>
      </c>
      <c r="AS3" s="2" t="s">
        <v>1250</v>
      </c>
      <c r="AT3" s="2" t="s">
        <v>1251</v>
      </c>
      <c r="AU3" s="2" t="s">
        <v>1252</v>
      </c>
      <c r="AV3" s="2" t="s">
        <v>1253</v>
      </c>
      <c r="AW3" s="2" t="s">
        <v>1254</v>
      </c>
      <c r="AX3" s="2" t="s">
        <v>1255</v>
      </c>
      <c r="AY3" s="2" t="s">
        <v>1256</v>
      </c>
      <c r="AZ3" s="2" t="s">
        <v>1257</v>
      </c>
      <c r="BA3" s="2" t="s">
        <v>1258</v>
      </c>
    </row>
    <row r="4" spans="1:53" x14ac:dyDescent="0.25">
      <c r="A4" s="4">
        <v>24138</v>
      </c>
      <c r="B4" s="3" t="s">
        <v>1259</v>
      </c>
      <c r="C4" s="3" t="s">
        <v>1259</v>
      </c>
      <c r="D4" s="3" t="s">
        <v>1259</v>
      </c>
      <c r="E4" s="3" t="s">
        <v>1259</v>
      </c>
      <c r="F4" s="3" t="s">
        <v>1259</v>
      </c>
      <c r="G4" s="3" t="s">
        <v>1259</v>
      </c>
      <c r="H4" s="3" t="s">
        <v>1259</v>
      </c>
      <c r="I4" s="3" t="s">
        <v>1259</v>
      </c>
      <c r="J4" s="3" t="s">
        <v>1259</v>
      </c>
      <c r="K4" s="3" t="s">
        <v>1259</v>
      </c>
      <c r="L4" s="3" t="s">
        <v>1259</v>
      </c>
      <c r="M4" s="3" t="s">
        <v>1259</v>
      </c>
      <c r="N4" s="3" t="s">
        <v>1259</v>
      </c>
      <c r="O4" s="3" t="s">
        <v>1259</v>
      </c>
      <c r="P4" s="3" t="s">
        <v>1259</v>
      </c>
      <c r="Q4" s="3" t="s">
        <v>1259</v>
      </c>
      <c r="R4" s="3" t="s">
        <v>1259</v>
      </c>
      <c r="S4" s="3" t="s">
        <v>1259</v>
      </c>
      <c r="T4" s="3" t="s">
        <v>1259</v>
      </c>
      <c r="U4" s="3" t="s">
        <v>1259</v>
      </c>
      <c r="V4" s="3" t="s">
        <v>1259</v>
      </c>
      <c r="W4" s="3" t="s">
        <v>1259</v>
      </c>
      <c r="X4" s="3" t="s">
        <v>1259</v>
      </c>
      <c r="Y4" s="3" t="s">
        <v>1259</v>
      </c>
      <c r="Z4" s="3" t="s">
        <v>1259</v>
      </c>
      <c r="AA4" s="3" t="s">
        <v>1259</v>
      </c>
      <c r="AB4" s="3" t="s">
        <v>1259</v>
      </c>
      <c r="AC4" s="3" t="s">
        <v>1259</v>
      </c>
      <c r="AD4" s="3" t="s">
        <v>1259</v>
      </c>
      <c r="AE4" s="3" t="s">
        <v>1259</v>
      </c>
      <c r="AF4" s="3" t="s">
        <v>1259</v>
      </c>
      <c r="AG4" s="3" t="s">
        <v>1259</v>
      </c>
      <c r="AH4" s="3" t="s">
        <v>1259</v>
      </c>
      <c r="AI4" s="3" t="s">
        <v>1259</v>
      </c>
      <c r="AJ4" s="3" t="s">
        <v>1259</v>
      </c>
      <c r="AK4" s="3" t="s">
        <v>1259</v>
      </c>
      <c r="AL4" s="3" t="s">
        <v>1259</v>
      </c>
      <c r="AM4" s="3" t="s">
        <v>1259</v>
      </c>
      <c r="AN4" s="3" t="s">
        <v>1259</v>
      </c>
      <c r="AO4" s="3" t="s">
        <v>1259</v>
      </c>
      <c r="AP4" s="3" t="s">
        <v>1259</v>
      </c>
      <c r="AQ4" s="3" t="s">
        <v>1259</v>
      </c>
      <c r="AR4" s="3" t="s">
        <v>1259</v>
      </c>
      <c r="AS4" s="3" t="s">
        <v>1259</v>
      </c>
      <c r="AT4" s="3" t="s">
        <v>1259</v>
      </c>
      <c r="AU4" s="3" t="s">
        <v>1259</v>
      </c>
      <c r="AV4" s="3" t="s">
        <v>1259</v>
      </c>
      <c r="AW4" s="3" t="s">
        <v>1259</v>
      </c>
      <c r="AX4" s="56">
        <v>3.4</v>
      </c>
      <c r="AY4" s="57">
        <v>3.4</v>
      </c>
      <c r="AZ4" s="58">
        <v>3.6</v>
      </c>
      <c r="BA4" s="59">
        <v>3.7</v>
      </c>
    </row>
    <row r="5" spans="1:53" x14ac:dyDescent="0.25">
      <c r="A5" s="4">
        <v>24166</v>
      </c>
      <c r="B5" s="3" t="s">
        <v>1259</v>
      </c>
      <c r="C5" s="3" t="s">
        <v>1259</v>
      </c>
      <c r="D5" s="3" t="s">
        <v>1259</v>
      </c>
      <c r="E5" s="3" t="s">
        <v>1259</v>
      </c>
      <c r="F5" s="3" t="s">
        <v>1259</v>
      </c>
      <c r="G5" s="3" t="s">
        <v>1259</v>
      </c>
      <c r="H5" s="3" t="s">
        <v>1259</v>
      </c>
      <c r="I5" s="3" t="s">
        <v>1259</v>
      </c>
      <c r="J5" s="3" t="s">
        <v>1259</v>
      </c>
      <c r="K5" s="3" t="s">
        <v>1259</v>
      </c>
      <c r="L5" s="3" t="s">
        <v>1259</v>
      </c>
      <c r="M5" s="3" t="s">
        <v>1259</v>
      </c>
      <c r="N5" s="3" t="s">
        <v>1259</v>
      </c>
      <c r="O5" s="3" t="s">
        <v>1259</v>
      </c>
      <c r="P5" s="3" t="s">
        <v>1259</v>
      </c>
      <c r="Q5" s="3" t="s">
        <v>1259</v>
      </c>
      <c r="R5" s="3" t="s">
        <v>1259</v>
      </c>
      <c r="S5" s="3" t="s">
        <v>1259</v>
      </c>
      <c r="T5" s="3" t="s">
        <v>1259</v>
      </c>
      <c r="U5" s="3" t="s">
        <v>1259</v>
      </c>
      <c r="V5" s="3" t="s">
        <v>1259</v>
      </c>
      <c r="W5" s="3" t="s">
        <v>1259</v>
      </c>
      <c r="X5" s="3" t="s">
        <v>1259</v>
      </c>
      <c r="Y5" s="3" t="s">
        <v>1259</v>
      </c>
      <c r="Z5" s="3" t="s">
        <v>1259</v>
      </c>
      <c r="AA5" s="3" t="s">
        <v>1259</v>
      </c>
      <c r="AB5" s="3" t="s">
        <v>1259</v>
      </c>
      <c r="AC5" s="3" t="s">
        <v>1259</v>
      </c>
      <c r="AD5" s="3" t="s">
        <v>1259</v>
      </c>
      <c r="AE5" s="3" t="s">
        <v>1259</v>
      </c>
      <c r="AF5" s="3" t="s">
        <v>1259</v>
      </c>
      <c r="AG5" s="3" t="s">
        <v>1259</v>
      </c>
      <c r="AH5" s="3" t="s">
        <v>1259</v>
      </c>
      <c r="AI5" s="3" t="s">
        <v>1259</v>
      </c>
      <c r="AJ5" s="3" t="s">
        <v>1259</v>
      </c>
      <c r="AK5" s="3" t="s">
        <v>1259</v>
      </c>
      <c r="AL5" s="3" t="s">
        <v>1259</v>
      </c>
      <c r="AM5" s="3" t="s">
        <v>1259</v>
      </c>
      <c r="AN5" s="3" t="s">
        <v>1259</v>
      </c>
      <c r="AO5" s="3" t="s">
        <v>1259</v>
      </c>
      <c r="AP5" s="3" t="s">
        <v>1259</v>
      </c>
      <c r="AQ5" s="3" t="s">
        <v>1259</v>
      </c>
      <c r="AR5" s="3" t="s">
        <v>1259</v>
      </c>
      <c r="AS5" s="3" t="s">
        <v>1259</v>
      </c>
      <c r="AT5" s="3" t="s">
        <v>1259</v>
      </c>
      <c r="AU5" s="3" t="s">
        <v>1259</v>
      </c>
      <c r="AV5" s="3" t="s">
        <v>1259</v>
      </c>
      <c r="AW5" s="3" t="s">
        <v>1259</v>
      </c>
      <c r="AX5" s="56">
        <v>3.4</v>
      </c>
      <c r="AY5" s="57">
        <v>3.6</v>
      </c>
      <c r="AZ5" s="58">
        <v>3.7</v>
      </c>
      <c r="BA5" s="59">
        <v>3.8</v>
      </c>
    </row>
    <row r="6" spans="1:53" x14ac:dyDescent="0.25">
      <c r="A6" s="4">
        <v>24197</v>
      </c>
      <c r="B6" s="3" t="s">
        <v>1259</v>
      </c>
      <c r="C6" s="3" t="s">
        <v>1259</v>
      </c>
      <c r="D6" s="3" t="s">
        <v>1259</v>
      </c>
      <c r="E6" s="3" t="s">
        <v>1259</v>
      </c>
      <c r="F6" s="3" t="s">
        <v>1259</v>
      </c>
      <c r="G6" s="3" t="s">
        <v>1259</v>
      </c>
      <c r="H6" s="3" t="s">
        <v>1259</v>
      </c>
      <c r="I6" s="3" t="s">
        <v>1259</v>
      </c>
      <c r="J6" s="3" t="s">
        <v>1259</v>
      </c>
      <c r="K6" s="3" t="s">
        <v>1259</v>
      </c>
      <c r="L6" s="3" t="s">
        <v>1259</v>
      </c>
      <c r="M6" s="3" t="s">
        <v>1259</v>
      </c>
      <c r="N6" s="3" t="s">
        <v>1259</v>
      </c>
      <c r="O6" s="3" t="s">
        <v>1259</v>
      </c>
      <c r="P6" s="3" t="s">
        <v>1259</v>
      </c>
      <c r="Q6" s="3" t="s">
        <v>1259</v>
      </c>
      <c r="R6" s="3" t="s">
        <v>1259</v>
      </c>
      <c r="S6" s="3" t="s">
        <v>1259</v>
      </c>
      <c r="T6" s="3" t="s">
        <v>1259</v>
      </c>
      <c r="U6" s="3" t="s">
        <v>1259</v>
      </c>
      <c r="V6" s="3" t="s">
        <v>1259</v>
      </c>
      <c r="W6" s="3" t="s">
        <v>1259</v>
      </c>
      <c r="X6" s="3" t="s">
        <v>1259</v>
      </c>
      <c r="Y6" s="3" t="s">
        <v>1259</v>
      </c>
      <c r="Z6" s="3" t="s">
        <v>1259</v>
      </c>
      <c r="AA6" s="3" t="s">
        <v>1259</v>
      </c>
      <c r="AB6" s="3" t="s">
        <v>1259</v>
      </c>
      <c r="AC6" s="3" t="s">
        <v>1259</v>
      </c>
      <c r="AD6" s="3" t="s">
        <v>1259</v>
      </c>
      <c r="AE6" s="3" t="s">
        <v>1259</v>
      </c>
      <c r="AF6" s="3" t="s">
        <v>1259</v>
      </c>
      <c r="AG6" s="3" t="s">
        <v>1259</v>
      </c>
      <c r="AH6" s="3" t="s">
        <v>1259</v>
      </c>
      <c r="AI6" s="3" t="s">
        <v>1259</v>
      </c>
      <c r="AJ6" s="3" t="s">
        <v>1259</v>
      </c>
      <c r="AK6" s="3" t="s">
        <v>1259</v>
      </c>
      <c r="AL6" s="3" t="s">
        <v>1259</v>
      </c>
      <c r="AM6" s="3" t="s">
        <v>1259</v>
      </c>
      <c r="AN6" s="3" t="s">
        <v>1259</v>
      </c>
      <c r="AO6" s="3" t="s">
        <v>1259</v>
      </c>
      <c r="AP6" s="3" t="s">
        <v>1259</v>
      </c>
      <c r="AQ6" s="3" t="s">
        <v>1259</v>
      </c>
      <c r="AR6" s="3" t="s">
        <v>1259</v>
      </c>
      <c r="AS6" s="3" t="s">
        <v>1259</v>
      </c>
      <c r="AT6" s="3" t="s">
        <v>1259</v>
      </c>
      <c r="AU6" s="3" t="s">
        <v>1259</v>
      </c>
      <c r="AV6" s="3" t="s">
        <v>1259</v>
      </c>
      <c r="AW6" s="3" t="s">
        <v>1259</v>
      </c>
      <c r="AX6" s="56">
        <v>3.5</v>
      </c>
      <c r="AY6" s="57">
        <v>3.8</v>
      </c>
      <c r="AZ6" s="58">
        <v>3.7</v>
      </c>
      <c r="BA6" s="59">
        <v>3.8</v>
      </c>
    </row>
    <row r="7" spans="1:53" x14ac:dyDescent="0.25">
      <c r="A7" s="4">
        <v>24227</v>
      </c>
      <c r="B7" s="3" t="s">
        <v>1259</v>
      </c>
      <c r="C7" s="3" t="s">
        <v>1259</v>
      </c>
      <c r="D7" s="3" t="s">
        <v>1259</v>
      </c>
      <c r="E7" s="3" t="s">
        <v>1259</v>
      </c>
      <c r="F7" s="3" t="s">
        <v>1259</v>
      </c>
      <c r="G7" s="3" t="s">
        <v>1259</v>
      </c>
      <c r="H7" s="3" t="s">
        <v>1259</v>
      </c>
      <c r="I7" s="3" t="s">
        <v>1259</v>
      </c>
      <c r="J7" s="3" t="s">
        <v>1259</v>
      </c>
      <c r="K7" s="3" t="s">
        <v>1259</v>
      </c>
      <c r="L7" s="3" t="s">
        <v>1259</v>
      </c>
      <c r="M7" s="3" t="s">
        <v>1259</v>
      </c>
      <c r="N7" s="3" t="s">
        <v>1259</v>
      </c>
      <c r="O7" s="3" t="s">
        <v>1259</v>
      </c>
      <c r="P7" s="3" t="s">
        <v>1259</v>
      </c>
      <c r="Q7" s="3" t="s">
        <v>1259</v>
      </c>
      <c r="R7" s="3" t="s">
        <v>1259</v>
      </c>
      <c r="S7" s="3" t="s">
        <v>1259</v>
      </c>
      <c r="T7" s="3" t="s">
        <v>1259</v>
      </c>
      <c r="U7" s="3" t="s">
        <v>1259</v>
      </c>
      <c r="V7" s="3" t="s">
        <v>1259</v>
      </c>
      <c r="W7" s="3" t="s">
        <v>1259</v>
      </c>
      <c r="X7" s="3" t="s">
        <v>1259</v>
      </c>
      <c r="Y7" s="3" t="s">
        <v>1259</v>
      </c>
      <c r="Z7" s="3" t="s">
        <v>1259</v>
      </c>
      <c r="AA7" s="3" t="s">
        <v>1259</v>
      </c>
      <c r="AB7" s="3" t="s">
        <v>1259</v>
      </c>
      <c r="AC7" s="3" t="s">
        <v>1259</v>
      </c>
      <c r="AD7" s="3" t="s">
        <v>1259</v>
      </c>
      <c r="AE7" s="3" t="s">
        <v>1259</v>
      </c>
      <c r="AF7" s="3" t="s">
        <v>1259</v>
      </c>
      <c r="AG7" s="3" t="s">
        <v>1259</v>
      </c>
      <c r="AH7" s="3" t="s">
        <v>1259</v>
      </c>
      <c r="AI7" s="3" t="s">
        <v>1259</v>
      </c>
      <c r="AJ7" s="3" t="s">
        <v>1259</v>
      </c>
      <c r="AK7" s="3" t="s">
        <v>1259</v>
      </c>
      <c r="AL7" s="3" t="s">
        <v>1259</v>
      </c>
      <c r="AM7" s="3" t="s">
        <v>1259</v>
      </c>
      <c r="AN7" s="3" t="s">
        <v>1259</v>
      </c>
      <c r="AO7" s="3" t="s">
        <v>1259</v>
      </c>
      <c r="AP7" s="3" t="s">
        <v>1259</v>
      </c>
      <c r="AQ7" s="3" t="s">
        <v>1259</v>
      </c>
      <c r="AR7" s="3" t="s">
        <v>1259</v>
      </c>
      <c r="AS7" s="3" t="s">
        <v>1259</v>
      </c>
      <c r="AT7" s="3" t="s">
        <v>1259</v>
      </c>
      <c r="AU7" s="3" t="s">
        <v>1259</v>
      </c>
      <c r="AV7" s="3" t="s">
        <v>1259</v>
      </c>
      <c r="AW7" s="3" t="s">
        <v>1259</v>
      </c>
      <c r="AX7" s="56">
        <v>3.5</v>
      </c>
      <c r="AY7" s="57">
        <v>4</v>
      </c>
      <c r="AZ7" s="58">
        <v>3.8</v>
      </c>
      <c r="BA7" s="59">
        <v>3.9</v>
      </c>
    </row>
    <row r="8" spans="1:53" x14ac:dyDescent="0.25">
      <c r="A8" s="4">
        <v>24258</v>
      </c>
      <c r="B8" s="3" t="s">
        <v>1259</v>
      </c>
      <c r="C8" s="3" t="s">
        <v>1259</v>
      </c>
      <c r="D8" s="3" t="s">
        <v>1259</v>
      </c>
      <c r="E8" s="3" t="s">
        <v>1259</v>
      </c>
      <c r="F8" s="3" t="s">
        <v>1259</v>
      </c>
      <c r="G8" s="3" t="s">
        <v>1259</v>
      </c>
      <c r="H8" s="3" t="s">
        <v>1259</v>
      </c>
      <c r="I8" s="3" t="s">
        <v>1259</v>
      </c>
      <c r="J8" s="3" t="s">
        <v>1259</v>
      </c>
      <c r="K8" s="3" t="s">
        <v>1259</v>
      </c>
      <c r="L8" s="3" t="s">
        <v>1259</v>
      </c>
      <c r="M8" s="3" t="s">
        <v>1259</v>
      </c>
      <c r="N8" s="3" t="s">
        <v>1259</v>
      </c>
      <c r="O8" s="3" t="s">
        <v>1259</v>
      </c>
      <c r="P8" s="3" t="s">
        <v>1259</v>
      </c>
      <c r="Q8" s="3" t="s">
        <v>1259</v>
      </c>
      <c r="R8" s="3" t="s">
        <v>1259</v>
      </c>
      <c r="S8" s="3" t="s">
        <v>1259</v>
      </c>
      <c r="T8" s="3" t="s">
        <v>1259</v>
      </c>
      <c r="U8" s="3" t="s">
        <v>1259</v>
      </c>
      <c r="V8" s="3" t="s">
        <v>1259</v>
      </c>
      <c r="W8" s="3" t="s">
        <v>1259</v>
      </c>
      <c r="X8" s="3" t="s">
        <v>1259</v>
      </c>
      <c r="Y8" s="3" t="s">
        <v>1259</v>
      </c>
      <c r="Z8" s="3" t="s">
        <v>1259</v>
      </c>
      <c r="AA8" s="3" t="s">
        <v>1259</v>
      </c>
      <c r="AB8" s="3" t="s">
        <v>1259</v>
      </c>
      <c r="AC8" s="3" t="s">
        <v>1259</v>
      </c>
      <c r="AD8" s="3" t="s">
        <v>1259</v>
      </c>
      <c r="AE8" s="3" t="s">
        <v>1259</v>
      </c>
      <c r="AF8" s="3" t="s">
        <v>1259</v>
      </c>
      <c r="AG8" s="3" t="s">
        <v>1259</v>
      </c>
      <c r="AH8" s="3" t="s">
        <v>1259</v>
      </c>
      <c r="AI8" s="3" t="s">
        <v>1259</v>
      </c>
      <c r="AJ8" s="3" t="s">
        <v>1259</v>
      </c>
      <c r="AK8" s="3" t="s">
        <v>1259</v>
      </c>
      <c r="AL8" s="3" t="s">
        <v>1259</v>
      </c>
      <c r="AM8" s="3" t="s">
        <v>1259</v>
      </c>
      <c r="AN8" s="3" t="s">
        <v>1259</v>
      </c>
      <c r="AO8" s="3" t="s">
        <v>1259</v>
      </c>
      <c r="AP8" s="3" t="s">
        <v>1259</v>
      </c>
      <c r="AQ8" s="3" t="s">
        <v>1259</v>
      </c>
      <c r="AR8" s="3" t="s">
        <v>1259</v>
      </c>
      <c r="AS8" s="3" t="s">
        <v>1259</v>
      </c>
      <c r="AT8" s="3" t="s">
        <v>1259</v>
      </c>
      <c r="AU8" s="3" t="s">
        <v>1259</v>
      </c>
      <c r="AV8" s="3" t="s">
        <v>1259</v>
      </c>
      <c r="AW8" s="3" t="s">
        <v>1259</v>
      </c>
      <c r="AX8" s="56">
        <v>3.5</v>
      </c>
      <c r="AY8" s="57">
        <v>4.0999999999999996</v>
      </c>
      <c r="AZ8" s="58">
        <v>3.8</v>
      </c>
      <c r="BA8" s="59">
        <v>3.9</v>
      </c>
    </row>
    <row r="9" spans="1:53" x14ac:dyDescent="0.25">
      <c r="A9" s="4">
        <v>24288</v>
      </c>
      <c r="B9" s="3" t="s">
        <v>1259</v>
      </c>
      <c r="C9" s="3" t="s">
        <v>1259</v>
      </c>
      <c r="D9" s="3" t="s">
        <v>1259</v>
      </c>
      <c r="E9" s="3" t="s">
        <v>1259</v>
      </c>
      <c r="F9" s="3" t="s">
        <v>1259</v>
      </c>
      <c r="G9" s="3" t="s">
        <v>1259</v>
      </c>
      <c r="H9" s="3" t="s">
        <v>1259</v>
      </c>
      <c r="I9" s="3" t="s">
        <v>1259</v>
      </c>
      <c r="J9" s="3" t="s">
        <v>1259</v>
      </c>
      <c r="K9" s="3" t="s">
        <v>1259</v>
      </c>
      <c r="L9" s="3" t="s">
        <v>1259</v>
      </c>
      <c r="M9" s="3" t="s">
        <v>1259</v>
      </c>
      <c r="N9" s="3" t="s">
        <v>1259</v>
      </c>
      <c r="O9" s="3" t="s">
        <v>1259</v>
      </c>
      <c r="P9" s="3" t="s">
        <v>1259</v>
      </c>
      <c r="Q9" s="3" t="s">
        <v>1259</v>
      </c>
      <c r="R9" s="3" t="s">
        <v>1259</v>
      </c>
      <c r="S9" s="3" t="s">
        <v>1259</v>
      </c>
      <c r="T9" s="3" t="s">
        <v>1259</v>
      </c>
      <c r="U9" s="3" t="s">
        <v>1259</v>
      </c>
      <c r="V9" s="3" t="s">
        <v>1259</v>
      </c>
      <c r="W9" s="3" t="s">
        <v>1259</v>
      </c>
      <c r="X9" s="3" t="s">
        <v>1259</v>
      </c>
      <c r="Y9" s="3" t="s">
        <v>1259</v>
      </c>
      <c r="Z9" s="3" t="s">
        <v>1259</v>
      </c>
      <c r="AA9" s="3" t="s">
        <v>1259</v>
      </c>
      <c r="AB9" s="3" t="s">
        <v>1259</v>
      </c>
      <c r="AC9" s="3" t="s">
        <v>1259</v>
      </c>
      <c r="AD9" s="3" t="s">
        <v>1259</v>
      </c>
      <c r="AE9" s="3" t="s">
        <v>1259</v>
      </c>
      <c r="AF9" s="3" t="s">
        <v>1259</v>
      </c>
      <c r="AG9" s="3" t="s">
        <v>1259</v>
      </c>
      <c r="AH9" s="3" t="s">
        <v>1259</v>
      </c>
      <c r="AI9" s="3" t="s">
        <v>1259</v>
      </c>
      <c r="AJ9" s="3" t="s">
        <v>1259</v>
      </c>
      <c r="AK9" s="3" t="s">
        <v>1259</v>
      </c>
      <c r="AL9" s="3" t="s">
        <v>1259</v>
      </c>
      <c r="AM9" s="3" t="s">
        <v>1259</v>
      </c>
      <c r="AN9" s="3" t="s">
        <v>1259</v>
      </c>
      <c r="AO9" s="3" t="s">
        <v>1259</v>
      </c>
      <c r="AP9" s="3" t="s">
        <v>1259</v>
      </c>
      <c r="AQ9" s="3" t="s">
        <v>1259</v>
      </c>
      <c r="AR9" s="3" t="s">
        <v>1259</v>
      </c>
      <c r="AS9" s="3" t="s">
        <v>1259</v>
      </c>
      <c r="AT9" s="3" t="s">
        <v>1259</v>
      </c>
      <c r="AU9" s="3" t="s">
        <v>1259</v>
      </c>
      <c r="AV9" s="3" t="s">
        <v>1259</v>
      </c>
      <c r="AW9" s="3" t="s">
        <v>1259</v>
      </c>
      <c r="AX9" s="56">
        <v>3.5</v>
      </c>
      <c r="AY9" s="57">
        <v>4.0999999999999996</v>
      </c>
      <c r="AZ9" s="58">
        <v>3.8</v>
      </c>
      <c r="BA9" s="59">
        <v>3.9</v>
      </c>
    </row>
    <row r="10" spans="1:53" x14ac:dyDescent="0.25">
      <c r="A10" s="4">
        <v>24319</v>
      </c>
      <c r="B10" s="3" t="s">
        <v>1259</v>
      </c>
      <c r="C10" s="3" t="s">
        <v>1259</v>
      </c>
      <c r="D10" s="3" t="s">
        <v>1259</v>
      </c>
      <c r="E10" s="3" t="s">
        <v>1259</v>
      </c>
      <c r="F10" s="3" t="s">
        <v>1259</v>
      </c>
      <c r="G10" s="3" t="s">
        <v>1259</v>
      </c>
      <c r="H10" s="3" t="s">
        <v>1259</v>
      </c>
      <c r="I10" s="3" t="s">
        <v>1259</v>
      </c>
      <c r="J10" s="3" t="s">
        <v>1259</v>
      </c>
      <c r="K10" s="3" t="s">
        <v>1259</v>
      </c>
      <c r="L10" s="3" t="s">
        <v>1259</v>
      </c>
      <c r="M10" s="3" t="s">
        <v>1259</v>
      </c>
      <c r="N10" s="3" t="s">
        <v>1259</v>
      </c>
      <c r="O10" s="3" t="s">
        <v>1259</v>
      </c>
      <c r="P10" s="3" t="s">
        <v>1259</v>
      </c>
      <c r="Q10" s="3" t="s">
        <v>1259</v>
      </c>
      <c r="R10" s="3" t="s">
        <v>1259</v>
      </c>
      <c r="S10" s="3" t="s">
        <v>1259</v>
      </c>
      <c r="T10" s="3" t="s">
        <v>1259</v>
      </c>
      <c r="U10" s="3" t="s">
        <v>1259</v>
      </c>
      <c r="V10" s="3" t="s">
        <v>1259</v>
      </c>
      <c r="W10" s="3" t="s">
        <v>1259</v>
      </c>
      <c r="X10" s="3" t="s">
        <v>1259</v>
      </c>
      <c r="Y10" s="3" t="s">
        <v>1259</v>
      </c>
      <c r="Z10" s="3" t="s">
        <v>1259</v>
      </c>
      <c r="AA10" s="3" t="s">
        <v>1259</v>
      </c>
      <c r="AB10" s="3" t="s">
        <v>1259</v>
      </c>
      <c r="AC10" s="3" t="s">
        <v>1259</v>
      </c>
      <c r="AD10" s="3" t="s">
        <v>1259</v>
      </c>
      <c r="AE10" s="3" t="s">
        <v>1259</v>
      </c>
      <c r="AF10" s="3" t="s">
        <v>1259</v>
      </c>
      <c r="AG10" s="3" t="s">
        <v>1259</v>
      </c>
      <c r="AH10" s="3" t="s">
        <v>1259</v>
      </c>
      <c r="AI10" s="3" t="s">
        <v>1259</v>
      </c>
      <c r="AJ10" s="3" t="s">
        <v>1259</v>
      </c>
      <c r="AK10" s="3" t="s">
        <v>1259</v>
      </c>
      <c r="AL10" s="3" t="s">
        <v>1259</v>
      </c>
      <c r="AM10" s="3" t="s">
        <v>1259</v>
      </c>
      <c r="AN10" s="3" t="s">
        <v>1259</v>
      </c>
      <c r="AO10" s="3" t="s">
        <v>1259</v>
      </c>
      <c r="AP10" s="3" t="s">
        <v>1259</v>
      </c>
      <c r="AQ10" s="3" t="s">
        <v>1259</v>
      </c>
      <c r="AR10" s="3" t="s">
        <v>1259</v>
      </c>
      <c r="AS10" s="3" t="s">
        <v>1259</v>
      </c>
      <c r="AT10" s="3" t="s">
        <v>1259</v>
      </c>
      <c r="AU10" s="3" t="s">
        <v>1259</v>
      </c>
      <c r="AV10" s="3" t="s">
        <v>1259</v>
      </c>
      <c r="AW10" s="3" t="s">
        <v>1259</v>
      </c>
      <c r="AX10" s="56">
        <v>3.5</v>
      </c>
      <c r="AY10" s="57">
        <v>3.9</v>
      </c>
      <c r="AZ10" s="58">
        <v>3.8</v>
      </c>
      <c r="BA10" s="59">
        <v>3.9</v>
      </c>
    </row>
    <row r="11" spans="1:53" x14ac:dyDescent="0.25">
      <c r="A11" s="4">
        <v>24350</v>
      </c>
      <c r="B11" s="3" t="s">
        <v>1259</v>
      </c>
      <c r="C11" s="3" t="s">
        <v>1259</v>
      </c>
      <c r="D11" s="3" t="s">
        <v>1259</v>
      </c>
      <c r="E11" s="3" t="s">
        <v>1259</v>
      </c>
      <c r="F11" s="3" t="s">
        <v>1259</v>
      </c>
      <c r="G11" s="3" t="s">
        <v>1259</v>
      </c>
      <c r="H11" s="3" t="s">
        <v>1259</v>
      </c>
      <c r="I11" s="3" t="s">
        <v>1259</v>
      </c>
      <c r="J11" s="3" t="s">
        <v>1259</v>
      </c>
      <c r="K11" s="3" t="s">
        <v>1259</v>
      </c>
      <c r="L11" s="3" t="s">
        <v>1259</v>
      </c>
      <c r="M11" s="3" t="s">
        <v>1259</v>
      </c>
      <c r="N11" s="3" t="s">
        <v>1259</v>
      </c>
      <c r="O11" s="3" t="s">
        <v>1259</v>
      </c>
      <c r="P11" s="3" t="s">
        <v>1259</v>
      </c>
      <c r="Q11" s="3" t="s">
        <v>1259</v>
      </c>
      <c r="R11" s="3" t="s">
        <v>1259</v>
      </c>
      <c r="S11" s="3" t="s">
        <v>1259</v>
      </c>
      <c r="T11" s="3" t="s">
        <v>1259</v>
      </c>
      <c r="U11" s="3" t="s">
        <v>1259</v>
      </c>
      <c r="V11" s="3" t="s">
        <v>1259</v>
      </c>
      <c r="W11" s="3" t="s">
        <v>1259</v>
      </c>
      <c r="X11" s="3" t="s">
        <v>1259</v>
      </c>
      <c r="Y11" s="3" t="s">
        <v>1259</v>
      </c>
      <c r="Z11" s="3" t="s">
        <v>1259</v>
      </c>
      <c r="AA11" s="3" t="s">
        <v>1259</v>
      </c>
      <c r="AB11" s="3" t="s">
        <v>1259</v>
      </c>
      <c r="AC11" s="3" t="s">
        <v>1259</v>
      </c>
      <c r="AD11" s="3" t="s">
        <v>1259</v>
      </c>
      <c r="AE11" s="3" t="s">
        <v>1259</v>
      </c>
      <c r="AF11" s="3" t="s">
        <v>1259</v>
      </c>
      <c r="AG11" s="3" t="s">
        <v>1259</v>
      </c>
      <c r="AH11" s="3" t="s">
        <v>1259</v>
      </c>
      <c r="AI11" s="3" t="s">
        <v>1259</v>
      </c>
      <c r="AJ11" s="3" t="s">
        <v>1259</v>
      </c>
      <c r="AK11" s="3" t="s">
        <v>1259</v>
      </c>
      <c r="AL11" s="3" t="s">
        <v>1259</v>
      </c>
      <c r="AM11" s="3" t="s">
        <v>1259</v>
      </c>
      <c r="AN11" s="3" t="s">
        <v>1259</v>
      </c>
      <c r="AO11" s="3" t="s">
        <v>1259</v>
      </c>
      <c r="AP11" s="3" t="s">
        <v>1259</v>
      </c>
      <c r="AQ11" s="3" t="s">
        <v>1259</v>
      </c>
      <c r="AR11" s="3" t="s">
        <v>1259</v>
      </c>
      <c r="AS11" s="3" t="s">
        <v>1259</v>
      </c>
      <c r="AT11" s="3" t="s">
        <v>1259</v>
      </c>
      <c r="AU11" s="3" t="s">
        <v>1259</v>
      </c>
      <c r="AV11" s="3" t="s">
        <v>1259</v>
      </c>
      <c r="AW11" s="3" t="s">
        <v>1259</v>
      </c>
      <c r="AX11" s="56">
        <v>3.5</v>
      </c>
      <c r="AY11" s="57">
        <v>3.7</v>
      </c>
      <c r="AZ11" s="58">
        <v>3.9</v>
      </c>
      <c r="BA11" s="59">
        <v>3.8</v>
      </c>
    </row>
    <row r="12" spans="1:53" x14ac:dyDescent="0.25">
      <c r="A12" s="4">
        <v>24380</v>
      </c>
      <c r="B12" s="3" t="s">
        <v>1259</v>
      </c>
      <c r="C12" s="3" t="s">
        <v>1259</v>
      </c>
      <c r="D12" s="3" t="s">
        <v>1259</v>
      </c>
      <c r="E12" s="3" t="s">
        <v>1259</v>
      </c>
      <c r="F12" s="3" t="s">
        <v>1259</v>
      </c>
      <c r="G12" s="3" t="s">
        <v>1259</v>
      </c>
      <c r="H12" s="3" t="s">
        <v>1259</v>
      </c>
      <c r="I12" s="3" t="s">
        <v>1259</v>
      </c>
      <c r="J12" s="3" t="s">
        <v>1259</v>
      </c>
      <c r="K12" s="3" t="s">
        <v>1259</v>
      </c>
      <c r="L12" s="3" t="s">
        <v>1259</v>
      </c>
      <c r="M12" s="3" t="s">
        <v>1259</v>
      </c>
      <c r="N12" s="3" t="s">
        <v>1259</v>
      </c>
      <c r="O12" s="3" t="s">
        <v>1259</v>
      </c>
      <c r="P12" s="3" t="s">
        <v>1259</v>
      </c>
      <c r="Q12" s="3" t="s">
        <v>1259</v>
      </c>
      <c r="R12" s="3" t="s">
        <v>1259</v>
      </c>
      <c r="S12" s="3" t="s">
        <v>1259</v>
      </c>
      <c r="T12" s="3" t="s">
        <v>1259</v>
      </c>
      <c r="U12" s="3" t="s">
        <v>1259</v>
      </c>
      <c r="V12" s="3" t="s">
        <v>1259</v>
      </c>
      <c r="W12" s="3" t="s">
        <v>1259</v>
      </c>
      <c r="X12" s="3" t="s">
        <v>1259</v>
      </c>
      <c r="Y12" s="3" t="s">
        <v>1259</v>
      </c>
      <c r="Z12" s="3" t="s">
        <v>1259</v>
      </c>
      <c r="AA12" s="3" t="s">
        <v>1259</v>
      </c>
      <c r="AB12" s="3" t="s">
        <v>1259</v>
      </c>
      <c r="AC12" s="3" t="s">
        <v>1259</v>
      </c>
      <c r="AD12" s="3" t="s">
        <v>1259</v>
      </c>
      <c r="AE12" s="3" t="s">
        <v>1259</v>
      </c>
      <c r="AF12" s="3" t="s">
        <v>1259</v>
      </c>
      <c r="AG12" s="3" t="s">
        <v>1259</v>
      </c>
      <c r="AH12" s="3" t="s">
        <v>1259</v>
      </c>
      <c r="AI12" s="3" t="s">
        <v>1259</v>
      </c>
      <c r="AJ12" s="3" t="s">
        <v>1259</v>
      </c>
      <c r="AK12" s="3" t="s">
        <v>1259</v>
      </c>
      <c r="AL12" s="3" t="s">
        <v>1259</v>
      </c>
      <c r="AM12" s="3" t="s">
        <v>1259</v>
      </c>
      <c r="AN12" s="3" t="s">
        <v>1259</v>
      </c>
      <c r="AO12" s="3" t="s">
        <v>1259</v>
      </c>
      <c r="AP12" s="3" t="s">
        <v>1259</v>
      </c>
      <c r="AQ12" s="3" t="s">
        <v>1259</v>
      </c>
      <c r="AR12" s="3" t="s">
        <v>1259</v>
      </c>
      <c r="AS12" s="3" t="s">
        <v>1259</v>
      </c>
      <c r="AT12" s="3" t="s">
        <v>1259</v>
      </c>
      <c r="AU12" s="3" t="s">
        <v>1259</v>
      </c>
      <c r="AV12" s="3" t="s">
        <v>1259</v>
      </c>
      <c r="AW12" s="3" t="s">
        <v>1259</v>
      </c>
      <c r="AX12" s="56">
        <v>3.4</v>
      </c>
      <c r="AY12" s="57">
        <v>3.5</v>
      </c>
      <c r="AZ12" s="58">
        <v>3.9</v>
      </c>
      <c r="BA12" s="59">
        <v>3.8</v>
      </c>
    </row>
    <row r="13" spans="1:53" x14ac:dyDescent="0.25">
      <c r="A13" s="4">
        <v>24411</v>
      </c>
      <c r="B13" s="3" t="s">
        <v>1259</v>
      </c>
      <c r="C13" s="3" t="s">
        <v>1259</v>
      </c>
      <c r="D13" s="3" t="s">
        <v>1259</v>
      </c>
      <c r="E13" s="3" t="s">
        <v>1259</v>
      </c>
      <c r="F13" s="3" t="s">
        <v>1259</v>
      </c>
      <c r="G13" s="3" t="s">
        <v>1259</v>
      </c>
      <c r="H13" s="3" t="s">
        <v>1259</v>
      </c>
      <c r="I13" s="3" t="s">
        <v>1259</v>
      </c>
      <c r="J13" s="3" t="s">
        <v>1259</v>
      </c>
      <c r="K13" s="3" t="s">
        <v>1259</v>
      </c>
      <c r="L13" s="3" t="s">
        <v>1259</v>
      </c>
      <c r="M13" s="3" t="s">
        <v>1259</v>
      </c>
      <c r="N13" s="3" t="s">
        <v>1259</v>
      </c>
      <c r="O13" s="3" t="s">
        <v>1259</v>
      </c>
      <c r="P13" s="3" t="s">
        <v>1259</v>
      </c>
      <c r="Q13" s="3" t="s">
        <v>1259</v>
      </c>
      <c r="R13" s="3" t="s">
        <v>1259</v>
      </c>
      <c r="S13" s="3" t="s">
        <v>1259</v>
      </c>
      <c r="T13" s="3" t="s">
        <v>1259</v>
      </c>
      <c r="U13" s="3" t="s">
        <v>1259</v>
      </c>
      <c r="V13" s="3" t="s">
        <v>1259</v>
      </c>
      <c r="W13" s="3" t="s">
        <v>1259</v>
      </c>
      <c r="X13" s="3" t="s">
        <v>1259</v>
      </c>
      <c r="Y13" s="3" t="s">
        <v>1259</v>
      </c>
      <c r="Z13" s="3" t="s">
        <v>1259</v>
      </c>
      <c r="AA13" s="3" t="s">
        <v>1259</v>
      </c>
      <c r="AB13" s="3" t="s">
        <v>1259</v>
      </c>
      <c r="AC13" s="3" t="s">
        <v>1259</v>
      </c>
      <c r="AD13" s="3" t="s">
        <v>1259</v>
      </c>
      <c r="AE13" s="3" t="s">
        <v>1259</v>
      </c>
      <c r="AF13" s="3" t="s">
        <v>1259</v>
      </c>
      <c r="AG13" s="3" t="s">
        <v>1259</v>
      </c>
      <c r="AH13" s="3" t="s">
        <v>1259</v>
      </c>
      <c r="AI13" s="3" t="s">
        <v>1259</v>
      </c>
      <c r="AJ13" s="3" t="s">
        <v>1259</v>
      </c>
      <c r="AK13" s="3" t="s">
        <v>1259</v>
      </c>
      <c r="AL13" s="3" t="s">
        <v>1259</v>
      </c>
      <c r="AM13" s="3" t="s">
        <v>1259</v>
      </c>
      <c r="AN13" s="3" t="s">
        <v>1259</v>
      </c>
      <c r="AO13" s="3" t="s">
        <v>1259</v>
      </c>
      <c r="AP13" s="3" t="s">
        <v>1259</v>
      </c>
      <c r="AQ13" s="3" t="s">
        <v>1259</v>
      </c>
      <c r="AR13" s="3" t="s">
        <v>1259</v>
      </c>
      <c r="AS13" s="3" t="s">
        <v>1259</v>
      </c>
      <c r="AT13" s="3" t="s">
        <v>1259</v>
      </c>
      <c r="AU13" s="3" t="s">
        <v>1259</v>
      </c>
      <c r="AV13" s="3" t="s">
        <v>1259</v>
      </c>
      <c r="AW13" s="3" t="s">
        <v>1259</v>
      </c>
      <c r="AX13" s="56">
        <v>3.5</v>
      </c>
      <c r="AY13" s="57">
        <v>3.5</v>
      </c>
      <c r="AZ13" s="58">
        <v>4</v>
      </c>
      <c r="BA13" s="59">
        <v>3.8</v>
      </c>
    </row>
    <row r="14" spans="1:53" x14ac:dyDescent="0.25">
      <c r="A14" s="4">
        <v>24441</v>
      </c>
      <c r="B14" s="3" t="s">
        <v>1259</v>
      </c>
      <c r="C14" s="3" t="s">
        <v>1259</v>
      </c>
      <c r="D14" s="3" t="s">
        <v>1259</v>
      </c>
      <c r="E14" s="3" t="s">
        <v>1259</v>
      </c>
      <c r="F14" s="3" t="s">
        <v>1259</v>
      </c>
      <c r="G14" s="3" t="s">
        <v>1259</v>
      </c>
      <c r="H14" s="3" t="s">
        <v>1259</v>
      </c>
      <c r="I14" s="3" t="s">
        <v>1259</v>
      </c>
      <c r="J14" s="3" t="s">
        <v>1259</v>
      </c>
      <c r="K14" s="3" t="s">
        <v>1259</v>
      </c>
      <c r="L14" s="3" t="s">
        <v>1259</v>
      </c>
      <c r="M14" s="3" t="s">
        <v>1259</v>
      </c>
      <c r="N14" s="3" t="s">
        <v>1259</v>
      </c>
      <c r="O14" s="3" t="s">
        <v>1259</v>
      </c>
      <c r="P14" s="3" t="s">
        <v>1259</v>
      </c>
      <c r="Q14" s="3" t="s">
        <v>1259</v>
      </c>
      <c r="R14" s="3" t="s">
        <v>1259</v>
      </c>
      <c r="S14" s="3" t="s">
        <v>1259</v>
      </c>
      <c r="T14" s="3" t="s">
        <v>1259</v>
      </c>
      <c r="U14" s="3" t="s">
        <v>1259</v>
      </c>
      <c r="V14" s="3" t="s">
        <v>1259</v>
      </c>
      <c r="W14" s="3" t="s">
        <v>1259</v>
      </c>
      <c r="X14" s="3" t="s">
        <v>1259</v>
      </c>
      <c r="Y14" s="3" t="s">
        <v>1259</v>
      </c>
      <c r="Z14" s="3" t="s">
        <v>1259</v>
      </c>
      <c r="AA14" s="3" t="s">
        <v>1259</v>
      </c>
      <c r="AB14" s="3" t="s">
        <v>1259</v>
      </c>
      <c r="AC14" s="3" t="s">
        <v>1259</v>
      </c>
      <c r="AD14" s="3" t="s">
        <v>1259</v>
      </c>
      <c r="AE14" s="3" t="s">
        <v>1259</v>
      </c>
      <c r="AF14" s="3" t="s">
        <v>1259</v>
      </c>
      <c r="AG14" s="3" t="s">
        <v>1259</v>
      </c>
      <c r="AH14" s="3" t="s">
        <v>1259</v>
      </c>
      <c r="AI14" s="3" t="s">
        <v>1259</v>
      </c>
      <c r="AJ14" s="3" t="s">
        <v>1259</v>
      </c>
      <c r="AK14" s="3" t="s">
        <v>1259</v>
      </c>
      <c r="AL14" s="3" t="s">
        <v>1259</v>
      </c>
      <c r="AM14" s="3" t="s">
        <v>1259</v>
      </c>
      <c r="AN14" s="3" t="s">
        <v>1259</v>
      </c>
      <c r="AO14" s="3" t="s">
        <v>1259</v>
      </c>
      <c r="AP14" s="3" t="s">
        <v>1259</v>
      </c>
      <c r="AQ14" s="3" t="s">
        <v>1259</v>
      </c>
      <c r="AR14" s="3" t="s">
        <v>1259</v>
      </c>
      <c r="AS14" s="3" t="s">
        <v>1259</v>
      </c>
      <c r="AT14" s="3" t="s">
        <v>1259</v>
      </c>
      <c r="AU14" s="3" t="s">
        <v>1259</v>
      </c>
      <c r="AV14" s="3" t="s">
        <v>1259</v>
      </c>
      <c r="AW14" s="3" t="s">
        <v>1259</v>
      </c>
      <c r="AX14" s="56">
        <v>3.6</v>
      </c>
      <c r="AY14" s="57">
        <v>3.6</v>
      </c>
      <c r="AZ14" s="58">
        <v>4.0999999999999996</v>
      </c>
      <c r="BA14" s="59">
        <v>3.8</v>
      </c>
    </row>
    <row r="15" spans="1:53" x14ac:dyDescent="0.25">
      <c r="A15" s="4">
        <v>24472</v>
      </c>
      <c r="B15" s="3" t="s">
        <v>1259</v>
      </c>
      <c r="C15" s="3" t="s">
        <v>1259</v>
      </c>
      <c r="D15" s="3" t="s">
        <v>1259</v>
      </c>
      <c r="E15" s="3" t="s">
        <v>1259</v>
      </c>
      <c r="F15" s="3" t="s">
        <v>1259</v>
      </c>
      <c r="G15" s="3" t="s">
        <v>1259</v>
      </c>
      <c r="H15" s="3" t="s">
        <v>1259</v>
      </c>
      <c r="I15" s="3" t="s">
        <v>1259</v>
      </c>
      <c r="J15" s="3" t="s">
        <v>1259</v>
      </c>
      <c r="K15" s="3" t="s">
        <v>1259</v>
      </c>
      <c r="L15" s="3" t="s">
        <v>1259</v>
      </c>
      <c r="M15" s="3" t="s">
        <v>1259</v>
      </c>
      <c r="N15" s="3" t="s">
        <v>1259</v>
      </c>
      <c r="O15" s="3" t="s">
        <v>1259</v>
      </c>
      <c r="P15" s="3" t="s">
        <v>1259</v>
      </c>
      <c r="Q15" s="3" t="s">
        <v>1259</v>
      </c>
      <c r="R15" s="3" t="s">
        <v>1259</v>
      </c>
      <c r="S15" s="3" t="s">
        <v>1259</v>
      </c>
      <c r="T15" s="3" t="s">
        <v>1259</v>
      </c>
      <c r="U15" s="3" t="s">
        <v>1259</v>
      </c>
      <c r="V15" s="3" t="s">
        <v>1259</v>
      </c>
      <c r="W15" s="3" t="s">
        <v>1259</v>
      </c>
      <c r="X15" s="3" t="s">
        <v>1259</v>
      </c>
      <c r="Y15" s="3" t="s">
        <v>1259</v>
      </c>
      <c r="Z15" s="3" t="s">
        <v>1259</v>
      </c>
      <c r="AA15" s="3" t="s">
        <v>1259</v>
      </c>
      <c r="AB15" s="3" t="s">
        <v>1259</v>
      </c>
      <c r="AC15" s="3" t="s">
        <v>1259</v>
      </c>
      <c r="AD15" s="3" t="s">
        <v>1259</v>
      </c>
      <c r="AE15" s="3" t="s">
        <v>1259</v>
      </c>
      <c r="AF15" s="3" t="s">
        <v>1259</v>
      </c>
      <c r="AG15" s="3" t="s">
        <v>1259</v>
      </c>
      <c r="AH15" s="3" t="s">
        <v>1259</v>
      </c>
      <c r="AI15" s="3" t="s">
        <v>1259</v>
      </c>
      <c r="AJ15" s="3" t="s">
        <v>1259</v>
      </c>
      <c r="AK15" s="3" t="s">
        <v>1259</v>
      </c>
      <c r="AL15" s="3" t="s">
        <v>1259</v>
      </c>
      <c r="AM15" s="3" t="s">
        <v>1259</v>
      </c>
      <c r="AN15" s="3" t="s">
        <v>1259</v>
      </c>
      <c r="AO15" s="3" t="s">
        <v>1259</v>
      </c>
      <c r="AP15" s="3" t="s">
        <v>1259</v>
      </c>
      <c r="AQ15" s="3" t="s">
        <v>1259</v>
      </c>
      <c r="AR15" s="3" t="s">
        <v>1259</v>
      </c>
      <c r="AS15" s="3" t="s">
        <v>1259</v>
      </c>
      <c r="AT15" s="3" t="s">
        <v>1259</v>
      </c>
      <c r="AU15" s="3" t="s">
        <v>1259</v>
      </c>
      <c r="AV15" s="3" t="s">
        <v>1259</v>
      </c>
      <c r="AW15" s="3" t="s">
        <v>1259</v>
      </c>
      <c r="AX15" s="56">
        <v>3.7</v>
      </c>
      <c r="AY15" s="57">
        <v>3.7</v>
      </c>
      <c r="AZ15" s="58">
        <v>4.3</v>
      </c>
      <c r="BA15" s="59">
        <v>3.9</v>
      </c>
    </row>
    <row r="16" spans="1:53" x14ac:dyDescent="0.25">
      <c r="A16" s="4">
        <v>24503</v>
      </c>
      <c r="B16" s="3" t="s">
        <v>1259</v>
      </c>
      <c r="C16" s="3" t="s">
        <v>1259</v>
      </c>
      <c r="D16" s="3" t="s">
        <v>1259</v>
      </c>
      <c r="E16" s="3" t="s">
        <v>1259</v>
      </c>
      <c r="F16" s="3" t="s">
        <v>1259</v>
      </c>
      <c r="G16" s="3" t="s">
        <v>1259</v>
      </c>
      <c r="H16" s="3" t="s">
        <v>1259</v>
      </c>
      <c r="I16" s="3" t="s">
        <v>1259</v>
      </c>
      <c r="J16" s="3" t="s">
        <v>1259</v>
      </c>
      <c r="K16" s="3" t="s">
        <v>1259</v>
      </c>
      <c r="L16" s="3" t="s">
        <v>1259</v>
      </c>
      <c r="M16" s="3" t="s">
        <v>1259</v>
      </c>
      <c r="N16" s="3" t="s">
        <v>1259</v>
      </c>
      <c r="O16" s="3" t="s">
        <v>1259</v>
      </c>
      <c r="P16" s="3" t="s">
        <v>1259</v>
      </c>
      <c r="Q16" s="3" t="s">
        <v>1259</v>
      </c>
      <c r="R16" s="3" t="s">
        <v>1259</v>
      </c>
      <c r="S16" s="3" t="s">
        <v>1259</v>
      </c>
      <c r="T16" s="3" t="s">
        <v>1259</v>
      </c>
      <c r="U16" s="3" t="s">
        <v>1259</v>
      </c>
      <c r="V16" s="3" t="s">
        <v>1259</v>
      </c>
      <c r="W16" s="3" t="s">
        <v>1259</v>
      </c>
      <c r="X16" s="3" t="s">
        <v>1259</v>
      </c>
      <c r="Y16" s="3" t="s">
        <v>1259</v>
      </c>
      <c r="Z16" s="3" t="s">
        <v>1259</v>
      </c>
      <c r="AA16" s="3" t="s">
        <v>1259</v>
      </c>
      <c r="AB16" s="3" t="s">
        <v>1259</v>
      </c>
      <c r="AC16" s="3" t="s">
        <v>1259</v>
      </c>
      <c r="AD16" s="3" t="s">
        <v>1259</v>
      </c>
      <c r="AE16" s="3" t="s">
        <v>1259</v>
      </c>
      <c r="AF16" s="3" t="s">
        <v>1259</v>
      </c>
      <c r="AG16" s="3" t="s">
        <v>1259</v>
      </c>
      <c r="AH16" s="3" t="s">
        <v>1259</v>
      </c>
      <c r="AI16" s="3" t="s">
        <v>1259</v>
      </c>
      <c r="AJ16" s="3" t="s">
        <v>1259</v>
      </c>
      <c r="AK16" s="3" t="s">
        <v>1259</v>
      </c>
      <c r="AL16" s="3" t="s">
        <v>1259</v>
      </c>
      <c r="AM16" s="3" t="s">
        <v>1259</v>
      </c>
      <c r="AN16" s="3" t="s">
        <v>1259</v>
      </c>
      <c r="AO16" s="3" t="s">
        <v>1259</v>
      </c>
      <c r="AP16" s="3" t="s">
        <v>1259</v>
      </c>
      <c r="AQ16" s="3" t="s">
        <v>1259</v>
      </c>
      <c r="AR16" s="3" t="s">
        <v>1259</v>
      </c>
      <c r="AS16" s="3" t="s">
        <v>1259</v>
      </c>
      <c r="AT16" s="3" t="s">
        <v>1259</v>
      </c>
      <c r="AU16" s="3" t="s">
        <v>1259</v>
      </c>
      <c r="AV16" s="3" t="s">
        <v>1259</v>
      </c>
      <c r="AW16" s="3" t="s">
        <v>1259</v>
      </c>
      <c r="AX16" s="56">
        <v>3.9</v>
      </c>
      <c r="AY16" s="57">
        <v>3.9</v>
      </c>
      <c r="AZ16" s="58">
        <v>4.4000000000000004</v>
      </c>
      <c r="BA16" s="59">
        <v>4</v>
      </c>
    </row>
    <row r="17" spans="1:53" x14ac:dyDescent="0.25">
      <c r="A17" s="4">
        <v>24531</v>
      </c>
      <c r="B17" s="3" t="s">
        <v>1259</v>
      </c>
      <c r="C17" s="3" t="s">
        <v>1259</v>
      </c>
      <c r="D17" s="3" t="s">
        <v>1259</v>
      </c>
      <c r="E17" s="3" t="s">
        <v>1259</v>
      </c>
      <c r="F17" s="3" t="s">
        <v>1259</v>
      </c>
      <c r="G17" s="3" t="s">
        <v>1259</v>
      </c>
      <c r="H17" s="3" t="s">
        <v>1259</v>
      </c>
      <c r="I17" s="3" t="s">
        <v>1259</v>
      </c>
      <c r="J17" s="3" t="s">
        <v>1259</v>
      </c>
      <c r="K17" s="3" t="s">
        <v>1259</v>
      </c>
      <c r="L17" s="3" t="s">
        <v>1259</v>
      </c>
      <c r="M17" s="3" t="s">
        <v>1259</v>
      </c>
      <c r="N17" s="3" t="s">
        <v>1259</v>
      </c>
      <c r="O17" s="3" t="s">
        <v>1259</v>
      </c>
      <c r="P17" s="3" t="s">
        <v>1259</v>
      </c>
      <c r="Q17" s="3" t="s">
        <v>1259</v>
      </c>
      <c r="R17" s="3" t="s">
        <v>1259</v>
      </c>
      <c r="S17" s="3" t="s">
        <v>1259</v>
      </c>
      <c r="T17" s="3" t="s">
        <v>1259</v>
      </c>
      <c r="U17" s="3" t="s">
        <v>1259</v>
      </c>
      <c r="V17" s="3" t="s">
        <v>1259</v>
      </c>
      <c r="W17" s="3" t="s">
        <v>1259</v>
      </c>
      <c r="X17" s="3" t="s">
        <v>1259</v>
      </c>
      <c r="Y17" s="3" t="s">
        <v>1259</v>
      </c>
      <c r="Z17" s="3" t="s">
        <v>1259</v>
      </c>
      <c r="AA17" s="3" t="s">
        <v>1259</v>
      </c>
      <c r="AB17" s="3" t="s">
        <v>1259</v>
      </c>
      <c r="AC17" s="3" t="s">
        <v>1259</v>
      </c>
      <c r="AD17" s="3" t="s">
        <v>1259</v>
      </c>
      <c r="AE17" s="3" t="s">
        <v>1259</v>
      </c>
      <c r="AF17" s="3" t="s">
        <v>1259</v>
      </c>
      <c r="AG17" s="3" t="s">
        <v>1259</v>
      </c>
      <c r="AH17" s="3" t="s">
        <v>1259</v>
      </c>
      <c r="AI17" s="3" t="s">
        <v>1259</v>
      </c>
      <c r="AJ17" s="3" t="s">
        <v>1259</v>
      </c>
      <c r="AK17" s="3" t="s">
        <v>1259</v>
      </c>
      <c r="AL17" s="3" t="s">
        <v>1259</v>
      </c>
      <c r="AM17" s="3" t="s">
        <v>1259</v>
      </c>
      <c r="AN17" s="3" t="s">
        <v>1259</v>
      </c>
      <c r="AO17" s="3" t="s">
        <v>1259</v>
      </c>
      <c r="AP17" s="3" t="s">
        <v>1259</v>
      </c>
      <c r="AQ17" s="3" t="s">
        <v>1259</v>
      </c>
      <c r="AR17" s="3" t="s">
        <v>1259</v>
      </c>
      <c r="AS17" s="3" t="s">
        <v>1259</v>
      </c>
      <c r="AT17" s="3" t="s">
        <v>1259</v>
      </c>
      <c r="AU17" s="3" t="s">
        <v>1259</v>
      </c>
      <c r="AV17" s="3" t="s">
        <v>1259</v>
      </c>
      <c r="AW17" s="3" t="s">
        <v>1259</v>
      </c>
      <c r="AX17" s="56">
        <v>4</v>
      </c>
      <c r="AY17" s="57">
        <v>4.0999999999999996</v>
      </c>
      <c r="AZ17" s="58">
        <v>4.5</v>
      </c>
      <c r="BA17" s="59">
        <v>4.0999999999999996</v>
      </c>
    </row>
    <row r="18" spans="1:53" x14ac:dyDescent="0.25">
      <c r="A18" s="4">
        <v>24562</v>
      </c>
      <c r="B18" s="3" t="s">
        <v>1259</v>
      </c>
      <c r="C18" s="3" t="s">
        <v>1259</v>
      </c>
      <c r="D18" s="3" t="s">
        <v>1259</v>
      </c>
      <c r="E18" s="3" t="s">
        <v>1259</v>
      </c>
      <c r="F18" s="3" t="s">
        <v>1259</v>
      </c>
      <c r="G18" s="3" t="s">
        <v>1259</v>
      </c>
      <c r="H18" s="3" t="s">
        <v>1259</v>
      </c>
      <c r="I18" s="3" t="s">
        <v>1259</v>
      </c>
      <c r="J18" s="3" t="s">
        <v>1259</v>
      </c>
      <c r="K18" s="3" t="s">
        <v>1259</v>
      </c>
      <c r="L18" s="3" t="s">
        <v>1259</v>
      </c>
      <c r="M18" s="3" t="s">
        <v>1259</v>
      </c>
      <c r="N18" s="3" t="s">
        <v>1259</v>
      </c>
      <c r="O18" s="3" t="s">
        <v>1259</v>
      </c>
      <c r="P18" s="3" t="s">
        <v>1259</v>
      </c>
      <c r="Q18" s="3" t="s">
        <v>1259</v>
      </c>
      <c r="R18" s="3" t="s">
        <v>1259</v>
      </c>
      <c r="S18" s="3" t="s">
        <v>1259</v>
      </c>
      <c r="T18" s="3" t="s">
        <v>1259</v>
      </c>
      <c r="U18" s="3" t="s">
        <v>1259</v>
      </c>
      <c r="V18" s="3" t="s">
        <v>1259</v>
      </c>
      <c r="W18" s="3" t="s">
        <v>1259</v>
      </c>
      <c r="X18" s="3" t="s">
        <v>1259</v>
      </c>
      <c r="Y18" s="3" t="s">
        <v>1259</v>
      </c>
      <c r="Z18" s="3" t="s">
        <v>1259</v>
      </c>
      <c r="AA18" s="3" t="s">
        <v>1259</v>
      </c>
      <c r="AB18" s="3" t="s">
        <v>1259</v>
      </c>
      <c r="AC18" s="3" t="s">
        <v>1259</v>
      </c>
      <c r="AD18" s="3" t="s">
        <v>1259</v>
      </c>
      <c r="AE18" s="3" t="s">
        <v>1259</v>
      </c>
      <c r="AF18" s="3" t="s">
        <v>1259</v>
      </c>
      <c r="AG18" s="3" t="s">
        <v>1259</v>
      </c>
      <c r="AH18" s="3" t="s">
        <v>1259</v>
      </c>
      <c r="AI18" s="3" t="s">
        <v>1259</v>
      </c>
      <c r="AJ18" s="3" t="s">
        <v>1259</v>
      </c>
      <c r="AK18" s="3" t="s">
        <v>1259</v>
      </c>
      <c r="AL18" s="3" t="s">
        <v>1259</v>
      </c>
      <c r="AM18" s="3" t="s">
        <v>1259</v>
      </c>
      <c r="AN18" s="3" t="s">
        <v>1259</v>
      </c>
      <c r="AO18" s="3" t="s">
        <v>1259</v>
      </c>
      <c r="AP18" s="3" t="s">
        <v>1259</v>
      </c>
      <c r="AQ18" s="3" t="s">
        <v>1259</v>
      </c>
      <c r="AR18" s="3" t="s">
        <v>1259</v>
      </c>
      <c r="AS18" s="3" t="s">
        <v>1259</v>
      </c>
      <c r="AT18" s="3" t="s">
        <v>1259</v>
      </c>
      <c r="AU18" s="3" t="s">
        <v>1259</v>
      </c>
      <c r="AV18" s="3" t="s">
        <v>1259</v>
      </c>
      <c r="AW18" s="3" t="s">
        <v>1259</v>
      </c>
      <c r="AX18" s="56">
        <v>4.0999999999999996</v>
      </c>
      <c r="AY18" s="57">
        <v>4.0999999999999996</v>
      </c>
      <c r="AZ18" s="58">
        <v>4.5999999999999996</v>
      </c>
      <c r="BA18" s="59">
        <v>4.2</v>
      </c>
    </row>
    <row r="19" spans="1:53" x14ac:dyDescent="0.25">
      <c r="A19" s="4">
        <v>24592</v>
      </c>
      <c r="B19" s="3" t="s">
        <v>1259</v>
      </c>
      <c r="C19" s="3" t="s">
        <v>1259</v>
      </c>
      <c r="D19" s="3" t="s">
        <v>1259</v>
      </c>
      <c r="E19" s="3" t="s">
        <v>1259</v>
      </c>
      <c r="F19" s="3" t="s">
        <v>1259</v>
      </c>
      <c r="G19" s="3" t="s">
        <v>1259</v>
      </c>
      <c r="H19" s="3" t="s">
        <v>1259</v>
      </c>
      <c r="I19" s="3" t="s">
        <v>1259</v>
      </c>
      <c r="J19" s="3" t="s">
        <v>1259</v>
      </c>
      <c r="K19" s="3" t="s">
        <v>1259</v>
      </c>
      <c r="L19" s="3" t="s">
        <v>1259</v>
      </c>
      <c r="M19" s="3" t="s">
        <v>1259</v>
      </c>
      <c r="N19" s="3" t="s">
        <v>1259</v>
      </c>
      <c r="O19" s="3" t="s">
        <v>1259</v>
      </c>
      <c r="P19" s="3" t="s">
        <v>1259</v>
      </c>
      <c r="Q19" s="3" t="s">
        <v>1259</v>
      </c>
      <c r="R19" s="3" t="s">
        <v>1259</v>
      </c>
      <c r="S19" s="3" t="s">
        <v>1259</v>
      </c>
      <c r="T19" s="3" t="s">
        <v>1259</v>
      </c>
      <c r="U19" s="3" t="s">
        <v>1259</v>
      </c>
      <c r="V19" s="3" t="s">
        <v>1259</v>
      </c>
      <c r="W19" s="3" t="s">
        <v>1259</v>
      </c>
      <c r="X19" s="3" t="s">
        <v>1259</v>
      </c>
      <c r="Y19" s="3" t="s">
        <v>1259</v>
      </c>
      <c r="Z19" s="3" t="s">
        <v>1259</v>
      </c>
      <c r="AA19" s="3" t="s">
        <v>1259</v>
      </c>
      <c r="AB19" s="3" t="s">
        <v>1259</v>
      </c>
      <c r="AC19" s="3" t="s">
        <v>1259</v>
      </c>
      <c r="AD19" s="3" t="s">
        <v>1259</v>
      </c>
      <c r="AE19" s="3" t="s">
        <v>1259</v>
      </c>
      <c r="AF19" s="3" t="s">
        <v>1259</v>
      </c>
      <c r="AG19" s="3" t="s">
        <v>1259</v>
      </c>
      <c r="AH19" s="3" t="s">
        <v>1259</v>
      </c>
      <c r="AI19" s="3" t="s">
        <v>1259</v>
      </c>
      <c r="AJ19" s="3" t="s">
        <v>1259</v>
      </c>
      <c r="AK19" s="3" t="s">
        <v>1259</v>
      </c>
      <c r="AL19" s="3" t="s">
        <v>1259</v>
      </c>
      <c r="AM19" s="3" t="s">
        <v>1259</v>
      </c>
      <c r="AN19" s="3" t="s">
        <v>1259</v>
      </c>
      <c r="AO19" s="3" t="s">
        <v>1259</v>
      </c>
      <c r="AP19" s="3" t="s">
        <v>1259</v>
      </c>
      <c r="AQ19" s="3" t="s">
        <v>1259</v>
      </c>
      <c r="AR19" s="3" t="s">
        <v>1259</v>
      </c>
      <c r="AS19" s="3" t="s">
        <v>1259</v>
      </c>
      <c r="AT19" s="3" t="s">
        <v>1259</v>
      </c>
      <c r="AU19" s="3" t="s">
        <v>1259</v>
      </c>
      <c r="AV19" s="3" t="s">
        <v>1259</v>
      </c>
      <c r="AW19" s="3" t="s">
        <v>1259</v>
      </c>
      <c r="AX19" s="56">
        <v>4.0999999999999996</v>
      </c>
      <c r="AY19" s="57">
        <v>4.0999999999999996</v>
      </c>
      <c r="AZ19" s="58">
        <v>4.5999999999999996</v>
      </c>
      <c r="BA19" s="59">
        <v>4.2</v>
      </c>
    </row>
    <row r="20" spans="1:53" x14ac:dyDescent="0.25">
      <c r="A20" s="4">
        <v>24623</v>
      </c>
      <c r="B20" s="3" t="s">
        <v>1259</v>
      </c>
      <c r="C20" s="3" t="s">
        <v>1259</v>
      </c>
      <c r="D20" s="3" t="s">
        <v>1259</v>
      </c>
      <c r="E20" s="3" t="s">
        <v>1259</v>
      </c>
      <c r="F20" s="3" t="s">
        <v>1259</v>
      </c>
      <c r="G20" s="3" t="s">
        <v>1259</v>
      </c>
      <c r="H20" s="3" t="s">
        <v>1259</v>
      </c>
      <c r="I20" s="3" t="s">
        <v>1259</v>
      </c>
      <c r="J20" s="3" t="s">
        <v>1259</v>
      </c>
      <c r="K20" s="3" t="s">
        <v>1259</v>
      </c>
      <c r="L20" s="3" t="s">
        <v>1259</v>
      </c>
      <c r="M20" s="3" t="s">
        <v>1259</v>
      </c>
      <c r="N20" s="3" t="s">
        <v>1259</v>
      </c>
      <c r="O20" s="3" t="s">
        <v>1259</v>
      </c>
      <c r="P20" s="3" t="s">
        <v>1259</v>
      </c>
      <c r="Q20" s="3" t="s">
        <v>1259</v>
      </c>
      <c r="R20" s="3" t="s">
        <v>1259</v>
      </c>
      <c r="S20" s="3" t="s">
        <v>1259</v>
      </c>
      <c r="T20" s="3" t="s">
        <v>1259</v>
      </c>
      <c r="U20" s="3" t="s">
        <v>1259</v>
      </c>
      <c r="V20" s="3" t="s">
        <v>1259</v>
      </c>
      <c r="W20" s="3" t="s">
        <v>1259</v>
      </c>
      <c r="X20" s="3" t="s">
        <v>1259</v>
      </c>
      <c r="Y20" s="3" t="s">
        <v>1259</v>
      </c>
      <c r="Z20" s="3" t="s">
        <v>1259</v>
      </c>
      <c r="AA20" s="3" t="s">
        <v>1259</v>
      </c>
      <c r="AB20" s="3" t="s">
        <v>1259</v>
      </c>
      <c r="AC20" s="3" t="s">
        <v>1259</v>
      </c>
      <c r="AD20" s="3" t="s">
        <v>1259</v>
      </c>
      <c r="AE20" s="3" t="s">
        <v>1259</v>
      </c>
      <c r="AF20" s="3" t="s">
        <v>1259</v>
      </c>
      <c r="AG20" s="3" t="s">
        <v>1259</v>
      </c>
      <c r="AH20" s="3" t="s">
        <v>1259</v>
      </c>
      <c r="AI20" s="3" t="s">
        <v>1259</v>
      </c>
      <c r="AJ20" s="3" t="s">
        <v>1259</v>
      </c>
      <c r="AK20" s="3" t="s">
        <v>1259</v>
      </c>
      <c r="AL20" s="3" t="s">
        <v>1259</v>
      </c>
      <c r="AM20" s="3" t="s">
        <v>1259</v>
      </c>
      <c r="AN20" s="3" t="s">
        <v>1259</v>
      </c>
      <c r="AO20" s="3" t="s">
        <v>1259</v>
      </c>
      <c r="AP20" s="3" t="s">
        <v>1259</v>
      </c>
      <c r="AQ20" s="3" t="s">
        <v>1259</v>
      </c>
      <c r="AR20" s="3" t="s">
        <v>1259</v>
      </c>
      <c r="AS20" s="3" t="s">
        <v>1259</v>
      </c>
      <c r="AT20" s="3" t="s">
        <v>1259</v>
      </c>
      <c r="AU20" s="3" t="s">
        <v>1259</v>
      </c>
      <c r="AV20" s="3" t="s">
        <v>1259</v>
      </c>
      <c r="AW20" s="3" t="s">
        <v>1259</v>
      </c>
      <c r="AX20" s="56">
        <v>4.0999999999999996</v>
      </c>
      <c r="AY20" s="57">
        <v>4.2</v>
      </c>
      <c r="AZ20" s="58">
        <v>4.5999999999999996</v>
      </c>
      <c r="BA20" s="59">
        <v>4.2</v>
      </c>
    </row>
    <row r="21" spans="1:53" x14ac:dyDescent="0.25">
      <c r="A21" s="4">
        <v>24653</v>
      </c>
      <c r="B21" s="3" t="s">
        <v>1259</v>
      </c>
      <c r="C21" s="3" t="s">
        <v>1259</v>
      </c>
      <c r="D21" s="3" t="s">
        <v>1259</v>
      </c>
      <c r="E21" s="3" t="s">
        <v>1259</v>
      </c>
      <c r="F21" s="3" t="s">
        <v>1259</v>
      </c>
      <c r="G21" s="3" t="s">
        <v>1259</v>
      </c>
      <c r="H21" s="3" t="s">
        <v>1259</v>
      </c>
      <c r="I21" s="3" t="s">
        <v>1259</v>
      </c>
      <c r="J21" s="3" t="s">
        <v>1259</v>
      </c>
      <c r="K21" s="3" t="s">
        <v>1259</v>
      </c>
      <c r="L21" s="3" t="s">
        <v>1259</v>
      </c>
      <c r="M21" s="3" t="s">
        <v>1259</v>
      </c>
      <c r="N21" s="3" t="s">
        <v>1259</v>
      </c>
      <c r="O21" s="3" t="s">
        <v>1259</v>
      </c>
      <c r="P21" s="3" t="s">
        <v>1259</v>
      </c>
      <c r="Q21" s="3" t="s">
        <v>1259</v>
      </c>
      <c r="R21" s="3" t="s">
        <v>1259</v>
      </c>
      <c r="S21" s="3" t="s">
        <v>1259</v>
      </c>
      <c r="T21" s="3" t="s">
        <v>1259</v>
      </c>
      <c r="U21" s="3" t="s">
        <v>1259</v>
      </c>
      <c r="V21" s="3" t="s">
        <v>1259</v>
      </c>
      <c r="W21" s="3" t="s">
        <v>1259</v>
      </c>
      <c r="X21" s="3" t="s">
        <v>1259</v>
      </c>
      <c r="Y21" s="3" t="s">
        <v>1259</v>
      </c>
      <c r="Z21" s="3" t="s">
        <v>1259</v>
      </c>
      <c r="AA21" s="3" t="s">
        <v>1259</v>
      </c>
      <c r="AB21" s="3" t="s">
        <v>1259</v>
      </c>
      <c r="AC21" s="3" t="s">
        <v>1259</v>
      </c>
      <c r="AD21" s="3" t="s">
        <v>1259</v>
      </c>
      <c r="AE21" s="3" t="s">
        <v>1259</v>
      </c>
      <c r="AF21" s="3" t="s">
        <v>1259</v>
      </c>
      <c r="AG21" s="3" t="s">
        <v>1259</v>
      </c>
      <c r="AH21" s="3" t="s">
        <v>1259</v>
      </c>
      <c r="AI21" s="3" t="s">
        <v>1259</v>
      </c>
      <c r="AJ21" s="3" t="s">
        <v>1259</v>
      </c>
      <c r="AK21" s="3" t="s">
        <v>1259</v>
      </c>
      <c r="AL21" s="3" t="s">
        <v>1259</v>
      </c>
      <c r="AM21" s="3" t="s">
        <v>1259</v>
      </c>
      <c r="AN21" s="3" t="s">
        <v>1259</v>
      </c>
      <c r="AO21" s="3" t="s">
        <v>1259</v>
      </c>
      <c r="AP21" s="3" t="s">
        <v>1259</v>
      </c>
      <c r="AQ21" s="3" t="s">
        <v>1259</v>
      </c>
      <c r="AR21" s="3" t="s">
        <v>1259</v>
      </c>
      <c r="AS21" s="3" t="s">
        <v>1259</v>
      </c>
      <c r="AT21" s="3" t="s">
        <v>1259</v>
      </c>
      <c r="AU21" s="3" t="s">
        <v>1259</v>
      </c>
      <c r="AV21" s="3" t="s">
        <v>1259</v>
      </c>
      <c r="AW21" s="3" t="s">
        <v>1259</v>
      </c>
      <c r="AX21" s="56">
        <v>4.2</v>
      </c>
      <c r="AY21" s="57">
        <v>4.4000000000000004</v>
      </c>
      <c r="AZ21" s="58">
        <v>4.5999999999999996</v>
      </c>
      <c r="BA21" s="59">
        <v>4.2</v>
      </c>
    </row>
    <row r="22" spans="1:53" x14ac:dyDescent="0.25">
      <c r="A22" s="4">
        <v>24684</v>
      </c>
      <c r="B22" s="3" t="s">
        <v>1259</v>
      </c>
      <c r="C22" s="3" t="s">
        <v>1259</v>
      </c>
      <c r="D22" s="3" t="s">
        <v>1259</v>
      </c>
      <c r="E22" s="3" t="s">
        <v>1259</v>
      </c>
      <c r="F22" s="3" t="s">
        <v>1259</v>
      </c>
      <c r="G22" s="3" t="s">
        <v>1259</v>
      </c>
      <c r="H22" s="3" t="s">
        <v>1259</v>
      </c>
      <c r="I22" s="3" t="s">
        <v>1259</v>
      </c>
      <c r="J22" s="3" t="s">
        <v>1259</v>
      </c>
      <c r="K22" s="3" t="s">
        <v>1259</v>
      </c>
      <c r="L22" s="3" t="s">
        <v>1259</v>
      </c>
      <c r="M22" s="3" t="s">
        <v>1259</v>
      </c>
      <c r="N22" s="3" t="s">
        <v>1259</v>
      </c>
      <c r="O22" s="3" t="s">
        <v>1259</v>
      </c>
      <c r="P22" s="3" t="s">
        <v>1259</v>
      </c>
      <c r="Q22" s="3" t="s">
        <v>1259</v>
      </c>
      <c r="R22" s="3" t="s">
        <v>1259</v>
      </c>
      <c r="S22" s="3" t="s">
        <v>1259</v>
      </c>
      <c r="T22" s="3" t="s">
        <v>1259</v>
      </c>
      <c r="U22" s="3" t="s">
        <v>1259</v>
      </c>
      <c r="V22" s="3" t="s">
        <v>1259</v>
      </c>
      <c r="W22" s="3" t="s">
        <v>1259</v>
      </c>
      <c r="X22" s="3" t="s">
        <v>1259</v>
      </c>
      <c r="Y22" s="3" t="s">
        <v>1259</v>
      </c>
      <c r="Z22" s="3" t="s">
        <v>1259</v>
      </c>
      <c r="AA22" s="3" t="s">
        <v>1259</v>
      </c>
      <c r="AB22" s="3" t="s">
        <v>1259</v>
      </c>
      <c r="AC22" s="3" t="s">
        <v>1259</v>
      </c>
      <c r="AD22" s="3" t="s">
        <v>1259</v>
      </c>
      <c r="AE22" s="3" t="s">
        <v>1259</v>
      </c>
      <c r="AF22" s="3" t="s">
        <v>1259</v>
      </c>
      <c r="AG22" s="3" t="s">
        <v>1259</v>
      </c>
      <c r="AH22" s="3" t="s">
        <v>1259</v>
      </c>
      <c r="AI22" s="3" t="s">
        <v>1259</v>
      </c>
      <c r="AJ22" s="3" t="s">
        <v>1259</v>
      </c>
      <c r="AK22" s="3" t="s">
        <v>1259</v>
      </c>
      <c r="AL22" s="3" t="s">
        <v>1259</v>
      </c>
      <c r="AM22" s="3" t="s">
        <v>1259</v>
      </c>
      <c r="AN22" s="3" t="s">
        <v>1259</v>
      </c>
      <c r="AO22" s="3" t="s">
        <v>1259</v>
      </c>
      <c r="AP22" s="3" t="s">
        <v>1259</v>
      </c>
      <c r="AQ22" s="3" t="s">
        <v>1259</v>
      </c>
      <c r="AR22" s="3" t="s">
        <v>1259</v>
      </c>
      <c r="AS22" s="3" t="s">
        <v>1259</v>
      </c>
      <c r="AT22" s="3" t="s">
        <v>1259</v>
      </c>
      <c r="AU22" s="3" t="s">
        <v>1259</v>
      </c>
      <c r="AV22" s="3" t="s">
        <v>1259</v>
      </c>
      <c r="AW22" s="3" t="s">
        <v>1259</v>
      </c>
      <c r="AX22" s="56">
        <v>4.2</v>
      </c>
      <c r="AY22" s="57">
        <v>4.5</v>
      </c>
      <c r="AZ22" s="58">
        <v>4.5999999999999996</v>
      </c>
      <c r="BA22" s="59">
        <v>4.0999999999999996</v>
      </c>
    </row>
    <row r="23" spans="1:53" x14ac:dyDescent="0.25">
      <c r="A23" s="4">
        <v>24715</v>
      </c>
      <c r="B23" s="3" t="s">
        <v>1259</v>
      </c>
      <c r="C23" s="3" t="s">
        <v>1259</v>
      </c>
      <c r="D23" s="3" t="s">
        <v>1259</v>
      </c>
      <c r="E23" s="3" t="s">
        <v>1259</v>
      </c>
      <c r="F23" s="3" t="s">
        <v>1259</v>
      </c>
      <c r="G23" s="3" t="s">
        <v>1259</v>
      </c>
      <c r="H23" s="3" t="s">
        <v>1259</v>
      </c>
      <c r="I23" s="3" t="s">
        <v>1259</v>
      </c>
      <c r="J23" s="3" t="s">
        <v>1259</v>
      </c>
      <c r="K23" s="3" t="s">
        <v>1259</v>
      </c>
      <c r="L23" s="3" t="s">
        <v>1259</v>
      </c>
      <c r="M23" s="3" t="s">
        <v>1259</v>
      </c>
      <c r="N23" s="3" t="s">
        <v>1259</v>
      </c>
      <c r="O23" s="3" t="s">
        <v>1259</v>
      </c>
      <c r="P23" s="3" t="s">
        <v>1259</v>
      </c>
      <c r="Q23" s="3" t="s">
        <v>1259</v>
      </c>
      <c r="R23" s="3" t="s">
        <v>1259</v>
      </c>
      <c r="S23" s="3" t="s">
        <v>1259</v>
      </c>
      <c r="T23" s="3" t="s">
        <v>1259</v>
      </c>
      <c r="U23" s="3" t="s">
        <v>1259</v>
      </c>
      <c r="V23" s="3" t="s">
        <v>1259</v>
      </c>
      <c r="W23" s="3" t="s">
        <v>1259</v>
      </c>
      <c r="X23" s="3" t="s">
        <v>1259</v>
      </c>
      <c r="Y23" s="3" t="s">
        <v>1259</v>
      </c>
      <c r="Z23" s="3" t="s">
        <v>1259</v>
      </c>
      <c r="AA23" s="3" t="s">
        <v>1259</v>
      </c>
      <c r="AB23" s="3" t="s">
        <v>1259</v>
      </c>
      <c r="AC23" s="3" t="s">
        <v>1259</v>
      </c>
      <c r="AD23" s="3" t="s">
        <v>1259</v>
      </c>
      <c r="AE23" s="3" t="s">
        <v>1259</v>
      </c>
      <c r="AF23" s="3" t="s">
        <v>1259</v>
      </c>
      <c r="AG23" s="3" t="s">
        <v>1259</v>
      </c>
      <c r="AH23" s="3" t="s">
        <v>1259</v>
      </c>
      <c r="AI23" s="3" t="s">
        <v>1259</v>
      </c>
      <c r="AJ23" s="3" t="s">
        <v>1259</v>
      </c>
      <c r="AK23" s="3" t="s">
        <v>1259</v>
      </c>
      <c r="AL23" s="3" t="s">
        <v>1259</v>
      </c>
      <c r="AM23" s="3" t="s">
        <v>1259</v>
      </c>
      <c r="AN23" s="3" t="s">
        <v>1259</v>
      </c>
      <c r="AO23" s="3" t="s">
        <v>1259</v>
      </c>
      <c r="AP23" s="3" t="s">
        <v>1259</v>
      </c>
      <c r="AQ23" s="3" t="s">
        <v>1259</v>
      </c>
      <c r="AR23" s="3" t="s">
        <v>1259</v>
      </c>
      <c r="AS23" s="3" t="s">
        <v>1259</v>
      </c>
      <c r="AT23" s="3" t="s">
        <v>1259</v>
      </c>
      <c r="AU23" s="3" t="s">
        <v>1259</v>
      </c>
      <c r="AV23" s="3" t="s">
        <v>1259</v>
      </c>
      <c r="AW23" s="3" t="s">
        <v>1259</v>
      </c>
      <c r="AX23" s="56">
        <v>4.3</v>
      </c>
      <c r="AY23" s="57">
        <v>4.5999999999999996</v>
      </c>
      <c r="AZ23" s="58">
        <v>4.5999999999999996</v>
      </c>
      <c r="BA23" s="59">
        <v>4.2</v>
      </c>
    </row>
    <row r="24" spans="1:53" x14ac:dyDescent="0.25">
      <c r="A24" s="4">
        <v>24745</v>
      </c>
      <c r="B24" s="3" t="s">
        <v>1259</v>
      </c>
      <c r="C24" s="3" t="s">
        <v>1259</v>
      </c>
      <c r="D24" s="3" t="s">
        <v>1259</v>
      </c>
      <c r="E24" s="3" t="s">
        <v>1259</v>
      </c>
      <c r="F24" s="3" t="s">
        <v>1259</v>
      </c>
      <c r="G24" s="3" t="s">
        <v>1259</v>
      </c>
      <c r="H24" s="3" t="s">
        <v>1259</v>
      </c>
      <c r="I24" s="3" t="s">
        <v>1259</v>
      </c>
      <c r="J24" s="3" t="s">
        <v>1259</v>
      </c>
      <c r="K24" s="3" t="s">
        <v>1259</v>
      </c>
      <c r="L24" s="3" t="s">
        <v>1259</v>
      </c>
      <c r="M24" s="3" t="s">
        <v>1259</v>
      </c>
      <c r="N24" s="3" t="s">
        <v>1259</v>
      </c>
      <c r="O24" s="3" t="s">
        <v>1259</v>
      </c>
      <c r="P24" s="3" t="s">
        <v>1259</v>
      </c>
      <c r="Q24" s="3" t="s">
        <v>1259</v>
      </c>
      <c r="R24" s="3" t="s">
        <v>1259</v>
      </c>
      <c r="S24" s="3" t="s">
        <v>1259</v>
      </c>
      <c r="T24" s="3" t="s">
        <v>1259</v>
      </c>
      <c r="U24" s="3" t="s">
        <v>1259</v>
      </c>
      <c r="V24" s="3" t="s">
        <v>1259</v>
      </c>
      <c r="W24" s="3" t="s">
        <v>1259</v>
      </c>
      <c r="X24" s="3" t="s">
        <v>1259</v>
      </c>
      <c r="Y24" s="3" t="s">
        <v>1259</v>
      </c>
      <c r="Z24" s="3" t="s">
        <v>1259</v>
      </c>
      <c r="AA24" s="3" t="s">
        <v>1259</v>
      </c>
      <c r="AB24" s="3" t="s">
        <v>1259</v>
      </c>
      <c r="AC24" s="3" t="s">
        <v>1259</v>
      </c>
      <c r="AD24" s="3" t="s">
        <v>1259</v>
      </c>
      <c r="AE24" s="3" t="s">
        <v>1259</v>
      </c>
      <c r="AF24" s="3" t="s">
        <v>1259</v>
      </c>
      <c r="AG24" s="3" t="s">
        <v>1259</v>
      </c>
      <c r="AH24" s="3" t="s">
        <v>1259</v>
      </c>
      <c r="AI24" s="3" t="s">
        <v>1259</v>
      </c>
      <c r="AJ24" s="3" t="s">
        <v>1259</v>
      </c>
      <c r="AK24" s="3" t="s">
        <v>1259</v>
      </c>
      <c r="AL24" s="3" t="s">
        <v>1259</v>
      </c>
      <c r="AM24" s="3" t="s">
        <v>1259</v>
      </c>
      <c r="AN24" s="3" t="s">
        <v>1259</v>
      </c>
      <c r="AO24" s="3" t="s">
        <v>1259</v>
      </c>
      <c r="AP24" s="3" t="s">
        <v>1259</v>
      </c>
      <c r="AQ24" s="3" t="s">
        <v>1259</v>
      </c>
      <c r="AR24" s="3" t="s">
        <v>1259</v>
      </c>
      <c r="AS24" s="3" t="s">
        <v>1259</v>
      </c>
      <c r="AT24" s="3" t="s">
        <v>1259</v>
      </c>
      <c r="AU24" s="3" t="s">
        <v>1259</v>
      </c>
      <c r="AV24" s="3" t="s">
        <v>1259</v>
      </c>
      <c r="AW24" s="3" t="s">
        <v>1259</v>
      </c>
      <c r="AX24" s="56">
        <v>4.3</v>
      </c>
      <c r="AY24" s="57">
        <v>4.7</v>
      </c>
      <c r="AZ24" s="58">
        <v>4.5999999999999996</v>
      </c>
      <c r="BA24" s="59">
        <v>4.3</v>
      </c>
    </row>
    <row r="25" spans="1:53" x14ac:dyDescent="0.25">
      <c r="A25" s="4">
        <v>24776</v>
      </c>
      <c r="B25" s="3" t="s">
        <v>1259</v>
      </c>
      <c r="C25" s="3" t="s">
        <v>1259</v>
      </c>
      <c r="D25" s="3" t="s">
        <v>1259</v>
      </c>
      <c r="E25" s="3" t="s">
        <v>1259</v>
      </c>
      <c r="F25" s="3" t="s">
        <v>1259</v>
      </c>
      <c r="G25" s="3" t="s">
        <v>1259</v>
      </c>
      <c r="H25" s="3" t="s">
        <v>1259</v>
      </c>
      <c r="I25" s="3" t="s">
        <v>1259</v>
      </c>
      <c r="J25" s="3" t="s">
        <v>1259</v>
      </c>
      <c r="K25" s="3" t="s">
        <v>1259</v>
      </c>
      <c r="L25" s="3" t="s">
        <v>1259</v>
      </c>
      <c r="M25" s="3" t="s">
        <v>1259</v>
      </c>
      <c r="N25" s="3" t="s">
        <v>1259</v>
      </c>
      <c r="O25" s="3" t="s">
        <v>1259</v>
      </c>
      <c r="P25" s="3" t="s">
        <v>1259</v>
      </c>
      <c r="Q25" s="3" t="s">
        <v>1259</v>
      </c>
      <c r="R25" s="3" t="s">
        <v>1259</v>
      </c>
      <c r="S25" s="3" t="s">
        <v>1259</v>
      </c>
      <c r="T25" s="3" t="s">
        <v>1259</v>
      </c>
      <c r="U25" s="3" t="s">
        <v>1259</v>
      </c>
      <c r="V25" s="3" t="s">
        <v>1259</v>
      </c>
      <c r="W25" s="3" t="s">
        <v>1259</v>
      </c>
      <c r="X25" s="3" t="s">
        <v>1259</v>
      </c>
      <c r="Y25" s="3" t="s">
        <v>1259</v>
      </c>
      <c r="Z25" s="3" t="s">
        <v>1259</v>
      </c>
      <c r="AA25" s="3" t="s">
        <v>1259</v>
      </c>
      <c r="AB25" s="3" t="s">
        <v>1259</v>
      </c>
      <c r="AC25" s="3" t="s">
        <v>1259</v>
      </c>
      <c r="AD25" s="3" t="s">
        <v>1259</v>
      </c>
      <c r="AE25" s="3" t="s">
        <v>1259</v>
      </c>
      <c r="AF25" s="3" t="s">
        <v>1259</v>
      </c>
      <c r="AG25" s="3" t="s">
        <v>1259</v>
      </c>
      <c r="AH25" s="3" t="s">
        <v>1259</v>
      </c>
      <c r="AI25" s="3" t="s">
        <v>1259</v>
      </c>
      <c r="AJ25" s="3" t="s">
        <v>1259</v>
      </c>
      <c r="AK25" s="3" t="s">
        <v>1259</v>
      </c>
      <c r="AL25" s="3" t="s">
        <v>1259</v>
      </c>
      <c r="AM25" s="3" t="s">
        <v>1259</v>
      </c>
      <c r="AN25" s="3" t="s">
        <v>1259</v>
      </c>
      <c r="AO25" s="3" t="s">
        <v>1259</v>
      </c>
      <c r="AP25" s="3" t="s">
        <v>1259</v>
      </c>
      <c r="AQ25" s="3" t="s">
        <v>1259</v>
      </c>
      <c r="AR25" s="3" t="s">
        <v>1259</v>
      </c>
      <c r="AS25" s="3" t="s">
        <v>1259</v>
      </c>
      <c r="AT25" s="3" t="s">
        <v>1259</v>
      </c>
      <c r="AU25" s="3" t="s">
        <v>1259</v>
      </c>
      <c r="AV25" s="3" t="s">
        <v>1259</v>
      </c>
      <c r="AW25" s="3" t="s">
        <v>1259</v>
      </c>
      <c r="AX25" s="56">
        <v>4.3</v>
      </c>
      <c r="AY25" s="57">
        <v>4.7</v>
      </c>
      <c r="AZ25" s="58">
        <v>4.5999999999999996</v>
      </c>
      <c r="BA25" s="59">
        <v>4.4000000000000004</v>
      </c>
    </row>
    <row r="26" spans="1:53" x14ac:dyDescent="0.25">
      <c r="A26" s="4">
        <v>24806</v>
      </c>
      <c r="B26" s="3" t="s">
        <v>1259</v>
      </c>
      <c r="C26" s="3" t="s">
        <v>1259</v>
      </c>
      <c r="D26" s="3" t="s">
        <v>1259</v>
      </c>
      <c r="E26" s="3" t="s">
        <v>1259</v>
      </c>
      <c r="F26" s="3" t="s">
        <v>1259</v>
      </c>
      <c r="G26" s="3" t="s">
        <v>1259</v>
      </c>
      <c r="H26" s="3" t="s">
        <v>1259</v>
      </c>
      <c r="I26" s="3" t="s">
        <v>1259</v>
      </c>
      <c r="J26" s="3" t="s">
        <v>1259</v>
      </c>
      <c r="K26" s="3" t="s">
        <v>1259</v>
      </c>
      <c r="L26" s="3" t="s">
        <v>1259</v>
      </c>
      <c r="M26" s="3" t="s">
        <v>1259</v>
      </c>
      <c r="N26" s="3" t="s">
        <v>1259</v>
      </c>
      <c r="O26" s="3" t="s">
        <v>1259</v>
      </c>
      <c r="P26" s="3" t="s">
        <v>1259</v>
      </c>
      <c r="Q26" s="3" t="s">
        <v>1259</v>
      </c>
      <c r="R26" s="3" t="s">
        <v>1259</v>
      </c>
      <c r="S26" s="3" t="s">
        <v>1259</v>
      </c>
      <c r="T26" s="3" t="s">
        <v>1259</v>
      </c>
      <c r="U26" s="3" t="s">
        <v>1259</v>
      </c>
      <c r="V26" s="3" t="s">
        <v>1259</v>
      </c>
      <c r="W26" s="3" t="s">
        <v>1259</v>
      </c>
      <c r="X26" s="3" t="s">
        <v>1259</v>
      </c>
      <c r="Y26" s="3" t="s">
        <v>1259</v>
      </c>
      <c r="Z26" s="3" t="s">
        <v>1259</v>
      </c>
      <c r="AA26" s="3" t="s">
        <v>1259</v>
      </c>
      <c r="AB26" s="3" t="s">
        <v>1259</v>
      </c>
      <c r="AC26" s="3" t="s">
        <v>1259</v>
      </c>
      <c r="AD26" s="3" t="s">
        <v>1259</v>
      </c>
      <c r="AE26" s="3" t="s">
        <v>1259</v>
      </c>
      <c r="AF26" s="3" t="s">
        <v>1259</v>
      </c>
      <c r="AG26" s="3" t="s">
        <v>1259</v>
      </c>
      <c r="AH26" s="3" t="s">
        <v>1259</v>
      </c>
      <c r="AI26" s="3" t="s">
        <v>1259</v>
      </c>
      <c r="AJ26" s="3" t="s">
        <v>1259</v>
      </c>
      <c r="AK26" s="3" t="s">
        <v>1259</v>
      </c>
      <c r="AL26" s="3" t="s">
        <v>1259</v>
      </c>
      <c r="AM26" s="3" t="s">
        <v>1259</v>
      </c>
      <c r="AN26" s="3" t="s">
        <v>1259</v>
      </c>
      <c r="AO26" s="3" t="s">
        <v>1259</v>
      </c>
      <c r="AP26" s="3" t="s">
        <v>1259</v>
      </c>
      <c r="AQ26" s="3" t="s">
        <v>1259</v>
      </c>
      <c r="AR26" s="3" t="s">
        <v>1259</v>
      </c>
      <c r="AS26" s="3" t="s">
        <v>1259</v>
      </c>
      <c r="AT26" s="3" t="s">
        <v>1259</v>
      </c>
      <c r="AU26" s="3" t="s">
        <v>1259</v>
      </c>
      <c r="AV26" s="3" t="s">
        <v>1259</v>
      </c>
      <c r="AW26" s="3" t="s">
        <v>1259</v>
      </c>
      <c r="AX26" s="56">
        <v>4.3</v>
      </c>
      <c r="AY26" s="57">
        <v>4.7</v>
      </c>
      <c r="AZ26" s="58">
        <v>4.5999999999999996</v>
      </c>
      <c r="BA26" s="59">
        <v>4.4000000000000004</v>
      </c>
    </row>
    <row r="27" spans="1:53" x14ac:dyDescent="0.25">
      <c r="A27" s="4">
        <v>24837</v>
      </c>
      <c r="B27" s="3" t="s">
        <v>1259</v>
      </c>
      <c r="C27" s="3" t="s">
        <v>1259</v>
      </c>
      <c r="D27" s="3" t="s">
        <v>1259</v>
      </c>
      <c r="E27" s="3" t="s">
        <v>1259</v>
      </c>
      <c r="F27" s="3" t="s">
        <v>1259</v>
      </c>
      <c r="G27" s="3" t="s">
        <v>1259</v>
      </c>
      <c r="H27" s="3" t="s">
        <v>1259</v>
      </c>
      <c r="I27" s="3" t="s">
        <v>1259</v>
      </c>
      <c r="J27" s="3" t="s">
        <v>1259</v>
      </c>
      <c r="K27" s="3" t="s">
        <v>1259</v>
      </c>
      <c r="L27" s="3" t="s">
        <v>1259</v>
      </c>
      <c r="M27" s="3" t="s">
        <v>1259</v>
      </c>
      <c r="N27" s="3" t="s">
        <v>1259</v>
      </c>
      <c r="O27" s="3" t="s">
        <v>1259</v>
      </c>
      <c r="P27" s="3" t="s">
        <v>1259</v>
      </c>
      <c r="Q27" s="3" t="s">
        <v>1259</v>
      </c>
      <c r="R27" s="3" t="s">
        <v>1259</v>
      </c>
      <c r="S27" s="3" t="s">
        <v>1259</v>
      </c>
      <c r="T27" s="3" t="s">
        <v>1259</v>
      </c>
      <c r="U27" s="3" t="s">
        <v>1259</v>
      </c>
      <c r="V27" s="3" t="s">
        <v>1259</v>
      </c>
      <c r="W27" s="3" t="s">
        <v>1259</v>
      </c>
      <c r="X27" s="3" t="s">
        <v>1259</v>
      </c>
      <c r="Y27" s="3" t="s">
        <v>1259</v>
      </c>
      <c r="Z27" s="3" t="s">
        <v>1259</v>
      </c>
      <c r="AA27" s="3" t="s">
        <v>1259</v>
      </c>
      <c r="AB27" s="3" t="s">
        <v>1259</v>
      </c>
      <c r="AC27" s="3" t="s">
        <v>1259</v>
      </c>
      <c r="AD27" s="3" t="s">
        <v>1259</v>
      </c>
      <c r="AE27" s="3" t="s">
        <v>1259</v>
      </c>
      <c r="AF27" s="3" t="s">
        <v>1259</v>
      </c>
      <c r="AG27" s="3" t="s">
        <v>1259</v>
      </c>
      <c r="AH27" s="3" t="s">
        <v>1259</v>
      </c>
      <c r="AI27" s="3" t="s">
        <v>1259</v>
      </c>
      <c r="AJ27" s="3" t="s">
        <v>1259</v>
      </c>
      <c r="AK27" s="3" t="s">
        <v>1259</v>
      </c>
      <c r="AL27" s="3" t="s">
        <v>1259</v>
      </c>
      <c r="AM27" s="3" t="s">
        <v>1259</v>
      </c>
      <c r="AN27" s="3" t="s">
        <v>1259</v>
      </c>
      <c r="AO27" s="3" t="s">
        <v>1259</v>
      </c>
      <c r="AP27" s="3" t="s">
        <v>1259</v>
      </c>
      <c r="AQ27" s="3" t="s">
        <v>1259</v>
      </c>
      <c r="AR27" s="3" t="s">
        <v>1259</v>
      </c>
      <c r="AS27" s="3" t="s">
        <v>1259</v>
      </c>
      <c r="AT27" s="3" t="s">
        <v>1259</v>
      </c>
      <c r="AU27" s="3" t="s">
        <v>1259</v>
      </c>
      <c r="AV27" s="3" t="s">
        <v>1259</v>
      </c>
      <c r="AW27" s="3" t="s">
        <v>1259</v>
      </c>
      <c r="AX27" s="56">
        <v>4.2</v>
      </c>
      <c r="AY27" s="57">
        <v>4.5999999999999996</v>
      </c>
      <c r="AZ27" s="58">
        <v>4.5999999999999996</v>
      </c>
      <c r="BA27" s="59">
        <v>4.5</v>
      </c>
    </row>
    <row r="28" spans="1:53" x14ac:dyDescent="0.25">
      <c r="A28" s="4">
        <v>24868</v>
      </c>
      <c r="B28" s="3" t="s">
        <v>1259</v>
      </c>
      <c r="C28" s="3" t="s">
        <v>1259</v>
      </c>
      <c r="D28" s="3" t="s">
        <v>1259</v>
      </c>
      <c r="E28" s="3" t="s">
        <v>1259</v>
      </c>
      <c r="F28" s="3" t="s">
        <v>1259</v>
      </c>
      <c r="G28" s="3" t="s">
        <v>1259</v>
      </c>
      <c r="H28" s="3" t="s">
        <v>1259</v>
      </c>
      <c r="I28" s="3" t="s">
        <v>1259</v>
      </c>
      <c r="J28" s="3" t="s">
        <v>1259</v>
      </c>
      <c r="K28" s="3" t="s">
        <v>1259</v>
      </c>
      <c r="L28" s="3" t="s">
        <v>1259</v>
      </c>
      <c r="M28" s="3" t="s">
        <v>1259</v>
      </c>
      <c r="N28" s="3" t="s">
        <v>1259</v>
      </c>
      <c r="O28" s="3" t="s">
        <v>1259</v>
      </c>
      <c r="P28" s="3" t="s">
        <v>1259</v>
      </c>
      <c r="Q28" s="3" t="s">
        <v>1259</v>
      </c>
      <c r="R28" s="3" t="s">
        <v>1259</v>
      </c>
      <c r="S28" s="3" t="s">
        <v>1259</v>
      </c>
      <c r="T28" s="3" t="s">
        <v>1259</v>
      </c>
      <c r="U28" s="3" t="s">
        <v>1259</v>
      </c>
      <c r="V28" s="3" t="s">
        <v>1259</v>
      </c>
      <c r="W28" s="3" t="s">
        <v>1259</v>
      </c>
      <c r="X28" s="3" t="s">
        <v>1259</v>
      </c>
      <c r="Y28" s="3" t="s">
        <v>1259</v>
      </c>
      <c r="Z28" s="3" t="s">
        <v>1259</v>
      </c>
      <c r="AA28" s="3" t="s">
        <v>1259</v>
      </c>
      <c r="AB28" s="3" t="s">
        <v>1259</v>
      </c>
      <c r="AC28" s="3" t="s">
        <v>1259</v>
      </c>
      <c r="AD28" s="3" t="s">
        <v>1259</v>
      </c>
      <c r="AE28" s="3" t="s">
        <v>1259</v>
      </c>
      <c r="AF28" s="3" t="s">
        <v>1259</v>
      </c>
      <c r="AG28" s="3" t="s">
        <v>1259</v>
      </c>
      <c r="AH28" s="3" t="s">
        <v>1259</v>
      </c>
      <c r="AI28" s="3" t="s">
        <v>1259</v>
      </c>
      <c r="AJ28" s="3" t="s">
        <v>1259</v>
      </c>
      <c r="AK28" s="3" t="s">
        <v>1259</v>
      </c>
      <c r="AL28" s="3" t="s">
        <v>1259</v>
      </c>
      <c r="AM28" s="3" t="s">
        <v>1259</v>
      </c>
      <c r="AN28" s="3" t="s">
        <v>1259</v>
      </c>
      <c r="AO28" s="3" t="s">
        <v>1259</v>
      </c>
      <c r="AP28" s="3" t="s">
        <v>1259</v>
      </c>
      <c r="AQ28" s="3" t="s">
        <v>1259</v>
      </c>
      <c r="AR28" s="3" t="s">
        <v>1259</v>
      </c>
      <c r="AS28" s="3" t="s">
        <v>1259</v>
      </c>
      <c r="AT28" s="3" t="s">
        <v>1259</v>
      </c>
      <c r="AU28" s="3" t="s">
        <v>1259</v>
      </c>
      <c r="AV28" s="3" t="s">
        <v>1259</v>
      </c>
      <c r="AW28" s="3" t="s">
        <v>1259</v>
      </c>
      <c r="AX28" s="56">
        <v>4.2</v>
      </c>
      <c r="AY28" s="57">
        <v>4.5</v>
      </c>
      <c r="AZ28" s="58">
        <v>4.5</v>
      </c>
      <c r="BA28" s="59">
        <v>4.4000000000000004</v>
      </c>
    </row>
    <row r="29" spans="1:53" x14ac:dyDescent="0.25">
      <c r="A29" s="4">
        <v>24897</v>
      </c>
      <c r="B29" s="3" t="s">
        <v>1259</v>
      </c>
      <c r="C29" s="3" t="s">
        <v>1259</v>
      </c>
      <c r="D29" s="3" t="s">
        <v>1259</v>
      </c>
      <c r="E29" s="3" t="s">
        <v>1259</v>
      </c>
      <c r="F29" s="3" t="s">
        <v>1259</v>
      </c>
      <c r="G29" s="3" t="s">
        <v>1259</v>
      </c>
      <c r="H29" s="3" t="s">
        <v>1259</v>
      </c>
      <c r="I29" s="3" t="s">
        <v>1259</v>
      </c>
      <c r="J29" s="3" t="s">
        <v>1259</v>
      </c>
      <c r="K29" s="3" t="s">
        <v>1259</v>
      </c>
      <c r="L29" s="3" t="s">
        <v>1259</v>
      </c>
      <c r="M29" s="3" t="s">
        <v>1259</v>
      </c>
      <c r="N29" s="3" t="s">
        <v>1259</v>
      </c>
      <c r="O29" s="3" t="s">
        <v>1259</v>
      </c>
      <c r="P29" s="3" t="s">
        <v>1259</v>
      </c>
      <c r="Q29" s="3" t="s">
        <v>1259</v>
      </c>
      <c r="R29" s="3" t="s">
        <v>1259</v>
      </c>
      <c r="S29" s="3" t="s">
        <v>1259</v>
      </c>
      <c r="T29" s="3" t="s">
        <v>1259</v>
      </c>
      <c r="U29" s="3" t="s">
        <v>1259</v>
      </c>
      <c r="V29" s="3" t="s">
        <v>1259</v>
      </c>
      <c r="W29" s="3" t="s">
        <v>1259</v>
      </c>
      <c r="X29" s="3" t="s">
        <v>1259</v>
      </c>
      <c r="Y29" s="3" t="s">
        <v>1259</v>
      </c>
      <c r="Z29" s="3" t="s">
        <v>1259</v>
      </c>
      <c r="AA29" s="3" t="s">
        <v>1259</v>
      </c>
      <c r="AB29" s="3" t="s">
        <v>1259</v>
      </c>
      <c r="AC29" s="3" t="s">
        <v>1259</v>
      </c>
      <c r="AD29" s="3" t="s">
        <v>1259</v>
      </c>
      <c r="AE29" s="3" t="s">
        <v>1259</v>
      </c>
      <c r="AF29" s="3" t="s">
        <v>1259</v>
      </c>
      <c r="AG29" s="3" t="s">
        <v>1259</v>
      </c>
      <c r="AH29" s="3" t="s">
        <v>1259</v>
      </c>
      <c r="AI29" s="3" t="s">
        <v>1259</v>
      </c>
      <c r="AJ29" s="3" t="s">
        <v>1259</v>
      </c>
      <c r="AK29" s="3" t="s">
        <v>1259</v>
      </c>
      <c r="AL29" s="3" t="s">
        <v>1259</v>
      </c>
      <c r="AM29" s="3" t="s">
        <v>1259</v>
      </c>
      <c r="AN29" s="3" t="s">
        <v>1259</v>
      </c>
      <c r="AO29" s="3" t="s">
        <v>1259</v>
      </c>
      <c r="AP29" s="3" t="s">
        <v>1259</v>
      </c>
      <c r="AQ29" s="3" t="s">
        <v>1259</v>
      </c>
      <c r="AR29" s="3" t="s">
        <v>1259</v>
      </c>
      <c r="AS29" s="3" t="s">
        <v>1259</v>
      </c>
      <c r="AT29" s="3" t="s">
        <v>1259</v>
      </c>
      <c r="AU29" s="3" t="s">
        <v>1259</v>
      </c>
      <c r="AV29" s="3" t="s">
        <v>1259</v>
      </c>
      <c r="AW29" s="3" t="s">
        <v>1259</v>
      </c>
      <c r="AX29" s="56">
        <v>4.2</v>
      </c>
      <c r="AY29" s="57">
        <v>4.5</v>
      </c>
      <c r="AZ29" s="58">
        <v>4.5</v>
      </c>
      <c r="BA29" s="59">
        <v>4.3</v>
      </c>
    </row>
    <row r="30" spans="1:53" x14ac:dyDescent="0.25">
      <c r="A30" s="4">
        <v>24928</v>
      </c>
      <c r="B30" s="3" t="s">
        <v>1259</v>
      </c>
      <c r="C30" s="3" t="s">
        <v>1259</v>
      </c>
      <c r="D30" s="3" t="s">
        <v>1259</v>
      </c>
      <c r="E30" s="3" t="s">
        <v>1259</v>
      </c>
      <c r="F30" s="3" t="s">
        <v>1259</v>
      </c>
      <c r="G30" s="3" t="s">
        <v>1259</v>
      </c>
      <c r="H30" s="3" t="s">
        <v>1259</v>
      </c>
      <c r="I30" s="3" t="s">
        <v>1259</v>
      </c>
      <c r="J30" s="3" t="s">
        <v>1259</v>
      </c>
      <c r="K30" s="3" t="s">
        <v>1259</v>
      </c>
      <c r="L30" s="3" t="s">
        <v>1259</v>
      </c>
      <c r="M30" s="3" t="s">
        <v>1259</v>
      </c>
      <c r="N30" s="3" t="s">
        <v>1259</v>
      </c>
      <c r="O30" s="3" t="s">
        <v>1259</v>
      </c>
      <c r="P30" s="3" t="s">
        <v>1259</v>
      </c>
      <c r="Q30" s="3" t="s">
        <v>1259</v>
      </c>
      <c r="R30" s="3" t="s">
        <v>1259</v>
      </c>
      <c r="S30" s="3" t="s">
        <v>1259</v>
      </c>
      <c r="T30" s="3" t="s">
        <v>1259</v>
      </c>
      <c r="U30" s="3" t="s">
        <v>1259</v>
      </c>
      <c r="V30" s="3" t="s">
        <v>1259</v>
      </c>
      <c r="W30" s="3" t="s">
        <v>1259</v>
      </c>
      <c r="X30" s="3" t="s">
        <v>1259</v>
      </c>
      <c r="Y30" s="3" t="s">
        <v>1259</v>
      </c>
      <c r="Z30" s="3" t="s">
        <v>1259</v>
      </c>
      <c r="AA30" s="3" t="s">
        <v>1259</v>
      </c>
      <c r="AB30" s="3" t="s">
        <v>1259</v>
      </c>
      <c r="AC30" s="3" t="s">
        <v>1259</v>
      </c>
      <c r="AD30" s="3" t="s">
        <v>1259</v>
      </c>
      <c r="AE30" s="3" t="s">
        <v>1259</v>
      </c>
      <c r="AF30" s="3" t="s">
        <v>1259</v>
      </c>
      <c r="AG30" s="3" t="s">
        <v>1259</v>
      </c>
      <c r="AH30" s="3" t="s">
        <v>1259</v>
      </c>
      <c r="AI30" s="3" t="s">
        <v>1259</v>
      </c>
      <c r="AJ30" s="3" t="s">
        <v>1259</v>
      </c>
      <c r="AK30" s="3" t="s">
        <v>1259</v>
      </c>
      <c r="AL30" s="3" t="s">
        <v>1259</v>
      </c>
      <c r="AM30" s="3" t="s">
        <v>1259</v>
      </c>
      <c r="AN30" s="3" t="s">
        <v>1259</v>
      </c>
      <c r="AO30" s="3" t="s">
        <v>1259</v>
      </c>
      <c r="AP30" s="3" t="s">
        <v>1259</v>
      </c>
      <c r="AQ30" s="3" t="s">
        <v>1259</v>
      </c>
      <c r="AR30" s="3" t="s">
        <v>1259</v>
      </c>
      <c r="AS30" s="3" t="s">
        <v>1259</v>
      </c>
      <c r="AT30" s="3" t="s">
        <v>1259</v>
      </c>
      <c r="AU30" s="3" t="s">
        <v>1259</v>
      </c>
      <c r="AV30" s="3" t="s">
        <v>1259</v>
      </c>
      <c r="AW30" s="3" t="s">
        <v>1259</v>
      </c>
      <c r="AX30" s="56">
        <v>4.2</v>
      </c>
      <c r="AY30" s="57">
        <v>4.5</v>
      </c>
      <c r="AZ30" s="58">
        <v>4.5999999999999996</v>
      </c>
      <c r="BA30" s="59">
        <v>4.2</v>
      </c>
    </row>
    <row r="31" spans="1:53" x14ac:dyDescent="0.25">
      <c r="A31" s="4">
        <v>24958</v>
      </c>
      <c r="B31" s="3" t="s">
        <v>1259</v>
      </c>
      <c r="C31" s="3" t="s">
        <v>1259</v>
      </c>
      <c r="D31" s="3" t="s">
        <v>1259</v>
      </c>
      <c r="E31" s="3" t="s">
        <v>1259</v>
      </c>
      <c r="F31" s="3" t="s">
        <v>1259</v>
      </c>
      <c r="G31" s="3" t="s">
        <v>1259</v>
      </c>
      <c r="H31" s="3" t="s">
        <v>1259</v>
      </c>
      <c r="I31" s="3" t="s">
        <v>1259</v>
      </c>
      <c r="J31" s="3" t="s">
        <v>1259</v>
      </c>
      <c r="K31" s="3" t="s">
        <v>1259</v>
      </c>
      <c r="L31" s="3" t="s">
        <v>1259</v>
      </c>
      <c r="M31" s="3" t="s">
        <v>1259</v>
      </c>
      <c r="N31" s="3" t="s">
        <v>1259</v>
      </c>
      <c r="O31" s="3" t="s">
        <v>1259</v>
      </c>
      <c r="P31" s="3" t="s">
        <v>1259</v>
      </c>
      <c r="Q31" s="3" t="s">
        <v>1259</v>
      </c>
      <c r="R31" s="3" t="s">
        <v>1259</v>
      </c>
      <c r="S31" s="3" t="s">
        <v>1259</v>
      </c>
      <c r="T31" s="3" t="s">
        <v>1259</v>
      </c>
      <c r="U31" s="3" t="s">
        <v>1259</v>
      </c>
      <c r="V31" s="3" t="s">
        <v>1259</v>
      </c>
      <c r="W31" s="3" t="s">
        <v>1259</v>
      </c>
      <c r="X31" s="3" t="s">
        <v>1259</v>
      </c>
      <c r="Y31" s="3" t="s">
        <v>1259</v>
      </c>
      <c r="Z31" s="3" t="s">
        <v>1259</v>
      </c>
      <c r="AA31" s="3" t="s">
        <v>1259</v>
      </c>
      <c r="AB31" s="3" t="s">
        <v>1259</v>
      </c>
      <c r="AC31" s="3" t="s">
        <v>1259</v>
      </c>
      <c r="AD31" s="3" t="s">
        <v>1259</v>
      </c>
      <c r="AE31" s="3" t="s">
        <v>1259</v>
      </c>
      <c r="AF31" s="3" t="s">
        <v>1259</v>
      </c>
      <c r="AG31" s="3" t="s">
        <v>1259</v>
      </c>
      <c r="AH31" s="3" t="s">
        <v>1259</v>
      </c>
      <c r="AI31" s="3" t="s">
        <v>1259</v>
      </c>
      <c r="AJ31" s="3" t="s">
        <v>1259</v>
      </c>
      <c r="AK31" s="3" t="s">
        <v>1259</v>
      </c>
      <c r="AL31" s="3" t="s">
        <v>1259</v>
      </c>
      <c r="AM31" s="3" t="s">
        <v>1259</v>
      </c>
      <c r="AN31" s="3" t="s">
        <v>1259</v>
      </c>
      <c r="AO31" s="3" t="s">
        <v>1259</v>
      </c>
      <c r="AP31" s="3" t="s">
        <v>1259</v>
      </c>
      <c r="AQ31" s="3" t="s">
        <v>1259</v>
      </c>
      <c r="AR31" s="3" t="s">
        <v>1259</v>
      </c>
      <c r="AS31" s="3" t="s">
        <v>1259</v>
      </c>
      <c r="AT31" s="3" t="s">
        <v>1259</v>
      </c>
      <c r="AU31" s="3" t="s">
        <v>1259</v>
      </c>
      <c r="AV31" s="3" t="s">
        <v>1259</v>
      </c>
      <c r="AW31" s="3" t="s">
        <v>1259</v>
      </c>
      <c r="AX31" s="56">
        <v>4.2</v>
      </c>
      <c r="AY31" s="57">
        <v>4.5</v>
      </c>
      <c r="AZ31" s="58">
        <v>4.5999999999999996</v>
      </c>
      <c r="BA31" s="59">
        <v>4.2</v>
      </c>
    </row>
    <row r="32" spans="1:53" x14ac:dyDescent="0.25">
      <c r="A32" s="4">
        <v>24989</v>
      </c>
      <c r="B32" s="3" t="s">
        <v>1259</v>
      </c>
      <c r="C32" s="3" t="s">
        <v>1259</v>
      </c>
      <c r="D32" s="3" t="s">
        <v>1259</v>
      </c>
      <c r="E32" s="3" t="s">
        <v>1259</v>
      </c>
      <c r="F32" s="3" t="s">
        <v>1259</v>
      </c>
      <c r="G32" s="3" t="s">
        <v>1259</v>
      </c>
      <c r="H32" s="3" t="s">
        <v>1259</v>
      </c>
      <c r="I32" s="3" t="s">
        <v>1259</v>
      </c>
      <c r="J32" s="3" t="s">
        <v>1259</v>
      </c>
      <c r="K32" s="3" t="s">
        <v>1259</v>
      </c>
      <c r="L32" s="3" t="s">
        <v>1259</v>
      </c>
      <c r="M32" s="3" t="s">
        <v>1259</v>
      </c>
      <c r="N32" s="3" t="s">
        <v>1259</v>
      </c>
      <c r="O32" s="3" t="s">
        <v>1259</v>
      </c>
      <c r="P32" s="3" t="s">
        <v>1259</v>
      </c>
      <c r="Q32" s="3" t="s">
        <v>1259</v>
      </c>
      <c r="R32" s="3" t="s">
        <v>1259</v>
      </c>
      <c r="S32" s="3" t="s">
        <v>1259</v>
      </c>
      <c r="T32" s="3" t="s">
        <v>1259</v>
      </c>
      <c r="U32" s="3" t="s">
        <v>1259</v>
      </c>
      <c r="V32" s="3" t="s">
        <v>1259</v>
      </c>
      <c r="W32" s="3" t="s">
        <v>1259</v>
      </c>
      <c r="X32" s="3" t="s">
        <v>1259</v>
      </c>
      <c r="Y32" s="3" t="s">
        <v>1259</v>
      </c>
      <c r="Z32" s="3" t="s">
        <v>1259</v>
      </c>
      <c r="AA32" s="3" t="s">
        <v>1259</v>
      </c>
      <c r="AB32" s="3" t="s">
        <v>1259</v>
      </c>
      <c r="AC32" s="3" t="s">
        <v>1259</v>
      </c>
      <c r="AD32" s="3" t="s">
        <v>1259</v>
      </c>
      <c r="AE32" s="3" t="s">
        <v>1259</v>
      </c>
      <c r="AF32" s="3" t="s">
        <v>1259</v>
      </c>
      <c r="AG32" s="3" t="s">
        <v>1259</v>
      </c>
      <c r="AH32" s="3" t="s">
        <v>1259</v>
      </c>
      <c r="AI32" s="3" t="s">
        <v>1259</v>
      </c>
      <c r="AJ32" s="3" t="s">
        <v>1259</v>
      </c>
      <c r="AK32" s="3" t="s">
        <v>1259</v>
      </c>
      <c r="AL32" s="3" t="s">
        <v>1259</v>
      </c>
      <c r="AM32" s="3" t="s">
        <v>1259</v>
      </c>
      <c r="AN32" s="3" t="s">
        <v>1259</v>
      </c>
      <c r="AO32" s="3" t="s">
        <v>1259</v>
      </c>
      <c r="AP32" s="3" t="s">
        <v>1259</v>
      </c>
      <c r="AQ32" s="3" t="s">
        <v>1259</v>
      </c>
      <c r="AR32" s="3" t="s">
        <v>1259</v>
      </c>
      <c r="AS32" s="3" t="s">
        <v>1259</v>
      </c>
      <c r="AT32" s="3" t="s">
        <v>1259</v>
      </c>
      <c r="AU32" s="3" t="s">
        <v>1259</v>
      </c>
      <c r="AV32" s="3" t="s">
        <v>1259</v>
      </c>
      <c r="AW32" s="3" t="s">
        <v>1259</v>
      </c>
      <c r="AX32" s="56">
        <v>4.2</v>
      </c>
      <c r="AY32" s="57">
        <v>4.4000000000000004</v>
      </c>
      <c r="AZ32" s="58">
        <v>4.7</v>
      </c>
      <c r="BA32" s="59">
        <v>4.0999999999999996</v>
      </c>
    </row>
    <row r="33" spans="1:53" x14ac:dyDescent="0.25">
      <c r="A33" s="4">
        <v>25019</v>
      </c>
      <c r="B33" s="3" t="s">
        <v>1259</v>
      </c>
      <c r="C33" s="3" t="s">
        <v>1259</v>
      </c>
      <c r="D33" s="3" t="s">
        <v>1259</v>
      </c>
      <c r="E33" s="3" t="s">
        <v>1259</v>
      </c>
      <c r="F33" s="3" t="s">
        <v>1259</v>
      </c>
      <c r="G33" s="3" t="s">
        <v>1259</v>
      </c>
      <c r="H33" s="3" t="s">
        <v>1259</v>
      </c>
      <c r="I33" s="3" t="s">
        <v>1259</v>
      </c>
      <c r="J33" s="3" t="s">
        <v>1259</v>
      </c>
      <c r="K33" s="3" t="s">
        <v>1259</v>
      </c>
      <c r="L33" s="3" t="s">
        <v>1259</v>
      </c>
      <c r="M33" s="3" t="s">
        <v>1259</v>
      </c>
      <c r="N33" s="3" t="s">
        <v>1259</v>
      </c>
      <c r="O33" s="3" t="s">
        <v>1259</v>
      </c>
      <c r="P33" s="3" t="s">
        <v>1259</v>
      </c>
      <c r="Q33" s="3" t="s">
        <v>1259</v>
      </c>
      <c r="R33" s="3" t="s">
        <v>1259</v>
      </c>
      <c r="S33" s="3" t="s">
        <v>1259</v>
      </c>
      <c r="T33" s="3" t="s">
        <v>1259</v>
      </c>
      <c r="U33" s="3" t="s">
        <v>1259</v>
      </c>
      <c r="V33" s="3" t="s">
        <v>1259</v>
      </c>
      <c r="W33" s="3" t="s">
        <v>1259</v>
      </c>
      <c r="X33" s="3" t="s">
        <v>1259</v>
      </c>
      <c r="Y33" s="3" t="s">
        <v>1259</v>
      </c>
      <c r="Z33" s="3" t="s">
        <v>1259</v>
      </c>
      <c r="AA33" s="3" t="s">
        <v>1259</v>
      </c>
      <c r="AB33" s="3" t="s">
        <v>1259</v>
      </c>
      <c r="AC33" s="3" t="s">
        <v>1259</v>
      </c>
      <c r="AD33" s="3" t="s">
        <v>1259</v>
      </c>
      <c r="AE33" s="3" t="s">
        <v>1259</v>
      </c>
      <c r="AF33" s="3" t="s">
        <v>1259</v>
      </c>
      <c r="AG33" s="3" t="s">
        <v>1259</v>
      </c>
      <c r="AH33" s="3" t="s">
        <v>1259</v>
      </c>
      <c r="AI33" s="3" t="s">
        <v>1259</v>
      </c>
      <c r="AJ33" s="3" t="s">
        <v>1259</v>
      </c>
      <c r="AK33" s="3" t="s">
        <v>1259</v>
      </c>
      <c r="AL33" s="3" t="s">
        <v>1259</v>
      </c>
      <c r="AM33" s="3" t="s">
        <v>1259</v>
      </c>
      <c r="AN33" s="3" t="s">
        <v>1259</v>
      </c>
      <c r="AO33" s="3" t="s">
        <v>1259</v>
      </c>
      <c r="AP33" s="3" t="s">
        <v>1259</v>
      </c>
      <c r="AQ33" s="3" t="s">
        <v>1259</v>
      </c>
      <c r="AR33" s="3" t="s">
        <v>1259</v>
      </c>
      <c r="AS33" s="3" t="s">
        <v>1259</v>
      </c>
      <c r="AT33" s="3" t="s">
        <v>1259</v>
      </c>
      <c r="AU33" s="3" t="s">
        <v>1259</v>
      </c>
      <c r="AV33" s="3" t="s">
        <v>1259</v>
      </c>
      <c r="AW33" s="3" t="s">
        <v>1259</v>
      </c>
      <c r="AX33" s="56">
        <v>4.3</v>
      </c>
      <c r="AY33" s="57">
        <v>4.4000000000000004</v>
      </c>
      <c r="AZ33" s="58">
        <v>4.8</v>
      </c>
      <c r="BA33" s="59">
        <v>4.2</v>
      </c>
    </row>
    <row r="34" spans="1:53" x14ac:dyDescent="0.25">
      <c r="A34" s="4">
        <v>25050</v>
      </c>
      <c r="B34" s="3" t="s">
        <v>1259</v>
      </c>
      <c r="C34" s="3" t="s">
        <v>1259</v>
      </c>
      <c r="D34" s="3" t="s">
        <v>1259</v>
      </c>
      <c r="E34" s="3" t="s">
        <v>1259</v>
      </c>
      <c r="F34" s="3" t="s">
        <v>1259</v>
      </c>
      <c r="G34" s="3" t="s">
        <v>1259</v>
      </c>
      <c r="H34" s="3" t="s">
        <v>1259</v>
      </c>
      <c r="I34" s="3" t="s">
        <v>1259</v>
      </c>
      <c r="J34" s="3" t="s">
        <v>1259</v>
      </c>
      <c r="K34" s="3" t="s">
        <v>1259</v>
      </c>
      <c r="L34" s="3" t="s">
        <v>1259</v>
      </c>
      <c r="M34" s="3" t="s">
        <v>1259</v>
      </c>
      <c r="N34" s="3" t="s">
        <v>1259</v>
      </c>
      <c r="O34" s="3" t="s">
        <v>1259</v>
      </c>
      <c r="P34" s="3" t="s">
        <v>1259</v>
      </c>
      <c r="Q34" s="3" t="s">
        <v>1259</v>
      </c>
      <c r="R34" s="3" t="s">
        <v>1259</v>
      </c>
      <c r="S34" s="3" t="s">
        <v>1259</v>
      </c>
      <c r="T34" s="3" t="s">
        <v>1259</v>
      </c>
      <c r="U34" s="3" t="s">
        <v>1259</v>
      </c>
      <c r="V34" s="3" t="s">
        <v>1259</v>
      </c>
      <c r="W34" s="3" t="s">
        <v>1259</v>
      </c>
      <c r="X34" s="3" t="s">
        <v>1259</v>
      </c>
      <c r="Y34" s="3" t="s">
        <v>1259</v>
      </c>
      <c r="Z34" s="3" t="s">
        <v>1259</v>
      </c>
      <c r="AA34" s="3" t="s">
        <v>1259</v>
      </c>
      <c r="AB34" s="3" t="s">
        <v>1259</v>
      </c>
      <c r="AC34" s="3" t="s">
        <v>1259</v>
      </c>
      <c r="AD34" s="3" t="s">
        <v>1259</v>
      </c>
      <c r="AE34" s="3" t="s">
        <v>1259</v>
      </c>
      <c r="AF34" s="3" t="s">
        <v>1259</v>
      </c>
      <c r="AG34" s="3" t="s">
        <v>1259</v>
      </c>
      <c r="AH34" s="3" t="s">
        <v>1259</v>
      </c>
      <c r="AI34" s="3" t="s">
        <v>1259</v>
      </c>
      <c r="AJ34" s="3" t="s">
        <v>1259</v>
      </c>
      <c r="AK34" s="3" t="s">
        <v>1259</v>
      </c>
      <c r="AL34" s="3" t="s">
        <v>1259</v>
      </c>
      <c r="AM34" s="3" t="s">
        <v>1259</v>
      </c>
      <c r="AN34" s="3" t="s">
        <v>1259</v>
      </c>
      <c r="AO34" s="3" t="s">
        <v>1259</v>
      </c>
      <c r="AP34" s="3" t="s">
        <v>1259</v>
      </c>
      <c r="AQ34" s="3" t="s">
        <v>1259</v>
      </c>
      <c r="AR34" s="3" t="s">
        <v>1259</v>
      </c>
      <c r="AS34" s="3" t="s">
        <v>1259</v>
      </c>
      <c r="AT34" s="3" t="s">
        <v>1259</v>
      </c>
      <c r="AU34" s="3" t="s">
        <v>1259</v>
      </c>
      <c r="AV34" s="3" t="s">
        <v>1259</v>
      </c>
      <c r="AW34" s="3" t="s">
        <v>1259</v>
      </c>
      <c r="AX34" s="56">
        <v>4.3</v>
      </c>
      <c r="AY34" s="57">
        <v>4.4000000000000004</v>
      </c>
      <c r="AZ34" s="58">
        <v>4.8</v>
      </c>
      <c r="BA34" s="59">
        <v>4.2</v>
      </c>
    </row>
    <row r="35" spans="1:53" x14ac:dyDescent="0.25">
      <c r="A35" s="4">
        <v>25081</v>
      </c>
      <c r="B35" s="3" t="s">
        <v>1259</v>
      </c>
      <c r="C35" s="3" t="s">
        <v>1259</v>
      </c>
      <c r="D35" s="3" t="s">
        <v>1259</v>
      </c>
      <c r="E35" s="3" t="s">
        <v>1259</v>
      </c>
      <c r="F35" s="3" t="s">
        <v>1259</v>
      </c>
      <c r="G35" s="3" t="s">
        <v>1259</v>
      </c>
      <c r="H35" s="3" t="s">
        <v>1259</v>
      </c>
      <c r="I35" s="3" t="s">
        <v>1259</v>
      </c>
      <c r="J35" s="3" t="s">
        <v>1259</v>
      </c>
      <c r="K35" s="3" t="s">
        <v>1259</v>
      </c>
      <c r="L35" s="3" t="s">
        <v>1259</v>
      </c>
      <c r="M35" s="3" t="s">
        <v>1259</v>
      </c>
      <c r="N35" s="3" t="s">
        <v>1259</v>
      </c>
      <c r="O35" s="3" t="s">
        <v>1259</v>
      </c>
      <c r="P35" s="3" t="s">
        <v>1259</v>
      </c>
      <c r="Q35" s="3" t="s">
        <v>1259</v>
      </c>
      <c r="R35" s="3" t="s">
        <v>1259</v>
      </c>
      <c r="S35" s="3" t="s">
        <v>1259</v>
      </c>
      <c r="T35" s="3" t="s">
        <v>1259</v>
      </c>
      <c r="U35" s="3" t="s">
        <v>1259</v>
      </c>
      <c r="V35" s="3" t="s">
        <v>1259</v>
      </c>
      <c r="W35" s="3" t="s">
        <v>1259</v>
      </c>
      <c r="X35" s="3" t="s">
        <v>1259</v>
      </c>
      <c r="Y35" s="3" t="s">
        <v>1259</v>
      </c>
      <c r="Z35" s="3" t="s">
        <v>1259</v>
      </c>
      <c r="AA35" s="3" t="s">
        <v>1259</v>
      </c>
      <c r="AB35" s="3" t="s">
        <v>1259</v>
      </c>
      <c r="AC35" s="3" t="s">
        <v>1259</v>
      </c>
      <c r="AD35" s="3" t="s">
        <v>1259</v>
      </c>
      <c r="AE35" s="3" t="s">
        <v>1259</v>
      </c>
      <c r="AF35" s="3" t="s">
        <v>1259</v>
      </c>
      <c r="AG35" s="3" t="s">
        <v>1259</v>
      </c>
      <c r="AH35" s="3" t="s">
        <v>1259</v>
      </c>
      <c r="AI35" s="3" t="s">
        <v>1259</v>
      </c>
      <c r="AJ35" s="3" t="s">
        <v>1259</v>
      </c>
      <c r="AK35" s="3" t="s">
        <v>1259</v>
      </c>
      <c r="AL35" s="3" t="s">
        <v>1259</v>
      </c>
      <c r="AM35" s="3" t="s">
        <v>1259</v>
      </c>
      <c r="AN35" s="3" t="s">
        <v>1259</v>
      </c>
      <c r="AO35" s="3" t="s">
        <v>1259</v>
      </c>
      <c r="AP35" s="3" t="s">
        <v>1259</v>
      </c>
      <c r="AQ35" s="3" t="s">
        <v>1259</v>
      </c>
      <c r="AR35" s="3" t="s">
        <v>1259</v>
      </c>
      <c r="AS35" s="3" t="s">
        <v>1259</v>
      </c>
      <c r="AT35" s="3" t="s">
        <v>1259</v>
      </c>
      <c r="AU35" s="3" t="s">
        <v>1259</v>
      </c>
      <c r="AV35" s="3" t="s">
        <v>1259</v>
      </c>
      <c r="AW35" s="3" t="s">
        <v>1259</v>
      </c>
      <c r="AX35" s="56">
        <v>4.4000000000000004</v>
      </c>
      <c r="AY35" s="57">
        <v>4.5</v>
      </c>
      <c r="AZ35" s="58">
        <v>4.9000000000000004</v>
      </c>
      <c r="BA35" s="59">
        <v>4.3</v>
      </c>
    </row>
    <row r="36" spans="1:53" x14ac:dyDescent="0.25">
      <c r="A36" s="4">
        <v>25111</v>
      </c>
      <c r="B36" s="3" t="s">
        <v>1259</v>
      </c>
      <c r="C36" s="3" t="s">
        <v>1259</v>
      </c>
      <c r="D36" s="3" t="s">
        <v>1259</v>
      </c>
      <c r="E36" s="3" t="s">
        <v>1259</v>
      </c>
      <c r="F36" s="3" t="s">
        <v>1259</v>
      </c>
      <c r="G36" s="3" t="s">
        <v>1259</v>
      </c>
      <c r="H36" s="3" t="s">
        <v>1259</v>
      </c>
      <c r="I36" s="3" t="s">
        <v>1259</v>
      </c>
      <c r="J36" s="3" t="s">
        <v>1259</v>
      </c>
      <c r="K36" s="3" t="s">
        <v>1259</v>
      </c>
      <c r="L36" s="3" t="s">
        <v>1259</v>
      </c>
      <c r="M36" s="3" t="s">
        <v>1259</v>
      </c>
      <c r="N36" s="3" t="s">
        <v>1259</v>
      </c>
      <c r="O36" s="3" t="s">
        <v>1259</v>
      </c>
      <c r="P36" s="3" t="s">
        <v>1259</v>
      </c>
      <c r="Q36" s="3" t="s">
        <v>1259</v>
      </c>
      <c r="R36" s="3" t="s">
        <v>1259</v>
      </c>
      <c r="S36" s="3" t="s">
        <v>1259</v>
      </c>
      <c r="T36" s="3" t="s">
        <v>1259</v>
      </c>
      <c r="U36" s="3" t="s">
        <v>1259</v>
      </c>
      <c r="V36" s="3" t="s">
        <v>1259</v>
      </c>
      <c r="W36" s="3" t="s">
        <v>1259</v>
      </c>
      <c r="X36" s="3" t="s">
        <v>1259</v>
      </c>
      <c r="Y36" s="3" t="s">
        <v>1259</v>
      </c>
      <c r="Z36" s="3" t="s">
        <v>1259</v>
      </c>
      <c r="AA36" s="3" t="s">
        <v>1259</v>
      </c>
      <c r="AB36" s="3" t="s">
        <v>1259</v>
      </c>
      <c r="AC36" s="3" t="s">
        <v>1259</v>
      </c>
      <c r="AD36" s="3" t="s">
        <v>1259</v>
      </c>
      <c r="AE36" s="3" t="s">
        <v>1259</v>
      </c>
      <c r="AF36" s="3" t="s">
        <v>1259</v>
      </c>
      <c r="AG36" s="3" t="s">
        <v>1259</v>
      </c>
      <c r="AH36" s="3" t="s">
        <v>1259</v>
      </c>
      <c r="AI36" s="3" t="s">
        <v>1259</v>
      </c>
      <c r="AJ36" s="3" t="s">
        <v>1259</v>
      </c>
      <c r="AK36" s="3" t="s">
        <v>1259</v>
      </c>
      <c r="AL36" s="3" t="s">
        <v>1259</v>
      </c>
      <c r="AM36" s="3" t="s">
        <v>1259</v>
      </c>
      <c r="AN36" s="3" t="s">
        <v>1259</v>
      </c>
      <c r="AO36" s="3" t="s">
        <v>1259</v>
      </c>
      <c r="AP36" s="3" t="s">
        <v>1259</v>
      </c>
      <c r="AQ36" s="3" t="s">
        <v>1259</v>
      </c>
      <c r="AR36" s="3" t="s">
        <v>1259</v>
      </c>
      <c r="AS36" s="3" t="s">
        <v>1259</v>
      </c>
      <c r="AT36" s="3" t="s">
        <v>1259</v>
      </c>
      <c r="AU36" s="3" t="s">
        <v>1259</v>
      </c>
      <c r="AV36" s="3" t="s">
        <v>1259</v>
      </c>
      <c r="AW36" s="3" t="s">
        <v>1259</v>
      </c>
      <c r="AX36" s="56">
        <v>4.5</v>
      </c>
      <c r="AY36" s="57">
        <v>4.5999999999999996</v>
      </c>
      <c r="AZ36" s="58">
        <v>4.9000000000000004</v>
      </c>
      <c r="BA36" s="59">
        <v>4.4000000000000004</v>
      </c>
    </row>
    <row r="37" spans="1:53" x14ac:dyDescent="0.25">
      <c r="A37" s="4">
        <v>25142</v>
      </c>
      <c r="B37" s="3" t="s">
        <v>1259</v>
      </c>
      <c r="C37" s="3" t="s">
        <v>1259</v>
      </c>
      <c r="D37" s="3" t="s">
        <v>1259</v>
      </c>
      <c r="E37" s="3" t="s">
        <v>1259</v>
      </c>
      <c r="F37" s="3" t="s">
        <v>1259</v>
      </c>
      <c r="G37" s="3" t="s">
        <v>1259</v>
      </c>
      <c r="H37" s="3" t="s">
        <v>1259</v>
      </c>
      <c r="I37" s="3" t="s">
        <v>1259</v>
      </c>
      <c r="J37" s="3" t="s">
        <v>1259</v>
      </c>
      <c r="K37" s="3" t="s">
        <v>1259</v>
      </c>
      <c r="L37" s="3" t="s">
        <v>1259</v>
      </c>
      <c r="M37" s="3" t="s">
        <v>1259</v>
      </c>
      <c r="N37" s="3" t="s">
        <v>1259</v>
      </c>
      <c r="O37" s="3" t="s">
        <v>1259</v>
      </c>
      <c r="P37" s="3" t="s">
        <v>1259</v>
      </c>
      <c r="Q37" s="3" t="s">
        <v>1259</v>
      </c>
      <c r="R37" s="3" t="s">
        <v>1259</v>
      </c>
      <c r="S37" s="3" t="s">
        <v>1259</v>
      </c>
      <c r="T37" s="3" t="s">
        <v>1259</v>
      </c>
      <c r="U37" s="3" t="s">
        <v>1259</v>
      </c>
      <c r="V37" s="3" t="s">
        <v>1259</v>
      </c>
      <c r="W37" s="3" t="s">
        <v>1259</v>
      </c>
      <c r="X37" s="3" t="s">
        <v>1259</v>
      </c>
      <c r="Y37" s="3" t="s">
        <v>1259</v>
      </c>
      <c r="Z37" s="3" t="s">
        <v>1259</v>
      </c>
      <c r="AA37" s="3" t="s">
        <v>1259</v>
      </c>
      <c r="AB37" s="3" t="s">
        <v>1259</v>
      </c>
      <c r="AC37" s="3" t="s">
        <v>1259</v>
      </c>
      <c r="AD37" s="3" t="s">
        <v>1259</v>
      </c>
      <c r="AE37" s="3" t="s">
        <v>1259</v>
      </c>
      <c r="AF37" s="3" t="s">
        <v>1259</v>
      </c>
      <c r="AG37" s="3" t="s">
        <v>1259</v>
      </c>
      <c r="AH37" s="3" t="s">
        <v>1259</v>
      </c>
      <c r="AI37" s="3" t="s">
        <v>1259</v>
      </c>
      <c r="AJ37" s="3" t="s">
        <v>1259</v>
      </c>
      <c r="AK37" s="3" t="s">
        <v>1259</v>
      </c>
      <c r="AL37" s="3" t="s">
        <v>1259</v>
      </c>
      <c r="AM37" s="3" t="s">
        <v>1259</v>
      </c>
      <c r="AN37" s="3" t="s">
        <v>1259</v>
      </c>
      <c r="AO37" s="3" t="s">
        <v>1259</v>
      </c>
      <c r="AP37" s="3" t="s">
        <v>1259</v>
      </c>
      <c r="AQ37" s="3" t="s">
        <v>1259</v>
      </c>
      <c r="AR37" s="3" t="s">
        <v>1259</v>
      </c>
      <c r="AS37" s="3" t="s">
        <v>1259</v>
      </c>
      <c r="AT37" s="3" t="s">
        <v>1259</v>
      </c>
      <c r="AU37" s="3" t="s">
        <v>1259</v>
      </c>
      <c r="AV37" s="3" t="s">
        <v>1259</v>
      </c>
      <c r="AW37" s="3" t="s">
        <v>1259</v>
      </c>
      <c r="AX37" s="56">
        <v>4.5</v>
      </c>
      <c r="AY37" s="57">
        <v>4.8</v>
      </c>
      <c r="AZ37" s="58">
        <v>4.9000000000000004</v>
      </c>
      <c r="BA37" s="59">
        <v>4.4000000000000004</v>
      </c>
    </row>
    <row r="38" spans="1:53" x14ac:dyDescent="0.25">
      <c r="A38" s="4">
        <v>25172</v>
      </c>
      <c r="B38" s="3" t="s">
        <v>1259</v>
      </c>
      <c r="C38" s="3" t="s">
        <v>1259</v>
      </c>
      <c r="D38" s="3" t="s">
        <v>1259</v>
      </c>
      <c r="E38" s="3" t="s">
        <v>1259</v>
      </c>
      <c r="F38" s="3" t="s">
        <v>1259</v>
      </c>
      <c r="G38" s="3" t="s">
        <v>1259</v>
      </c>
      <c r="H38" s="3" t="s">
        <v>1259</v>
      </c>
      <c r="I38" s="3" t="s">
        <v>1259</v>
      </c>
      <c r="J38" s="3" t="s">
        <v>1259</v>
      </c>
      <c r="K38" s="3" t="s">
        <v>1259</v>
      </c>
      <c r="L38" s="3" t="s">
        <v>1259</v>
      </c>
      <c r="M38" s="3" t="s">
        <v>1259</v>
      </c>
      <c r="N38" s="3" t="s">
        <v>1259</v>
      </c>
      <c r="O38" s="3" t="s">
        <v>1259</v>
      </c>
      <c r="P38" s="3" t="s">
        <v>1259</v>
      </c>
      <c r="Q38" s="3" t="s">
        <v>1259</v>
      </c>
      <c r="R38" s="3" t="s">
        <v>1259</v>
      </c>
      <c r="S38" s="3" t="s">
        <v>1259</v>
      </c>
      <c r="T38" s="3" t="s">
        <v>1259</v>
      </c>
      <c r="U38" s="3" t="s">
        <v>1259</v>
      </c>
      <c r="V38" s="3" t="s">
        <v>1259</v>
      </c>
      <c r="W38" s="3" t="s">
        <v>1259</v>
      </c>
      <c r="X38" s="3" t="s">
        <v>1259</v>
      </c>
      <c r="Y38" s="3" t="s">
        <v>1259</v>
      </c>
      <c r="Z38" s="3" t="s">
        <v>1259</v>
      </c>
      <c r="AA38" s="3" t="s">
        <v>1259</v>
      </c>
      <c r="AB38" s="3" t="s">
        <v>1259</v>
      </c>
      <c r="AC38" s="3" t="s">
        <v>1259</v>
      </c>
      <c r="AD38" s="3" t="s">
        <v>1259</v>
      </c>
      <c r="AE38" s="3" t="s">
        <v>1259</v>
      </c>
      <c r="AF38" s="3" t="s">
        <v>1259</v>
      </c>
      <c r="AG38" s="3" t="s">
        <v>1259</v>
      </c>
      <c r="AH38" s="3" t="s">
        <v>1259</v>
      </c>
      <c r="AI38" s="3" t="s">
        <v>1259</v>
      </c>
      <c r="AJ38" s="3" t="s">
        <v>1259</v>
      </c>
      <c r="AK38" s="3" t="s">
        <v>1259</v>
      </c>
      <c r="AL38" s="3" t="s">
        <v>1259</v>
      </c>
      <c r="AM38" s="3" t="s">
        <v>1259</v>
      </c>
      <c r="AN38" s="3" t="s">
        <v>1259</v>
      </c>
      <c r="AO38" s="3" t="s">
        <v>1259</v>
      </c>
      <c r="AP38" s="3" t="s">
        <v>1259</v>
      </c>
      <c r="AQ38" s="3" t="s">
        <v>1259</v>
      </c>
      <c r="AR38" s="3" t="s">
        <v>1259</v>
      </c>
      <c r="AS38" s="3" t="s">
        <v>1259</v>
      </c>
      <c r="AT38" s="3" t="s">
        <v>1259</v>
      </c>
      <c r="AU38" s="3" t="s">
        <v>1259</v>
      </c>
      <c r="AV38" s="3" t="s">
        <v>1259</v>
      </c>
      <c r="AW38" s="3" t="s">
        <v>1259</v>
      </c>
      <c r="AX38" s="56">
        <v>4.5999999999999996</v>
      </c>
      <c r="AY38" s="57">
        <v>5</v>
      </c>
      <c r="AZ38" s="58">
        <v>4.9000000000000004</v>
      </c>
      <c r="BA38" s="59">
        <v>4.4000000000000004</v>
      </c>
    </row>
    <row r="39" spans="1:53" x14ac:dyDescent="0.25">
      <c r="A39" s="4">
        <v>25203</v>
      </c>
      <c r="B39" s="3" t="s">
        <v>1259</v>
      </c>
      <c r="C39" s="3" t="s">
        <v>1259</v>
      </c>
      <c r="D39" s="3" t="s">
        <v>1259</v>
      </c>
      <c r="E39" s="3" t="s">
        <v>1259</v>
      </c>
      <c r="F39" s="3" t="s">
        <v>1259</v>
      </c>
      <c r="G39" s="3" t="s">
        <v>1259</v>
      </c>
      <c r="H39" s="3" t="s">
        <v>1259</v>
      </c>
      <c r="I39" s="3" t="s">
        <v>1259</v>
      </c>
      <c r="J39" s="3" t="s">
        <v>1259</v>
      </c>
      <c r="K39" s="3" t="s">
        <v>1259</v>
      </c>
      <c r="L39" s="3" t="s">
        <v>1259</v>
      </c>
      <c r="M39" s="3" t="s">
        <v>1259</v>
      </c>
      <c r="N39" s="3" t="s">
        <v>1259</v>
      </c>
      <c r="O39" s="3" t="s">
        <v>1259</v>
      </c>
      <c r="P39" s="3" t="s">
        <v>1259</v>
      </c>
      <c r="Q39" s="3" t="s">
        <v>1259</v>
      </c>
      <c r="R39" s="3" t="s">
        <v>1259</v>
      </c>
      <c r="S39" s="3" t="s">
        <v>1259</v>
      </c>
      <c r="T39" s="3" t="s">
        <v>1259</v>
      </c>
      <c r="U39" s="3" t="s">
        <v>1259</v>
      </c>
      <c r="V39" s="3" t="s">
        <v>1259</v>
      </c>
      <c r="W39" s="3" t="s">
        <v>1259</v>
      </c>
      <c r="X39" s="3" t="s">
        <v>1259</v>
      </c>
      <c r="Y39" s="3" t="s">
        <v>1259</v>
      </c>
      <c r="Z39" s="3" t="s">
        <v>1259</v>
      </c>
      <c r="AA39" s="3" t="s">
        <v>1259</v>
      </c>
      <c r="AB39" s="3" t="s">
        <v>1259</v>
      </c>
      <c r="AC39" s="3" t="s">
        <v>1259</v>
      </c>
      <c r="AD39" s="3" t="s">
        <v>1259</v>
      </c>
      <c r="AE39" s="3" t="s">
        <v>1259</v>
      </c>
      <c r="AF39" s="3" t="s">
        <v>1259</v>
      </c>
      <c r="AG39" s="3" t="s">
        <v>1259</v>
      </c>
      <c r="AH39" s="3" t="s">
        <v>1259</v>
      </c>
      <c r="AI39" s="3" t="s">
        <v>1259</v>
      </c>
      <c r="AJ39" s="3" t="s">
        <v>1259</v>
      </c>
      <c r="AK39" s="3" t="s">
        <v>1259</v>
      </c>
      <c r="AL39" s="3" t="s">
        <v>1259</v>
      </c>
      <c r="AM39" s="3" t="s">
        <v>1259</v>
      </c>
      <c r="AN39" s="3" t="s">
        <v>1259</v>
      </c>
      <c r="AO39" s="3" t="s">
        <v>1259</v>
      </c>
      <c r="AP39" s="3" t="s">
        <v>1259</v>
      </c>
      <c r="AQ39" s="3" t="s">
        <v>1259</v>
      </c>
      <c r="AR39" s="3" t="s">
        <v>1259</v>
      </c>
      <c r="AS39" s="3" t="s">
        <v>1259</v>
      </c>
      <c r="AT39" s="3" t="s">
        <v>1259</v>
      </c>
      <c r="AU39" s="3" t="s">
        <v>1259</v>
      </c>
      <c r="AV39" s="3" t="s">
        <v>1259</v>
      </c>
      <c r="AW39" s="3" t="s">
        <v>1259</v>
      </c>
      <c r="AX39" s="56">
        <v>4.5999999999999996</v>
      </c>
      <c r="AY39" s="57">
        <v>5.0999999999999996</v>
      </c>
      <c r="AZ39" s="58">
        <v>5</v>
      </c>
      <c r="BA39" s="59">
        <v>4.4000000000000004</v>
      </c>
    </row>
    <row r="40" spans="1:53" x14ac:dyDescent="0.25">
      <c r="A40" s="4">
        <v>25234</v>
      </c>
      <c r="B40" s="3" t="s">
        <v>1259</v>
      </c>
      <c r="C40" s="3" t="s">
        <v>1259</v>
      </c>
      <c r="D40" s="3" t="s">
        <v>1259</v>
      </c>
      <c r="E40" s="3" t="s">
        <v>1259</v>
      </c>
      <c r="F40" s="3" t="s">
        <v>1259</v>
      </c>
      <c r="G40" s="3" t="s">
        <v>1259</v>
      </c>
      <c r="H40" s="3" t="s">
        <v>1259</v>
      </c>
      <c r="I40" s="3" t="s">
        <v>1259</v>
      </c>
      <c r="J40" s="3" t="s">
        <v>1259</v>
      </c>
      <c r="K40" s="3" t="s">
        <v>1259</v>
      </c>
      <c r="L40" s="3" t="s">
        <v>1259</v>
      </c>
      <c r="M40" s="3" t="s">
        <v>1259</v>
      </c>
      <c r="N40" s="3" t="s">
        <v>1259</v>
      </c>
      <c r="O40" s="3" t="s">
        <v>1259</v>
      </c>
      <c r="P40" s="3" t="s">
        <v>1259</v>
      </c>
      <c r="Q40" s="3" t="s">
        <v>1259</v>
      </c>
      <c r="R40" s="3" t="s">
        <v>1259</v>
      </c>
      <c r="S40" s="3" t="s">
        <v>1259</v>
      </c>
      <c r="T40" s="3" t="s">
        <v>1259</v>
      </c>
      <c r="U40" s="3" t="s">
        <v>1259</v>
      </c>
      <c r="V40" s="3" t="s">
        <v>1259</v>
      </c>
      <c r="W40" s="3" t="s">
        <v>1259</v>
      </c>
      <c r="X40" s="3" t="s">
        <v>1259</v>
      </c>
      <c r="Y40" s="3" t="s">
        <v>1259</v>
      </c>
      <c r="Z40" s="3" t="s">
        <v>1259</v>
      </c>
      <c r="AA40" s="3" t="s">
        <v>1259</v>
      </c>
      <c r="AB40" s="3" t="s">
        <v>1259</v>
      </c>
      <c r="AC40" s="3" t="s">
        <v>1259</v>
      </c>
      <c r="AD40" s="3" t="s">
        <v>1259</v>
      </c>
      <c r="AE40" s="3" t="s">
        <v>1259</v>
      </c>
      <c r="AF40" s="3" t="s">
        <v>1259</v>
      </c>
      <c r="AG40" s="3" t="s">
        <v>1259</v>
      </c>
      <c r="AH40" s="3" t="s">
        <v>1259</v>
      </c>
      <c r="AI40" s="3" t="s">
        <v>1259</v>
      </c>
      <c r="AJ40" s="3" t="s">
        <v>1259</v>
      </c>
      <c r="AK40" s="3" t="s">
        <v>1259</v>
      </c>
      <c r="AL40" s="3" t="s">
        <v>1259</v>
      </c>
      <c r="AM40" s="3" t="s">
        <v>1259</v>
      </c>
      <c r="AN40" s="3" t="s">
        <v>1259</v>
      </c>
      <c r="AO40" s="3" t="s">
        <v>1259</v>
      </c>
      <c r="AP40" s="3" t="s">
        <v>1259</v>
      </c>
      <c r="AQ40" s="3" t="s">
        <v>1259</v>
      </c>
      <c r="AR40" s="3" t="s">
        <v>1259</v>
      </c>
      <c r="AS40" s="3" t="s">
        <v>1259</v>
      </c>
      <c r="AT40" s="3" t="s">
        <v>1259</v>
      </c>
      <c r="AU40" s="3" t="s">
        <v>1259</v>
      </c>
      <c r="AV40" s="3" t="s">
        <v>1259</v>
      </c>
      <c r="AW40" s="3" t="s">
        <v>1259</v>
      </c>
      <c r="AX40" s="56">
        <v>4.5999999999999996</v>
      </c>
      <c r="AY40" s="57">
        <v>5.2</v>
      </c>
      <c r="AZ40" s="58">
        <v>5</v>
      </c>
      <c r="BA40" s="59">
        <v>4.3</v>
      </c>
    </row>
    <row r="41" spans="1:53" x14ac:dyDescent="0.25">
      <c r="A41" s="4">
        <v>25262</v>
      </c>
      <c r="B41" s="3" t="s">
        <v>1259</v>
      </c>
      <c r="C41" s="3" t="s">
        <v>1259</v>
      </c>
      <c r="D41" s="3" t="s">
        <v>1259</v>
      </c>
      <c r="E41" s="3" t="s">
        <v>1259</v>
      </c>
      <c r="F41" s="3" t="s">
        <v>1259</v>
      </c>
      <c r="G41" s="3" t="s">
        <v>1259</v>
      </c>
      <c r="H41" s="3" t="s">
        <v>1259</v>
      </c>
      <c r="I41" s="3" t="s">
        <v>1259</v>
      </c>
      <c r="J41" s="3" t="s">
        <v>1259</v>
      </c>
      <c r="K41" s="3" t="s">
        <v>1259</v>
      </c>
      <c r="L41" s="3" t="s">
        <v>1259</v>
      </c>
      <c r="M41" s="3" t="s">
        <v>1259</v>
      </c>
      <c r="N41" s="3" t="s">
        <v>1259</v>
      </c>
      <c r="O41" s="3" t="s">
        <v>1259</v>
      </c>
      <c r="P41" s="3" t="s">
        <v>1259</v>
      </c>
      <c r="Q41" s="3" t="s">
        <v>1259</v>
      </c>
      <c r="R41" s="3" t="s">
        <v>1259</v>
      </c>
      <c r="S41" s="3" t="s">
        <v>1259</v>
      </c>
      <c r="T41" s="3" t="s">
        <v>1259</v>
      </c>
      <c r="U41" s="3" t="s">
        <v>1259</v>
      </c>
      <c r="V41" s="3" t="s">
        <v>1259</v>
      </c>
      <c r="W41" s="3" t="s">
        <v>1259</v>
      </c>
      <c r="X41" s="3" t="s">
        <v>1259</v>
      </c>
      <c r="Y41" s="3" t="s">
        <v>1259</v>
      </c>
      <c r="Z41" s="3" t="s">
        <v>1259</v>
      </c>
      <c r="AA41" s="3" t="s">
        <v>1259</v>
      </c>
      <c r="AB41" s="3" t="s">
        <v>1259</v>
      </c>
      <c r="AC41" s="3" t="s">
        <v>1259</v>
      </c>
      <c r="AD41" s="3" t="s">
        <v>1259</v>
      </c>
      <c r="AE41" s="3" t="s">
        <v>1259</v>
      </c>
      <c r="AF41" s="3" t="s">
        <v>1259</v>
      </c>
      <c r="AG41" s="3" t="s">
        <v>1259</v>
      </c>
      <c r="AH41" s="3" t="s">
        <v>1259</v>
      </c>
      <c r="AI41" s="3" t="s">
        <v>1259</v>
      </c>
      <c r="AJ41" s="3" t="s">
        <v>1259</v>
      </c>
      <c r="AK41" s="3" t="s">
        <v>1259</v>
      </c>
      <c r="AL41" s="3" t="s">
        <v>1259</v>
      </c>
      <c r="AM41" s="3" t="s">
        <v>1259</v>
      </c>
      <c r="AN41" s="3" t="s">
        <v>1259</v>
      </c>
      <c r="AO41" s="3" t="s">
        <v>1259</v>
      </c>
      <c r="AP41" s="3" t="s">
        <v>1259</v>
      </c>
      <c r="AQ41" s="3" t="s">
        <v>1259</v>
      </c>
      <c r="AR41" s="3" t="s">
        <v>1259</v>
      </c>
      <c r="AS41" s="3" t="s">
        <v>1259</v>
      </c>
      <c r="AT41" s="3" t="s">
        <v>1259</v>
      </c>
      <c r="AU41" s="3" t="s">
        <v>1259</v>
      </c>
      <c r="AV41" s="3" t="s">
        <v>1259</v>
      </c>
      <c r="AW41" s="3" t="s">
        <v>1259</v>
      </c>
      <c r="AX41" s="56">
        <v>4.5999999999999996</v>
      </c>
      <c r="AY41" s="57">
        <v>5.3</v>
      </c>
      <c r="AZ41" s="58">
        <v>5</v>
      </c>
      <c r="BA41" s="59">
        <v>4.3</v>
      </c>
    </row>
    <row r="42" spans="1:53" x14ac:dyDescent="0.25">
      <c r="A42" s="4">
        <v>25293</v>
      </c>
      <c r="B42" s="3" t="s">
        <v>1259</v>
      </c>
      <c r="C42" s="3" t="s">
        <v>1259</v>
      </c>
      <c r="D42" s="3" t="s">
        <v>1259</v>
      </c>
      <c r="E42" s="3" t="s">
        <v>1259</v>
      </c>
      <c r="F42" s="3" t="s">
        <v>1259</v>
      </c>
      <c r="G42" s="3" t="s">
        <v>1259</v>
      </c>
      <c r="H42" s="3" t="s">
        <v>1259</v>
      </c>
      <c r="I42" s="3" t="s">
        <v>1259</v>
      </c>
      <c r="J42" s="3" t="s">
        <v>1259</v>
      </c>
      <c r="K42" s="3" t="s">
        <v>1259</v>
      </c>
      <c r="L42" s="3" t="s">
        <v>1259</v>
      </c>
      <c r="M42" s="3" t="s">
        <v>1259</v>
      </c>
      <c r="N42" s="3" t="s">
        <v>1259</v>
      </c>
      <c r="O42" s="3" t="s">
        <v>1259</v>
      </c>
      <c r="P42" s="3" t="s">
        <v>1259</v>
      </c>
      <c r="Q42" s="3" t="s">
        <v>1259</v>
      </c>
      <c r="R42" s="3" t="s">
        <v>1259</v>
      </c>
      <c r="S42" s="3" t="s">
        <v>1259</v>
      </c>
      <c r="T42" s="3" t="s">
        <v>1259</v>
      </c>
      <c r="U42" s="3" t="s">
        <v>1259</v>
      </c>
      <c r="V42" s="3" t="s">
        <v>1259</v>
      </c>
      <c r="W42" s="3" t="s">
        <v>1259</v>
      </c>
      <c r="X42" s="3" t="s">
        <v>1259</v>
      </c>
      <c r="Y42" s="3" t="s">
        <v>1259</v>
      </c>
      <c r="Z42" s="3" t="s">
        <v>1259</v>
      </c>
      <c r="AA42" s="3" t="s">
        <v>1259</v>
      </c>
      <c r="AB42" s="3" t="s">
        <v>1259</v>
      </c>
      <c r="AC42" s="3" t="s">
        <v>1259</v>
      </c>
      <c r="AD42" s="3" t="s">
        <v>1259</v>
      </c>
      <c r="AE42" s="3" t="s">
        <v>1259</v>
      </c>
      <c r="AF42" s="3" t="s">
        <v>1259</v>
      </c>
      <c r="AG42" s="3" t="s">
        <v>1259</v>
      </c>
      <c r="AH42" s="3" t="s">
        <v>1259</v>
      </c>
      <c r="AI42" s="3" t="s">
        <v>1259</v>
      </c>
      <c r="AJ42" s="3" t="s">
        <v>1259</v>
      </c>
      <c r="AK42" s="3" t="s">
        <v>1259</v>
      </c>
      <c r="AL42" s="3" t="s">
        <v>1259</v>
      </c>
      <c r="AM42" s="3" t="s">
        <v>1259</v>
      </c>
      <c r="AN42" s="3" t="s">
        <v>1259</v>
      </c>
      <c r="AO42" s="3" t="s">
        <v>1259</v>
      </c>
      <c r="AP42" s="3" t="s">
        <v>1259</v>
      </c>
      <c r="AQ42" s="3" t="s">
        <v>1259</v>
      </c>
      <c r="AR42" s="3" t="s">
        <v>1259</v>
      </c>
      <c r="AS42" s="3" t="s">
        <v>1259</v>
      </c>
      <c r="AT42" s="3" t="s">
        <v>1259</v>
      </c>
      <c r="AU42" s="3" t="s">
        <v>1259</v>
      </c>
      <c r="AV42" s="3" t="s">
        <v>1259</v>
      </c>
      <c r="AW42" s="3" t="s">
        <v>1259</v>
      </c>
      <c r="AX42" s="56">
        <v>4.7</v>
      </c>
      <c r="AY42" s="57">
        <v>5.3</v>
      </c>
      <c r="AZ42" s="58">
        <v>5.0999999999999996</v>
      </c>
      <c r="BA42" s="59">
        <v>4.4000000000000004</v>
      </c>
    </row>
    <row r="43" spans="1:53" x14ac:dyDescent="0.25">
      <c r="A43" s="4">
        <v>25323</v>
      </c>
      <c r="B43" s="3" t="s">
        <v>1259</v>
      </c>
      <c r="C43" s="3" t="s">
        <v>1259</v>
      </c>
      <c r="D43" s="3" t="s">
        <v>1259</v>
      </c>
      <c r="E43" s="3" t="s">
        <v>1259</v>
      </c>
      <c r="F43" s="3" t="s">
        <v>1259</v>
      </c>
      <c r="G43" s="3" t="s">
        <v>1259</v>
      </c>
      <c r="H43" s="3" t="s">
        <v>1259</v>
      </c>
      <c r="I43" s="3" t="s">
        <v>1259</v>
      </c>
      <c r="J43" s="3" t="s">
        <v>1259</v>
      </c>
      <c r="K43" s="3" t="s">
        <v>1259</v>
      </c>
      <c r="L43" s="3" t="s">
        <v>1259</v>
      </c>
      <c r="M43" s="3" t="s">
        <v>1259</v>
      </c>
      <c r="N43" s="3" t="s">
        <v>1259</v>
      </c>
      <c r="O43" s="3" t="s">
        <v>1259</v>
      </c>
      <c r="P43" s="3" t="s">
        <v>1259</v>
      </c>
      <c r="Q43" s="3" t="s">
        <v>1259</v>
      </c>
      <c r="R43" s="3" t="s">
        <v>1259</v>
      </c>
      <c r="S43" s="3" t="s">
        <v>1259</v>
      </c>
      <c r="T43" s="3" t="s">
        <v>1259</v>
      </c>
      <c r="U43" s="3" t="s">
        <v>1259</v>
      </c>
      <c r="V43" s="3" t="s">
        <v>1259</v>
      </c>
      <c r="W43" s="3" t="s">
        <v>1259</v>
      </c>
      <c r="X43" s="3" t="s">
        <v>1259</v>
      </c>
      <c r="Y43" s="3" t="s">
        <v>1259</v>
      </c>
      <c r="Z43" s="3" t="s">
        <v>1259</v>
      </c>
      <c r="AA43" s="3" t="s">
        <v>1259</v>
      </c>
      <c r="AB43" s="3" t="s">
        <v>1259</v>
      </c>
      <c r="AC43" s="3" t="s">
        <v>1259</v>
      </c>
      <c r="AD43" s="3" t="s">
        <v>1259</v>
      </c>
      <c r="AE43" s="3" t="s">
        <v>1259</v>
      </c>
      <c r="AF43" s="3" t="s">
        <v>1259</v>
      </c>
      <c r="AG43" s="3" t="s">
        <v>1259</v>
      </c>
      <c r="AH43" s="3" t="s">
        <v>1259</v>
      </c>
      <c r="AI43" s="3" t="s">
        <v>1259</v>
      </c>
      <c r="AJ43" s="3" t="s">
        <v>1259</v>
      </c>
      <c r="AK43" s="3" t="s">
        <v>1259</v>
      </c>
      <c r="AL43" s="3" t="s">
        <v>1259</v>
      </c>
      <c r="AM43" s="3" t="s">
        <v>1259</v>
      </c>
      <c r="AN43" s="3" t="s">
        <v>1259</v>
      </c>
      <c r="AO43" s="3" t="s">
        <v>1259</v>
      </c>
      <c r="AP43" s="3" t="s">
        <v>1259</v>
      </c>
      <c r="AQ43" s="3" t="s">
        <v>1259</v>
      </c>
      <c r="AR43" s="3" t="s">
        <v>1259</v>
      </c>
      <c r="AS43" s="3" t="s">
        <v>1259</v>
      </c>
      <c r="AT43" s="3" t="s">
        <v>1259</v>
      </c>
      <c r="AU43" s="3" t="s">
        <v>1259</v>
      </c>
      <c r="AV43" s="3" t="s">
        <v>1259</v>
      </c>
      <c r="AW43" s="3" t="s">
        <v>1259</v>
      </c>
      <c r="AX43" s="56">
        <v>4.7</v>
      </c>
      <c r="AY43" s="57">
        <v>5.3</v>
      </c>
      <c r="AZ43" s="58">
        <v>5.0999999999999996</v>
      </c>
      <c r="BA43" s="59">
        <v>4.5</v>
      </c>
    </row>
    <row r="44" spans="1:53" x14ac:dyDescent="0.25">
      <c r="A44" s="4">
        <v>25354</v>
      </c>
      <c r="B44" s="3" t="s">
        <v>1259</v>
      </c>
      <c r="C44" s="3" t="s">
        <v>1259</v>
      </c>
      <c r="D44" s="3" t="s">
        <v>1259</v>
      </c>
      <c r="E44" s="3" t="s">
        <v>1259</v>
      </c>
      <c r="F44" s="3" t="s">
        <v>1259</v>
      </c>
      <c r="G44" s="3" t="s">
        <v>1259</v>
      </c>
      <c r="H44" s="3" t="s">
        <v>1259</v>
      </c>
      <c r="I44" s="3" t="s">
        <v>1259</v>
      </c>
      <c r="J44" s="3" t="s">
        <v>1259</v>
      </c>
      <c r="K44" s="3" t="s">
        <v>1259</v>
      </c>
      <c r="L44" s="3" t="s">
        <v>1259</v>
      </c>
      <c r="M44" s="3" t="s">
        <v>1259</v>
      </c>
      <c r="N44" s="3" t="s">
        <v>1259</v>
      </c>
      <c r="O44" s="3" t="s">
        <v>1259</v>
      </c>
      <c r="P44" s="3" t="s">
        <v>1259</v>
      </c>
      <c r="Q44" s="3" t="s">
        <v>1259</v>
      </c>
      <c r="R44" s="3" t="s">
        <v>1259</v>
      </c>
      <c r="S44" s="3" t="s">
        <v>1259</v>
      </c>
      <c r="T44" s="3" t="s">
        <v>1259</v>
      </c>
      <c r="U44" s="3" t="s">
        <v>1259</v>
      </c>
      <c r="V44" s="3" t="s">
        <v>1259</v>
      </c>
      <c r="W44" s="3" t="s">
        <v>1259</v>
      </c>
      <c r="X44" s="3" t="s">
        <v>1259</v>
      </c>
      <c r="Y44" s="3" t="s">
        <v>1259</v>
      </c>
      <c r="Z44" s="3" t="s">
        <v>1259</v>
      </c>
      <c r="AA44" s="3" t="s">
        <v>1259</v>
      </c>
      <c r="AB44" s="3" t="s">
        <v>1259</v>
      </c>
      <c r="AC44" s="3" t="s">
        <v>1259</v>
      </c>
      <c r="AD44" s="3" t="s">
        <v>1259</v>
      </c>
      <c r="AE44" s="3" t="s">
        <v>1259</v>
      </c>
      <c r="AF44" s="3" t="s">
        <v>1259</v>
      </c>
      <c r="AG44" s="3" t="s">
        <v>1259</v>
      </c>
      <c r="AH44" s="3" t="s">
        <v>1259</v>
      </c>
      <c r="AI44" s="3" t="s">
        <v>1259</v>
      </c>
      <c r="AJ44" s="3" t="s">
        <v>1259</v>
      </c>
      <c r="AK44" s="3" t="s">
        <v>1259</v>
      </c>
      <c r="AL44" s="3" t="s">
        <v>1259</v>
      </c>
      <c r="AM44" s="3" t="s">
        <v>1259</v>
      </c>
      <c r="AN44" s="3" t="s">
        <v>1259</v>
      </c>
      <c r="AO44" s="3" t="s">
        <v>1259</v>
      </c>
      <c r="AP44" s="3" t="s">
        <v>1259</v>
      </c>
      <c r="AQ44" s="3" t="s">
        <v>1259</v>
      </c>
      <c r="AR44" s="3" t="s">
        <v>1259</v>
      </c>
      <c r="AS44" s="3" t="s">
        <v>1259</v>
      </c>
      <c r="AT44" s="3" t="s">
        <v>1259</v>
      </c>
      <c r="AU44" s="3" t="s">
        <v>1259</v>
      </c>
      <c r="AV44" s="3" t="s">
        <v>1259</v>
      </c>
      <c r="AW44" s="3" t="s">
        <v>1259</v>
      </c>
      <c r="AX44" s="56">
        <v>4.8</v>
      </c>
      <c r="AY44" s="57">
        <v>5.4</v>
      </c>
      <c r="AZ44" s="58">
        <v>5.2</v>
      </c>
      <c r="BA44" s="59">
        <v>4.5999999999999996</v>
      </c>
    </row>
    <row r="45" spans="1:53" x14ac:dyDescent="0.25">
      <c r="A45" s="4">
        <v>25384</v>
      </c>
      <c r="B45" s="3" t="s">
        <v>1259</v>
      </c>
      <c r="C45" s="3" t="s">
        <v>1259</v>
      </c>
      <c r="D45" s="3" t="s">
        <v>1259</v>
      </c>
      <c r="E45" s="3" t="s">
        <v>1259</v>
      </c>
      <c r="F45" s="3" t="s">
        <v>1259</v>
      </c>
      <c r="G45" s="3" t="s">
        <v>1259</v>
      </c>
      <c r="H45" s="3" t="s">
        <v>1259</v>
      </c>
      <c r="I45" s="3" t="s">
        <v>1259</v>
      </c>
      <c r="J45" s="3" t="s">
        <v>1259</v>
      </c>
      <c r="K45" s="3" t="s">
        <v>1259</v>
      </c>
      <c r="L45" s="3" t="s">
        <v>1259</v>
      </c>
      <c r="M45" s="3" t="s">
        <v>1259</v>
      </c>
      <c r="N45" s="3" t="s">
        <v>1259</v>
      </c>
      <c r="O45" s="3" t="s">
        <v>1259</v>
      </c>
      <c r="P45" s="3" t="s">
        <v>1259</v>
      </c>
      <c r="Q45" s="3" t="s">
        <v>1259</v>
      </c>
      <c r="R45" s="3" t="s">
        <v>1259</v>
      </c>
      <c r="S45" s="3" t="s">
        <v>1259</v>
      </c>
      <c r="T45" s="3" t="s">
        <v>1259</v>
      </c>
      <c r="U45" s="3" t="s">
        <v>1259</v>
      </c>
      <c r="V45" s="3" t="s">
        <v>1259</v>
      </c>
      <c r="W45" s="3" t="s">
        <v>1259</v>
      </c>
      <c r="X45" s="3" t="s">
        <v>1259</v>
      </c>
      <c r="Y45" s="3" t="s">
        <v>1259</v>
      </c>
      <c r="Z45" s="3" t="s">
        <v>1259</v>
      </c>
      <c r="AA45" s="3" t="s">
        <v>1259</v>
      </c>
      <c r="AB45" s="3" t="s">
        <v>1259</v>
      </c>
      <c r="AC45" s="3" t="s">
        <v>1259</v>
      </c>
      <c r="AD45" s="3" t="s">
        <v>1259</v>
      </c>
      <c r="AE45" s="3" t="s">
        <v>1259</v>
      </c>
      <c r="AF45" s="3" t="s">
        <v>1259</v>
      </c>
      <c r="AG45" s="3" t="s">
        <v>1259</v>
      </c>
      <c r="AH45" s="3" t="s">
        <v>1259</v>
      </c>
      <c r="AI45" s="3" t="s">
        <v>1259</v>
      </c>
      <c r="AJ45" s="3" t="s">
        <v>1259</v>
      </c>
      <c r="AK45" s="3" t="s">
        <v>1259</v>
      </c>
      <c r="AL45" s="3" t="s">
        <v>1259</v>
      </c>
      <c r="AM45" s="3" t="s">
        <v>1259</v>
      </c>
      <c r="AN45" s="3" t="s">
        <v>1259</v>
      </c>
      <c r="AO45" s="3" t="s">
        <v>1259</v>
      </c>
      <c r="AP45" s="3" t="s">
        <v>1259</v>
      </c>
      <c r="AQ45" s="3" t="s">
        <v>1259</v>
      </c>
      <c r="AR45" s="3" t="s">
        <v>1259</v>
      </c>
      <c r="AS45" s="3" t="s">
        <v>1259</v>
      </c>
      <c r="AT45" s="3" t="s">
        <v>1259</v>
      </c>
      <c r="AU45" s="3" t="s">
        <v>1259</v>
      </c>
      <c r="AV45" s="3" t="s">
        <v>1259</v>
      </c>
      <c r="AW45" s="3" t="s">
        <v>1259</v>
      </c>
      <c r="AX45" s="56">
        <v>4.8</v>
      </c>
      <c r="AY45" s="57">
        <v>5.5</v>
      </c>
      <c r="AZ45" s="58">
        <v>5.2</v>
      </c>
      <c r="BA45" s="59">
        <v>4.7</v>
      </c>
    </row>
    <row r="46" spans="1:53" x14ac:dyDescent="0.25">
      <c r="A46" s="4">
        <v>25415</v>
      </c>
      <c r="B46" s="3" t="s">
        <v>1259</v>
      </c>
      <c r="C46" s="3" t="s">
        <v>1259</v>
      </c>
      <c r="D46" s="3" t="s">
        <v>1259</v>
      </c>
      <c r="E46" s="3" t="s">
        <v>1259</v>
      </c>
      <c r="F46" s="3" t="s">
        <v>1259</v>
      </c>
      <c r="G46" s="3" t="s">
        <v>1259</v>
      </c>
      <c r="H46" s="3" t="s">
        <v>1259</v>
      </c>
      <c r="I46" s="3" t="s">
        <v>1259</v>
      </c>
      <c r="J46" s="3" t="s">
        <v>1259</v>
      </c>
      <c r="K46" s="3" t="s">
        <v>1259</v>
      </c>
      <c r="L46" s="3" t="s">
        <v>1259</v>
      </c>
      <c r="M46" s="3" t="s">
        <v>1259</v>
      </c>
      <c r="N46" s="3" t="s">
        <v>1259</v>
      </c>
      <c r="O46" s="3" t="s">
        <v>1259</v>
      </c>
      <c r="P46" s="3" t="s">
        <v>1259</v>
      </c>
      <c r="Q46" s="3" t="s">
        <v>1259</v>
      </c>
      <c r="R46" s="3" t="s">
        <v>1259</v>
      </c>
      <c r="S46" s="3" t="s">
        <v>1259</v>
      </c>
      <c r="T46" s="3" t="s">
        <v>1259</v>
      </c>
      <c r="U46" s="3" t="s">
        <v>1259</v>
      </c>
      <c r="V46" s="3" t="s">
        <v>1259</v>
      </c>
      <c r="W46" s="3" t="s">
        <v>1259</v>
      </c>
      <c r="X46" s="3" t="s">
        <v>1259</v>
      </c>
      <c r="Y46" s="3" t="s">
        <v>1259</v>
      </c>
      <c r="Z46" s="3" t="s">
        <v>1259</v>
      </c>
      <c r="AA46" s="3" t="s">
        <v>1259</v>
      </c>
      <c r="AB46" s="3" t="s">
        <v>1259</v>
      </c>
      <c r="AC46" s="3" t="s">
        <v>1259</v>
      </c>
      <c r="AD46" s="3" t="s">
        <v>1259</v>
      </c>
      <c r="AE46" s="3" t="s">
        <v>1259</v>
      </c>
      <c r="AF46" s="3" t="s">
        <v>1259</v>
      </c>
      <c r="AG46" s="3" t="s">
        <v>1259</v>
      </c>
      <c r="AH46" s="3" t="s">
        <v>1259</v>
      </c>
      <c r="AI46" s="3" t="s">
        <v>1259</v>
      </c>
      <c r="AJ46" s="3" t="s">
        <v>1259</v>
      </c>
      <c r="AK46" s="3" t="s">
        <v>1259</v>
      </c>
      <c r="AL46" s="3" t="s">
        <v>1259</v>
      </c>
      <c r="AM46" s="3" t="s">
        <v>1259</v>
      </c>
      <c r="AN46" s="3" t="s">
        <v>1259</v>
      </c>
      <c r="AO46" s="3" t="s">
        <v>1259</v>
      </c>
      <c r="AP46" s="3" t="s">
        <v>1259</v>
      </c>
      <c r="AQ46" s="3" t="s">
        <v>1259</v>
      </c>
      <c r="AR46" s="3" t="s">
        <v>1259</v>
      </c>
      <c r="AS46" s="3" t="s">
        <v>1259</v>
      </c>
      <c r="AT46" s="3" t="s">
        <v>1259</v>
      </c>
      <c r="AU46" s="3" t="s">
        <v>1259</v>
      </c>
      <c r="AV46" s="3" t="s">
        <v>1259</v>
      </c>
      <c r="AW46" s="3" t="s">
        <v>1259</v>
      </c>
      <c r="AX46" s="56">
        <v>4.9000000000000004</v>
      </c>
      <c r="AY46" s="57">
        <v>5.5</v>
      </c>
      <c r="AZ46" s="58">
        <v>5.3</v>
      </c>
      <c r="BA46" s="59">
        <v>4.8</v>
      </c>
    </row>
    <row r="47" spans="1:53" x14ac:dyDescent="0.25">
      <c r="A47" s="4">
        <v>25446</v>
      </c>
      <c r="B47" s="3" t="s">
        <v>1259</v>
      </c>
      <c r="C47" s="3" t="s">
        <v>1259</v>
      </c>
      <c r="D47" s="3" t="s">
        <v>1259</v>
      </c>
      <c r="E47" s="3" t="s">
        <v>1259</v>
      </c>
      <c r="F47" s="3" t="s">
        <v>1259</v>
      </c>
      <c r="G47" s="3" t="s">
        <v>1259</v>
      </c>
      <c r="H47" s="3" t="s">
        <v>1259</v>
      </c>
      <c r="I47" s="3" t="s">
        <v>1259</v>
      </c>
      <c r="J47" s="3" t="s">
        <v>1259</v>
      </c>
      <c r="K47" s="3" t="s">
        <v>1259</v>
      </c>
      <c r="L47" s="3" t="s">
        <v>1259</v>
      </c>
      <c r="M47" s="3" t="s">
        <v>1259</v>
      </c>
      <c r="N47" s="3" t="s">
        <v>1259</v>
      </c>
      <c r="O47" s="3" t="s">
        <v>1259</v>
      </c>
      <c r="P47" s="3" t="s">
        <v>1259</v>
      </c>
      <c r="Q47" s="3" t="s">
        <v>1259</v>
      </c>
      <c r="R47" s="3" t="s">
        <v>1259</v>
      </c>
      <c r="S47" s="3" t="s">
        <v>1259</v>
      </c>
      <c r="T47" s="3" t="s">
        <v>1259</v>
      </c>
      <c r="U47" s="3" t="s">
        <v>1259</v>
      </c>
      <c r="V47" s="3" t="s">
        <v>1259</v>
      </c>
      <c r="W47" s="3" t="s">
        <v>1259</v>
      </c>
      <c r="X47" s="3" t="s">
        <v>1259</v>
      </c>
      <c r="Y47" s="3" t="s">
        <v>1259</v>
      </c>
      <c r="Z47" s="3" t="s">
        <v>1259</v>
      </c>
      <c r="AA47" s="3" t="s">
        <v>1259</v>
      </c>
      <c r="AB47" s="3" t="s">
        <v>1259</v>
      </c>
      <c r="AC47" s="3" t="s">
        <v>1259</v>
      </c>
      <c r="AD47" s="3" t="s">
        <v>1259</v>
      </c>
      <c r="AE47" s="3" t="s">
        <v>1259</v>
      </c>
      <c r="AF47" s="3" t="s">
        <v>1259</v>
      </c>
      <c r="AG47" s="3" t="s">
        <v>1259</v>
      </c>
      <c r="AH47" s="3" t="s">
        <v>1259</v>
      </c>
      <c r="AI47" s="3" t="s">
        <v>1259</v>
      </c>
      <c r="AJ47" s="3" t="s">
        <v>1259</v>
      </c>
      <c r="AK47" s="3" t="s">
        <v>1259</v>
      </c>
      <c r="AL47" s="3" t="s">
        <v>1259</v>
      </c>
      <c r="AM47" s="3" t="s">
        <v>1259</v>
      </c>
      <c r="AN47" s="3" t="s">
        <v>1259</v>
      </c>
      <c r="AO47" s="3" t="s">
        <v>1259</v>
      </c>
      <c r="AP47" s="3" t="s">
        <v>1259</v>
      </c>
      <c r="AQ47" s="3" t="s">
        <v>1259</v>
      </c>
      <c r="AR47" s="3" t="s">
        <v>1259</v>
      </c>
      <c r="AS47" s="3" t="s">
        <v>1259</v>
      </c>
      <c r="AT47" s="3" t="s">
        <v>1259</v>
      </c>
      <c r="AU47" s="3" t="s">
        <v>1259</v>
      </c>
      <c r="AV47" s="3" t="s">
        <v>1259</v>
      </c>
      <c r="AW47" s="3" t="s">
        <v>1259</v>
      </c>
      <c r="AX47" s="56">
        <v>4.9000000000000004</v>
      </c>
      <c r="AY47" s="57">
        <v>5.4</v>
      </c>
      <c r="AZ47" s="58">
        <v>5.3</v>
      </c>
      <c r="BA47" s="59">
        <v>4.9000000000000004</v>
      </c>
    </row>
    <row r="48" spans="1:53" x14ac:dyDescent="0.25">
      <c r="A48" s="4">
        <v>25476</v>
      </c>
      <c r="B48" s="3" t="s">
        <v>1259</v>
      </c>
      <c r="C48" s="3" t="s">
        <v>1259</v>
      </c>
      <c r="D48" s="3" t="s">
        <v>1259</v>
      </c>
      <c r="E48" s="3" t="s">
        <v>1259</v>
      </c>
      <c r="F48" s="3" t="s">
        <v>1259</v>
      </c>
      <c r="G48" s="3" t="s">
        <v>1259</v>
      </c>
      <c r="H48" s="3" t="s">
        <v>1259</v>
      </c>
      <c r="I48" s="3" t="s">
        <v>1259</v>
      </c>
      <c r="J48" s="3" t="s">
        <v>1259</v>
      </c>
      <c r="K48" s="3" t="s">
        <v>1259</v>
      </c>
      <c r="L48" s="3" t="s">
        <v>1259</v>
      </c>
      <c r="M48" s="3" t="s">
        <v>1259</v>
      </c>
      <c r="N48" s="3" t="s">
        <v>1259</v>
      </c>
      <c r="O48" s="3" t="s">
        <v>1259</v>
      </c>
      <c r="P48" s="3" t="s">
        <v>1259</v>
      </c>
      <c r="Q48" s="3" t="s">
        <v>1259</v>
      </c>
      <c r="R48" s="3" t="s">
        <v>1259</v>
      </c>
      <c r="S48" s="3" t="s">
        <v>1259</v>
      </c>
      <c r="T48" s="3" t="s">
        <v>1259</v>
      </c>
      <c r="U48" s="3" t="s">
        <v>1259</v>
      </c>
      <c r="V48" s="3" t="s">
        <v>1259</v>
      </c>
      <c r="W48" s="3" t="s">
        <v>1259</v>
      </c>
      <c r="X48" s="3" t="s">
        <v>1259</v>
      </c>
      <c r="Y48" s="3" t="s">
        <v>1259</v>
      </c>
      <c r="Z48" s="3" t="s">
        <v>1259</v>
      </c>
      <c r="AA48" s="3" t="s">
        <v>1259</v>
      </c>
      <c r="AB48" s="3" t="s">
        <v>1259</v>
      </c>
      <c r="AC48" s="3" t="s">
        <v>1259</v>
      </c>
      <c r="AD48" s="3" t="s">
        <v>1259</v>
      </c>
      <c r="AE48" s="3" t="s">
        <v>1259</v>
      </c>
      <c r="AF48" s="3" t="s">
        <v>1259</v>
      </c>
      <c r="AG48" s="3" t="s">
        <v>1259</v>
      </c>
      <c r="AH48" s="3" t="s">
        <v>1259</v>
      </c>
      <c r="AI48" s="3" t="s">
        <v>1259</v>
      </c>
      <c r="AJ48" s="3" t="s">
        <v>1259</v>
      </c>
      <c r="AK48" s="3" t="s">
        <v>1259</v>
      </c>
      <c r="AL48" s="3" t="s">
        <v>1259</v>
      </c>
      <c r="AM48" s="3" t="s">
        <v>1259</v>
      </c>
      <c r="AN48" s="3" t="s">
        <v>1259</v>
      </c>
      <c r="AO48" s="3" t="s">
        <v>1259</v>
      </c>
      <c r="AP48" s="3" t="s">
        <v>1259</v>
      </c>
      <c r="AQ48" s="3" t="s">
        <v>1259</v>
      </c>
      <c r="AR48" s="3" t="s">
        <v>1259</v>
      </c>
      <c r="AS48" s="3" t="s">
        <v>1259</v>
      </c>
      <c r="AT48" s="3" t="s">
        <v>1259</v>
      </c>
      <c r="AU48" s="3" t="s">
        <v>1259</v>
      </c>
      <c r="AV48" s="3" t="s">
        <v>1259</v>
      </c>
      <c r="AW48" s="3" t="s">
        <v>1259</v>
      </c>
      <c r="AX48" s="56">
        <v>4.9000000000000004</v>
      </c>
      <c r="AY48" s="57">
        <v>5.3</v>
      </c>
      <c r="AZ48" s="58">
        <v>5.3</v>
      </c>
      <c r="BA48" s="59">
        <v>5</v>
      </c>
    </row>
    <row r="49" spans="1:53" x14ac:dyDescent="0.25">
      <c r="A49" s="4">
        <v>25507</v>
      </c>
      <c r="B49" s="3" t="s">
        <v>1259</v>
      </c>
      <c r="C49" s="3" t="s">
        <v>1259</v>
      </c>
      <c r="D49" s="3" t="s">
        <v>1259</v>
      </c>
      <c r="E49" s="3" t="s">
        <v>1259</v>
      </c>
      <c r="F49" s="3" t="s">
        <v>1259</v>
      </c>
      <c r="G49" s="3" t="s">
        <v>1259</v>
      </c>
      <c r="H49" s="3" t="s">
        <v>1259</v>
      </c>
      <c r="I49" s="3" t="s">
        <v>1259</v>
      </c>
      <c r="J49" s="3" t="s">
        <v>1259</v>
      </c>
      <c r="K49" s="3" t="s">
        <v>1259</v>
      </c>
      <c r="L49" s="3" t="s">
        <v>1259</v>
      </c>
      <c r="M49" s="3" t="s">
        <v>1259</v>
      </c>
      <c r="N49" s="3" t="s">
        <v>1259</v>
      </c>
      <c r="O49" s="3" t="s">
        <v>1259</v>
      </c>
      <c r="P49" s="3" t="s">
        <v>1259</v>
      </c>
      <c r="Q49" s="3" t="s">
        <v>1259</v>
      </c>
      <c r="R49" s="3" t="s">
        <v>1259</v>
      </c>
      <c r="S49" s="3" t="s">
        <v>1259</v>
      </c>
      <c r="T49" s="3" t="s">
        <v>1259</v>
      </c>
      <c r="U49" s="3" t="s">
        <v>1259</v>
      </c>
      <c r="V49" s="3" t="s">
        <v>1259</v>
      </c>
      <c r="W49" s="3" t="s">
        <v>1259</v>
      </c>
      <c r="X49" s="3" t="s">
        <v>1259</v>
      </c>
      <c r="Y49" s="3" t="s">
        <v>1259</v>
      </c>
      <c r="Z49" s="3" t="s">
        <v>1259</v>
      </c>
      <c r="AA49" s="3" t="s">
        <v>1259</v>
      </c>
      <c r="AB49" s="3" t="s">
        <v>1259</v>
      </c>
      <c r="AC49" s="3" t="s">
        <v>1259</v>
      </c>
      <c r="AD49" s="3" t="s">
        <v>1259</v>
      </c>
      <c r="AE49" s="3" t="s">
        <v>1259</v>
      </c>
      <c r="AF49" s="3" t="s">
        <v>1259</v>
      </c>
      <c r="AG49" s="3" t="s">
        <v>1259</v>
      </c>
      <c r="AH49" s="3" t="s">
        <v>1259</v>
      </c>
      <c r="AI49" s="3" t="s">
        <v>1259</v>
      </c>
      <c r="AJ49" s="3" t="s">
        <v>1259</v>
      </c>
      <c r="AK49" s="3" t="s">
        <v>1259</v>
      </c>
      <c r="AL49" s="3" t="s">
        <v>1259</v>
      </c>
      <c r="AM49" s="3" t="s">
        <v>1259</v>
      </c>
      <c r="AN49" s="3" t="s">
        <v>1259</v>
      </c>
      <c r="AO49" s="3" t="s">
        <v>1259</v>
      </c>
      <c r="AP49" s="3" t="s">
        <v>1259</v>
      </c>
      <c r="AQ49" s="3" t="s">
        <v>1259</v>
      </c>
      <c r="AR49" s="3" t="s">
        <v>1259</v>
      </c>
      <c r="AS49" s="3" t="s">
        <v>1259</v>
      </c>
      <c r="AT49" s="3" t="s">
        <v>1259</v>
      </c>
      <c r="AU49" s="3" t="s">
        <v>1259</v>
      </c>
      <c r="AV49" s="3" t="s">
        <v>1259</v>
      </c>
      <c r="AW49" s="3" t="s">
        <v>1259</v>
      </c>
      <c r="AX49" s="56">
        <v>5</v>
      </c>
      <c r="AY49" s="57">
        <v>5.2</v>
      </c>
      <c r="AZ49" s="58">
        <v>5.3</v>
      </c>
      <c r="BA49" s="59">
        <v>5.0999999999999996</v>
      </c>
    </row>
    <row r="50" spans="1:53" x14ac:dyDescent="0.25">
      <c r="A50" s="4">
        <v>25537</v>
      </c>
      <c r="B50" s="3" t="s">
        <v>1259</v>
      </c>
      <c r="C50" s="3" t="s">
        <v>1259</v>
      </c>
      <c r="D50" s="3" t="s">
        <v>1259</v>
      </c>
      <c r="E50" s="3" t="s">
        <v>1259</v>
      </c>
      <c r="F50" s="3" t="s">
        <v>1259</v>
      </c>
      <c r="G50" s="3" t="s">
        <v>1259</v>
      </c>
      <c r="H50" s="3" t="s">
        <v>1259</v>
      </c>
      <c r="I50" s="3" t="s">
        <v>1259</v>
      </c>
      <c r="J50" s="3" t="s">
        <v>1259</v>
      </c>
      <c r="K50" s="3" t="s">
        <v>1259</v>
      </c>
      <c r="L50" s="3" t="s">
        <v>1259</v>
      </c>
      <c r="M50" s="3" t="s">
        <v>1259</v>
      </c>
      <c r="N50" s="3" t="s">
        <v>1259</v>
      </c>
      <c r="O50" s="3" t="s">
        <v>1259</v>
      </c>
      <c r="P50" s="3" t="s">
        <v>1259</v>
      </c>
      <c r="Q50" s="3" t="s">
        <v>1259</v>
      </c>
      <c r="R50" s="3" t="s">
        <v>1259</v>
      </c>
      <c r="S50" s="3" t="s">
        <v>1259</v>
      </c>
      <c r="T50" s="3" t="s">
        <v>1259</v>
      </c>
      <c r="U50" s="3" t="s">
        <v>1259</v>
      </c>
      <c r="V50" s="3" t="s">
        <v>1259</v>
      </c>
      <c r="W50" s="3" t="s">
        <v>1259</v>
      </c>
      <c r="X50" s="3" t="s">
        <v>1259</v>
      </c>
      <c r="Y50" s="3" t="s">
        <v>1259</v>
      </c>
      <c r="Z50" s="3" t="s">
        <v>1259</v>
      </c>
      <c r="AA50" s="3" t="s">
        <v>1259</v>
      </c>
      <c r="AB50" s="3" t="s">
        <v>1259</v>
      </c>
      <c r="AC50" s="3" t="s">
        <v>1259</v>
      </c>
      <c r="AD50" s="3" t="s">
        <v>1259</v>
      </c>
      <c r="AE50" s="3" t="s">
        <v>1259</v>
      </c>
      <c r="AF50" s="3" t="s">
        <v>1259</v>
      </c>
      <c r="AG50" s="3" t="s">
        <v>1259</v>
      </c>
      <c r="AH50" s="3" t="s">
        <v>1259</v>
      </c>
      <c r="AI50" s="3" t="s">
        <v>1259</v>
      </c>
      <c r="AJ50" s="3" t="s">
        <v>1259</v>
      </c>
      <c r="AK50" s="3" t="s">
        <v>1259</v>
      </c>
      <c r="AL50" s="3" t="s">
        <v>1259</v>
      </c>
      <c r="AM50" s="3" t="s">
        <v>1259</v>
      </c>
      <c r="AN50" s="3" t="s">
        <v>1259</v>
      </c>
      <c r="AO50" s="3" t="s">
        <v>1259</v>
      </c>
      <c r="AP50" s="3" t="s">
        <v>1259</v>
      </c>
      <c r="AQ50" s="3" t="s">
        <v>1259</v>
      </c>
      <c r="AR50" s="3" t="s">
        <v>1259</v>
      </c>
      <c r="AS50" s="3" t="s">
        <v>1259</v>
      </c>
      <c r="AT50" s="3" t="s">
        <v>1259</v>
      </c>
      <c r="AU50" s="3" t="s">
        <v>1259</v>
      </c>
      <c r="AV50" s="3" t="s">
        <v>1259</v>
      </c>
      <c r="AW50" s="3" t="s">
        <v>1259</v>
      </c>
      <c r="AX50" s="56">
        <v>5</v>
      </c>
      <c r="AY50" s="57">
        <v>5.2</v>
      </c>
      <c r="AZ50" s="58">
        <v>5.4</v>
      </c>
      <c r="BA50" s="59">
        <v>5.2</v>
      </c>
    </row>
    <row r="51" spans="1:53" x14ac:dyDescent="0.25">
      <c r="A51" s="4">
        <v>25568</v>
      </c>
      <c r="B51" s="3" t="s">
        <v>1259</v>
      </c>
      <c r="C51" s="3" t="s">
        <v>1259</v>
      </c>
      <c r="D51" s="3" t="s">
        <v>1259</v>
      </c>
      <c r="E51" s="3" t="s">
        <v>1259</v>
      </c>
      <c r="F51" s="3" t="s">
        <v>1259</v>
      </c>
      <c r="G51" s="3" t="s">
        <v>1259</v>
      </c>
      <c r="H51" s="3" t="s">
        <v>1259</v>
      </c>
      <c r="I51" s="3" t="s">
        <v>1259</v>
      </c>
      <c r="J51" s="3" t="s">
        <v>1259</v>
      </c>
      <c r="K51" s="3" t="s">
        <v>1259</v>
      </c>
      <c r="L51" s="3" t="s">
        <v>1259</v>
      </c>
      <c r="M51" s="3" t="s">
        <v>1259</v>
      </c>
      <c r="N51" s="3" t="s">
        <v>1259</v>
      </c>
      <c r="O51" s="3" t="s">
        <v>1259</v>
      </c>
      <c r="P51" s="3" t="s">
        <v>1259</v>
      </c>
      <c r="Q51" s="3" t="s">
        <v>1259</v>
      </c>
      <c r="R51" s="3" t="s">
        <v>1259</v>
      </c>
      <c r="S51" s="3" t="s">
        <v>1259</v>
      </c>
      <c r="T51" s="3" t="s">
        <v>1259</v>
      </c>
      <c r="U51" s="3" t="s">
        <v>1259</v>
      </c>
      <c r="V51" s="3" t="s">
        <v>1259</v>
      </c>
      <c r="W51" s="3" t="s">
        <v>1259</v>
      </c>
      <c r="X51" s="3" t="s">
        <v>1259</v>
      </c>
      <c r="Y51" s="3" t="s">
        <v>1259</v>
      </c>
      <c r="Z51" s="3" t="s">
        <v>1259</v>
      </c>
      <c r="AA51" s="3" t="s">
        <v>1259</v>
      </c>
      <c r="AB51" s="3" t="s">
        <v>1259</v>
      </c>
      <c r="AC51" s="3" t="s">
        <v>1259</v>
      </c>
      <c r="AD51" s="3" t="s">
        <v>1259</v>
      </c>
      <c r="AE51" s="3" t="s">
        <v>1259</v>
      </c>
      <c r="AF51" s="3" t="s">
        <v>1259</v>
      </c>
      <c r="AG51" s="3" t="s">
        <v>1259</v>
      </c>
      <c r="AH51" s="3" t="s">
        <v>1259</v>
      </c>
      <c r="AI51" s="3" t="s">
        <v>1259</v>
      </c>
      <c r="AJ51" s="3" t="s">
        <v>1259</v>
      </c>
      <c r="AK51" s="3" t="s">
        <v>1259</v>
      </c>
      <c r="AL51" s="3" t="s">
        <v>1259</v>
      </c>
      <c r="AM51" s="3" t="s">
        <v>1259</v>
      </c>
      <c r="AN51" s="3" t="s">
        <v>1259</v>
      </c>
      <c r="AO51" s="3" t="s">
        <v>1259</v>
      </c>
      <c r="AP51" s="3" t="s">
        <v>1259</v>
      </c>
      <c r="AQ51" s="3" t="s">
        <v>1259</v>
      </c>
      <c r="AR51" s="3" t="s">
        <v>1259</v>
      </c>
      <c r="AS51" s="3" t="s">
        <v>1259</v>
      </c>
      <c r="AT51" s="3" t="s">
        <v>1259</v>
      </c>
      <c r="AU51" s="3" t="s">
        <v>1259</v>
      </c>
      <c r="AV51" s="3" t="s">
        <v>1259</v>
      </c>
      <c r="AW51" s="3" t="s">
        <v>1259</v>
      </c>
      <c r="AX51" s="56">
        <v>5.0999999999999996</v>
      </c>
      <c r="AY51" s="57">
        <v>5.2</v>
      </c>
      <c r="AZ51" s="58">
        <v>5.5</v>
      </c>
      <c r="BA51" s="59">
        <v>5.4</v>
      </c>
    </row>
    <row r="52" spans="1:53" x14ac:dyDescent="0.25">
      <c r="A52" s="4">
        <v>25599</v>
      </c>
      <c r="B52" s="3" t="s">
        <v>1259</v>
      </c>
      <c r="C52" s="3" t="s">
        <v>1259</v>
      </c>
      <c r="D52" s="3" t="s">
        <v>1259</v>
      </c>
      <c r="E52" s="3" t="s">
        <v>1259</v>
      </c>
      <c r="F52" s="3" t="s">
        <v>1259</v>
      </c>
      <c r="G52" s="3" t="s">
        <v>1259</v>
      </c>
      <c r="H52" s="3" t="s">
        <v>1259</v>
      </c>
      <c r="I52" s="3" t="s">
        <v>1259</v>
      </c>
      <c r="J52" s="3" t="s">
        <v>1259</v>
      </c>
      <c r="K52" s="3" t="s">
        <v>1259</v>
      </c>
      <c r="L52" s="3" t="s">
        <v>1259</v>
      </c>
      <c r="M52" s="3" t="s">
        <v>1259</v>
      </c>
      <c r="N52" s="3" t="s">
        <v>1259</v>
      </c>
      <c r="O52" s="3" t="s">
        <v>1259</v>
      </c>
      <c r="P52" s="3" t="s">
        <v>1259</v>
      </c>
      <c r="Q52" s="3" t="s">
        <v>1259</v>
      </c>
      <c r="R52" s="3" t="s">
        <v>1259</v>
      </c>
      <c r="S52" s="3" t="s">
        <v>1259</v>
      </c>
      <c r="T52" s="3" t="s">
        <v>1259</v>
      </c>
      <c r="U52" s="3" t="s">
        <v>1259</v>
      </c>
      <c r="V52" s="3" t="s">
        <v>1259</v>
      </c>
      <c r="W52" s="3" t="s">
        <v>1259</v>
      </c>
      <c r="X52" s="3" t="s">
        <v>1259</v>
      </c>
      <c r="Y52" s="3" t="s">
        <v>1259</v>
      </c>
      <c r="Z52" s="3" t="s">
        <v>1259</v>
      </c>
      <c r="AA52" s="3" t="s">
        <v>1259</v>
      </c>
      <c r="AB52" s="3" t="s">
        <v>1259</v>
      </c>
      <c r="AC52" s="3" t="s">
        <v>1259</v>
      </c>
      <c r="AD52" s="3" t="s">
        <v>1259</v>
      </c>
      <c r="AE52" s="3" t="s">
        <v>1259</v>
      </c>
      <c r="AF52" s="3" t="s">
        <v>1259</v>
      </c>
      <c r="AG52" s="3" t="s">
        <v>1259</v>
      </c>
      <c r="AH52" s="3" t="s">
        <v>1259</v>
      </c>
      <c r="AI52" s="3" t="s">
        <v>1259</v>
      </c>
      <c r="AJ52" s="3" t="s">
        <v>1259</v>
      </c>
      <c r="AK52" s="3" t="s">
        <v>1259</v>
      </c>
      <c r="AL52" s="3" t="s">
        <v>1259</v>
      </c>
      <c r="AM52" s="3" t="s">
        <v>1259</v>
      </c>
      <c r="AN52" s="3" t="s">
        <v>1259</v>
      </c>
      <c r="AO52" s="3" t="s">
        <v>1259</v>
      </c>
      <c r="AP52" s="3" t="s">
        <v>1259</v>
      </c>
      <c r="AQ52" s="3" t="s">
        <v>1259</v>
      </c>
      <c r="AR52" s="3" t="s">
        <v>1259</v>
      </c>
      <c r="AS52" s="3" t="s">
        <v>1259</v>
      </c>
      <c r="AT52" s="3" t="s">
        <v>1259</v>
      </c>
      <c r="AU52" s="3" t="s">
        <v>1259</v>
      </c>
      <c r="AV52" s="3" t="s">
        <v>1259</v>
      </c>
      <c r="AW52" s="3" t="s">
        <v>1259</v>
      </c>
      <c r="AX52" s="56">
        <v>5.2</v>
      </c>
      <c r="AY52" s="57">
        <v>5.3</v>
      </c>
      <c r="AZ52" s="58">
        <v>5.6</v>
      </c>
      <c r="BA52" s="59">
        <v>5.5</v>
      </c>
    </row>
    <row r="53" spans="1:53" x14ac:dyDescent="0.25">
      <c r="A53" s="4">
        <v>25627</v>
      </c>
      <c r="B53" s="3" t="s">
        <v>1259</v>
      </c>
      <c r="C53" s="3" t="s">
        <v>1259</v>
      </c>
      <c r="D53" s="3" t="s">
        <v>1259</v>
      </c>
      <c r="E53" s="3" t="s">
        <v>1259</v>
      </c>
      <c r="F53" s="3" t="s">
        <v>1259</v>
      </c>
      <c r="G53" s="3" t="s">
        <v>1259</v>
      </c>
      <c r="H53" s="3" t="s">
        <v>1259</v>
      </c>
      <c r="I53" s="3" t="s">
        <v>1259</v>
      </c>
      <c r="J53" s="3" t="s">
        <v>1259</v>
      </c>
      <c r="K53" s="3" t="s">
        <v>1259</v>
      </c>
      <c r="L53" s="3" t="s">
        <v>1259</v>
      </c>
      <c r="M53" s="3" t="s">
        <v>1259</v>
      </c>
      <c r="N53" s="3" t="s">
        <v>1259</v>
      </c>
      <c r="O53" s="3" t="s">
        <v>1259</v>
      </c>
      <c r="P53" s="3" t="s">
        <v>1259</v>
      </c>
      <c r="Q53" s="3" t="s">
        <v>1259</v>
      </c>
      <c r="R53" s="3" t="s">
        <v>1259</v>
      </c>
      <c r="S53" s="3" t="s">
        <v>1259</v>
      </c>
      <c r="T53" s="3" t="s">
        <v>1259</v>
      </c>
      <c r="U53" s="3" t="s">
        <v>1259</v>
      </c>
      <c r="V53" s="3" t="s">
        <v>1259</v>
      </c>
      <c r="W53" s="3" t="s">
        <v>1259</v>
      </c>
      <c r="X53" s="3" t="s">
        <v>1259</v>
      </c>
      <c r="Y53" s="3" t="s">
        <v>1259</v>
      </c>
      <c r="Z53" s="3" t="s">
        <v>1259</v>
      </c>
      <c r="AA53" s="3" t="s">
        <v>1259</v>
      </c>
      <c r="AB53" s="3" t="s">
        <v>1259</v>
      </c>
      <c r="AC53" s="3" t="s">
        <v>1259</v>
      </c>
      <c r="AD53" s="3" t="s">
        <v>1259</v>
      </c>
      <c r="AE53" s="3" t="s">
        <v>1259</v>
      </c>
      <c r="AF53" s="3" t="s">
        <v>1259</v>
      </c>
      <c r="AG53" s="3" t="s">
        <v>1259</v>
      </c>
      <c r="AH53" s="3" t="s">
        <v>1259</v>
      </c>
      <c r="AI53" s="3" t="s">
        <v>1259</v>
      </c>
      <c r="AJ53" s="3" t="s">
        <v>1259</v>
      </c>
      <c r="AK53" s="3" t="s">
        <v>1259</v>
      </c>
      <c r="AL53" s="3" t="s">
        <v>1259</v>
      </c>
      <c r="AM53" s="3" t="s">
        <v>1259</v>
      </c>
      <c r="AN53" s="3" t="s">
        <v>1259</v>
      </c>
      <c r="AO53" s="3" t="s">
        <v>1259</v>
      </c>
      <c r="AP53" s="3" t="s">
        <v>1259</v>
      </c>
      <c r="AQ53" s="3" t="s">
        <v>1259</v>
      </c>
      <c r="AR53" s="3" t="s">
        <v>1259</v>
      </c>
      <c r="AS53" s="3" t="s">
        <v>1259</v>
      </c>
      <c r="AT53" s="3" t="s">
        <v>1259</v>
      </c>
      <c r="AU53" s="3" t="s">
        <v>1259</v>
      </c>
      <c r="AV53" s="3" t="s">
        <v>1259</v>
      </c>
      <c r="AW53" s="3" t="s">
        <v>1259</v>
      </c>
      <c r="AX53" s="56">
        <v>5.3</v>
      </c>
      <c r="AY53" s="57">
        <v>5.4</v>
      </c>
      <c r="AZ53" s="58">
        <v>5.7</v>
      </c>
      <c r="BA53" s="59">
        <v>5.7</v>
      </c>
    </row>
    <row r="54" spans="1:53" x14ac:dyDescent="0.25">
      <c r="A54" s="4">
        <v>25658</v>
      </c>
      <c r="B54" s="3" t="s">
        <v>1259</v>
      </c>
      <c r="C54" s="3" t="s">
        <v>1259</v>
      </c>
      <c r="D54" s="3" t="s">
        <v>1259</v>
      </c>
      <c r="E54" s="3" t="s">
        <v>1259</v>
      </c>
      <c r="F54" s="3" t="s">
        <v>1259</v>
      </c>
      <c r="G54" s="3" t="s">
        <v>1259</v>
      </c>
      <c r="H54" s="3" t="s">
        <v>1259</v>
      </c>
      <c r="I54" s="3" t="s">
        <v>1259</v>
      </c>
      <c r="J54" s="3" t="s">
        <v>1259</v>
      </c>
      <c r="K54" s="3" t="s">
        <v>1259</v>
      </c>
      <c r="L54" s="3" t="s">
        <v>1259</v>
      </c>
      <c r="M54" s="3" t="s">
        <v>1259</v>
      </c>
      <c r="N54" s="3" t="s">
        <v>1259</v>
      </c>
      <c r="O54" s="3" t="s">
        <v>1259</v>
      </c>
      <c r="P54" s="3" t="s">
        <v>1259</v>
      </c>
      <c r="Q54" s="3" t="s">
        <v>1259</v>
      </c>
      <c r="R54" s="3" t="s">
        <v>1259</v>
      </c>
      <c r="S54" s="3" t="s">
        <v>1259</v>
      </c>
      <c r="T54" s="3" t="s">
        <v>1259</v>
      </c>
      <c r="U54" s="3" t="s">
        <v>1259</v>
      </c>
      <c r="V54" s="3" t="s">
        <v>1259</v>
      </c>
      <c r="W54" s="3" t="s">
        <v>1259</v>
      </c>
      <c r="X54" s="3" t="s">
        <v>1259</v>
      </c>
      <c r="Y54" s="3" t="s">
        <v>1259</v>
      </c>
      <c r="Z54" s="3" t="s">
        <v>1259</v>
      </c>
      <c r="AA54" s="3" t="s">
        <v>1259</v>
      </c>
      <c r="AB54" s="3" t="s">
        <v>1259</v>
      </c>
      <c r="AC54" s="3" t="s">
        <v>1259</v>
      </c>
      <c r="AD54" s="3" t="s">
        <v>1259</v>
      </c>
      <c r="AE54" s="3" t="s">
        <v>1259</v>
      </c>
      <c r="AF54" s="3" t="s">
        <v>1259</v>
      </c>
      <c r="AG54" s="3" t="s">
        <v>1259</v>
      </c>
      <c r="AH54" s="3" t="s">
        <v>1259</v>
      </c>
      <c r="AI54" s="3" t="s">
        <v>1259</v>
      </c>
      <c r="AJ54" s="3" t="s">
        <v>1259</v>
      </c>
      <c r="AK54" s="3" t="s">
        <v>1259</v>
      </c>
      <c r="AL54" s="3" t="s">
        <v>1259</v>
      </c>
      <c r="AM54" s="3" t="s">
        <v>1259</v>
      </c>
      <c r="AN54" s="3" t="s">
        <v>1259</v>
      </c>
      <c r="AO54" s="3" t="s">
        <v>1259</v>
      </c>
      <c r="AP54" s="3" t="s">
        <v>1259</v>
      </c>
      <c r="AQ54" s="3" t="s">
        <v>1259</v>
      </c>
      <c r="AR54" s="3" t="s">
        <v>1259</v>
      </c>
      <c r="AS54" s="3" t="s">
        <v>1259</v>
      </c>
      <c r="AT54" s="3" t="s">
        <v>1259</v>
      </c>
      <c r="AU54" s="3" t="s">
        <v>1259</v>
      </c>
      <c r="AV54" s="3" t="s">
        <v>1259</v>
      </c>
      <c r="AW54" s="3" t="s">
        <v>1259</v>
      </c>
      <c r="AX54" s="56">
        <v>5.4</v>
      </c>
      <c r="AY54" s="57">
        <v>5.5</v>
      </c>
      <c r="AZ54" s="58">
        <v>5.8</v>
      </c>
      <c r="BA54" s="59">
        <v>5.8</v>
      </c>
    </row>
    <row r="55" spans="1:53" x14ac:dyDescent="0.25">
      <c r="A55" s="4">
        <v>25688</v>
      </c>
      <c r="B55" s="3" t="s">
        <v>1259</v>
      </c>
      <c r="C55" s="3" t="s">
        <v>1259</v>
      </c>
      <c r="D55" s="3" t="s">
        <v>1259</v>
      </c>
      <c r="E55" s="3" t="s">
        <v>1259</v>
      </c>
      <c r="F55" s="3" t="s">
        <v>1259</v>
      </c>
      <c r="G55" s="3" t="s">
        <v>1259</v>
      </c>
      <c r="H55" s="3" t="s">
        <v>1259</v>
      </c>
      <c r="I55" s="3" t="s">
        <v>1259</v>
      </c>
      <c r="J55" s="3" t="s">
        <v>1259</v>
      </c>
      <c r="K55" s="3" t="s">
        <v>1259</v>
      </c>
      <c r="L55" s="3" t="s">
        <v>1259</v>
      </c>
      <c r="M55" s="3" t="s">
        <v>1259</v>
      </c>
      <c r="N55" s="3" t="s">
        <v>1259</v>
      </c>
      <c r="O55" s="3" t="s">
        <v>1259</v>
      </c>
      <c r="P55" s="3" t="s">
        <v>1259</v>
      </c>
      <c r="Q55" s="3" t="s">
        <v>1259</v>
      </c>
      <c r="R55" s="3" t="s">
        <v>1259</v>
      </c>
      <c r="S55" s="3" t="s">
        <v>1259</v>
      </c>
      <c r="T55" s="3" t="s">
        <v>1259</v>
      </c>
      <c r="U55" s="3" t="s">
        <v>1259</v>
      </c>
      <c r="V55" s="3" t="s">
        <v>1259</v>
      </c>
      <c r="W55" s="3" t="s">
        <v>1259</v>
      </c>
      <c r="X55" s="3" t="s">
        <v>1259</v>
      </c>
      <c r="Y55" s="3" t="s">
        <v>1259</v>
      </c>
      <c r="Z55" s="3" t="s">
        <v>1259</v>
      </c>
      <c r="AA55" s="3" t="s">
        <v>1259</v>
      </c>
      <c r="AB55" s="3" t="s">
        <v>1259</v>
      </c>
      <c r="AC55" s="3" t="s">
        <v>1259</v>
      </c>
      <c r="AD55" s="3" t="s">
        <v>1259</v>
      </c>
      <c r="AE55" s="3" t="s">
        <v>1259</v>
      </c>
      <c r="AF55" s="3" t="s">
        <v>1259</v>
      </c>
      <c r="AG55" s="3" t="s">
        <v>1259</v>
      </c>
      <c r="AH55" s="3" t="s">
        <v>1259</v>
      </c>
      <c r="AI55" s="3" t="s">
        <v>1259</v>
      </c>
      <c r="AJ55" s="3" t="s">
        <v>1259</v>
      </c>
      <c r="AK55" s="3" t="s">
        <v>1259</v>
      </c>
      <c r="AL55" s="3" t="s">
        <v>1259</v>
      </c>
      <c r="AM55" s="3" t="s">
        <v>1259</v>
      </c>
      <c r="AN55" s="3" t="s">
        <v>1259</v>
      </c>
      <c r="AO55" s="3" t="s">
        <v>1259</v>
      </c>
      <c r="AP55" s="3" t="s">
        <v>1259</v>
      </c>
      <c r="AQ55" s="3" t="s">
        <v>1259</v>
      </c>
      <c r="AR55" s="3" t="s">
        <v>1259</v>
      </c>
      <c r="AS55" s="3" t="s">
        <v>1259</v>
      </c>
      <c r="AT55" s="3" t="s">
        <v>1259</v>
      </c>
      <c r="AU55" s="3" t="s">
        <v>1259</v>
      </c>
      <c r="AV55" s="3" t="s">
        <v>1259</v>
      </c>
      <c r="AW55" s="3" t="s">
        <v>1259</v>
      </c>
      <c r="AX55" s="56">
        <v>5.5</v>
      </c>
      <c r="AY55" s="57">
        <v>5.6</v>
      </c>
      <c r="AZ55" s="58">
        <v>5.8</v>
      </c>
      <c r="BA55" s="59">
        <v>5.9</v>
      </c>
    </row>
    <row r="56" spans="1:53" x14ac:dyDescent="0.25">
      <c r="A56" s="4">
        <v>25719</v>
      </c>
      <c r="B56" s="3" t="s">
        <v>1259</v>
      </c>
      <c r="C56" s="3" t="s">
        <v>1259</v>
      </c>
      <c r="D56" s="3" t="s">
        <v>1259</v>
      </c>
      <c r="E56" s="3" t="s">
        <v>1259</v>
      </c>
      <c r="F56" s="3" t="s">
        <v>1259</v>
      </c>
      <c r="G56" s="3" t="s">
        <v>1259</v>
      </c>
      <c r="H56" s="3" t="s">
        <v>1259</v>
      </c>
      <c r="I56" s="3" t="s">
        <v>1259</v>
      </c>
      <c r="J56" s="3" t="s">
        <v>1259</v>
      </c>
      <c r="K56" s="3" t="s">
        <v>1259</v>
      </c>
      <c r="L56" s="3" t="s">
        <v>1259</v>
      </c>
      <c r="M56" s="3" t="s">
        <v>1259</v>
      </c>
      <c r="N56" s="3" t="s">
        <v>1259</v>
      </c>
      <c r="O56" s="3" t="s">
        <v>1259</v>
      </c>
      <c r="P56" s="3" t="s">
        <v>1259</v>
      </c>
      <c r="Q56" s="3" t="s">
        <v>1259</v>
      </c>
      <c r="R56" s="3" t="s">
        <v>1259</v>
      </c>
      <c r="S56" s="3" t="s">
        <v>1259</v>
      </c>
      <c r="T56" s="3" t="s">
        <v>1259</v>
      </c>
      <c r="U56" s="3" t="s">
        <v>1259</v>
      </c>
      <c r="V56" s="3" t="s">
        <v>1259</v>
      </c>
      <c r="W56" s="3" t="s">
        <v>1259</v>
      </c>
      <c r="X56" s="3" t="s">
        <v>1259</v>
      </c>
      <c r="Y56" s="3" t="s">
        <v>1259</v>
      </c>
      <c r="Z56" s="3" t="s">
        <v>1259</v>
      </c>
      <c r="AA56" s="3" t="s">
        <v>1259</v>
      </c>
      <c r="AB56" s="3" t="s">
        <v>1259</v>
      </c>
      <c r="AC56" s="3" t="s">
        <v>1259</v>
      </c>
      <c r="AD56" s="3" t="s">
        <v>1259</v>
      </c>
      <c r="AE56" s="3" t="s">
        <v>1259</v>
      </c>
      <c r="AF56" s="3" t="s">
        <v>1259</v>
      </c>
      <c r="AG56" s="3" t="s">
        <v>1259</v>
      </c>
      <c r="AH56" s="3" t="s">
        <v>1259</v>
      </c>
      <c r="AI56" s="3" t="s">
        <v>1259</v>
      </c>
      <c r="AJ56" s="3" t="s">
        <v>1259</v>
      </c>
      <c r="AK56" s="3" t="s">
        <v>1259</v>
      </c>
      <c r="AL56" s="3" t="s">
        <v>1259</v>
      </c>
      <c r="AM56" s="3" t="s">
        <v>1259</v>
      </c>
      <c r="AN56" s="3" t="s">
        <v>1259</v>
      </c>
      <c r="AO56" s="3" t="s">
        <v>1259</v>
      </c>
      <c r="AP56" s="3" t="s">
        <v>1259</v>
      </c>
      <c r="AQ56" s="3" t="s">
        <v>1259</v>
      </c>
      <c r="AR56" s="3" t="s">
        <v>1259</v>
      </c>
      <c r="AS56" s="3" t="s">
        <v>1259</v>
      </c>
      <c r="AT56" s="3" t="s">
        <v>1259</v>
      </c>
      <c r="AU56" s="3" t="s">
        <v>1259</v>
      </c>
      <c r="AV56" s="3" t="s">
        <v>1259</v>
      </c>
      <c r="AW56" s="3" t="s">
        <v>1259</v>
      </c>
      <c r="AX56" s="56">
        <v>5.5</v>
      </c>
      <c r="AY56" s="57">
        <v>5.7</v>
      </c>
      <c r="AZ56" s="58">
        <v>5.9</v>
      </c>
      <c r="BA56" s="59">
        <v>5.9</v>
      </c>
    </row>
    <row r="57" spans="1:53" x14ac:dyDescent="0.25">
      <c r="A57" s="4">
        <v>25749</v>
      </c>
      <c r="B57" s="3" t="s">
        <v>1259</v>
      </c>
      <c r="C57" s="3" t="s">
        <v>1259</v>
      </c>
      <c r="D57" s="3" t="s">
        <v>1259</v>
      </c>
      <c r="E57" s="3" t="s">
        <v>1259</v>
      </c>
      <c r="F57" s="3" t="s">
        <v>1259</v>
      </c>
      <c r="G57" s="3" t="s">
        <v>1259</v>
      </c>
      <c r="H57" s="3" t="s">
        <v>1259</v>
      </c>
      <c r="I57" s="3" t="s">
        <v>1259</v>
      </c>
      <c r="J57" s="3" t="s">
        <v>1259</v>
      </c>
      <c r="K57" s="3" t="s">
        <v>1259</v>
      </c>
      <c r="L57" s="3" t="s">
        <v>1259</v>
      </c>
      <c r="M57" s="3" t="s">
        <v>1259</v>
      </c>
      <c r="N57" s="3" t="s">
        <v>1259</v>
      </c>
      <c r="O57" s="3" t="s">
        <v>1259</v>
      </c>
      <c r="P57" s="3" t="s">
        <v>1259</v>
      </c>
      <c r="Q57" s="3" t="s">
        <v>1259</v>
      </c>
      <c r="R57" s="3" t="s">
        <v>1259</v>
      </c>
      <c r="S57" s="3" t="s">
        <v>1259</v>
      </c>
      <c r="T57" s="3" t="s">
        <v>1259</v>
      </c>
      <c r="U57" s="3" t="s">
        <v>1259</v>
      </c>
      <c r="V57" s="3" t="s">
        <v>1259</v>
      </c>
      <c r="W57" s="3" t="s">
        <v>1259</v>
      </c>
      <c r="X57" s="3" t="s">
        <v>1259</v>
      </c>
      <c r="Y57" s="3" t="s">
        <v>1259</v>
      </c>
      <c r="Z57" s="3" t="s">
        <v>1259</v>
      </c>
      <c r="AA57" s="3" t="s">
        <v>1259</v>
      </c>
      <c r="AB57" s="3" t="s">
        <v>1259</v>
      </c>
      <c r="AC57" s="3" t="s">
        <v>1259</v>
      </c>
      <c r="AD57" s="3" t="s">
        <v>1259</v>
      </c>
      <c r="AE57" s="3" t="s">
        <v>1259</v>
      </c>
      <c r="AF57" s="3" t="s">
        <v>1259</v>
      </c>
      <c r="AG57" s="3" t="s">
        <v>1259</v>
      </c>
      <c r="AH57" s="3" t="s">
        <v>1259</v>
      </c>
      <c r="AI57" s="3" t="s">
        <v>1259</v>
      </c>
      <c r="AJ57" s="3" t="s">
        <v>1259</v>
      </c>
      <c r="AK57" s="3" t="s">
        <v>1259</v>
      </c>
      <c r="AL57" s="3" t="s">
        <v>1259</v>
      </c>
      <c r="AM57" s="3" t="s">
        <v>1259</v>
      </c>
      <c r="AN57" s="3" t="s">
        <v>1259</v>
      </c>
      <c r="AO57" s="3" t="s">
        <v>1259</v>
      </c>
      <c r="AP57" s="3" t="s">
        <v>1259</v>
      </c>
      <c r="AQ57" s="3" t="s">
        <v>1259</v>
      </c>
      <c r="AR57" s="3" t="s">
        <v>1259</v>
      </c>
      <c r="AS57" s="3" t="s">
        <v>1259</v>
      </c>
      <c r="AT57" s="3" t="s">
        <v>1259</v>
      </c>
      <c r="AU57" s="3" t="s">
        <v>1259</v>
      </c>
      <c r="AV57" s="3" t="s">
        <v>1259</v>
      </c>
      <c r="AW57" s="3" t="s">
        <v>1259</v>
      </c>
      <c r="AX57" s="56">
        <v>5.6</v>
      </c>
      <c r="AY57" s="57">
        <v>5.7</v>
      </c>
      <c r="AZ57" s="58">
        <v>6</v>
      </c>
      <c r="BA57" s="59">
        <v>6</v>
      </c>
    </row>
    <row r="58" spans="1:53" x14ac:dyDescent="0.25">
      <c r="A58" s="4">
        <v>25780</v>
      </c>
      <c r="B58" s="3" t="s">
        <v>1259</v>
      </c>
      <c r="C58" s="3" t="s">
        <v>1259</v>
      </c>
      <c r="D58" s="3" t="s">
        <v>1259</v>
      </c>
      <c r="E58" s="3" t="s">
        <v>1259</v>
      </c>
      <c r="F58" s="3" t="s">
        <v>1259</v>
      </c>
      <c r="G58" s="3" t="s">
        <v>1259</v>
      </c>
      <c r="H58" s="3" t="s">
        <v>1259</v>
      </c>
      <c r="I58" s="3" t="s">
        <v>1259</v>
      </c>
      <c r="J58" s="3" t="s">
        <v>1259</v>
      </c>
      <c r="K58" s="3" t="s">
        <v>1259</v>
      </c>
      <c r="L58" s="3" t="s">
        <v>1259</v>
      </c>
      <c r="M58" s="3" t="s">
        <v>1259</v>
      </c>
      <c r="N58" s="3" t="s">
        <v>1259</v>
      </c>
      <c r="O58" s="3" t="s">
        <v>1259</v>
      </c>
      <c r="P58" s="3" t="s">
        <v>1259</v>
      </c>
      <c r="Q58" s="3" t="s">
        <v>1259</v>
      </c>
      <c r="R58" s="3" t="s">
        <v>1259</v>
      </c>
      <c r="S58" s="3" t="s">
        <v>1259</v>
      </c>
      <c r="T58" s="3" t="s">
        <v>1259</v>
      </c>
      <c r="U58" s="3" t="s">
        <v>1259</v>
      </c>
      <c r="V58" s="3" t="s">
        <v>1259</v>
      </c>
      <c r="W58" s="3" t="s">
        <v>1259</v>
      </c>
      <c r="X58" s="3" t="s">
        <v>1259</v>
      </c>
      <c r="Y58" s="3" t="s">
        <v>1259</v>
      </c>
      <c r="Z58" s="3" t="s">
        <v>1259</v>
      </c>
      <c r="AA58" s="3" t="s">
        <v>1259</v>
      </c>
      <c r="AB58" s="3" t="s">
        <v>1259</v>
      </c>
      <c r="AC58" s="3" t="s">
        <v>1259</v>
      </c>
      <c r="AD58" s="3" t="s">
        <v>1259</v>
      </c>
      <c r="AE58" s="3" t="s">
        <v>1259</v>
      </c>
      <c r="AF58" s="3" t="s">
        <v>1259</v>
      </c>
      <c r="AG58" s="3" t="s">
        <v>1259</v>
      </c>
      <c r="AH58" s="3" t="s">
        <v>1259</v>
      </c>
      <c r="AI58" s="3" t="s">
        <v>1259</v>
      </c>
      <c r="AJ58" s="3" t="s">
        <v>1259</v>
      </c>
      <c r="AK58" s="3" t="s">
        <v>1259</v>
      </c>
      <c r="AL58" s="3" t="s">
        <v>1259</v>
      </c>
      <c r="AM58" s="3" t="s">
        <v>1259</v>
      </c>
      <c r="AN58" s="3" t="s">
        <v>1259</v>
      </c>
      <c r="AO58" s="3" t="s">
        <v>1259</v>
      </c>
      <c r="AP58" s="3" t="s">
        <v>1259</v>
      </c>
      <c r="AQ58" s="3" t="s">
        <v>1259</v>
      </c>
      <c r="AR58" s="3" t="s">
        <v>1259</v>
      </c>
      <c r="AS58" s="3" t="s">
        <v>1259</v>
      </c>
      <c r="AT58" s="3" t="s">
        <v>1259</v>
      </c>
      <c r="AU58" s="3" t="s">
        <v>1259</v>
      </c>
      <c r="AV58" s="3" t="s">
        <v>1259</v>
      </c>
      <c r="AW58" s="3" t="s">
        <v>1259</v>
      </c>
      <c r="AX58" s="56">
        <v>5.6</v>
      </c>
      <c r="AY58" s="57">
        <v>5.8</v>
      </c>
      <c r="AZ58" s="58">
        <v>6.1</v>
      </c>
      <c r="BA58" s="59">
        <v>6</v>
      </c>
    </row>
    <row r="59" spans="1:53" x14ac:dyDescent="0.25">
      <c r="A59" s="4">
        <v>25811</v>
      </c>
      <c r="B59" s="3" t="s">
        <v>1259</v>
      </c>
      <c r="C59" s="3" t="s">
        <v>1259</v>
      </c>
      <c r="D59" s="3" t="s">
        <v>1259</v>
      </c>
      <c r="E59" s="3" t="s">
        <v>1259</v>
      </c>
      <c r="F59" s="3" t="s">
        <v>1259</v>
      </c>
      <c r="G59" s="3" t="s">
        <v>1259</v>
      </c>
      <c r="H59" s="3" t="s">
        <v>1259</v>
      </c>
      <c r="I59" s="3" t="s">
        <v>1259</v>
      </c>
      <c r="J59" s="3" t="s">
        <v>1259</v>
      </c>
      <c r="K59" s="3" t="s">
        <v>1259</v>
      </c>
      <c r="L59" s="3" t="s">
        <v>1259</v>
      </c>
      <c r="M59" s="3" t="s">
        <v>1259</v>
      </c>
      <c r="N59" s="3" t="s">
        <v>1259</v>
      </c>
      <c r="O59" s="3" t="s">
        <v>1259</v>
      </c>
      <c r="P59" s="3" t="s">
        <v>1259</v>
      </c>
      <c r="Q59" s="3" t="s">
        <v>1259</v>
      </c>
      <c r="R59" s="3" t="s">
        <v>1259</v>
      </c>
      <c r="S59" s="3" t="s">
        <v>1259</v>
      </c>
      <c r="T59" s="3" t="s">
        <v>1259</v>
      </c>
      <c r="U59" s="3" t="s">
        <v>1259</v>
      </c>
      <c r="V59" s="3" t="s">
        <v>1259</v>
      </c>
      <c r="W59" s="3" t="s">
        <v>1259</v>
      </c>
      <c r="X59" s="3" t="s">
        <v>1259</v>
      </c>
      <c r="Y59" s="3" t="s">
        <v>1259</v>
      </c>
      <c r="Z59" s="3" t="s">
        <v>1259</v>
      </c>
      <c r="AA59" s="3" t="s">
        <v>1259</v>
      </c>
      <c r="AB59" s="3" t="s">
        <v>1259</v>
      </c>
      <c r="AC59" s="3" t="s">
        <v>1259</v>
      </c>
      <c r="AD59" s="3" t="s">
        <v>1259</v>
      </c>
      <c r="AE59" s="3" t="s">
        <v>1259</v>
      </c>
      <c r="AF59" s="3" t="s">
        <v>1259</v>
      </c>
      <c r="AG59" s="3" t="s">
        <v>1259</v>
      </c>
      <c r="AH59" s="3" t="s">
        <v>1259</v>
      </c>
      <c r="AI59" s="3" t="s">
        <v>1259</v>
      </c>
      <c r="AJ59" s="3" t="s">
        <v>1259</v>
      </c>
      <c r="AK59" s="3" t="s">
        <v>1259</v>
      </c>
      <c r="AL59" s="3" t="s">
        <v>1259</v>
      </c>
      <c r="AM59" s="3" t="s">
        <v>1259</v>
      </c>
      <c r="AN59" s="3" t="s">
        <v>1259</v>
      </c>
      <c r="AO59" s="3" t="s">
        <v>1259</v>
      </c>
      <c r="AP59" s="3" t="s">
        <v>1259</v>
      </c>
      <c r="AQ59" s="3" t="s">
        <v>1259</v>
      </c>
      <c r="AR59" s="3" t="s">
        <v>1259</v>
      </c>
      <c r="AS59" s="3" t="s">
        <v>1259</v>
      </c>
      <c r="AT59" s="3" t="s">
        <v>1259</v>
      </c>
      <c r="AU59" s="3" t="s">
        <v>1259</v>
      </c>
      <c r="AV59" s="3" t="s">
        <v>1259</v>
      </c>
      <c r="AW59" s="3" t="s">
        <v>1259</v>
      </c>
      <c r="AX59" s="56">
        <v>5.7</v>
      </c>
      <c r="AY59" s="57">
        <v>5.9</v>
      </c>
      <c r="AZ59" s="58">
        <v>6.1</v>
      </c>
      <c r="BA59" s="59">
        <v>6</v>
      </c>
    </row>
    <row r="60" spans="1:53" x14ac:dyDescent="0.25">
      <c r="A60" s="4">
        <v>25841</v>
      </c>
      <c r="B60" s="3" t="s">
        <v>1259</v>
      </c>
      <c r="C60" s="3" t="s">
        <v>1259</v>
      </c>
      <c r="D60" s="3" t="s">
        <v>1259</v>
      </c>
      <c r="E60" s="3" t="s">
        <v>1259</v>
      </c>
      <c r="F60" s="3" t="s">
        <v>1259</v>
      </c>
      <c r="G60" s="3" t="s">
        <v>1259</v>
      </c>
      <c r="H60" s="3" t="s">
        <v>1259</v>
      </c>
      <c r="I60" s="3" t="s">
        <v>1259</v>
      </c>
      <c r="J60" s="3" t="s">
        <v>1259</v>
      </c>
      <c r="K60" s="3" t="s">
        <v>1259</v>
      </c>
      <c r="L60" s="3" t="s">
        <v>1259</v>
      </c>
      <c r="M60" s="3" t="s">
        <v>1259</v>
      </c>
      <c r="N60" s="3" t="s">
        <v>1259</v>
      </c>
      <c r="O60" s="3" t="s">
        <v>1259</v>
      </c>
      <c r="P60" s="3" t="s">
        <v>1259</v>
      </c>
      <c r="Q60" s="3" t="s">
        <v>1259</v>
      </c>
      <c r="R60" s="3" t="s">
        <v>1259</v>
      </c>
      <c r="S60" s="3" t="s">
        <v>1259</v>
      </c>
      <c r="T60" s="3" t="s">
        <v>1259</v>
      </c>
      <c r="U60" s="3" t="s">
        <v>1259</v>
      </c>
      <c r="V60" s="3" t="s">
        <v>1259</v>
      </c>
      <c r="W60" s="3" t="s">
        <v>1259</v>
      </c>
      <c r="X60" s="3" t="s">
        <v>1259</v>
      </c>
      <c r="Y60" s="3" t="s">
        <v>1259</v>
      </c>
      <c r="Z60" s="3" t="s">
        <v>1259</v>
      </c>
      <c r="AA60" s="3" t="s">
        <v>1259</v>
      </c>
      <c r="AB60" s="3" t="s">
        <v>1259</v>
      </c>
      <c r="AC60" s="3" t="s">
        <v>1259</v>
      </c>
      <c r="AD60" s="3" t="s">
        <v>1259</v>
      </c>
      <c r="AE60" s="3" t="s">
        <v>1259</v>
      </c>
      <c r="AF60" s="3" t="s">
        <v>1259</v>
      </c>
      <c r="AG60" s="3" t="s">
        <v>1259</v>
      </c>
      <c r="AH60" s="3" t="s">
        <v>1259</v>
      </c>
      <c r="AI60" s="3" t="s">
        <v>1259</v>
      </c>
      <c r="AJ60" s="3" t="s">
        <v>1259</v>
      </c>
      <c r="AK60" s="3" t="s">
        <v>1259</v>
      </c>
      <c r="AL60" s="3" t="s">
        <v>1259</v>
      </c>
      <c r="AM60" s="3" t="s">
        <v>1259</v>
      </c>
      <c r="AN60" s="3" t="s">
        <v>1259</v>
      </c>
      <c r="AO60" s="3" t="s">
        <v>1259</v>
      </c>
      <c r="AP60" s="3" t="s">
        <v>1259</v>
      </c>
      <c r="AQ60" s="3" t="s">
        <v>1259</v>
      </c>
      <c r="AR60" s="3" t="s">
        <v>1259</v>
      </c>
      <c r="AS60" s="3" t="s">
        <v>1259</v>
      </c>
      <c r="AT60" s="3" t="s">
        <v>1259</v>
      </c>
      <c r="AU60" s="3" t="s">
        <v>1259</v>
      </c>
      <c r="AV60" s="3" t="s">
        <v>1259</v>
      </c>
      <c r="AW60" s="3" t="s">
        <v>1259</v>
      </c>
      <c r="AX60" s="56">
        <v>5.7</v>
      </c>
      <c r="AY60" s="57">
        <v>6.1</v>
      </c>
      <c r="AZ60" s="58">
        <v>6.2</v>
      </c>
      <c r="BA60" s="59">
        <v>6.1</v>
      </c>
    </row>
    <row r="61" spans="1:53" x14ac:dyDescent="0.25">
      <c r="A61" s="4">
        <v>25872</v>
      </c>
      <c r="B61" s="3" t="s">
        <v>1259</v>
      </c>
      <c r="C61" s="3" t="s">
        <v>1259</v>
      </c>
      <c r="D61" s="3" t="s">
        <v>1259</v>
      </c>
      <c r="E61" s="3" t="s">
        <v>1259</v>
      </c>
      <c r="F61" s="3" t="s">
        <v>1259</v>
      </c>
      <c r="G61" s="3" t="s">
        <v>1259</v>
      </c>
      <c r="H61" s="3" t="s">
        <v>1259</v>
      </c>
      <c r="I61" s="3" t="s">
        <v>1259</v>
      </c>
      <c r="J61" s="3" t="s">
        <v>1259</v>
      </c>
      <c r="K61" s="3" t="s">
        <v>1259</v>
      </c>
      <c r="L61" s="3" t="s">
        <v>1259</v>
      </c>
      <c r="M61" s="3" t="s">
        <v>1259</v>
      </c>
      <c r="N61" s="3" t="s">
        <v>1259</v>
      </c>
      <c r="O61" s="3" t="s">
        <v>1259</v>
      </c>
      <c r="P61" s="3" t="s">
        <v>1259</v>
      </c>
      <c r="Q61" s="3" t="s">
        <v>1259</v>
      </c>
      <c r="R61" s="3" t="s">
        <v>1259</v>
      </c>
      <c r="S61" s="3" t="s">
        <v>1259</v>
      </c>
      <c r="T61" s="3" t="s">
        <v>1259</v>
      </c>
      <c r="U61" s="3" t="s">
        <v>1259</v>
      </c>
      <c r="V61" s="3" t="s">
        <v>1259</v>
      </c>
      <c r="W61" s="3" t="s">
        <v>1259</v>
      </c>
      <c r="X61" s="3" t="s">
        <v>1259</v>
      </c>
      <c r="Y61" s="3" t="s">
        <v>1259</v>
      </c>
      <c r="Z61" s="3" t="s">
        <v>1259</v>
      </c>
      <c r="AA61" s="3" t="s">
        <v>1259</v>
      </c>
      <c r="AB61" s="3" t="s">
        <v>1259</v>
      </c>
      <c r="AC61" s="3" t="s">
        <v>1259</v>
      </c>
      <c r="AD61" s="3" t="s">
        <v>1259</v>
      </c>
      <c r="AE61" s="3" t="s">
        <v>1259</v>
      </c>
      <c r="AF61" s="3" t="s">
        <v>1259</v>
      </c>
      <c r="AG61" s="3" t="s">
        <v>1259</v>
      </c>
      <c r="AH61" s="3" t="s">
        <v>1259</v>
      </c>
      <c r="AI61" s="3" t="s">
        <v>1259</v>
      </c>
      <c r="AJ61" s="3" t="s">
        <v>1259</v>
      </c>
      <c r="AK61" s="3" t="s">
        <v>1259</v>
      </c>
      <c r="AL61" s="3" t="s">
        <v>1259</v>
      </c>
      <c r="AM61" s="3" t="s">
        <v>1259</v>
      </c>
      <c r="AN61" s="3" t="s">
        <v>1259</v>
      </c>
      <c r="AO61" s="3" t="s">
        <v>1259</v>
      </c>
      <c r="AP61" s="3" t="s">
        <v>1259</v>
      </c>
      <c r="AQ61" s="3" t="s">
        <v>1259</v>
      </c>
      <c r="AR61" s="3" t="s">
        <v>1259</v>
      </c>
      <c r="AS61" s="3" t="s">
        <v>1259</v>
      </c>
      <c r="AT61" s="3" t="s">
        <v>1259</v>
      </c>
      <c r="AU61" s="3" t="s">
        <v>1259</v>
      </c>
      <c r="AV61" s="3" t="s">
        <v>1259</v>
      </c>
      <c r="AW61" s="3" t="s">
        <v>1259</v>
      </c>
      <c r="AX61" s="56">
        <v>5.7</v>
      </c>
      <c r="AY61" s="57">
        <v>6.2</v>
      </c>
      <c r="AZ61" s="58">
        <v>6.2</v>
      </c>
      <c r="BA61" s="59">
        <v>6.1</v>
      </c>
    </row>
    <row r="62" spans="1:53" x14ac:dyDescent="0.25">
      <c r="A62" s="4">
        <v>25902</v>
      </c>
      <c r="B62" s="3" t="s">
        <v>1259</v>
      </c>
      <c r="C62" s="3" t="s">
        <v>1259</v>
      </c>
      <c r="D62" s="3" t="s">
        <v>1259</v>
      </c>
      <c r="E62" s="3" t="s">
        <v>1259</v>
      </c>
      <c r="F62" s="3" t="s">
        <v>1259</v>
      </c>
      <c r="G62" s="3" t="s">
        <v>1259</v>
      </c>
      <c r="H62" s="3" t="s">
        <v>1259</v>
      </c>
      <c r="I62" s="3" t="s">
        <v>1259</v>
      </c>
      <c r="J62" s="3" t="s">
        <v>1259</v>
      </c>
      <c r="K62" s="3" t="s">
        <v>1259</v>
      </c>
      <c r="L62" s="3" t="s">
        <v>1259</v>
      </c>
      <c r="M62" s="3" t="s">
        <v>1259</v>
      </c>
      <c r="N62" s="3" t="s">
        <v>1259</v>
      </c>
      <c r="O62" s="3" t="s">
        <v>1259</v>
      </c>
      <c r="P62" s="3" t="s">
        <v>1259</v>
      </c>
      <c r="Q62" s="3" t="s">
        <v>1259</v>
      </c>
      <c r="R62" s="3" t="s">
        <v>1259</v>
      </c>
      <c r="S62" s="3" t="s">
        <v>1259</v>
      </c>
      <c r="T62" s="3" t="s">
        <v>1259</v>
      </c>
      <c r="U62" s="3" t="s">
        <v>1259</v>
      </c>
      <c r="V62" s="3" t="s">
        <v>1259</v>
      </c>
      <c r="W62" s="3" t="s">
        <v>1259</v>
      </c>
      <c r="X62" s="3" t="s">
        <v>1259</v>
      </c>
      <c r="Y62" s="3" t="s">
        <v>1259</v>
      </c>
      <c r="Z62" s="3" t="s">
        <v>1259</v>
      </c>
      <c r="AA62" s="3" t="s">
        <v>1259</v>
      </c>
      <c r="AB62" s="3" t="s">
        <v>1259</v>
      </c>
      <c r="AC62" s="3" t="s">
        <v>1259</v>
      </c>
      <c r="AD62" s="3" t="s">
        <v>1259</v>
      </c>
      <c r="AE62" s="3" t="s">
        <v>1259</v>
      </c>
      <c r="AF62" s="3" t="s">
        <v>1259</v>
      </c>
      <c r="AG62" s="3" t="s">
        <v>1259</v>
      </c>
      <c r="AH62" s="3" t="s">
        <v>1259</v>
      </c>
      <c r="AI62" s="3" t="s">
        <v>1259</v>
      </c>
      <c r="AJ62" s="3" t="s">
        <v>1259</v>
      </c>
      <c r="AK62" s="3" t="s">
        <v>1259</v>
      </c>
      <c r="AL62" s="3" t="s">
        <v>1259</v>
      </c>
      <c r="AM62" s="3" t="s">
        <v>1259</v>
      </c>
      <c r="AN62" s="3" t="s">
        <v>1259</v>
      </c>
      <c r="AO62" s="3" t="s">
        <v>1259</v>
      </c>
      <c r="AP62" s="3" t="s">
        <v>1259</v>
      </c>
      <c r="AQ62" s="3" t="s">
        <v>1259</v>
      </c>
      <c r="AR62" s="3" t="s">
        <v>1259</v>
      </c>
      <c r="AS62" s="3" t="s">
        <v>1259</v>
      </c>
      <c r="AT62" s="3" t="s">
        <v>1259</v>
      </c>
      <c r="AU62" s="3" t="s">
        <v>1259</v>
      </c>
      <c r="AV62" s="3" t="s">
        <v>1259</v>
      </c>
      <c r="AW62" s="3" t="s">
        <v>1259</v>
      </c>
      <c r="AX62" s="56">
        <v>5.7</v>
      </c>
      <c r="AY62" s="57">
        <v>6.1</v>
      </c>
      <c r="AZ62" s="58">
        <v>6.2</v>
      </c>
      <c r="BA62" s="59">
        <v>6.1</v>
      </c>
    </row>
    <row r="63" spans="1:53" x14ac:dyDescent="0.25">
      <c r="A63" s="4">
        <v>25933</v>
      </c>
      <c r="B63" s="3" t="s">
        <v>1259</v>
      </c>
      <c r="C63" s="3" t="s">
        <v>1259</v>
      </c>
      <c r="D63" s="3" t="s">
        <v>1259</v>
      </c>
      <c r="E63" s="3" t="s">
        <v>1259</v>
      </c>
      <c r="F63" s="3" t="s">
        <v>1259</v>
      </c>
      <c r="G63" s="3" t="s">
        <v>1259</v>
      </c>
      <c r="H63" s="3" t="s">
        <v>1259</v>
      </c>
      <c r="I63" s="3" t="s">
        <v>1259</v>
      </c>
      <c r="J63" s="3" t="s">
        <v>1259</v>
      </c>
      <c r="K63" s="3" t="s">
        <v>1259</v>
      </c>
      <c r="L63" s="3" t="s">
        <v>1259</v>
      </c>
      <c r="M63" s="3" t="s">
        <v>1259</v>
      </c>
      <c r="N63" s="3" t="s">
        <v>1259</v>
      </c>
      <c r="O63" s="3" t="s">
        <v>1259</v>
      </c>
      <c r="P63" s="3" t="s">
        <v>1259</v>
      </c>
      <c r="Q63" s="3" t="s">
        <v>1259</v>
      </c>
      <c r="R63" s="3" t="s">
        <v>1259</v>
      </c>
      <c r="S63" s="3" t="s">
        <v>1259</v>
      </c>
      <c r="T63" s="3" t="s">
        <v>1259</v>
      </c>
      <c r="U63" s="3" t="s">
        <v>1259</v>
      </c>
      <c r="V63" s="3" t="s">
        <v>1259</v>
      </c>
      <c r="W63" s="3" t="s">
        <v>1259</v>
      </c>
      <c r="X63" s="3" t="s">
        <v>1259</v>
      </c>
      <c r="Y63" s="3" t="s">
        <v>1259</v>
      </c>
      <c r="Z63" s="3" t="s">
        <v>1259</v>
      </c>
      <c r="AA63" s="3" t="s">
        <v>1259</v>
      </c>
      <c r="AB63" s="3" t="s">
        <v>1259</v>
      </c>
      <c r="AC63" s="3" t="s">
        <v>1259</v>
      </c>
      <c r="AD63" s="3" t="s">
        <v>1259</v>
      </c>
      <c r="AE63" s="3" t="s">
        <v>1259</v>
      </c>
      <c r="AF63" s="3" t="s">
        <v>1259</v>
      </c>
      <c r="AG63" s="3" t="s">
        <v>1259</v>
      </c>
      <c r="AH63" s="3" t="s">
        <v>1259</v>
      </c>
      <c r="AI63" s="3" t="s">
        <v>1259</v>
      </c>
      <c r="AJ63" s="3" t="s">
        <v>1259</v>
      </c>
      <c r="AK63" s="3" t="s">
        <v>1259</v>
      </c>
      <c r="AL63" s="3" t="s">
        <v>1259</v>
      </c>
      <c r="AM63" s="3" t="s">
        <v>1259</v>
      </c>
      <c r="AN63" s="3" t="s">
        <v>1259</v>
      </c>
      <c r="AO63" s="3" t="s">
        <v>1259</v>
      </c>
      <c r="AP63" s="3" t="s">
        <v>1259</v>
      </c>
      <c r="AQ63" s="3" t="s">
        <v>1259</v>
      </c>
      <c r="AR63" s="3" t="s">
        <v>1259</v>
      </c>
      <c r="AS63" s="3" t="s">
        <v>1259</v>
      </c>
      <c r="AT63" s="3" t="s">
        <v>1259</v>
      </c>
      <c r="AU63" s="3" t="s">
        <v>1259</v>
      </c>
      <c r="AV63" s="3" t="s">
        <v>1259</v>
      </c>
      <c r="AW63" s="3" t="s">
        <v>1259</v>
      </c>
      <c r="AX63" s="56">
        <v>5.8</v>
      </c>
      <c r="AY63" s="57">
        <v>6</v>
      </c>
      <c r="AZ63" s="58">
        <v>6.1</v>
      </c>
      <c r="BA63" s="59">
        <v>6.1</v>
      </c>
    </row>
    <row r="64" spans="1:53" x14ac:dyDescent="0.25">
      <c r="A64" s="4">
        <v>25964</v>
      </c>
      <c r="B64" s="3" t="s">
        <v>1259</v>
      </c>
      <c r="C64" s="3" t="s">
        <v>1259</v>
      </c>
      <c r="D64" s="3" t="s">
        <v>1259</v>
      </c>
      <c r="E64" s="3" t="s">
        <v>1259</v>
      </c>
      <c r="F64" s="3" t="s">
        <v>1259</v>
      </c>
      <c r="G64" s="3" t="s">
        <v>1259</v>
      </c>
      <c r="H64" s="3" t="s">
        <v>1259</v>
      </c>
      <c r="I64" s="3" t="s">
        <v>1259</v>
      </c>
      <c r="J64" s="3" t="s">
        <v>1259</v>
      </c>
      <c r="K64" s="3" t="s">
        <v>1259</v>
      </c>
      <c r="L64" s="3" t="s">
        <v>1259</v>
      </c>
      <c r="M64" s="3" t="s">
        <v>1259</v>
      </c>
      <c r="N64" s="3" t="s">
        <v>1259</v>
      </c>
      <c r="O64" s="3" t="s">
        <v>1259</v>
      </c>
      <c r="P64" s="3" t="s">
        <v>1259</v>
      </c>
      <c r="Q64" s="3" t="s">
        <v>1259</v>
      </c>
      <c r="R64" s="3" t="s">
        <v>1259</v>
      </c>
      <c r="S64" s="3" t="s">
        <v>1259</v>
      </c>
      <c r="T64" s="3" t="s">
        <v>1259</v>
      </c>
      <c r="U64" s="3" t="s">
        <v>1259</v>
      </c>
      <c r="V64" s="3" t="s">
        <v>1259</v>
      </c>
      <c r="W64" s="3" t="s">
        <v>1259</v>
      </c>
      <c r="X64" s="3" t="s">
        <v>1259</v>
      </c>
      <c r="Y64" s="3" t="s">
        <v>1259</v>
      </c>
      <c r="Z64" s="3" t="s">
        <v>1259</v>
      </c>
      <c r="AA64" s="3" t="s">
        <v>1259</v>
      </c>
      <c r="AB64" s="3" t="s">
        <v>1259</v>
      </c>
      <c r="AC64" s="3" t="s">
        <v>1259</v>
      </c>
      <c r="AD64" s="3" t="s">
        <v>1259</v>
      </c>
      <c r="AE64" s="3" t="s">
        <v>1259</v>
      </c>
      <c r="AF64" s="3" t="s">
        <v>1259</v>
      </c>
      <c r="AG64" s="3" t="s">
        <v>1259</v>
      </c>
      <c r="AH64" s="3" t="s">
        <v>1259</v>
      </c>
      <c r="AI64" s="3" t="s">
        <v>1259</v>
      </c>
      <c r="AJ64" s="3" t="s">
        <v>1259</v>
      </c>
      <c r="AK64" s="3" t="s">
        <v>1259</v>
      </c>
      <c r="AL64" s="3" t="s">
        <v>1259</v>
      </c>
      <c r="AM64" s="3" t="s">
        <v>1259</v>
      </c>
      <c r="AN64" s="3" t="s">
        <v>1259</v>
      </c>
      <c r="AO64" s="3" t="s">
        <v>1259</v>
      </c>
      <c r="AP64" s="3" t="s">
        <v>1259</v>
      </c>
      <c r="AQ64" s="3" t="s">
        <v>1259</v>
      </c>
      <c r="AR64" s="3" t="s">
        <v>1259</v>
      </c>
      <c r="AS64" s="3" t="s">
        <v>1259</v>
      </c>
      <c r="AT64" s="3" t="s">
        <v>1259</v>
      </c>
      <c r="AU64" s="3" t="s">
        <v>1259</v>
      </c>
      <c r="AV64" s="3" t="s">
        <v>1259</v>
      </c>
      <c r="AW64" s="3" t="s">
        <v>1259</v>
      </c>
      <c r="AX64" s="56">
        <v>5.8</v>
      </c>
      <c r="AY64" s="57">
        <v>5.8</v>
      </c>
      <c r="AZ64" s="58">
        <v>6.1</v>
      </c>
      <c r="BA64" s="59">
        <v>6.2</v>
      </c>
    </row>
    <row r="65" spans="1:53" x14ac:dyDescent="0.25">
      <c r="A65" s="4">
        <v>25992</v>
      </c>
      <c r="B65" s="3" t="s">
        <v>1259</v>
      </c>
      <c r="C65" s="3" t="s">
        <v>1259</v>
      </c>
      <c r="D65" s="3" t="s">
        <v>1259</v>
      </c>
      <c r="E65" s="3" t="s">
        <v>1259</v>
      </c>
      <c r="F65" s="3" t="s">
        <v>1259</v>
      </c>
      <c r="G65" s="3" t="s">
        <v>1259</v>
      </c>
      <c r="H65" s="3" t="s">
        <v>1259</v>
      </c>
      <c r="I65" s="3" t="s">
        <v>1259</v>
      </c>
      <c r="J65" s="3" t="s">
        <v>1259</v>
      </c>
      <c r="K65" s="3" t="s">
        <v>1259</v>
      </c>
      <c r="L65" s="3" t="s">
        <v>1259</v>
      </c>
      <c r="M65" s="3" t="s">
        <v>1259</v>
      </c>
      <c r="N65" s="3" t="s">
        <v>1259</v>
      </c>
      <c r="O65" s="3" t="s">
        <v>1259</v>
      </c>
      <c r="P65" s="3" t="s">
        <v>1259</v>
      </c>
      <c r="Q65" s="3" t="s">
        <v>1259</v>
      </c>
      <c r="R65" s="3" t="s">
        <v>1259</v>
      </c>
      <c r="S65" s="3" t="s">
        <v>1259</v>
      </c>
      <c r="T65" s="3" t="s">
        <v>1259</v>
      </c>
      <c r="U65" s="3" t="s">
        <v>1259</v>
      </c>
      <c r="V65" s="3" t="s">
        <v>1259</v>
      </c>
      <c r="W65" s="3" t="s">
        <v>1259</v>
      </c>
      <c r="X65" s="3" t="s">
        <v>1259</v>
      </c>
      <c r="Y65" s="3" t="s">
        <v>1259</v>
      </c>
      <c r="Z65" s="3" t="s">
        <v>1259</v>
      </c>
      <c r="AA65" s="3" t="s">
        <v>1259</v>
      </c>
      <c r="AB65" s="3" t="s">
        <v>1259</v>
      </c>
      <c r="AC65" s="3" t="s">
        <v>1259</v>
      </c>
      <c r="AD65" s="3" t="s">
        <v>1259</v>
      </c>
      <c r="AE65" s="3" t="s">
        <v>1259</v>
      </c>
      <c r="AF65" s="3" t="s">
        <v>1259</v>
      </c>
      <c r="AG65" s="3" t="s">
        <v>1259</v>
      </c>
      <c r="AH65" s="3" t="s">
        <v>1259</v>
      </c>
      <c r="AI65" s="3" t="s">
        <v>1259</v>
      </c>
      <c r="AJ65" s="3" t="s">
        <v>1259</v>
      </c>
      <c r="AK65" s="3" t="s">
        <v>1259</v>
      </c>
      <c r="AL65" s="3" t="s">
        <v>1259</v>
      </c>
      <c r="AM65" s="3" t="s">
        <v>1259</v>
      </c>
      <c r="AN65" s="3" t="s">
        <v>1259</v>
      </c>
      <c r="AO65" s="3" t="s">
        <v>1259</v>
      </c>
      <c r="AP65" s="3" t="s">
        <v>1259</v>
      </c>
      <c r="AQ65" s="3" t="s">
        <v>1259</v>
      </c>
      <c r="AR65" s="3" t="s">
        <v>1259</v>
      </c>
      <c r="AS65" s="3" t="s">
        <v>1259</v>
      </c>
      <c r="AT65" s="3" t="s">
        <v>1259</v>
      </c>
      <c r="AU65" s="3" t="s">
        <v>1259</v>
      </c>
      <c r="AV65" s="3" t="s">
        <v>1259</v>
      </c>
      <c r="AW65" s="3" t="s">
        <v>1259</v>
      </c>
      <c r="AX65" s="56">
        <v>5.8</v>
      </c>
      <c r="AY65" s="57">
        <v>5.7</v>
      </c>
      <c r="AZ65" s="58">
        <v>6.1</v>
      </c>
      <c r="BA65" s="59">
        <v>6.3</v>
      </c>
    </row>
    <row r="66" spans="1:53" x14ac:dyDescent="0.25">
      <c r="A66" s="4">
        <v>26023</v>
      </c>
      <c r="B66" s="3" t="s">
        <v>1259</v>
      </c>
      <c r="C66" s="3" t="s">
        <v>1259</v>
      </c>
      <c r="D66" s="3" t="s">
        <v>1259</v>
      </c>
      <c r="E66" s="3" t="s">
        <v>1259</v>
      </c>
      <c r="F66" s="3" t="s">
        <v>1259</v>
      </c>
      <c r="G66" s="3" t="s">
        <v>1259</v>
      </c>
      <c r="H66" s="3" t="s">
        <v>1259</v>
      </c>
      <c r="I66" s="3" t="s">
        <v>1259</v>
      </c>
      <c r="J66" s="3" t="s">
        <v>1259</v>
      </c>
      <c r="K66" s="3" t="s">
        <v>1259</v>
      </c>
      <c r="L66" s="3" t="s">
        <v>1259</v>
      </c>
      <c r="M66" s="3" t="s">
        <v>1259</v>
      </c>
      <c r="N66" s="3" t="s">
        <v>1259</v>
      </c>
      <c r="O66" s="3" t="s">
        <v>1259</v>
      </c>
      <c r="P66" s="3" t="s">
        <v>1259</v>
      </c>
      <c r="Q66" s="3" t="s">
        <v>1259</v>
      </c>
      <c r="R66" s="3" t="s">
        <v>1259</v>
      </c>
      <c r="S66" s="3" t="s">
        <v>1259</v>
      </c>
      <c r="T66" s="3" t="s">
        <v>1259</v>
      </c>
      <c r="U66" s="3" t="s">
        <v>1259</v>
      </c>
      <c r="V66" s="3" t="s">
        <v>1259</v>
      </c>
      <c r="W66" s="3" t="s">
        <v>1259</v>
      </c>
      <c r="X66" s="3" t="s">
        <v>1259</v>
      </c>
      <c r="Y66" s="3" t="s">
        <v>1259</v>
      </c>
      <c r="Z66" s="3" t="s">
        <v>1259</v>
      </c>
      <c r="AA66" s="3" t="s">
        <v>1259</v>
      </c>
      <c r="AB66" s="3" t="s">
        <v>1259</v>
      </c>
      <c r="AC66" s="3" t="s">
        <v>1259</v>
      </c>
      <c r="AD66" s="3" t="s">
        <v>1259</v>
      </c>
      <c r="AE66" s="3" t="s">
        <v>1259</v>
      </c>
      <c r="AF66" s="3" t="s">
        <v>1259</v>
      </c>
      <c r="AG66" s="3" t="s">
        <v>1259</v>
      </c>
      <c r="AH66" s="3" t="s">
        <v>1259</v>
      </c>
      <c r="AI66" s="3" t="s">
        <v>1259</v>
      </c>
      <c r="AJ66" s="3" t="s">
        <v>1259</v>
      </c>
      <c r="AK66" s="3" t="s">
        <v>1259</v>
      </c>
      <c r="AL66" s="3" t="s">
        <v>1259</v>
      </c>
      <c r="AM66" s="3" t="s">
        <v>1259</v>
      </c>
      <c r="AN66" s="3" t="s">
        <v>1259</v>
      </c>
      <c r="AO66" s="3" t="s">
        <v>1259</v>
      </c>
      <c r="AP66" s="3" t="s">
        <v>1259</v>
      </c>
      <c r="AQ66" s="3" t="s">
        <v>1259</v>
      </c>
      <c r="AR66" s="3" t="s">
        <v>1259</v>
      </c>
      <c r="AS66" s="3" t="s">
        <v>1259</v>
      </c>
      <c r="AT66" s="3" t="s">
        <v>1259</v>
      </c>
      <c r="AU66" s="3" t="s">
        <v>1259</v>
      </c>
      <c r="AV66" s="3" t="s">
        <v>1259</v>
      </c>
      <c r="AW66" s="3" t="s">
        <v>1259</v>
      </c>
      <c r="AX66" s="56">
        <v>5.8</v>
      </c>
      <c r="AY66" s="57">
        <v>5.6</v>
      </c>
      <c r="AZ66" s="58">
        <v>6.2</v>
      </c>
      <c r="BA66" s="59">
        <v>6.4</v>
      </c>
    </row>
    <row r="67" spans="1:53" x14ac:dyDescent="0.25">
      <c r="A67" s="4">
        <v>26053</v>
      </c>
      <c r="B67" s="3" t="s">
        <v>1259</v>
      </c>
      <c r="C67" s="3" t="s">
        <v>1259</v>
      </c>
      <c r="D67" s="3" t="s">
        <v>1259</v>
      </c>
      <c r="E67" s="3" t="s">
        <v>1259</v>
      </c>
      <c r="F67" s="3" t="s">
        <v>1259</v>
      </c>
      <c r="G67" s="3" t="s">
        <v>1259</v>
      </c>
      <c r="H67" s="3" t="s">
        <v>1259</v>
      </c>
      <c r="I67" s="3" t="s">
        <v>1259</v>
      </c>
      <c r="J67" s="3" t="s">
        <v>1259</v>
      </c>
      <c r="K67" s="3" t="s">
        <v>1259</v>
      </c>
      <c r="L67" s="3" t="s">
        <v>1259</v>
      </c>
      <c r="M67" s="3" t="s">
        <v>1259</v>
      </c>
      <c r="N67" s="3" t="s">
        <v>1259</v>
      </c>
      <c r="O67" s="3" t="s">
        <v>1259</v>
      </c>
      <c r="P67" s="3" t="s">
        <v>1259</v>
      </c>
      <c r="Q67" s="3" t="s">
        <v>1259</v>
      </c>
      <c r="R67" s="3" t="s">
        <v>1259</v>
      </c>
      <c r="S67" s="3" t="s">
        <v>1259</v>
      </c>
      <c r="T67" s="3" t="s">
        <v>1259</v>
      </c>
      <c r="U67" s="3" t="s">
        <v>1259</v>
      </c>
      <c r="V67" s="3" t="s">
        <v>1259</v>
      </c>
      <c r="W67" s="3" t="s">
        <v>1259</v>
      </c>
      <c r="X67" s="3" t="s">
        <v>1259</v>
      </c>
      <c r="Y67" s="3" t="s">
        <v>1259</v>
      </c>
      <c r="Z67" s="3" t="s">
        <v>1259</v>
      </c>
      <c r="AA67" s="3" t="s">
        <v>1259</v>
      </c>
      <c r="AB67" s="3" t="s">
        <v>1259</v>
      </c>
      <c r="AC67" s="3" t="s">
        <v>1259</v>
      </c>
      <c r="AD67" s="3" t="s">
        <v>1259</v>
      </c>
      <c r="AE67" s="3" t="s">
        <v>1259</v>
      </c>
      <c r="AF67" s="3" t="s">
        <v>1259</v>
      </c>
      <c r="AG67" s="3" t="s">
        <v>1259</v>
      </c>
      <c r="AH67" s="3" t="s">
        <v>1259</v>
      </c>
      <c r="AI67" s="3" t="s">
        <v>1259</v>
      </c>
      <c r="AJ67" s="3" t="s">
        <v>1259</v>
      </c>
      <c r="AK67" s="3" t="s">
        <v>1259</v>
      </c>
      <c r="AL67" s="3" t="s">
        <v>1259</v>
      </c>
      <c r="AM67" s="3" t="s">
        <v>1259</v>
      </c>
      <c r="AN67" s="3" t="s">
        <v>1259</v>
      </c>
      <c r="AO67" s="3" t="s">
        <v>1259</v>
      </c>
      <c r="AP67" s="3" t="s">
        <v>1259</v>
      </c>
      <c r="AQ67" s="3" t="s">
        <v>1259</v>
      </c>
      <c r="AR67" s="3" t="s">
        <v>1259</v>
      </c>
      <c r="AS67" s="3" t="s">
        <v>1259</v>
      </c>
      <c r="AT67" s="3" t="s">
        <v>1259</v>
      </c>
      <c r="AU67" s="3" t="s">
        <v>1259</v>
      </c>
      <c r="AV67" s="3" t="s">
        <v>1259</v>
      </c>
      <c r="AW67" s="3" t="s">
        <v>1259</v>
      </c>
      <c r="AX67" s="56">
        <v>5.9</v>
      </c>
      <c r="AY67" s="57">
        <v>5.6</v>
      </c>
      <c r="AZ67" s="58">
        <v>6.2</v>
      </c>
      <c r="BA67" s="59">
        <v>6.5</v>
      </c>
    </row>
    <row r="68" spans="1:53" x14ac:dyDescent="0.25">
      <c r="A68" s="4">
        <v>26084</v>
      </c>
      <c r="B68" s="3" t="s">
        <v>1259</v>
      </c>
      <c r="C68" s="3" t="s">
        <v>1259</v>
      </c>
      <c r="D68" s="3" t="s">
        <v>1259</v>
      </c>
      <c r="E68" s="3" t="s">
        <v>1259</v>
      </c>
      <c r="F68" s="3" t="s">
        <v>1259</v>
      </c>
      <c r="G68" s="3" t="s">
        <v>1259</v>
      </c>
      <c r="H68" s="3" t="s">
        <v>1259</v>
      </c>
      <c r="I68" s="3" t="s">
        <v>1259</v>
      </c>
      <c r="J68" s="3" t="s">
        <v>1259</v>
      </c>
      <c r="K68" s="3" t="s">
        <v>1259</v>
      </c>
      <c r="L68" s="3" t="s">
        <v>1259</v>
      </c>
      <c r="M68" s="3" t="s">
        <v>1259</v>
      </c>
      <c r="N68" s="3" t="s">
        <v>1259</v>
      </c>
      <c r="O68" s="3" t="s">
        <v>1259</v>
      </c>
      <c r="P68" s="3" t="s">
        <v>1259</v>
      </c>
      <c r="Q68" s="3" t="s">
        <v>1259</v>
      </c>
      <c r="R68" s="3" t="s">
        <v>1259</v>
      </c>
      <c r="S68" s="3" t="s">
        <v>1259</v>
      </c>
      <c r="T68" s="3" t="s">
        <v>1259</v>
      </c>
      <c r="U68" s="3" t="s">
        <v>1259</v>
      </c>
      <c r="V68" s="3" t="s">
        <v>1259</v>
      </c>
      <c r="W68" s="3" t="s">
        <v>1259</v>
      </c>
      <c r="X68" s="3" t="s">
        <v>1259</v>
      </c>
      <c r="Y68" s="3" t="s">
        <v>1259</v>
      </c>
      <c r="Z68" s="3" t="s">
        <v>1259</v>
      </c>
      <c r="AA68" s="3" t="s">
        <v>1259</v>
      </c>
      <c r="AB68" s="3" t="s">
        <v>1259</v>
      </c>
      <c r="AC68" s="3" t="s">
        <v>1259</v>
      </c>
      <c r="AD68" s="3" t="s">
        <v>1259</v>
      </c>
      <c r="AE68" s="3" t="s">
        <v>1259</v>
      </c>
      <c r="AF68" s="3" t="s">
        <v>1259</v>
      </c>
      <c r="AG68" s="3" t="s">
        <v>1259</v>
      </c>
      <c r="AH68" s="3" t="s">
        <v>1259</v>
      </c>
      <c r="AI68" s="3" t="s">
        <v>1259</v>
      </c>
      <c r="AJ68" s="3" t="s">
        <v>1259</v>
      </c>
      <c r="AK68" s="3" t="s">
        <v>1259</v>
      </c>
      <c r="AL68" s="3" t="s">
        <v>1259</v>
      </c>
      <c r="AM68" s="3" t="s">
        <v>1259</v>
      </c>
      <c r="AN68" s="3" t="s">
        <v>1259</v>
      </c>
      <c r="AO68" s="3" t="s">
        <v>1259</v>
      </c>
      <c r="AP68" s="3" t="s">
        <v>1259</v>
      </c>
      <c r="AQ68" s="3" t="s">
        <v>1259</v>
      </c>
      <c r="AR68" s="3" t="s">
        <v>1259</v>
      </c>
      <c r="AS68" s="3" t="s">
        <v>1259</v>
      </c>
      <c r="AT68" s="3" t="s">
        <v>1259</v>
      </c>
      <c r="AU68" s="3" t="s">
        <v>1259</v>
      </c>
      <c r="AV68" s="3" t="s">
        <v>1259</v>
      </c>
      <c r="AW68" s="3" t="s">
        <v>1259</v>
      </c>
      <c r="AX68" s="56">
        <v>5.9</v>
      </c>
      <c r="AY68" s="57">
        <v>5.7</v>
      </c>
      <c r="AZ68" s="58">
        <v>6.3</v>
      </c>
      <c r="BA68" s="59">
        <v>6.5</v>
      </c>
    </row>
    <row r="69" spans="1:53" x14ac:dyDescent="0.25">
      <c r="A69" s="4">
        <v>26114</v>
      </c>
      <c r="B69" s="3" t="s">
        <v>1259</v>
      </c>
      <c r="C69" s="3" t="s">
        <v>1259</v>
      </c>
      <c r="D69" s="3" t="s">
        <v>1259</v>
      </c>
      <c r="E69" s="3" t="s">
        <v>1259</v>
      </c>
      <c r="F69" s="3" t="s">
        <v>1259</v>
      </c>
      <c r="G69" s="3" t="s">
        <v>1259</v>
      </c>
      <c r="H69" s="3" t="s">
        <v>1259</v>
      </c>
      <c r="I69" s="3" t="s">
        <v>1259</v>
      </c>
      <c r="J69" s="3" t="s">
        <v>1259</v>
      </c>
      <c r="K69" s="3" t="s">
        <v>1259</v>
      </c>
      <c r="L69" s="3" t="s">
        <v>1259</v>
      </c>
      <c r="M69" s="3" t="s">
        <v>1259</v>
      </c>
      <c r="N69" s="3" t="s">
        <v>1259</v>
      </c>
      <c r="O69" s="3" t="s">
        <v>1259</v>
      </c>
      <c r="P69" s="3" t="s">
        <v>1259</v>
      </c>
      <c r="Q69" s="3" t="s">
        <v>1259</v>
      </c>
      <c r="R69" s="3" t="s">
        <v>1259</v>
      </c>
      <c r="S69" s="3" t="s">
        <v>1259</v>
      </c>
      <c r="T69" s="3" t="s">
        <v>1259</v>
      </c>
      <c r="U69" s="3" t="s">
        <v>1259</v>
      </c>
      <c r="V69" s="3" t="s">
        <v>1259</v>
      </c>
      <c r="W69" s="3" t="s">
        <v>1259</v>
      </c>
      <c r="X69" s="3" t="s">
        <v>1259</v>
      </c>
      <c r="Y69" s="3" t="s">
        <v>1259</v>
      </c>
      <c r="Z69" s="3" t="s">
        <v>1259</v>
      </c>
      <c r="AA69" s="3" t="s">
        <v>1259</v>
      </c>
      <c r="AB69" s="3" t="s">
        <v>1259</v>
      </c>
      <c r="AC69" s="3" t="s">
        <v>1259</v>
      </c>
      <c r="AD69" s="3" t="s">
        <v>1259</v>
      </c>
      <c r="AE69" s="3" t="s">
        <v>1259</v>
      </c>
      <c r="AF69" s="3" t="s">
        <v>1259</v>
      </c>
      <c r="AG69" s="3" t="s">
        <v>1259</v>
      </c>
      <c r="AH69" s="3" t="s">
        <v>1259</v>
      </c>
      <c r="AI69" s="3" t="s">
        <v>1259</v>
      </c>
      <c r="AJ69" s="3" t="s">
        <v>1259</v>
      </c>
      <c r="AK69" s="3" t="s">
        <v>1259</v>
      </c>
      <c r="AL69" s="3" t="s">
        <v>1259</v>
      </c>
      <c r="AM69" s="3" t="s">
        <v>1259</v>
      </c>
      <c r="AN69" s="3" t="s">
        <v>1259</v>
      </c>
      <c r="AO69" s="3" t="s">
        <v>1259</v>
      </c>
      <c r="AP69" s="3" t="s">
        <v>1259</v>
      </c>
      <c r="AQ69" s="3" t="s">
        <v>1259</v>
      </c>
      <c r="AR69" s="3" t="s">
        <v>1259</v>
      </c>
      <c r="AS69" s="3" t="s">
        <v>1259</v>
      </c>
      <c r="AT69" s="3" t="s">
        <v>1259</v>
      </c>
      <c r="AU69" s="3" t="s">
        <v>1259</v>
      </c>
      <c r="AV69" s="3" t="s">
        <v>1259</v>
      </c>
      <c r="AW69" s="3" t="s">
        <v>1259</v>
      </c>
      <c r="AX69" s="56">
        <v>6</v>
      </c>
      <c r="AY69" s="57">
        <v>5.9</v>
      </c>
      <c r="AZ69" s="58">
        <v>6.3</v>
      </c>
      <c r="BA69" s="59">
        <v>6.5</v>
      </c>
    </row>
    <row r="70" spans="1:53" x14ac:dyDescent="0.25">
      <c r="A70" s="4">
        <v>26145</v>
      </c>
      <c r="B70" s="3" t="s">
        <v>1259</v>
      </c>
      <c r="C70" s="3" t="s">
        <v>1259</v>
      </c>
      <c r="D70" s="3" t="s">
        <v>1259</v>
      </c>
      <c r="E70" s="3" t="s">
        <v>1259</v>
      </c>
      <c r="F70" s="3" t="s">
        <v>1259</v>
      </c>
      <c r="G70" s="3" t="s">
        <v>1259</v>
      </c>
      <c r="H70" s="3" t="s">
        <v>1259</v>
      </c>
      <c r="I70" s="3" t="s">
        <v>1259</v>
      </c>
      <c r="J70" s="3" t="s">
        <v>1259</v>
      </c>
      <c r="K70" s="3" t="s">
        <v>1259</v>
      </c>
      <c r="L70" s="3" t="s">
        <v>1259</v>
      </c>
      <c r="M70" s="3" t="s">
        <v>1259</v>
      </c>
      <c r="N70" s="3" t="s">
        <v>1259</v>
      </c>
      <c r="O70" s="3" t="s">
        <v>1259</v>
      </c>
      <c r="P70" s="3" t="s">
        <v>1259</v>
      </c>
      <c r="Q70" s="3" t="s">
        <v>1259</v>
      </c>
      <c r="R70" s="3" t="s">
        <v>1259</v>
      </c>
      <c r="S70" s="3" t="s">
        <v>1259</v>
      </c>
      <c r="T70" s="3" t="s">
        <v>1259</v>
      </c>
      <c r="U70" s="3" t="s">
        <v>1259</v>
      </c>
      <c r="V70" s="3" t="s">
        <v>1259</v>
      </c>
      <c r="W70" s="3" t="s">
        <v>1259</v>
      </c>
      <c r="X70" s="3" t="s">
        <v>1259</v>
      </c>
      <c r="Y70" s="3" t="s">
        <v>1259</v>
      </c>
      <c r="Z70" s="3" t="s">
        <v>1259</v>
      </c>
      <c r="AA70" s="3" t="s">
        <v>1259</v>
      </c>
      <c r="AB70" s="3" t="s">
        <v>1259</v>
      </c>
      <c r="AC70" s="3" t="s">
        <v>1259</v>
      </c>
      <c r="AD70" s="3" t="s">
        <v>1259</v>
      </c>
      <c r="AE70" s="3" t="s">
        <v>1259</v>
      </c>
      <c r="AF70" s="3" t="s">
        <v>1259</v>
      </c>
      <c r="AG70" s="3" t="s">
        <v>1259</v>
      </c>
      <c r="AH70" s="3" t="s">
        <v>1259</v>
      </c>
      <c r="AI70" s="3" t="s">
        <v>1259</v>
      </c>
      <c r="AJ70" s="3" t="s">
        <v>1259</v>
      </c>
      <c r="AK70" s="3" t="s">
        <v>1259</v>
      </c>
      <c r="AL70" s="3" t="s">
        <v>1259</v>
      </c>
      <c r="AM70" s="3" t="s">
        <v>1259</v>
      </c>
      <c r="AN70" s="3" t="s">
        <v>1259</v>
      </c>
      <c r="AO70" s="3" t="s">
        <v>1259</v>
      </c>
      <c r="AP70" s="3" t="s">
        <v>1259</v>
      </c>
      <c r="AQ70" s="3" t="s">
        <v>1259</v>
      </c>
      <c r="AR70" s="3" t="s">
        <v>1259</v>
      </c>
      <c r="AS70" s="3" t="s">
        <v>1259</v>
      </c>
      <c r="AT70" s="3" t="s">
        <v>1259</v>
      </c>
      <c r="AU70" s="3" t="s">
        <v>1259</v>
      </c>
      <c r="AV70" s="3" t="s">
        <v>1259</v>
      </c>
      <c r="AW70" s="3" t="s">
        <v>1259</v>
      </c>
      <c r="AX70" s="56">
        <v>6</v>
      </c>
      <c r="AY70" s="57">
        <v>6</v>
      </c>
      <c r="AZ70" s="58">
        <v>6.4</v>
      </c>
      <c r="BA70" s="59">
        <v>6.4</v>
      </c>
    </row>
    <row r="71" spans="1:53" x14ac:dyDescent="0.25">
      <c r="A71" s="4">
        <v>26176</v>
      </c>
      <c r="B71" s="3" t="s">
        <v>1259</v>
      </c>
      <c r="C71" s="3" t="s">
        <v>1259</v>
      </c>
      <c r="D71" s="3" t="s">
        <v>1259</v>
      </c>
      <c r="E71" s="3" t="s">
        <v>1259</v>
      </c>
      <c r="F71" s="3" t="s">
        <v>1259</v>
      </c>
      <c r="G71" s="3" t="s">
        <v>1259</v>
      </c>
      <c r="H71" s="3" t="s">
        <v>1259</v>
      </c>
      <c r="I71" s="3" t="s">
        <v>1259</v>
      </c>
      <c r="J71" s="3" t="s">
        <v>1259</v>
      </c>
      <c r="K71" s="3" t="s">
        <v>1259</v>
      </c>
      <c r="L71" s="3" t="s">
        <v>1259</v>
      </c>
      <c r="M71" s="3" t="s">
        <v>1259</v>
      </c>
      <c r="N71" s="3" t="s">
        <v>1259</v>
      </c>
      <c r="O71" s="3" t="s">
        <v>1259</v>
      </c>
      <c r="P71" s="3" t="s">
        <v>1259</v>
      </c>
      <c r="Q71" s="3" t="s">
        <v>1259</v>
      </c>
      <c r="R71" s="3" t="s">
        <v>1259</v>
      </c>
      <c r="S71" s="3" t="s">
        <v>1259</v>
      </c>
      <c r="T71" s="3" t="s">
        <v>1259</v>
      </c>
      <c r="U71" s="3" t="s">
        <v>1259</v>
      </c>
      <c r="V71" s="3" t="s">
        <v>1259</v>
      </c>
      <c r="W71" s="3" t="s">
        <v>1259</v>
      </c>
      <c r="X71" s="3" t="s">
        <v>1259</v>
      </c>
      <c r="Y71" s="3" t="s">
        <v>1259</v>
      </c>
      <c r="Z71" s="3" t="s">
        <v>1259</v>
      </c>
      <c r="AA71" s="3" t="s">
        <v>1259</v>
      </c>
      <c r="AB71" s="3" t="s">
        <v>1259</v>
      </c>
      <c r="AC71" s="3" t="s">
        <v>1259</v>
      </c>
      <c r="AD71" s="3" t="s">
        <v>1259</v>
      </c>
      <c r="AE71" s="3" t="s">
        <v>1259</v>
      </c>
      <c r="AF71" s="3" t="s">
        <v>1259</v>
      </c>
      <c r="AG71" s="3" t="s">
        <v>1259</v>
      </c>
      <c r="AH71" s="3" t="s">
        <v>1259</v>
      </c>
      <c r="AI71" s="3" t="s">
        <v>1259</v>
      </c>
      <c r="AJ71" s="3" t="s">
        <v>1259</v>
      </c>
      <c r="AK71" s="3" t="s">
        <v>1259</v>
      </c>
      <c r="AL71" s="3" t="s">
        <v>1259</v>
      </c>
      <c r="AM71" s="3" t="s">
        <v>1259</v>
      </c>
      <c r="AN71" s="3" t="s">
        <v>1259</v>
      </c>
      <c r="AO71" s="3" t="s">
        <v>1259</v>
      </c>
      <c r="AP71" s="3" t="s">
        <v>1259</v>
      </c>
      <c r="AQ71" s="3" t="s">
        <v>1259</v>
      </c>
      <c r="AR71" s="3" t="s">
        <v>1259</v>
      </c>
      <c r="AS71" s="3" t="s">
        <v>1259</v>
      </c>
      <c r="AT71" s="3" t="s">
        <v>1259</v>
      </c>
      <c r="AU71" s="3" t="s">
        <v>1259</v>
      </c>
      <c r="AV71" s="3" t="s">
        <v>1259</v>
      </c>
      <c r="AW71" s="3" t="s">
        <v>1259</v>
      </c>
      <c r="AX71" s="56">
        <v>6</v>
      </c>
      <c r="AY71" s="57">
        <v>5.9</v>
      </c>
      <c r="AZ71" s="58">
        <v>6.5</v>
      </c>
      <c r="BA71" s="59">
        <v>6.3</v>
      </c>
    </row>
    <row r="72" spans="1:53" x14ac:dyDescent="0.25">
      <c r="A72" s="4">
        <v>26206</v>
      </c>
      <c r="B72" s="3" t="s">
        <v>1259</v>
      </c>
      <c r="C72" s="3" t="s">
        <v>1259</v>
      </c>
      <c r="D72" s="3" t="s">
        <v>1259</v>
      </c>
      <c r="E72" s="3" t="s">
        <v>1259</v>
      </c>
      <c r="F72" s="3" t="s">
        <v>1259</v>
      </c>
      <c r="G72" s="3" t="s">
        <v>1259</v>
      </c>
      <c r="H72" s="3" t="s">
        <v>1259</v>
      </c>
      <c r="I72" s="3" t="s">
        <v>1259</v>
      </c>
      <c r="J72" s="3" t="s">
        <v>1259</v>
      </c>
      <c r="K72" s="3" t="s">
        <v>1259</v>
      </c>
      <c r="L72" s="3" t="s">
        <v>1259</v>
      </c>
      <c r="M72" s="3" t="s">
        <v>1259</v>
      </c>
      <c r="N72" s="3" t="s">
        <v>1259</v>
      </c>
      <c r="O72" s="3" t="s">
        <v>1259</v>
      </c>
      <c r="P72" s="3" t="s">
        <v>1259</v>
      </c>
      <c r="Q72" s="3" t="s">
        <v>1259</v>
      </c>
      <c r="R72" s="3" t="s">
        <v>1259</v>
      </c>
      <c r="S72" s="3" t="s">
        <v>1259</v>
      </c>
      <c r="T72" s="3" t="s">
        <v>1259</v>
      </c>
      <c r="U72" s="3" t="s">
        <v>1259</v>
      </c>
      <c r="V72" s="3" t="s">
        <v>1259</v>
      </c>
      <c r="W72" s="3" t="s">
        <v>1259</v>
      </c>
      <c r="X72" s="3" t="s">
        <v>1259</v>
      </c>
      <c r="Y72" s="3" t="s">
        <v>1259</v>
      </c>
      <c r="Z72" s="3" t="s">
        <v>1259</v>
      </c>
      <c r="AA72" s="3" t="s">
        <v>1259</v>
      </c>
      <c r="AB72" s="3" t="s">
        <v>1259</v>
      </c>
      <c r="AC72" s="3" t="s">
        <v>1259</v>
      </c>
      <c r="AD72" s="3" t="s">
        <v>1259</v>
      </c>
      <c r="AE72" s="3" t="s">
        <v>1259</v>
      </c>
      <c r="AF72" s="3" t="s">
        <v>1259</v>
      </c>
      <c r="AG72" s="3" t="s">
        <v>1259</v>
      </c>
      <c r="AH72" s="3" t="s">
        <v>1259</v>
      </c>
      <c r="AI72" s="3" t="s">
        <v>1259</v>
      </c>
      <c r="AJ72" s="3" t="s">
        <v>1259</v>
      </c>
      <c r="AK72" s="3" t="s">
        <v>1259</v>
      </c>
      <c r="AL72" s="3" t="s">
        <v>1259</v>
      </c>
      <c r="AM72" s="3" t="s">
        <v>1259</v>
      </c>
      <c r="AN72" s="3" t="s">
        <v>1259</v>
      </c>
      <c r="AO72" s="3" t="s">
        <v>1259</v>
      </c>
      <c r="AP72" s="3" t="s">
        <v>1259</v>
      </c>
      <c r="AQ72" s="3" t="s">
        <v>1259</v>
      </c>
      <c r="AR72" s="3" t="s">
        <v>1259</v>
      </c>
      <c r="AS72" s="3" t="s">
        <v>1259</v>
      </c>
      <c r="AT72" s="3" t="s">
        <v>1259</v>
      </c>
      <c r="AU72" s="3" t="s">
        <v>1259</v>
      </c>
      <c r="AV72" s="3" t="s">
        <v>1259</v>
      </c>
      <c r="AW72" s="3" t="s">
        <v>1259</v>
      </c>
      <c r="AX72" s="56">
        <v>6</v>
      </c>
      <c r="AY72" s="57">
        <v>5.8</v>
      </c>
      <c r="AZ72" s="58">
        <v>6.6</v>
      </c>
      <c r="BA72" s="59">
        <v>6.2</v>
      </c>
    </row>
    <row r="73" spans="1:53" x14ac:dyDescent="0.25">
      <c r="A73" s="4">
        <v>26237</v>
      </c>
      <c r="B73" s="3" t="s">
        <v>1259</v>
      </c>
      <c r="C73" s="3" t="s">
        <v>1259</v>
      </c>
      <c r="D73" s="3" t="s">
        <v>1259</v>
      </c>
      <c r="E73" s="3" t="s">
        <v>1259</v>
      </c>
      <c r="F73" s="3" t="s">
        <v>1259</v>
      </c>
      <c r="G73" s="3" t="s">
        <v>1259</v>
      </c>
      <c r="H73" s="3" t="s">
        <v>1259</v>
      </c>
      <c r="I73" s="3" t="s">
        <v>1259</v>
      </c>
      <c r="J73" s="3" t="s">
        <v>1259</v>
      </c>
      <c r="K73" s="3" t="s">
        <v>1259</v>
      </c>
      <c r="L73" s="3" t="s">
        <v>1259</v>
      </c>
      <c r="M73" s="3" t="s">
        <v>1259</v>
      </c>
      <c r="N73" s="3" t="s">
        <v>1259</v>
      </c>
      <c r="O73" s="3" t="s">
        <v>1259</v>
      </c>
      <c r="P73" s="3" t="s">
        <v>1259</v>
      </c>
      <c r="Q73" s="3" t="s">
        <v>1259</v>
      </c>
      <c r="R73" s="3" t="s">
        <v>1259</v>
      </c>
      <c r="S73" s="3" t="s">
        <v>1259</v>
      </c>
      <c r="T73" s="3" t="s">
        <v>1259</v>
      </c>
      <c r="U73" s="3" t="s">
        <v>1259</v>
      </c>
      <c r="V73" s="3" t="s">
        <v>1259</v>
      </c>
      <c r="W73" s="3" t="s">
        <v>1259</v>
      </c>
      <c r="X73" s="3" t="s">
        <v>1259</v>
      </c>
      <c r="Y73" s="3" t="s">
        <v>1259</v>
      </c>
      <c r="Z73" s="3" t="s">
        <v>1259</v>
      </c>
      <c r="AA73" s="3" t="s">
        <v>1259</v>
      </c>
      <c r="AB73" s="3" t="s">
        <v>1259</v>
      </c>
      <c r="AC73" s="3" t="s">
        <v>1259</v>
      </c>
      <c r="AD73" s="3" t="s">
        <v>1259</v>
      </c>
      <c r="AE73" s="3" t="s">
        <v>1259</v>
      </c>
      <c r="AF73" s="3" t="s">
        <v>1259</v>
      </c>
      <c r="AG73" s="3" t="s">
        <v>1259</v>
      </c>
      <c r="AH73" s="3" t="s">
        <v>1259</v>
      </c>
      <c r="AI73" s="3" t="s">
        <v>1259</v>
      </c>
      <c r="AJ73" s="3" t="s">
        <v>1259</v>
      </c>
      <c r="AK73" s="3" t="s">
        <v>1259</v>
      </c>
      <c r="AL73" s="3" t="s">
        <v>1259</v>
      </c>
      <c r="AM73" s="3" t="s">
        <v>1259</v>
      </c>
      <c r="AN73" s="3" t="s">
        <v>1259</v>
      </c>
      <c r="AO73" s="3" t="s">
        <v>1259</v>
      </c>
      <c r="AP73" s="3" t="s">
        <v>1259</v>
      </c>
      <c r="AQ73" s="3" t="s">
        <v>1259</v>
      </c>
      <c r="AR73" s="3" t="s">
        <v>1259</v>
      </c>
      <c r="AS73" s="3" t="s">
        <v>1259</v>
      </c>
      <c r="AT73" s="3" t="s">
        <v>1259</v>
      </c>
      <c r="AU73" s="3" t="s">
        <v>1259</v>
      </c>
      <c r="AV73" s="3" t="s">
        <v>1259</v>
      </c>
      <c r="AW73" s="3" t="s">
        <v>1259</v>
      </c>
      <c r="AX73" s="56">
        <v>6</v>
      </c>
      <c r="AY73" s="57">
        <v>5.7</v>
      </c>
      <c r="AZ73" s="58">
        <v>6.7</v>
      </c>
      <c r="BA73" s="59">
        <v>6.2</v>
      </c>
    </row>
    <row r="74" spans="1:53" x14ac:dyDescent="0.25">
      <c r="A74" s="4">
        <v>26267</v>
      </c>
      <c r="B74" s="3" t="s">
        <v>1259</v>
      </c>
      <c r="C74" s="3" t="s">
        <v>1259</v>
      </c>
      <c r="D74" s="3" t="s">
        <v>1259</v>
      </c>
      <c r="E74" s="3" t="s">
        <v>1259</v>
      </c>
      <c r="F74" s="3" t="s">
        <v>1259</v>
      </c>
      <c r="G74" s="3" t="s">
        <v>1259</v>
      </c>
      <c r="H74" s="3" t="s">
        <v>1259</v>
      </c>
      <c r="I74" s="3" t="s">
        <v>1259</v>
      </c>
      <c r="J74" s="3" t="s">
        <v>1259</v>
      </c>
      <c r="K74" s="3" t="s">
        <v>1259</v>
      </c>
      <c r="L74" s="3" t="s">
        <v>1259</v>
      </c>
      <c r="M74" s="3" t="s">
        <v>1259</v>
      </c>
      <c r="N74" s="3" t="s">
        <v>1259</v>
      </c>
      <c r="O74" s="3" t="s">
        <v>1259</v>
      </c>
      <c r="P74" s="3" t="s">
        <v>1259</v>
      </c>
      <c r="Q74" s="3" t="s">
        <v>1259</v>
      </c>
      <c r="R74" s="3" t="s">
        <v>1259</v>
      </c>
      <c r="S74" s="3" t="s">
        <v>1259</v>
      </c>
      <c r="T74" s="3" t="s">
        <v>1259</v>
      </c>
      <c r="U74" s="3" t="s">
        <v>1259</v>
      </c>
      <c r="V74" s="3" t="s">
        <v>1259</v>
      </c>
      <c r="W74" s="3" t="s">
        <v>1259</v>
      </c>
      <c r="X74" s="3" t="s">
        <v>1259</v>
      </c>
      <c r="Y74" s="3" t="s">
        <v>1259</v>
      </c>
      <c r="Z74" s="3" t="s">
        <v>1259</v>
      </c>
      <c r="AA74" s="3" t="s">
        <v>1259</v>
      </c>
      <c r="AB74" s="3" t="s">
        <v>1259</v>
      </c>
      <c r="AC74" s="3" t="s">
        <v>1259</v>
      </c>
      <c r="AD74" s="3" t="s">
        <v>1259</v>
      </c>
      <c r="AE74" s="3" t="s">
        <v>1259</v>
      </c>
      <c r="AF74" s="3" t="s">
        <v>1259</v>
      </c>
      <c r="AG74" s="3" t="s">
        <v>1259</v>
      </c>
      <c r="AH74" s="3" t="s">
        <v>1259</v>
      </c>
      <c r="AI74" s="3" t="s">
        <v>1259</v>
      </c>
      <c r="AJ74" s="3" t="s">
        <v>1259</v>
      </c>
      <c r="AK74" s="3" t="s">
        <v>1259</v>
      </c>
      <c r="AL74" s="3" t="s">
        <v>1259</v>
      </c>
      <c r="AM74" s="3" t="s">
        <v>1259</v>
      </c>
      <c r="AN74" s="3" t="s">
        <v>1259</v>
      </c>
      <c r="AO74" s="3" t="s">
        <v>1259</v>
      </c>
      <c r="AP74" s="3" t="s">
        <v>1259</v>
      </c>
      <c r="AQ74" s="3" t="s">
        <v>1259</v>
      </c>
      <c r="AR74" s="3" t="s">
        <v>1259</v>
      </c>
      <c r="AS74" s="3" t="s">
        <v>1259</v>
      </c>
      <c r="AT74" s="3" t="s">
        <v>1259</v>
      </c>
      <c r="AU74" s="3" t="s">
        <v>1259</v>
      </c>
      <c r="AV74" s="3" t="s">
        <v>1259</v>
      </c>
      <c r="AW74" s="3" t="s">
        <v>1259</v>
      </c>
      <c r="AX74" s="56">
        <v>6.1</v>
      </c>
      <c r="AY74" s="57">
        <v>5.6</v>
      </c>
      <c r="AZ74" s="58">
        <v>6.7</v>
      </c>
      <c r="BA74" s="59">
        <v>6.3</v>
      </c>
    </row>
    <row r="75" spans="1:53" x14ac:dyDescent="0.25">
      <c r="A75" s="4">
        <v>26298</v>
      </c>
      <c r="B75" s="3" t="s">
        <v>1259</v>
      </c>
      <c r="C75" s="3" t="s">
        <v>1259</v>
      </c>
      <c r="D75" s="3" t="s">
        <v>1259</v>
      </c>
      <c r="E75" s="3" t="s">
        <v>1259</v>
      </c>
      <c r="F75" s="3" t="s">
        <v>1259</v>
      </c>
      <c r="G75" s="3" t="s">
        <v>1259</v>
      </c>
      <c r="H75" s="3" t="s">
        <v>1259</v>
      </c>
      <c r="I75" s="3" t="s">
        <v>1259</v>
      </c>
      <c r="J75" s="3" t="s">
        <v>1259</v>
      </c>
      <c r="K75" s="3" t="s">
        <v>1259</v>
      </c>
      <c r="L75" s="3" t="s">
        <v>1259</v>
      </c>
      <c r="M75" s="3" t="s">
        <v>1259</v>
      </c>
      <c r="N75" s="3" t="s">
        <v>1259</v>
      </c>
      <c r="O75" s="3" t="s">
        <v>1259</v>
      </c>
      <c r="P75" s="3" t="s">
        <v>1259</v>
      </c>
      <c r="Q75" s="3" t="s">
        <v>1259</v>
      </c>
      <c r="R75" s="3" t="s">
        <v>1259</v>
      </c>
      <c r="S75" s="3" t="s">
        <v>1259</v>
      </c>
      <c r="T75" s="3" t="s">
        <v>1259</v>
      </c>
      <c r="U75" s="3" t="s">
        <v>1259</v>
      </c>
      <c r="V75" s="3" t="s">
        <v>1259</v>
      </c>
      <c r="W75" s="3" t="s">
        <v>1259</v>
      </c>
      <c r="X75" s="3" t="s">
        <v>1259</v>
      </c>
      <c r="Y75" s="3" t="s">
        <v>1259</v>
      </c>
      <c r="Z75" s="3" t="s">
        <v>1259</v>
      </c>
      <c r="AA75" s="3" t="s">
        <v>1259</v>
      </c>
      <c r="AB75" s="3" t="s">
        <v>1259</v>
      </c>
      <c r="AC75" s="3" t="s">
        <v>1259</v>
      </c>
      <c r="AD75" s="3" t="s">
        <v>1259</v>
      </c>
      <c r="AE75" s="3" t="s">
        <v>1259</v>
      </c>
      <c r="AF75" s="3" t="s">
        <v>1259</v>
      </c>
      <c r="AG75" s="3" t="s">
        <v>1259</v>
      </c>
      <c r="AH75" s="3" t="s">
        <v>1259</v>
      </c>
      <c r="AI75" s="3" t="s">
        <v>1259</v>
      </c>
      <c r="AJ75" s="3" t="s">
        <v>1259</v>
      </c>
      <c r="AK75" s="3" t="s">
        <v>1259</v>
      </c>
      <c r="AL75" s="3" t="s">
        <v>1259</v>
      </c>
      <c r="AM75" s="3" t="s">
        <v>1259</v>
      </c>
      <c r="AN75" s="3" t="s">
        <v>1259</v>
      </c>
      <c r="AO75" s="3" t="s">
        <v>1259</v>
      </c>
      <c r="AP75" s="3" t="s">
        <v>1259</v>
      </c>
      <c r="AQ75" s="3" t="s">
        <v>1259</v>
      </c>
      <c r="AR75" s="3" t="s">
        <v>1259</v>
      </c>
      <c r="AS75" s="3" t="s">
        <v>1259</v>
      </c>
      <c r="AT75" s="3" t="s">
        <v>1259</v>
      </c>
      <c r="AU75" s="3" t="s">
        <v>1259</v>
      </c>
      <c r="AV75" s="3" t="s">
        <v>1259</v>
      </c>
      <c r="AW75" s="3" t="s">
        <v>1259</v>
      </c>
      <c r="AX75" s="56">
        <v>6.1</v>
      </c>
      <c r="AY75" s="57">
        <v>5.6</v>
      </c>
      <c r="AZ75" s="58">
        <v>6.8</v>
      </c>
      <c r="BA75" s="59">
        <v>6.5</v>
      </c>
    </row>
    <row r="76" spans="1:53" x14ac:dyDescent="0.25">
      <c r="A76" s="4">
        <v>26329</v>
      </c>
      <c r="B76" s="3" t="s">
        <v>1259</v>
      </c>
      <c r="C76" s="3" t="s">
        <v>1259</v>
      </c>
      <c r="D76" s="3" t="s">
        <v>1259</v>
      </c>
      <c r="E76" s="3" t="s">
        <v>1259</v>
      </c>
      <c r="F76" s="3" t="s">
        <v>1259</v>
      </c>
      <c r="G76" s="3" t="s">
        <v>1259</v>
      </c>
      <c r="H76" s="3" t="s">
        <v>1259</v>
      </c>
      <c r="I76" s="3" t="s">
        <v>1259</v>
      </c>
      <c r="J76" s="3" t="s">
        <v>1259</v>
      </c>
      <c r="K76" s="3" t="s">
        <v>1259</v>
      </c>
      <c r="L76" s="3" t="s">
        <v>1259</v>
      </c>
      <c r="M76" s="3" t="s">
        <v>1259</v>
      </c>
      <c r="N76" s="3" t="s">
        <v>1259</v>
      </c>
      <c r="O76" s="3" t="s">
        <v>1259</v>
      </c>
      <c r="P76" s="3" t="s">
        <v>1259</v>
      </c>
      <c r="Q76" s="3" t="s">
        <v>1259</v>
      </c>
      <c r="R76" s="3" t="s">
        <v>1259</v>
      </c>
      <c r="S76" s="3" t="s">
        <v>1259</v>
      </c>
      <c r="T76" s="3" t="s">
        <v>1259</v>
      </c>
      <c r="U76" s="3" t="s">
        <v>1259</v>
      </c>
      <c r="V76" s="3" t="s">
        <v>1259</v>
      </c>
      <c r="W76" s="3" t="s">
        <v>1259</v>
      </c>
      <c r="X76" s="3" t="s">
        <v>1259</v>
      </c>
      <c r="Y76" s="3" t="s">
        <v>1259</v>
      </c>
      <c r="Z76" s="3" t="s">
        <v>1259</v>
      </c>
      <c r="AA76" s="3" t="s">
        <v>1259</v>
      </c>
      <c r="AB76" s="3" t="s">
        <v>1259</v>
      </c>
      <c r="AC76" s="3" t="s">
        <v>1259</v>
      </c>
      <c r="AD76" s="3" t="s">
        <v>1259</v>
      </c>
      <c r="AE76" s="3" t="s">
        <v>1259</v>
      </c>
      <c r="AF76" s="3" t="s">
        <v>1259</v>
      </c>
      <c r="AG76" s="3" t="s">
        <v>1259</v>
      </c>
      <c r="AH76" s="3" t="s">
        <v>1259</v>
      </c>
      <c r="AI76" s="3" t="s">
        <v>1259</v>
      </c>
      <c r="AJ76" s="3" t="s">
        <v>1259</v>
      </c>
      <c r="AK76" s="3" t="s">
        <v>1259</v>
      </c>
      <c r="AL76" s="3" t="s">
        <v>1259</v>
      </c>
      <c r="AM76" s="3" t="s">
        <v>1259</v>
      </c>
      <c r="AN76" s="3" t="s">
        <v>1259</v>
      </c>
      <c r="AO76" s="3" t="s">
        <v>1259</v>
      </c>
      <c r="AP76" s="3" t="s">
        <v>1259</v>
      </c>
      <c r="AQ76" s="3" t="s">
        <v>1259</v>
      </c>
      <c r="AR76" s="3" t="s">
        <v>1259</v>
      </c>
      <c r="AS76" s="3" t="s">
        <v>1259</v>
      </c>
      <c r="AT76" s="3" t="s">
        <v>1259</v>
      </c>
      <c r="AU76" s="3" t="s">
        <v>1259</v>
      </c>
      <c r="AV76" s="3" t="s">
        <v>1259</v>
      </c>
      <c r="AW76" s="3" t="s">
        <v>1259</v>
      </c>
      <c r="AX76" s="56">
        <v>6.1</v>
      </c>
      <c r="AY76" s="57">
        <v>5.7</v>
      </c>
      <c r="AZ76" s="58">
        <v>6.8</v>
      </c>
      <c r="BA76" s="59">
        <v>6.6</v>
      </c>
    </row>
    <row r="77" spans="1:53" x14ac:dyDescent="0.25">
      <c r="A77" s="4">
        <v>26358</v>
      </c>
      <c r="B77" s="3" t="s">
        <v>1259</v>
      </c>
      <c r="C77" s="3" t="s">
        <v>1259</v>
      </c>
      <c r="D77" s="3" t="s">
        <v>1259</v>
      </c>
      <c r="E77" s="3" t="s">
        <v>1259</v>
      </c>
      <c r="F77" s="3" t="s">
        <v>1259</v>
      </c>
      <c r="G77" s="3" t="s">
        <v>1259</v>
      </c>
      <c r="H77" s="3" t="s">
        <v>1259</v>
      </c>
      <c r="I77" s="3" t="s">
        <v>1259</v>
      </c>
      <c r="J77" s="3" t="s">
        <v>1259</v>
      </c>
      <c r="K77" s="3" t="s">
        <v>1259</v>
      </c>
      <c r="L77" s="3" t="s">
        <v>1259</v>
      </c>
      <c r="M77" s="3" t="s">
        <v>1259</v>
      </c>
      <c r="N77" s="3" t="s">
        <v>1259</v>
      </c>
      <c r="O77" s="3" t="s">
        <v>1259</v>
      </c>
      <c r="P77" s="3" t="s">
        <v>1259</v>
      </c>
      <c r="Q77" s="3" t="s">
        <v>1259</v>
      </c>
      <c r="R77" s="3" t="s">
        <v>1259</v>
      </c>
      <c r="S77" s="3" t="s">
        <v>1259</v>
      </c>
      <c r="T77" s="3" t="s">
        <v>1259</v>
      </c>
      <c r="U77" s="3" t="s">
        <v>1259</v>
      </c>
      <c r="V77" s="3" t="s">
        <v>1259</v>
      </c>
      <c r="W77" s="3" t="s">
        <v>1259</v>
      </c>
      <c r="X77" s="3" t="s">
        <v>1259</v>
      </c>
      <c r="Y77" s="3" t="s">
        <v>1259</v>
      </c>
      <c r="Z77" s="3" t="s">
        <v>1259</v>
      </c>
      <c r="AA77" s="3" t="s">
        <v>1259</v>
      </c>
      <c r="AB77" s="3" t="s">
        <v>1259</v>
      </c>
      <c r="AC77" s="3" t="s">
        <v>1259</v>
      </c>
      <c r="AD77" s="3" t="s">
        <v>1259</v>
      </c>
      <c r="AE77" s="3" t="s">
        <v>1259</v>
      </c>
      <c r="AF77" s="3" t="s">
        <v>1259</v>
      </c>
      <c r="AG77" s="3" t="s">
        <v>1259</v>
      </c>
      <c r="AH77" s="3" t="s">
        <v>1259</v>
      </c>
      <c r="AI77" s="3" t="s">
        <v>1259</v>
      </c>
      <c r="AJ77" s="3" t="s">
        <v>1259</v>
      </c>
      <c r="AK77" s="3" t="s">
        <v>1259</v>
      </c>
      <c r="AL77" s="3" t="s">
        <v>1259</v>
      </c>
      <c r="AM77" s="3" t="s">
        <v>1259</v>
      </c>
      <c r="AN77" s="3" t="s">
        <v>1259</v>
      </c>
      <c r="AO77" s="3" t="s">
        <v>1259</v>
      </c>
      <c r="AP77" s="3" t="s">
        <v>1259</v>
      </c>
      <c r="AQ77" s="3" t="s">
        <v>1259</v>
      </c>
      <c r="AR77" s="3" t="s">
        <v>1259</v>
      </c>
      <c r="AS77" s="3" t="s">
        <v>1259</v>
      </c>
      <c r="AT77" s="3" t="s">
        <v>1259</v>
      </c>
      <c r="AU77" s="3" t="s">
        <v>1259</v>
      </c>
      <c r="AV77" s="3" t="s">
        <v>1259</v>
      </c>
      <c r="AW77" s="3" t="s">
        <v>1259</v>
      </c>
      <c r="AX77" s="56">
        <v>6.1</v>
      </c>
      <c r="AY77" s="57">
        <v>5.9</v>
      </c>
      <c r="AZ77" s="58">
        <v>6.8</v>
      </c>
      <c r="BA77" s="59">
        <v>6.6</v>
      </c>
    </row>
    <row r="78" spans="1:53" x14ac:dyDescent="0.25">
      <c r="A78" s="4">
        <v>26389</v>
      </c>
      <c r="B78" s="3" t="s">
        <v>1259</v>
      </c>
      <c r="C78" s="3" t="s">
        <v>1259</v>
      </c>
      <c r="D78" s="3" t="s">
        <v>1259</v>
      </c>
      <c r="E78" s="3" t="s">
        <v>1259</v>
      </c>
      <c r="F78" s="3" t="s">
        <v>1259</v>
      </c>
      <c r="G78" s="3" t="s">
        <v>1259</v>
      </c>
      <c r="H78" s="3" t="s">
        <v>1259</v>
      </c>
      <c r="I78" s="3" t="s">
        <v>1259</v>
      </c>
      <c r="J78" s="3" t="s">
        <v>1259</v>
      </c>
      <c r="K78" s="3" t="s">
        <v>1259</v>
      </c>
      <c r="L78" s="3" t="s">
        <v>1259</v>
      </c>
      <c r="M78" s="3" t="s">
        <v>1259</v>
      </c>
      <c r="N78" s="3" t="s">
        <v>1259</v>
      </c>
      <c r="O78" s="3" t="s">
        <v>1259</v>
      </c>
      <c r="P78" s="3" t="s">
        <v>1259</v>
      </c>
      <c r="Q78" s="3" t="s">
        <v>1259</v>
      </c>
      <c r="R78" s="3" t="s">
        <v>1259</v>
      </c>
      <c r="S78" s="3" t="s">
        <v>1259</v>
      </c>
      <c r="T78" s="3" t="s">
        <v>1259</v>
      </c>
      <c r="U78" s="3" t="s">
        <v>1259</v>
      </c>
      <c r="V78" s="3" t="s">
        <v>1259</v>
      </c>
      <c r="W78" s="3" t="s">
        <v>1259</v>
      </c>
      <c r="X78" s="3" t="s">
        <v>1259</v>
      </c>
      <c r="Y78" s="3" t="s">
        <v>1259</v>
      </c>
      <c r="Z78" s="3" t="s">
        <v>1259</v>
      </c>
      <c r="AA78" s="3" t="s">
        <v>1259</v>
      </c>
      <c r="AB78" s="3" t="s">
        <v>1259</v>
      </c>
      <c r="AC78" s="3" t="s">
        <v>1259</v>
      </c>
      <c r="AD78" s="3" t="s">
        <v>1259</v>
      </c>
      <c r="AE78" s="3" t="s">
        <v>1259</v>
      </c>
      <c r="AF78" s="3" t="s">
        <v>1259</v>
      </c>
      <c r="AG78" s="3" t="s">
        <v>1259</v>
      </c>
      <c r="AH78" s="3" t="s">
        <v>1259</v>
      </c>
      <c r="AI78" s="3" t="s">
        <v>1259</v>
      </c>
      <c r="AJ78" s="3" t="s">
        <v>1259</v>
      </c>
      <c r="AK78" s="3" t="s">
        <v>1259</v>
      </c>
      <c r="AL78" s="3" t="s">
        <v>1259</v>
      </c>
      <c r="AM78" s="3" t="s">
        <v>1259</v>
      </c>
      <c r="AN78" s="3" t="s">
        <v>1259</v>
      </c>
      <c r="AO78" s="3" t="s">
        <v>1259</v>
      </c>
      <c r="AP78" s="3" t="s">
        <v>1259</v>
      </c>
      <c r="AQ78" s="3" t="s">
        <v>1259</v>
      </c>
      <c r="AR78" s="3" t="s">
        <v>1259</v>
      </c>
      <c r="AS78" s="3" t="s">
        <v>1259</v>
      </c>
      <c r="AT78" s="3" t="s">
        <v>1259</v>
      </c>
      <c r="AU78" s="3" t="s">
        <v>1259</v>
      </c>
      <c r="AV78" s="3" t="s">
        <v>1259</v>
      </c>
      <c r="AW78" s="3" t="s">
        <v>1259</v>
      </c>
      <c r="AX78" s="56">
        <v>6.1</v>
      </c>
      <c r="AY78" s="57">
        <v>6.1</v>
      </c>
      <c r="AZ78" s="58">
        <v>6.8</v>
      </c>
      <c r="BA78" s="59">
        <v>6.6</v>
      </c>
    </row>
    <row r="79" spans="1:53" x14ac:dyDescent="0.25">
      <c r="A79" s="4">
        <v>26419</v>
      </c>
      <c r="B79" s="3" t="s">
        <v>1259</v>
      </c>
      <c r="C79" s="3" t="s">
        <v>1259</v>
      </c>
      <c r="D79" s="3" t="s">
        <v>1259</v>
      </c>
      <c r="E79" s="3" t="s">
        <v>1259</v>
      </c>
      <c r="F79" s="3" t="s">
        <v>1259</v>
      </c>
      <c r="G79" s="3" t="s">
        <v>1259</v>
      </c>
      <c r="H79" s="3" t="s">
        <v>1259</v>
      </c>
      <c r="I79" s="3" t="s">
        <v>1259</v>
      </c>
      <c r="J79" s="3" t="s">
        <v>1259</v>
      </c>
      <c r="K79" s="3" t="s">
        <v>1259</v>
      </c>
      <c r="L79" s="3" t="s">
        <v>1259</v>
      </c>
      <c r="M79" s="3" t="s">
        <v>1259</v>
      </c>
      <c r="N79" s="3" t="s">
        <v>1259</v>
      </c>
      <c r="O79" s="3" t="s">
        <v>1259</v>
      </c>
      <c r="P79" s="3" t="s">
        <v>1259</v>
      </c>
      <c r="Q79" s="3" t="s">
        <v>1259</v>
      </c>
      <c r="R79" s="3" t="s">
        <v>1259</v>
      </c>
      <c r="S79" s="3" t="s">
        <v>1259</v>
      </c>
      <c r="T79" s="3" t="s">
        <v>1259</v>
      </c>
      <c r="U79" s="3" t="s">
        <v>1259</v>
      </c>
      <c r="V79" s="3" t="s">
        <v>1259</v>
      </c>
      <c r="W79" s="3" t="s">
        <v>1259</v>
      </c>
      <c r="X79" s="3" t="s">
        <v>1259</v>
      </c>
      <c r="Y79" s="3" t="s">
        <v>1259</v>
      </c>
      <c r="Z79" s="3" t="s">
        <v>1259</v>
      </c>
      <c r="AA79" s="3" t="s">
        <v>1259</v>
      </c>
      <c r="AB79" s="3" t="s">
        <v>1259</v>
      </c>
      <c r="AC79" s="3" t="s">
        <v>1259</v>
      </c>
      <c r="AD79" s="3" t="s">
        <v>1259</v>
      </c>
      <c r="AE79" s="3" t="s">
        <v>1259</v>
      </c>
      <c r="AF79" s="3" t="s">
        <v>1259</v>
      </c>
      <c r="AG79" s="3" t="s">
        <v>1259</v>
      </c>
      <c r="AH79" s="3" t="s">
        <v>1259</v>
      </c>
      <c r="AI79" s="3" t="s">
        <v>1259</v>
      </c>
      <c r="AJ79" s="3" t="s">
        <v>1259</v>
      </c>
      <c r="AK79" s="3" t="s">
        <v>1259</v>
      </c>
      <c r="AL79" s="3" t="s">
        <v>1259</v>
      </c>
      <c r="AM79" s="3" t="s">
        <v>1259</v>
      </c>
      <c r="AN79" s="3" t="s">
        <v>1259</v>
      </c>
      <c r="AO79" s="3" t="s">
        <v>1259</v>
      </c>
      <c r="AP79" s="3" t="s">
        <v>1259</v>
      </c>
      <c r="AQ79" s="3" t="s">
        <v>1259</v>
      </c>
      <c r="AR79" s="3" t="s">
        <v>1259</v>
      </c>
      <c r="AS79" s="3" t="s">
        <v>1259</v>
      </c>
      <c r="AT79" s="3" t="s">
        <v>1259</v>
      </c>
      <c r="AU79" s="3" t="s">
        <v>1259</v>
      </c>
      <c r="AV79" s="3" t="s">
        <v>1259</v>
      </c>
      <c r="AW79" s="3" t="s">
        <v>1259</v>
      </c>
      <c r="AX79" s="56">
        <v>6.1</v>
      </c>
      <c r="AY79" s="57">
        <v>6.3</v>
      </c>
      <c r="AZ79" s="58">
        <v>6.7</v>
      </c>
      <c r="BA79" s="59">
        <v>6.6</v>
      </c>
    </row>
    <row r="80" spans="1:53" x14ac:dyDescent="0.25">
      <c r="A80" s="4">
        <v>26450</v>
      </c>
      <c r="B80" s="3" t="s">
        <v>1259</v>
      </c>
      <c r="C80" s="3" t="s">
        <v>1259</v>
      </c>
      <c r="D80" s="3" t="s">
        <v>1259</v>
      </c>
      <c r="E80" s="3" t="s">
        <v>1259</v>
      </c>
      <c r="F80" s="3" t="s">
        <v>1259</v>
      </c>
      <c r="G80" s="3" t="s">
        <v>1259</v>
      </c>
      <c r="H80" s="3" t="s">
        <v>1259</v>
      </c>
      <c r="I80" s="3" t="s">
        <v>1259</v>
      </c>
      <c r="J80" s="3" t="s">
        <v>1259</v>
      </c>
      <c r="K80" s="3" t="s">
        <v>1259</v>
      </c>
      <c r="L80" s="3" t="s">
        <v>1259</v>
      </c>
      <c r="M80" s="3" t="s">
        <v>1259</v>
      </c>
      <c r="N80" s="3" t="s">
        <v>1259</v>
      </c>
      <c r="O80" s="3" t="s">
        <v>1259</v>
      </c>
      <c r="P80" s="3" t="s">
        <v>1259</v>
      </c>
      <c r="Q80" s="3" t="s">
        <v>1259</v>
      </c>
      <c r="R80" s="3" t="s">
        <v>1259</v>
      </c>
      <c r="S80" s="3" t="s">
        <v>1259</v>
      </c>
      <c r="T80" s="3" t="s">
        <v>1259</v>
      </c>
      <c r="U80" s="3" t="s">
        <v>1259</v>
      </c>
      <c r="V80" s="3" t="s">
        <v>1259</v>
      </c>
      <c r="W80" s="3" t="s">
        <v>1259</v>
      </c>
      <c r="X80" s="3" t="s">
        <v>1259</v>
      </c>
      <c r="Y80" s="3" t="s">
        <v>1259</v>
      </c>
      <c r="Z80" s="3" t="s">
        <v>1259</v>
      </c>
      <c r="AA80" s="3" t="s">
        <v>1259</v>
      </c>
      <c r="AB80" s="3" t="s">
        <v>1259</v>
      </c>
      <c r="AC80" s="3" t="s">
        <v>1259</v>
      </c>
      <c r="AD80" s="3" t="s">
        <v>1259</v>
      </c>
      <c r="AE80" s="3" t="s">
        <v>1259</v>
      </c>
      <c r="AF80" s="3" t="s">
        <v>1259</v>
      </c>
      <c r="AG80" s="3" t="s">
        <v>1259</v>
      </c>
      <c r="AH80" s="3" t="s">
        <v>1259</v>
      </c>
      <c r="AI80" s="3" t="s">
        <v>1259</v>
      </c>
      <c r="AJ80" s="3" t="s">
        <v>1259</v>
      </c>
      <c r="AK80" s="3" t="s">
        <v>1259</v>
      </c>
      <c r="AL80" s="3" t="s">
        <v>1259</v>
      </c>
      <c r="AM80" s="3" t="s">
        <v>1259</v>
      </c>
      <c r="AN80" s="3" t="s">
        <v>1259</v>
      </c>
      <c r="AO80" s="3" t="s">
        <v>1259</v>
      </c>
      <c r="AP80" s="3" t="s">
        <v>1259</v>
      </c>
      <c r="AQ80" s="3" t="s">
        <v>1259</v>
      </c>
      <c r="AR80" s="3" t="s">
        <v>1259</v>
      </c>
      <c r="AS80" s="3" t="s">
        <v>1259</v>
      </c>
      <c r="AT80" s="3" t="s">
        <v>1259</v>
      </c>
      <c r="AU80" s="3" t="s">
        <v>1259</v>
      </c>
      <c r="AV80" s="3" t="s">
        <v>1259</v>
      </c>
      <c r="AW80" s="3" t="s">
        <v>1259</v>
      </c>
      <c r="AX80" s="56">
        <v>6.1</v>
      </c>
      <c r="AY80" s="57">
        <v>6.4</v>
      </c>
      <c r="AZ80" s="58">
        <v>6.7</v>
      </c>
      <c r="BA80" s="59">
        <v>6.6</v>
      </c>
    </row>
    <row r="81" spans="1:53" x14ac:dyDescent="0.25">
      <c r="A81" s="4">
        <v>26480</v>
      </c>
      <c r="B81" s="3" t="s">
        <v>1259</v>
      </c>
      <c r="C81" s="3" t="s">
        <v>1259</v>
      </c>
      <c r="D81" s="3" t="s">
        <v>1259</v>
      </c>
      <c r="E81" s="3" t="s">
        <v>1259</v>
      </c>
      <c r="F81" s="3" t="s">
        <v>1259</v>
      </c>
      <c r="G81" s="3" t="s">
        <v>1259</v>
      </c>
      <c r="H81" s="3" t="s">
        <v>1259</v>
      </c>
      <c r="I81" s="3" t="s">
        <v>1259</v>
      </c>
      <c r="J81" s="3" t="s">
        <v>1259</v>
      </c>
      <c r="K81" s="3" t="s">
        <v>1259</v>
      </c>
      <c r="L81" s="3" t="s">
        <v>1259</v>
      </c>
      <c r="M81" s="3" t="s">
        <v>1259</v>
      </c>
      <c r="N81" s="3" t="s">
        <v>1259</v>
      </c>
      <c r="O81" s="3" t="s">
        <v>1259</v>
      </c>
      <c r="P81" s="3" t="s">
        <v>1259</v>
      </c>
      <c r="Q81" s="3" t="s">
        <v>1259</v>
      </c>
      <c r="R81" s="3" t="s">
        <v>1259</v>
      </c>
      <c r="S81" s="3" t="s">
        <v>1259</v>
      </c>
      <c r="T81" s="3" t="s">
        <v>1259</v>
      </c>
      <c r="U81" s="3" t="s">
        <v>1259</v>
      </c>
      <c r="V81" s="3" t="s">
        <v>1259</v>
      </c>
      <c r="W81" s="3" t="s">
        <v>1259</v>
      </c>
      <c r="X81" s="3" t="s">
        <v>1259</v>
      </c>
      <c r="Y81" s="3" t="s">
        <v>1259</v>
      </c>
      <c r="Z81" s="3" t="s">
        <v>1259</v>
      </c>
      <c r="AA81" s="3" t="s">
        <v>1259</v>
      </c>
      <c r="AB81" s="3" t="s">
        <v>1259</v>
      </c>
      <c r="AC81" s="3" t="s">
        <v>1259</v>
      </c>
      <c r="AD81" s="3" t="s">
        <v>1259</v>
      </c>
      <c r="AE81" s="3" t="s">
        <v>1259</v>
      </c>
      <c r="AF81" s="3" t="s">
        <v>1259</v>
      </c>
      <c r="AG81" s="3" t="s">
        <v>1259</v>
      </c>
      <c r="AH81" s="3" t="s">
        <v>1259</v>
      </c>
      <c r="AI81" s="3" t="s">
        <v>1259</v>
      </c>
      <c r="AJ81" s="3" t="s">
        <v>1259</v>
      </c>
      <c r="AK81" s="3" t="s">
        <v>1259</v>
      </c>
      <c r="AL81" s="3" t="s">
        <v>1259</v>
      </c>
      <c r="AM81" s="3" t="s">
        <v>1259</v>
      </c>
      <c r="AN81" s="3" t="s">
        <v>1259</v>
      </c>
      <c r="AO81" s="3" t="s">
        <v>1259</v>
      </c>
      <c r="AP81" s="3" t="s">
        <v>1259</v>
      </c>
      <c r="AQ81" s="3" t="s">
        <v>1259</v>
      </c>
      <c r="AR81" s="3" t="s">
        <v>1259</v>
      </c>
      <c r="AS81" s="3" t="s">
        <v>1259</v>
      </c>
      <c r="AT81" s="3" t="s">
        <v>1259</v>
      </c>
      <c r="AU81" s="3" t="s">
        <v>1259</v>
      </c>
      <c r="AV81" s="3" t="s">
        <v>1259</v>
      </c>
      <c r="AW81" s="3" t="s">
        <v>1259</v>
      </c>
      <c r="AX81" s="56">
        <v>6.1</v>
      </c>
      <c r="AY81" s="57">
        <v>6.5</v>
      </c>
      <c r="AZ81" s="58">
        <v>6.7</v>
      </c>
      <c r="BA81" s="59">
        <v>6.6</v>
      </c>
    </row>
    <row r="82" spans="1:53" x14ac:dyDescent="0.25">
      <c r="A82" s="4">
        <v>26511</v>
      </c>
      <c r="B82" s="3" t="s">
        <v>1259</v>
      </c>
      <c r="C82" s="3" t="s">
        <v>1259</v>
      </c>
      <c r="D82" s="3" t="s">
        <v>1259</v>
      </c>
      <c r="E82" s="3" t="s">
        <v>1259</v>
      </c>
      <c r="F82" s="3" t="s">
        <v>1259</v>
      </c>
      <c r="G82" s="3" t="s">
        <v>1259</v>
      </c>
      <c r="H82" s="3" t="s">
        <v>1259</v>
      </c>
      <c r="I82" s="3" t="s">
        <v>1259</v>
      </c>
      <c r="J82" s="3" t="s">
        <v>1259</v>
      </c>
      <c r="K82" s="3" t="s">
        <v>1259</v>
      </c>
      <c r="L82" s="3" t="s">
        <v>1259</v>
      </c>
      <c r="M82" s="3" t="s">
        <v>1259</v>
      </c>
      <c r="N82" s="3" t="s">
        <v>1259</v>
      </c>
      <c r="O82" s="3" t="s">
        <v>1259</v>
      </c>
      <c r="P82" s="3" t="s">
        <v>1259</v>
      </c>
      <c r="Q82" s="3" t="s">
        <v>1259</v>
      </c>
      <c r="R82" s="3" t="s">
        <v>1259</v>
      </c>
      <c r="S82" s="3" t="s">
        <v>1259</v>
      </c>
      <c r="T82" s="3" t="s">
        <v>1259</v>
      </c>
      <c r="U82" s="3" t="s">
        <v>1259</v>
      </c>
      <c r="V82" s="3" t="s">
        <v>1259</v>
      </c>
      <c r="W82" s="3" t="s">
        <v>1259</v>
      </c>
      <c r="X82" s="3" t="s">
        <v>1259</v>
      </c>
      <c r="Y82" s="3" t="s">
        <v>1259</v>
      </c>
      <c r="Z82" s="3" t="s">
        <v>1259</v>
      </c>
      <c r="AA82" s="3" t="s">
        <v>1259</v>
      </c>
      <c r="AB82" s="3" t="s">
        <v>1259</v>
      </c>
      <c r="AC82" s="3" t="s">
        <v>1259</v>
      </c>
      <c r="AD82" s="3" t="s">
        <v>1259</v>
      </c>
      <c r="AE82" s="3" t="s">
        <v>1259</v>
      </c>
      <c r="AF82" s="3" t="s">
        <v>1259</v>
      </c>
      <c r="AG82" s="3" t="s">
        <v>1259</v>
      </c>
      <c r="AH82" s="3" t="s">
        <v>1259</v>
      </c>
      <c r="AI82" s="3" t="s">
        <v>1259</v>
      </c>
      <c r="AJ82" s="3" t="s">
        <v>1259</v>
      </c>
      <c r="AK82" s="3" t="s">
        <v>1259</v>
      </c>
      <c r="AL82" s="3" t="s">
        <v>1259</v>
      </c>
      <c r="AM82" s="3" t="s">
        <v>1259</v>
      </c>
      <c r="AN82" s="3" t="s">
        <v>1259</v>
      </c>
      <c r="AO82" s="3" t="s">
        <v>1259</v>
      </c>
      <c r="AP82" s="3" t="s">
        <v>1259</v>
      </c>
      <c r="AQ82" s="3" t="s">
        <v>1259</v>
      </c>
      <c r="AR82" s="3" t="s">
        <v>1259</v>
      </c>
      <c r="AS82" s="3" t="s">
        <v>1259</v>
      </c>
      <c r="AT82" s="3" t="s">
        <v>1259</v>
      </c>
      <c r="AU82" s="3" t="s">
        <v>1259</v>
      </c>
      <c r="AV82" s="3" t="s">
        <v>1259</v>
      </c>
      <c r="AW82" s="3" t="s">
        <v>1259</v>
      </c>
      <c r="AX82" s="56">
        <v>6.2</v>
      </c>
      <c r="AY82" s="57">
        <v>6.4</v>
      </c>
      <c r="AZ82" s="58">
        <v>6.7</v>
      </c>
      <c r="BA82" s="59">
        <v>6.7</v>
      </c>
    </row>
    <row r="83" spans="1:53" x14ac:dyDescent="0.25">
      <c r="A83" s="4">
        <v>26542</v>
      </c>
      <c r="B83" s="3" t="s">
        <v>1259</v>
      </c>
      <c r="C83" s="3" t="s">
        <v>1259</v>
      </c>
      <c r="D83" s="3" t="s">
        <v>1259</v>
      </c>
      <c r="E83" s="3" t="s">
        <v>1259</v>
      </c>
      <c r="F83" s="3" t="s">
        <v>1259</v>
      </c>
      <c r="G83" s="3" t="s">
        <v>1259</v>
      </c>
      <c r="H83" s="3" t="s">
        <v>1259</v>
      </c>
      <c r="I83" s="3" t="s">
        <v>1259</v>
      </c>
      <c r="J83" s="3" t="s">
        <v>1259</v>
      </c>
      <c r="K83" s="3" t="s">
        <v>1259</v>
      </c>
      <c r="L83" s="3" t="s">
        <v>1259</v>
      </c>
      <c r="M83" s="3" t="s">
        <v>1259</v>
      </c>
      <c r="N83" s="3" t="s">
        <v>1259</v>
      </c>
      <c r="O83" s="3" t="s">
        <v>1259</v>
      </c>
      <c r="P83" s="3" t="s">
        <v>1259</v>
      </c>
      <c r="Q83" s="3" t="s">
        <v>1259</v>
      </c>
      <c r="R83" s="3" t="s">
        <v>1259</v>
      </c>
      <c r="S83" s="3" t="s">
        <v>1259</v>
      </c>
      <c r="T83" s="3" t="s">
        <v>1259</v>
      </c>
      <c r="U83" s="3" t="s">
        <v>1259</v>
      </c>
      <c r="V83" s="3" t="s">
        <v>1259</v>
      </c>
      <c r="W83" s="3" t="s">
        <v>1259</v>
      </c>
      <c r="X83" s="3" t="s">
        <v>1259</v>
      </c>
      <c r="Y83" s="3" t="s">
        <v>1259</v>
      </c>
      <c r="Z83" s="3" t="s">
        <v>1259</v>
      </c>
      <c r="AA83" s="3" t="s">
        <v>1259</v>
      </c>
      <c r="AB83" s="3" t="s">
        <v>1259</v>
      </c>
      <c r="AC83" s="3" t="s">
        <v>1259</v>
      </c>
      <c r="AD83" s="3" t="s">
        <v>1259</v>
      </c>
      <c r="AE83" s="3" t="s">
        <v>1259</v>
      </c>
      <c r="AF83" s="3" t="s">
        <v>1259</v>
      </c>
      <c r="AG83" s="3" t="s">
        <v>1259</v>
      </c>
      <c r="AH83" s="3" t="s">
        <v>1259</v>
      </c>
      <c r="AI83" s="3" t="s">
        <v>1259</v>
      </c>
      <c r="AJ83" s="3" t="s">
        <v>1259</v>
      </c>
      <c r="AK83" s="3" t="s">
        <v>1259</v>
      </c>
      <c r="AL83" s="3" t="s">
        <v>1259</v>
      </c>
      <c r="AM83" s="3" t="s">
        <v>1259</v>
      </c>
      <c r="AN83" s="3" t="s">
        <v>1259</v>
      </c>
      <c r="AO83" s="3" t="s">
        <v>1259</v>
      </c>
      <c r="AP83" s="3" t="s">
        <v>1259</v>
      </c>
      <c r="AQ83" s="3" t="s">
        <v>1259</v>
      </c>
      <c r="AR83" s="3" t="s">
        <v>1259</v>
      </c>
      <c r="AS83" s="3" t="s">
        <v>1259</v>
      </c>
      <c r="AT83" s="3" t="s">
        <v>1259</v>
      </c>
      <c r="AU83" s="3" t="s">
        <v>1259</v>
      </c>
      <c r="AV83" s="3" t="s">
        <v>1259</v>
      </c>
      <c r="AW83" s="3" t="s">
        <v>1259</v>
      </c>
      <c r="AX83" s="56">
        <v>6.3</v>
      </c>
      <c r="AY83" s="57">
        <v>6.3</v>
      </c>
      <c r="AZ83" s="58">
        <v>6.7</v>
      </c>
      <c r="BA83" s="59">
        <v>6.9</v>
      </c>
    </row>
    <row r="84" spans="1:53" x14ac:dyDescent="0.25">
      <c r="A84" s="4">
        <v>26572</v>
      </c>
      <c r="B84" s="3" t="s">
        <v>1259</v>
      </c>
      <c r="C84" s="3" t="s">
        <v>1259</v>
      </c>
      <c r="D84" s="3" t="s">
        <v>1259</v>
      </c>
      <c r="E84" s="3" t="s">
        <v>1259</v>
      </c>
      <c r="F84" s="3" t="s">
        <v>1259</v>
      </c>
      <c r="G84" s="3" t="s">
        <v>1259</v>
      </c>
      <c r="H84" s="3" t="s">
        <v>1259</v>
      </c>
      <c r="I84" s="3" t="s">
        <v>1259</v>
      </c>
      <c r="J84" s="3" t="s">
        <v>1259</v>
      </c>
      <c r="K84" s="3" t="s">
        <v>1259</v>
      </c>
      <c r="L84" s="3" t="s">
        <v>1259</v>
      </c>
      <c r="M84" s="3" t="s">
        <v>1259</v>
      </c>
      <c r="N84" s="3" t="s">
        <v>1259</v>
      </c>
      <c r="O84" s="3" t="s">
        <v>1259</v>
      </c>
      <c r="P84" s="3" t="s">
        <v>1259</v>
      </c>
      <c r="Q84" s="3" t="s">
        <v>1259</v>
      </c>
      <c r="R84" s="3" t="s">
        <v>1259</v>
      </c>
      <c r="S84" s="3" t="s">
        <v>1259</v>
      </c>
      <c r="T84" s="3" t="s">
        <v>1259</v>
      </c>
      <c r="U84" s="3" t="s">
        <v>1259</v>
      </c>
      <c r="V84" s="3" t="s">
        <v>1259</v>
      </c>
      <c r="W84" s="3" t="s">
        <v>1259</v>
      </c>
      <c r="X84" s="3" t="s">
        <v>1259</v>
      </c>
      <c r="Y84" s="3" t="s">
        <v>1259</v>
      </c>
      <c r="Z84" s="3" t="s">
        <v>1259</v>
      </c>
      <c r="AA84" s="3" t="s">
        <v>1259</v>
      </c>
      <c r="AB84" s="3" t="s">
        <v>1259</v>
      </c>
      <c r="AC84" s="3" t="s">
        <v>1259</v>
      </c>
      <c r="AD84" s="3" t="s">
        <v>1259</v>
      </c>
      <c r="AE84" s="3" t="s">
        <v>1259</v>
      </c>
      <c r="AF84" s="3" t="s">
        <v>1259</v>
      </c>
      <c r="AG84" s="3" t="s">
        <v>1259</v>
      </c>
      <c r="AH84" s="3" t="s">
        <v>1259</v>
      </c>
      <c r="AI84" s="3" t="s">
        <v>1259</v>
      </c>
      <c r="AJ84" s="3" t="s">
        <v>1259</v>
      </c>
      <c r="AK84" s="3" t="s">
        <v>1259</v>
      </c>
      <c r="AL84" s="3" t="s">
        <v>1259</v>
      </c>
      <c r="AM84" s="3" t="s">
        <v>1259</v>
      </c>
      <c r="AN84" s="3" t="s">
        <v>1259</v>
      </c>
      <c r="AO84" s="3" t="s">
        <v>1259</v>
      </c>
      <c r="AP84" s="3" t="s">
        <v>1259</v>
      </c>
      <c r="AQ84" s="3" t="s">
        <v>1259</v>
      </c>
      <c r="AR84" s="3" t="s">
        <v>1259</v>
      </c>
      <c r="AS84" s="3" t="s">
        <v>1259</v>
      </c>
      <c r="AT84" s="3" t="s">
        <v>1259</v>
      </c>
      <c r="AU84" s="3" t="s">
        <v>1259</v>
      </c>
      <c r="AV84" s="3" t="s">
        <v>1259</v>
      </c>
      <c r="AW84" s="3" t="s">
        <v>1259</v>
      </c>
      <c r="AX84" s="56">
        <v>6.4</v>
      </c>
      <c r="AY84" s="57">
        <v>6.3</v>
      </c>
      <c r="AZ84" s="58">
        <v>6.8</v>
      </c>
      <c r="BA84" s="59">
        <v>7</v>
      </c>
    </row>
    <row r="85" spans="1:53" x14ac:dyDescent="0.25">
      <c r="A85" s="4">
        <v>26603</v>
      </c>
      <c r="B85" s="3" t="s">
        <v>1259</v>
      </c>
      <c r="C85" s="3" t="s">
        <v>1259</v>
      </c>
      <c r="D85" s="3" t="s">
        <v>1259</v>
      </c>
      <c r="E85" s="3" t="s">
        <v>1259</v>
      </c>
      <c r="F85" s="3" t="s">
        <v>1259</v>
      </c>
      <c r="G85" s="3" t="s">
        <v>1259</v>
      </c>
      <c r="H85" s="3" t="s">
        <v>1259</v>
      </c>
      <c r="I85" s="3" t="s">
        <v>1259</v>
      </c>
      <c r="J85" s="3" t="s">
        <v>1259</v>
      </c>
      <c r="K85" s="3" t="s">
        <v>1259</v>
      </c>
      <c r="L85" s="3" t="s">
        <v>1259</v>
      </c>
      <c r="M85" s="3" t="s">
        <v>1259</v>
      </c>
      <c r="N85" s="3" t="s">
        <v>1259</v>
      </c>
      <c r="O85" s="3" t="s">
        <v>1259</v>
      </c>
      <c r="P85" s="3" t="s">
        <v>1259</v>
      </c>
      <c r="Q85" s="3" t="s">
        <v>1259</v>
      </c>
      <c r="R85" s="3" t="s">
        <v>1259</v>
      </c>
      <c r="S85" s="3" t="s">
        <v>1259</v>
      </c>
      <c r="T85" s="3" t="s">
        <v>1259</v>
      </c>
      <c r="U85" s="3" t="s">
        <v>1259</v>
      </c>
      <c r="V85" s="3" t="s">
        <v>1259</v>
      </c>
      <c r="W85" s="3" t="s">
        <v>1259</v>
      </c>
      <c r="X85" s="3" t="s">
        <v>1259</v>
      </c>
      <c r="Y85" s="3" t="s">
        <v>1259</v>
      </c>
      <c r="Z85" s="3" t="s">
        <v>1259</v>
      </c>
      <c r="AA85" s="3" t="s">
        <v>1259</v>
      </c>
      <c r="AB85" s="3" t="s">
        <v>1259</v>
      </c>
      <c r="AC85" s="3" t="s">
        <v>1259</v>
      </c>
      <c r="AD85" s="3" t="s">
        <v>1259</v>
      </c>
      <c r="AE85" s="3" t="s">
        <v>1259</v>
      </c>
      <c r="AF85" s="3" t="s">
        <v>1259</v>
      </c>
      <c r="AG85" s="3" t="s">
        <v>1259</v>
      </c>
      <c r="AH85" s="3" t="s">
        <v>1259</v>
      </c>
      <c r="AI85" s="3" t="s">
        <v>1259</v>
      </c>
      <c r="AJ85" s="3" t="s">
        <v>1259</v>
      </c>
      <c r="AK85" s="3" t="s">
        <v>1259</v>
      </c>
      <c r="AL85" s="3" t="s">
        <v>1259</v>
      </c>
      <c r="AM85" s="3" t="s">
        <v>1259</v>
      </c>
      <c r="AN85" s="3" t="s">
        <v>1259</v>
      </c>
      <c r="AO85" s="3" t="s">
        <v>1259</v>
      </c>
      <c r="AP85" s="3" t="s">
        <v>1259</v>
      </c>
      <c r="AQ85" s="3" t="s">
        <v>1259</v>
      </c>
      <c r="AR85" s="3" t="s">
        <v>1259</v>
      </c>
      <c r="AS85" s="3" t="s">
        <v>1259</v>
      </c>
      <c r="AT85" s="3" t="s">
        <v>1259</v>
      </c>
      <c r="AU85" s="3" t="s">
        <v>1259</v>
      </c>
      <c r="AV85" s="3" t="s">
        <v>1259</v>
      </c>
      <c r="AW85" s="3" t="s">
        <v>1259</v>
      </c>
      <c r="AX85" s="56">
        <v>6.4</v>
      </c>
      <c r="AY85" s="57">
        <v>6.2</v>
      </c>
      <c r="AZ85" s="58">
        <v>6.9</v>
      </c>
      <c r="BA85" s="59">
        <v>7.1</v>
      </c>
    </row>
    <row r="86" spans="1:53" x14ac:dyDescent="0.25">
      <c r="A86" s="4">
        <v>26633</v>
      </c>
      <c r="B86" s="3" t="s">
        <v>1259</v>
      </c>
      <c r="C86" s="3" t="s">
        <v>1259</v>
      </c>
      <c r="D86" s="3" t="s">
        <v>1259</v>
      </c>
      <c r="E86" s="3" t="s">
        <v>1259</v>
      </c>
      <c r="F86" s="3" t="s">
        <v>1259</v>
      </c>
      <c r="G86" s="3" t="s">
        <v>1259</v>
      </c>
      <c r="H86" s="3" t="s">
        <v>1259</v>
      </c>
      <c r="I86" s="3" t="s">
        <v>1259</v>
      </c>
      <c r="J86" s="3" t="s">
        <v>1259</v>
      </c>
      <c r="K86" s="3" t="s">
        <v>1259</v>
      </c>
      <c r="L86" s="3" t="s">
        <v>1259</v>
      </c>
      <c r="M86" s="3" t="s">
        <v>1259</v>
      </c>
      <c r="N86" s="3" t="s">
        <v>1259</v>
      </c>
      <c r="O86" s="3" t="s">
        <v>1259</v>
      </c>
      <c r="P86" s="3" t="s">
        <v>1259</v>
      </c>
      <c r="Q86" s="3" t="s">
        <v>1259</v>
      </c>
      <c r="R86" s="3" t="s">
        <v>1259</v>
      </c>
      <c r="S86" s="3" t="s">
        <v>1259</v>
      </c>
      <c r="T86" s="3" t="s">
        <v>1259</v>
      </c>
      <c r="U86" s="3" t="s">
        <v>1259</v>
      </c>
      <c r="V86" s="3" t="s">
        <v>1259</v>
      </c>
      <c r="W86" s="3" t="s">
        <v>1259</v>
      </c>
      <c r="X86" s="3" t="s">
        <v>1259</v>
      </c>
      <c r="Y86" s="3" t="s">
        <v>1259</v>
      </c>
      <c r="Z86" s="3" t="s">
        <v>1259</v>
      </c>
      <c r="AA86" s="3" t="s">
        <v>1259</v>
      </c>
      <c r="AB86" s="3" t="s">
        <v>1259</v>
      </c>
      <c r="AC86" s="3" t="s">
        <v>1259</v>
      </c>
      <c r="AD86" s="3" t="s">
        <v>1259</v>
      </c>
      <c r="AE86" s="3" t="s">
        <v>1259</v>
      </c>
      <c r="AF86" s="3" t="s">
        <v>1259</v>
      </c>
      <c r="AG86" s="3" t="s">
        <v>1259</v>
      </c>
      <c r="AH86" s="3" t="s">
        <v>1259</v>
      </c>
      <c r="AI86" s="3" t="s">
        <v>1259</v>
      </c>
      <c r="AJ86" s="3" t="s">
        <v>1259</v>
      </c>
      <c r="AK86" s="3" t="s">
        <v>1259</v>
      </c>
      <c r="AL86" s="3" t="s">
        <v>1259</v>
      </c>
      <c r="AM86" s="3" t="s">
        <v>1259</v>
      </c>
      <c r="AN86" s="3" t="s">
        <v>1259</v>
      </c>
      <c r="AO86" s="3" t="s">
        <v>1259</v>
      </c>
      <c r="AP86" s="3" t="s">
        <v>1259</v>
      </c>
      <c r="AQ86" s="3" t="s">
        <v>1259</v>
      </c>
      <c r="AR86" s="3" t="s">
        <v>1259</v>
      </c>
      <c r="AS86" s="3" t="s">
        <v>1259</v>
      </c>
      <c r="AT86" s="3" t="s">
        <v>1259</v>
      </c>
      <c r="AU86" s="3" t="s">
        <v>1259</v>
      </c>
      <c r="AV86" s="3" t="s">
        <v>1259</v>
      </c>
      <c r="AW86" s="3" t="s">
        <v>1259</v>
      </c>
      <c r="AX86" s="56">
        <v>6.5</v>
      </c>
      <c r="AY86" s="57">
        <v>6.2</v>
      </c>
      <c r="AZ86" s="58">
        <v>7</v>
      </c>
      <c r="BA86" s="59">
        <v>7.1</v>
      </c>
    </row>
    <row r="87" spans="1:53" x14ac:dyDescent="0.25">
      <c r="A87" s="4">
        <v>26664</v>
      </c>
      <c r="B87" s="3" t="s">
        <v>1259</v>
      </c>
      <c r="C87" s="3" t="s">
        <v>1259</v>
      </c>
      <c r="D87" s="3" t="s">
        <v>1259</v>
      </c>
      <c r="E87" s="3" t="s">
        <v>1259</v>
      </c>
      <c r="F87" s="3" t="s">
        <v>1259</v>
      </c>
      <c r="G87" s="3" t="s">
        <v>1259</v>
      </c>
      <c r="H87" s="3" t="s">
        <v>1259</v>
      </c>
      <c r="I87" s="3" t="s">
        <v>1259</v>
      </c>
      <c r="J87" s="3" t="s">
        <v>1259</v>
      </c>
      <c r="K87" s="3" t="s">
        <v>1259</v>
      </c>
      <c r="L87" s="3" t="s">
        <v>1259</v>
      </c>
      <c r="M87" s="3" t="s">
        <v>1259</v>
      </c>
      <c r="N87" s="3" t="s">
        <v>1259</v>
      </c>
      <c r="O87" s="3" t="s">
        <v>1259</v>
      </c>
      <c r="P87" s="3" t="s">
        <v>1259</v>
      </c>
      <c r="Q87" s="3" t="s">
        <v>1259</v>
      </c>
      <c r="R87" s="3" t="s">
        <v>1259</v>
      </c>
      <c r="S87" s="3" t="s">
        <v>1259</v>
      </c>
      <c r="T87" s="3" t="s">
        <v>1259</v>
      </c>
      <c r="U87" s="3" t="s">
        <v>1259</v>
      </c>
      <c r="V87" s="3" t="s">
        <v>1259</v>
      </c>
      <c r="W87" s="3" t="s">
        <v>1259</v>
      </c>
      <c r="X87" s="3" t="s">
        <v>1259</v>
      </c>
      <c r="Y87" s="3" t="s">
        <v>1259</v>
      </c>
      <c r="Z87" s="3" t="s">
        <v>1259</v>
      </c>
      <c r="AA87" s="3" t="s">
        <v>1259</v>
      </c>
      <c r="AB87" s="3" t="s">
        <v>1259</v>
      </c>
      <c r="AC87" s="3" t="s">
        <v>1259</v>
      </c>
      <c r="AD87" s="3" t="s">
        <v>1259</v>
      </c>
      <c r="AE87" s="3" t="s">
        <v>1259</v>
      </c>
      <c r="AF87" s="3" t="s">
        <v>1259</v>
      </c>
      <c r="AG87" s="3" t="s">
        <v>1259</v>
      </c>
      <c r="AH87" s="3" t="s">
        <v>1259</v>
      </c>
      <c r="AI87" s="3" t="s">
        <v>1259</v>
      </c>
      <c r="AJ87" s="3" t="s">
        <v>1259</v>
      </c>
      <c r="AK87" s="3" t="s">
        <v>1259</v>
      </c>
      <c r="AL87" s="3" t="s">
        <v>1259</v>
      </c>
      <c r="AM87" s="3" t="s">
        <v>1259</v>
      </c>
      <c r="AN87" s="3" t="s">
        <v>1259</v>
      </c>
      <c r="AO87" s="3" t="s">
        <v>1259</v>
      </c>
      <c r="AP87" s="3" t="s">
        <v>1259</v>
      </c>
      <c r="AQ87" s="3" t="s">
        <v>1259</v>
      </c>
      <c r="AR87" s="3" t="s">
        <v>1259</v>
      </c>
      <c r="AS87" s="3" t="s">
        <v>1259</v>
      </c>
      <c r="AT87" s="3" t="s">
        <v>1259</v>
      </c>
      <c r="AU87" s="3" t="s">
        <v>1259</v>
      </c>
      <c r="AV87" s="3" t="s">
        <v>1259</v>
      </c>
      <c r="AW87" s="3" t="s">
        <v>1259</v>
      </c>
      <c r="AX87" s="56">
        <v>6.6</v>
      </c>
      <c r="AY87" s="57">
        <v>6.3</v>
      </c>
      <c r="AZ87" s="58">
        <v>7.1</v>
      </c>
      <c r="BA87" s="59">
        <v>7.1</v>
      </c>
    </row>
    <row r="88" spans="1:53" x14ac:dyDescent="0.25">
      <c r="A88" s="4">
        <v>26695</v>
      </c>
      <c r="B88" s="3" t="s">
        <v>1259</v>
      </c>
      <c r="C88" s="3" t="s">
        <v>1259</v>
      </c>
      <c r="D88" s="3" t="s">
        <v>1259</v>
      </c>
      <c r="E88" s="3" t="s">
        <v>1259</v>
      </c>
      <c r="F88" s="3" t="s">
        <v>1259</v>
      </c>
      <c r="G88" s="3" t="s">
        <v>1259</v>
      </c>
      <c r="H88" s="3" t="s">
        <v>1259</v>
      </c>
      <c r="I88" s="3" t="s">
        <v>1259</v>
      </c>
      <c r="J88" s="3" t="s">
        <v>1259</v>
      </c>
      <c r="K88" s="3" t="s">
        <v>1259</v>
      </c>
      <c r="L88" s="3" t="s">
        <v>1259</v>
      </c>
      <c r="M88" s="3" t="s">
        <v>1259</v>
      </c>
      <c r="N88" s="3" t="s">
        <v>1259</v>
      </c>
      <c r="O88" s="3" t="s">
        <v>1259</v>
      </c>
      <c r="P88" s="3" t="s">
        <v>1259</v>
      </c>
      <c r="Q88" s="3" t="s">
        <v>1259</v>
      </c>
      <c r="R88" s="3" t="s">
        <v>1259</v>
      </c>
      <c r="S88" s="3" t="s">
        <v>1259</v>
      </c>
      <c r="T88" s="3" t="s">
        <v>1259</v>
      </c>
      <c r="U88" s="3" t="s">
        <v>1259</v>
      </c>
      <c r="V88" s="3" t="s">
        <v>1259</v>
      </c>
      <c r="W88" s="3" t="s">
        <v>1259</v>
      </c>
      <c r="X88" s="3" t="s">
        <v>1259</v>
      </c>
      <c r="Y88" s="3" t="s">
        <v>1259</v>
      </c>
      <c r="Z88" s="3" t="s">
        <v>1259</v>
      </c>
      <c r="AA88" s="3" t="s">
        <v>1259</v>
      </c>
      <c r="AB88" s="3" t="s">
        <v>1259</v>
      </c>
      <c r="AC88" s="3" t="s">
        <v>1259</v>
      </c>
      <c r="AD88" s="3" t="s">
        <v>1259</v>
      </c>
      <c r="AE88" s="3" t="s">
        <v>1259</v>
      </c>
      <c r="AF88" s="3" t="s">
        <v>1259</v>
      </c>
      <c r="AG88" s="3" t="s">
        <v>1259</v>
      </c>
      <c r="AH88" s="3" t="s">
        <v>1259</v>
      </c>
      <c r="AI88" s="3" t="s">
        <v>1259</v>
      </c>
      <c r="AJ88" s="3" t="s">
        <v>1259</v>
      </c>
      <c r="AK88" s="3" t="s">
        <v>1259</v>
      </c>
      <c r="AL88" s="3" t="s">
        <v>1259</v>
      </c>
      <c r="AM88" s="3" t="s">
        <v>1259</v>
      </c>
      <c r="AN88" s="3" t="s">
        <v>1259</v>
      </c>
      <c r="AO88" s="3" t="s">
        <v>1259</v>
      </c>
      <c r="AP88" s="3" t="s">
        <v>1259</v>
      </c>
      <c r="AQ88" s="3" t="s">
        <v>1259</v>
      </c>
      <c r="AR88" s="3" t="s">
        <v>1259</v>
      </c>
      <c r="AS88" s="3" t="s">
        <v>1259</v>
      </c>
      <c r="AT88" s="3" t="s">
        <v>1259</v>
      </c>
      <c r="AU88" s="3" t="s">
        <v>1259</v>
      </c>
      <c r="AV88" s="3" t="s">
        <v>1259</v>
      </c>
      <c r="AW88" s="3" t="s">
        <v>1259</v>
      </c>
      <c r="AX88" s="56">
        <v>6.7</v>
      </c>
      <c r="AY88" s="57">
        <v>6.4</v>
      </c>
      <c r="AZ88" s="58">
        <v>7.1</v>
      </c>
      <c r="BA88" s="59">
        <v>7.2</v>
      </c>
    </row>
    <row r="89" spans="1:53" x14ac:dyDescent="0.25">
      <c r="A89" s="4">
        <v>26723</v>
      </c>
      <c r="B89" s="3" t="s">
        <v>1259</v>
      </c>
      <c r="C89" s="3" t="s">
        <v>1259</v>
      </c>
      <c r="D89" s="3" t="s">
        <v>1259</v>
      </c>
      <c r="E89" s="3" t="s">
        <v>1259</v>
      </c>
      <c r="F89" s="3" t="s">
        <v>1259</v>
      </c>
      <c r="G89" s="3" t="s">
        <v>1259</v>
      </c>
      <c r="H89" s="3" t="s">
        <v>1259</v>
      </c>
      <c r="I89" s="3" t="s">
        <v>1259</v>
      </c>
      <c r="J89" s="3" t="s">
        <v>1259</v>
      </c>
      <c r="K89" s="3" t="s">
        <v>1259</v>
      </c>
      <c r="L89" s="3" t="s">
        <v>1259</v>
      </c>
      <c r="M89" s="3" t="s">
        <v>1259</v>
      </c>
      <c r="N89" s="3" t="s">
        <v>1259</v>
      </c>
      <c r="O89" s="3" t="s">
        <v>1259</v>
      </c>
      <c r="P89" s="3" t="s">
        <v>1259</v>
      </c>
      <c r="Q89" s="3" t="s">
        <v>1259</v>
      </c>
      <c r="R89" s="3" t="s">
        <v>1259</v>
      </c>
      <c r="S89" s="3" t="s">
        <v>1259</v>
      </c>
      <c r="T89" s="3" t="s">
        <v>1259</v>
      </c>
      <c r="U89" s="3" t="s">
        <v>1259</v>
      </c>
      <c r="V89" s="3" t="s">
        <v>1259</v>
      </c>
      <c r="W89" s="3" t="s">
        <v>1259</v>
      </c>
      <c r="X89" s="3" t="s">
        <v>1259</v>
      </c>
      <c r="Y89" s="3" t="s">
        <v>1259</v>
      </c>
      <c r="Z89" s="3" t="s">
        <v>1259</v>
      </c>
      <c r="AA89" s="3" t="s">
        <v>1259</v>
      </c>
      <c r="AB89" s="3" t="s">
        <v>1259</v>
      </c>
      <c r="AC89" s="3" t="s">
        <v>1259</v>
      </c>
      <c r="AD89" s="3" t="s">
        <v>1259</v>
      </c>
      <c r="AE89" s="3" t="s">
        <v>1259</v>
      </c>
      <c r="AF89" s="3" t="s">
        <v>1259</v>
      </c>
      <c r="AG89" s="3" t="s">
        <v>1259</v>
      </c>
      <c r="AH89" s="3" t="s">
        <v>1259</v>
      </c>
      <c r="AI89" s="3" t="s">
        <v>1259</v>
      </c>
      <c r="AJ89" s="3" t="s">
        <v>1259</v>
      </c>
      <c r="AK89" s="3" t="s">
        <v>1259</v>
      </c>
      <c r="AL89" s="3" t="s">
        <v>1259</v>
      </c>
      <c r="AM89" s="3" t="s">
        <v>1259</v>
      </c>
      <c r="AN89" s="3" t="s">
        <v>1259</v>
      </c>
      <c r="AO89" s="3" t="s">
        <v>1259</v>
      </c>
      <c r="AP89" s="3" t="s">
        <v>1259</v>
      </c>
      <c r="AQ89" s="3" t="s">
        <v>1259</v>
      </c>
      <c r="AR89" s="3" t="s">
        <v>1259</v>
      </c>
      <c r="AS89" s="3" t="s">
        <v>1259</v>
      </c>
      <c r="AT89" s="3" t="s">
        <v>1259</v>
      </c>
      <c r="AU89" s="3" t="s">
        <v>1259</v>
      </c>
      <c r="AV89" s="3" t="s">
        <v>1259</v>
      </c>
      <c r="AW89" s="3" t="s">
        <v>1259</v>
      </c>
      <c r="AX89" s="56">
        <v>6.8</v>
      </c>
      <c r="AY89" s="57">
        <v>6.6</v>
      </c>
      <c r="AZ89" s="58">
        <v>7.2</v>
      </c>
      <c r="BA89" s="59">
        <v>7.2</v>
      </c>
    </row>
    <row r="90" spans="1:53" x14ac:dyDescent="0.25">
      <c r="A90" s="4">
        <v>26754</v>
      </c>
      <c r="B90" s="3" t="s">
        <v>1259</v>
      </c>
      <c r="C90" s="3" t="s">
        <v>1259</v>
      </c>
      <c r="D90" s="3" t="s">
        <v>1259</v>
      </c>
      <c r="E90" s="3" t="s">
        <v>1259</v>
      </c>
      <c r="F90" s="3" t="s">
        <v>1259</v>
      </c>
      <c r="G90" s="3" t="s">
        <v>1259</v>
      </c>
      <c r="H90" s="3" t="s">
        <v>1259</v>
      </c>
      <c r="I90" s="3" t="s">
        <v>1259</v>
      </c>
      <c r="J90" s="3" t="s">
        <v>1259</v>
      </c>
      <c r="K90" s="3" t="s">
        <v>1259</v>
      </c>
      <c r="L90" s="3" t="s">
        <v>1259</v>
      </c>
      <c r="M90" s="3" t="s">
        <v>1259</v>
      </c>
      <c r="N90" s="3" t="s">
        <v>1259</v>
      </c>
      <c r="O90" s="3" t="s">
        <v>1259</v>
      </c>
      <c r="P90" s="3" t="s">
        <v>1259</v>
      </c>
      <c r="Q90" s="3" t="s">
        <v>1259</v>
      </c>
      <c r="R90" s="3" t="s">
        <v>1259</v>
      </c>
      <c r="S90" s="3" t="s">
        <v>1259</v>
      </c>
      <c r="T90" s="3" t="s">
        <v>1259</v>
      </c>
      <c r="U90" s="3" t="s">
        <v>1259</v>
      </c>
      <c r="V90" s="3" t="s">
        <v>1259</v>
      </c>
      <c r="W90" s="3" t="s">
        <v>1259</v>
      </c>
      <c r="X90" s="3" t="s">
        <v>1259</v>
      </c>
      <c r="Y90" s="3" t="s">
        <v>1259</v>
      </c>
      <c r="Z90" s="3" t="s">
        <v>1259</v>
      </c>
      <c r="AA90" s="3" t="s">
        <v>1259</v>
      </c>
      <c r="AB90" s="3" t="s">
        <v>1259</v>
      </c>
      <c r="AC90" s="3" t="s">
        <v>1259</v>
      </c>
      <c r="AD90" s="3" t="s">
        <v>1259</v>
      </c>
      <c r="AE90" s="3" t="s">
        <v>1259</v>
      </c>
      <c r="AF90" s="3" t="s">
        <v>1259</v>
      </c>
      <c r="AG90" s="3" t="s">
        <v>1259</v>
      </c>
      <c r="AH90" s="3" t="s">
        <v>1259</v>
      </c>
      <c r="AI90" s="3" t="s">
        <v>1259</v>
      </c>
      <c r="AJ90" s="3" t="s">
        <v>1259</v>
      </c>
      <c r="AK90" s="3" t="s">
        <v>1259</v>
      </c>
      <c r="AL90" s="3" t="s">
        <v>1259</v>
      </c>
      <c r="AM90" s="3" t="s">
        <v>1259</v>
      </c>
      <c r="AN90" s="3" t="s">
        <v>1259</v>
      </c>
      <c r="AO90" s="3" t="s">
        <v>1259</v>
      </c>
      <c r="AP90" s="3" t="s">
        <v>1259</v>
      </c>
      <c r="AQ90" s="3" t="s">
        <v>1259</v>
      </c>
      <c r="AR90" s="3" t="s">
        <v>1259</v>
      </c>
      <c r="AS90" s="3" t="s">
        <v>1259</v>
      </c>
      <c r="AT90" s="3" t="s">
        <v>1259</v>
      </c>
      <c r="AU90" s="3" t="s">
        <v>1259</v>
      </c>
      <c r="AV90" s="3" t="s">
        <v>1259</v>
      </c>
      <c r="AW90" s="3" t="s">
        <v>1259</v>
      </c>
      <c r="AX90" s="56">
        <v>6.9</v>
      </c>
      <c r="AY90" s="57">
        <v>6.7</v>
      </c>
      <c r="AZ90" s="58">
        <v>7.2</v>
      </c>
      <c r="BA90" s="59">
        <v>7.3</v>
      </c>
    </row>
    <row r="91" spans="1:53" x14ac:dyDescent="0.25">
      <c r="A91" s="4">
        <v>26784</v>
      </c>
      <c r="B91" s="3" t="s">
        <v>1259</v>
      </c>
      <c r="C91" s="3" t="s">
        <v>1259</v>
      </c>
      <c r="D91" s="3" t="s">
        <v>1259</v>
      </c>
      <c r="E91" s="3" t="s">
        <v>1259</v>
      </c>
      <c r="F91" s="3" t="s">
        <v>1259</v>
      </c>
      <c r="G91" s="3" t="s">
        <v>1259</v>
      </c>
      <c r="H91" s="3" t="s">
        <v>1259</v>
      </c>
      <c r="I91" s="3" t="s">
        <v>1259</v>
      </c>
      <c r="J91" s="3" t="s">
        <v>1259</v>
      </c>
      <c r="K91" s="3" t="s">
        <v>1259</v>
      </c>
      <c r="L91" s="3" t="s">
        <v>1259</v>
      </c>
      <c r="M91" s="3" t="s">
        <v>1259</v>
      </c>
      <c r="N91" s="3" t="s">
        <v>1259</v>
      </c>
      <c r="O91" s="3" t="s">
        <v>1259</v>
      </c>
      <c r="P91" s="3" t="s">
        <v>1259</v>
      </c>
      <c r="Q91" s="3" t="s">
        <v>1259</v>
      </c>
      <c r="R91" s="3" t="s">
        <v>1259</v>
      </c>
      <c r="S91" s="3" t="s">
        <v>1259</v>
      </c>
      <c r="T91" s="3" t="s">
        <v>1259</v>
      </c>
      <c r="U91" s="3" t="s">
        <v>1259</v>
      </c>
      <c r="V91" s="3" t="s">
        <v>1259</v>
      </c>
      <c r="W91" s="3" t="s">
        <v>1259</v>
      </c>
      <c r="X91" s="3" t="s">
        <v>1259</v>
      </c>
      <c r="Y91" s="3" t="s">
        <v>1259</v>
      </c>
      <c r="Z91" s="3" t="s">
        <v>1259</v>
      </c>
      <c r="AA91" s="3" t="s">
        <v>1259</v>
      </c>
      <c r="AB91" s="3" t="s">
        <v>1259</v>
      </c>
      <c r="AC91" s="3" t="s">
        <v>1259</v>
      </c>
      <c r="AD91" s="3" t="s">
        <v>1259</v>
      </c>
      <c r="AE91" s="3" t="s">
        <v>1259</v>
      </c>
      <c r="AF91" s="3" t="s">
        <v>1259</v>
      </c>
      <c r="AG91" s="3" t="s">
        <v>1259</v>
      </c>
      <c r="AH91" s="3" t="s">
        <v>1259</v>
      </c>
      <c r="AI91" s="3" t="s">
        <v>1259</v>
      </c>
      <c r="AJ91" s="3" t="s">
        <v>1259</v>
      </c>
      <c r="AK91" s="3" t="s">
        <v>1259</v>
      </c>
      <c r="AL91" s="3" t="s">
        <v>1259</v>
      </c>
      <c r="AM91" s="3" t="s">
        <v>1259</v>
      </c>
      <c r="AN91" s="3" t="s">
        <v>1259</v>
      </c>
      <c r="AO91" s="3" t="s">
        <v>1259</v>
      </c>
      <c r="AP91" s="3" t="s">
        <v>1259</v>
      </c>
      <c r="AQ91" s="3" t="s">
        <v>1259</v>
      </c>
      <c r="AR91" s="3" t="s">
        <v>1259</v>
      </c>
      <c r="AS91" s="3" t="s">
        <v>1259</v>
      </c>
      <c r="AT91" s="3" t="s">
        <v>1259</v>
      </c>
      <c r="AU91" s="3" t="s">
        <v>1259</v>
      </c>
      <c r="AV91" s="3" t="s">
        <v>1259</v>
      </c>
      <c r="AW91" s="3" t="s">
        <v>1259</v>
      </c>
      <c r="AX91" s="56">
        <v>6.9</v>
      </c>
      <c r="AY91" s="57">
        <v>6.8</v>
      </c>
      <c r="AZ91" s="58">
        <v>7.2</v>
      </c>
      <c r="BA91" s="59">
        <v>7.3</v>
      </c>
    </row>
    <row r="92" spans="1:53" x14ac:dyDescent="0.25">
      <c r="A92" s="4">
        <v>26815</v>
      </c>
      <c r="B92" s="3" t="s">
        <v>1259</v>
      </c>
      <c r="C92" s="3" t="s">
        <v>1259</v>
      </c>
      <c r="D92" s="3" t="s">
        <v>1259</v>
      </c>
      <c r="E92" s="3" t="s">
        <v>1259</v>
      </c>
      <c r="F92" s="3" t="s">
        <v>1259</v>
      </c>
      <c r="G92" s="3" t="s">
        <v>1259</v>
      </c>
      <c r="H92" s="3" t="s">
        <v>1259</v>
      </c>
      <c r="I92" s="3" t="s">
        <v>1259</v>
      </c>
      <c r="J92" s="3" t="s">
        <v>1259</v>
      </c>
      <c r="K92" s="3" t="s">
        <v>1259</v>
      </c>
      <c r="L92" s="3" t="s">
        <v>1259</v>
      </c>
      <c r="M92" s="3" t="s">
        <v>1259</v>
      </c>
      <c r="N92" s="3" t="s">
        <v>1259</v>
      </c>
      <c r="O92" s="3" t="s">
        <v>1259</v>
      </c>
      <c r="P92" s="3" t="s">
        <v>1259</v>
      </c>
      <c r="Q92" s="3" t="s">
        <v>1259</v>
      </c>
      <c r="R92" s="3" t="s">
        <v>1259</v>
      </c>
      <c r="S92" s="3" t="s">
        <v>1259</v>
      </c>
      <c r="T92" s="3" t="s">
        <v>1259</v>
      </c>
      <c r="U92" s="3" t="s">
        <v>1259</v>
      </c>
      <c r="V92" s="3" t="s">
        <v>1259</v>
      </c>
      <c r="W92" s="3" t="s">
        <v>1259</v>
      </c>
      <c r="X92" s="3" t="s">
        <v>1259</v>
      </c>
      <c r="Y92" s="3" t="s">
        <v>1259</v>
      </c>
      <c r="Z92" s="3" t="s">
        <v>1259</v>
      </c>
      <c r="AA92" s="3" t="s">
        <v>1259</v>
      </c>
      <c r="AB92" s="3" t="s">
        <v>1259</v>
      </c>
      <c r="AC92" s="3" t="s">
        <v>1259</v>
      </c>
      <c r="AD92" s="3" t="s">
        <v>1259</v>
      </c>
      <c r="AE92" s="3" t="s">
        <v>1259</v>
      </c>
      <c r="AF92" s="3" t="s">
        <v>1259</v>
      </c>
      <c r="AG92" s="3" t="s">
        <v>1259</v>
      </c>
      <c r="AH92" s="3" t="s">
        <v>1259</v>
      </c>
      <c r="AI92" s="3" t="s">
        <v>1259</v>
      </c>
      <c r="AJ92" s="3" t="s">
        <v>1259</v>
      </c>
      <c r="AK92" s="3" t="s">
        <v>1259</v>
      </c>
      <c r="AL92" s="3" t="s">
        <v>1259</v>
      </c>
      <c r="AM92" s="3" t="s">
        <v>1259</v>
      </c>
      <c r="AN92" s="3" t="s">
        <v>1259</v>
      </c>
      <c r="AO92" s="3" t="s">
        <v>1259</v>
      </c>
      <c r="AP92" s="3" t="s">
        <v>1259</v>
      </c>
      <c r="AQ92" s="3" t="s">
        <v>1259</v>
      </c>
      <c r="AR92" s="3" t="s">
        <v>1259</v>
      </c>
      <c r="AS92" s="3" t="s">
        <v>1259</v>
      </c>
      <c r="AT92" s="3" t="s">
        <v>1259</v>
      </c>
      <c r="AU92" s="3" t="s">
        <v>1259</v>
      </c>
      <c r="AV92" s="3" t="s">
        <v>1259</v>
      </c>
      <c r="AW92" s="3" t="s">
        <v>1259</v>
      </c>
      <c r="AX92" s="56">
        <v>7</v>
      </c>
      <c r="AY92" s="57">
        <v>6.9</v>
      </c>
      <c r="AZ92" s="58">
        <v>7.3</v>
      </c>
      <c r="BA92" s="59">
        <v>7.2</v>
      </c>
    </row>
    <row r="93" spans="1:53" x14ac:dyDescent="0.25">
      <c r="A93" s="4">
        <v>26845</v>
      </c>
      <c r="B93" s="3" t="s">
        <v>1259</v>
      </c>
      <c r="C93" s="3" t="s">
        <v>1259</v>
      </c>
      <c r="D93" s="3" t="s">
        <v>1259</v>
      </c>
      <c r="E93" s="3" t="s">
        <v>1259</v>
      </c>
      <c r="F93" s="3" t="s">
        <v>1259</v>
      </c>
      <c r="G93" s="3" t="s">
        <v>1259</v>
      </c>
      <c r="H93" s="3" t="s">
        <v>1259</v>
      </c>
      <c r="I93" s="3" t="s">
        <v>1259</v>
      </c>
      <c r="J93" s="3" t="s">
        <v>1259</v>
      </c>
      <c r="K93" s="3" t="s">
        <v>1259</v>
      </c>
      <c r="L93" s="3" t="s">
        <v>1259</v>
      </c>
      <c r="M93" s="3" t="s">
        <v>1259</v>
      </c>
      <c r="N93" s="3" t="s">
        <v>1259</v>
      </c>
      <c r="O93" s="3" t="s">
        <v>1259</v>
      </c>
      <c r="P93" s="3" t="s">
        <v>1259</v>
      </c>
      <c r="Q93" s="3" t="s">
        <v>1259</v>
      </c>
      <c r="R93" s="3" t="s">
        <v>1259</v>
      </c>
      <c r="S93" s="3" t="s">
        <v>1259</v>
      </c>
      <c r="T93" s="3" t="s">
        <v>1259</v>
      </c>
      <c r="U93" s="3" t="s">
        <v>1259</v>
      </c>
      <c r="V93" s="3" t="s">
        <v>1259</v>
      </c>
      <c r="W93" s="3" t="s">
        <v>1259</v>
      </c>
      <c r="X93" s="3" t="s">
        <v>1259</v>
      </c>
      <c r="Y93" s="3" t="s">
        <v>1259</v>
      </c>
      <c r="Z93" s="3" t="s">
        <v>1259</v>
      </c>
      <c r="AA93" s="3" t="s">
        <v>1259</v>
      </c>
      <c r="AB93" s="3" t="s">
        <v>1259</v>
      </c>
      <c r="AC93" s="3" t="s">
        <v>1259</v>
      </c>
      <c r="AD93" s="3" t="s">
        <v>1259</v>
      </c>
      <c r="AE93" s="3" t="s">
        <v>1259</v>
      </c>
      <c r="AF93" s="3" t="s">
        <v>1259</v>
      </c>
      <c r="AG93" s="3" t="s">
        <v>1259</v>
      </c>
      <c r="AH93" s="3" t="s">
        <v>1259</v>
      </c>
      <c r="AI93" s="3" t="s">
        <v>1259</v>
      </c>
      <c r="AJ93" s="3" t="s">
        <v>1259</v>
      </c>
      <c r="AK93" s="3" t="s">
        <v>1259</v>
      </c>
      <c r="AL93" s="3" t="s">
        <v>1259</v>
      </c>
      <c r="AM93" s="3" t="s">
        <v>1259</v>
      </c>
      <c r="AN93" s="3" t="s">
        <v>1259</v>
      </c>
      <c r="AO93" s="3" t="s">
        <v>1259</v>
      </c>
      <c r="AP93" s="3" t="s">
        <v>1259</v>
      </c>
      <c r="AQ93" s="3" t="s">
        <v>1259</v>
      </c>
      <c r="AR93" s="3" t="s">
        <v>1259</v>
      </c>
      <c r="AS93" s="3" t="s">
        <v>1259</v>
      </c>
      <c r="AT93" s="3" t="s">
        <v>1259</v>
      </c>
      <c r="AU93" s="3" t="s">
        <v>1259</v>
      </c>
      <c r="AV93" s="3" t="s">
        <v>1259</v>
      </c>
      <c r="AW93" s="3" t="s">
        <v>1259</v>
      </c>
      <c r="AX93" s="56">
        <v>7.1</v>
      </c>
      <c r="AY93" s="57">
        <v>7.1</v>
      </c>
      <c r="AZ93" s="58">
        <v>7.5</v>
      </c>
      <c r="BA93" s="59">
        <v>7.3</v>
      </c>
    </row>
    <row r="94" spans="1:53" x14ac:dyDescent="0.25">
      <c r="A94" s="4">
        <v>26876</v>
      </c>
      <c r="B94" s="3" t="s">
        <v>1259</v>
      </c>
      <c r="C94" s="3" t="s">
        <v>1259</v>
      </c>
      <c r="D94" s="3" t="s">
        <v>1259</v>
      </c>
      <c r="E94" s="3" t="s">
        <v>1259</v>
      </c>
      <c r="F94" s="3" t="s">
        <v>1259</v>
      </c>
      <c r="G94" s="3" t="s">
        <v>1259</v>
      </c>
      <c r="H94" s="3" t="s">
        <v>1259</v>
      </c>
      <c r="I94" s="3" t="s">
        <v>1259</v>
      </c>
      <c r="J94" s="3" t="s">
        <v>1259</v>
      </c>
      <c r="K94" s="3" t="s">
        <v>1259</v>
      </c>
      <c r="L94" s="3" t="s">
        <v>1259</v>
      </c>
      <c r="M94" s="3" t="s">
        <v>1259</v>
      </c>
      <c r="N94" s="3" t="s">
        <v>1259</v>
      </c>
      <c r="O94" s="3" t="s">
        <v>1259</v>
      </c>
      <c r="P94" s="3" t="s">
        <v>1259</v>
      </c>
      <c r="Q94" s="3" t="s">
        <v>1259</v>
      </c>
      <c r="R94" s="3" t="s">
        <v>1259</v>
      </c>
      <c r="S94" s="3" t="s">
        <v>1259</v>
      </c>
      <c r="T94" s="3" t="s">
        <v>1259</v>
      </c>
      <c r="U94" s="3" t="s">
        <v>1259</v>
      </c>
      <c r="V94" s="3" t="s">
        <v>1259</v>
      </c>
      <c r="W94" s="3" t="s">
        <v>1259</v>
      </c>
      <c r="X94" s="3" t="s">
        <v>1259</v>
      </c>
      <c r="Y94" s="3" t="s">
        <v>1259</v>
      </c>
      <c r="Z94" s="3" t="s">
        <v>1259</v>
      </c>
      <c r="AA94" s="3" t="s">
        <v>1259</v>
      </c>
      <c r="AB94" s="3" t="s">
        <v>1259</v>
      </c>
      <c r="AC94" s="3" t="s">
        <v>1259</v>
      </c>
      <c r="AD94" s="3" t="s">
        <v>1259</v>
      </c>
      <c r="AE94" s="3" t="s">
        <v>1259</v>
      </c>
      <c r="AF94" s="3" t="s">
        <v>1259</v>
      </c>
      <c r="AG94" s="3" t="s">
        <v>1259</v>
      </c>
      <c r="AH94" s="3" t="s">
        <v>1259</v>
      </c>
      <c r="AI94" s="3" t="s">
        <v>1259</v>
      </c>
      <c r="AJ94" s="3" t="s">
        <v>1259</v>
      </c>
      <c r="AK94" s="3" t="s">
        <v>1259</v>
      </c>
      <c r="AL94" s="3" t="s">
        <v>1259</v>
      </c>
      <c r="AM94" s="3" t="s">
        <v>1259</v>
      </c>
      <c r="AN94" s="3" t="s">
        <v>1259</v>
      </c>
      <c r="AO94" s="3" t="s">
        <v>1259</v>
      </c>
      <c r="AP94" s="3" t="s">
        <v>1259</v>
      </c>
      <c r="AQ94" s="3" t="s">
        <v>1259</v>
      </c>
      <c r="AR94" s="3" t="s">
        <v>1259</v>
      </c>
      <c r="AS94" s="3" t="s">
        <v>1259</v>
      </c>
      <c r="AT94" s="3" t="s">
        <v>1259</v>
      </c>
      <c r="AU94" s="3" t="s">
        <v>1259</v>
      </c>
      <c r="AV94" s="3" t="s">
        <v>1259</v>
      </c>
      <c r="AW94" s="3" t="s">
        <v>1259</v>
      </c>
      <c r="AX94" s="56">
        <v>7.2</v>
      </c>
      <c r="AY94" s="57">
        <v>7.3</v>
      </c>
      <c r="AZ94" s="58">
        <v>7.6</v>
      </c>
      <c r="BA94" s="59">
        <v>7.3</v>
      </c>
    </row>
    <row r="95" spans="1:53" x14ac:dyDescent="0.25">
      <c r="A95" s="4">
        <v>26907</v>
      </c>
      <c r="B95" s="3" t="s">
        <v>1259</v>
      </c>
      <c r="C95" s="3" t="s">
        <v>1259</v>
      </c>
      <c r="D95" s="3" t="s">
        <v>1259</v>
      </c>
      <c r="E95" s="3" t="s">
        <v>1259</v>
      </c>
      <c r="F95" s="3" t="s">
        <v>1259</v>
      </c>
      <c r="G95" s="3" t="s">
        <v>1259</v>
      </c>
      <c r="H95" s="3" t="s">
        <v>1259</v>
      </c>
      <c r="I95" s="3" t="s">
        <v>1259</v>
      </c>
      <c r="J95" s="3" t="s">
        <v>1259</v>
      </c>
      <c r="K95" s="3" t="s">
        <v>1259</v>
      </c>
      <c r="L95" s="3" t="s">
        <v>1259</v>
      </c>
      <c r="M95" s="3" t="s">
        <v>1259</v>
      </c>
      <c r="N95" s="3" t="s">
        <v>1259</v>
      </c>
      <c r="O95" s="3" t="s">
        <v>1259</v>
      </c>
      <c r="P95" s="3" t="s">
        <v>1259</v>
      </c>
      <c r="Q95" s="3" t="s">
        <v>1259</v>
      </c>
      <c r="R95" s="3" t="s">
        <v>1259</v>
      </c>
      <c r="S95" s="3" t="s">
        <v>1259</v>
      </c>
      <c r="T95" s="3" t="s">
        <v>1259</v>
      </c>
      <c r="U95" s="3" t="s">
        <v>1259</v>
      </c>
      <c r="V95" s="3" t="s">
        <v>1259</v>
      </c>
      <c r="W95" s="3" t="s">
        <v>1259</v>
      </c>
      <c r="X95" s="3" t="s">
        <v>1259</v>
      </c>
      <c r="Y95" s="3" t="s">
        <v>1259</v>
      </c>
      <c r="Z95" s="3" t="s">
        <v>1259</v>
      </c>
      <c r="AA95" s="3" t="s">
        <v>1259</v>
      </c>
      <c r="AB95" s="3" t="s">
        <v>1259</v>
      </c>
      <c r="AC95" s="3" t="s">
        <v>1259</v>
      </c>
      <c r="AD95" s="3" t="s">
        <v>1259</v>
      </c>
      <c r="AE95" s="3" t="s">
        <v>1259</v>
      </c>
      <c r="AF95" s="3" t="s">
        <v>1259</v>
      </c>
      <c r="AG95" s="3" t="s">
        <v>1259</v>
      </c>
      <c r="AH95" s="3" t="s">
        <v>1259</v>
      </c>
      <c r="AI95" s="3" t="s">
        <v>1259</v>
      </c>
      <c r="AJ95" s="3" t="s">
        <v>1259</v>
      </c>
      <c r="AK95" s="3" t="s">
        <v>1259</v>
      </c>
      <c r="AL95" s="3" t="s">
        <v>1259</v>
      </c>
      <c r="AM95" s="3" t="s">
        <v>1259</v>
      </c>
      <c r="AN95" s="3" t="s">
        <v>1259</v>
      </c>
      <c r="AO95" s="3" t="s">
        <v>1259</v>
      </c>
      <c r="AP95" s="3" t="s">
        <v>1259</v>
      </c>
      <c r="AQ95" s="3" t="s">
        <v>1259</v>
      </c>
      <c r="AR95" s="3" t="s">
        <v>1259</v>
      </c>
      <c r="AS95" s="3" t="s">
        <v>1259</v>
      </c>
      <c r="AT95" s="3" t="s">
        <v>1259</v>
      </c>
      <c r="AU95" s="3" t="s">
        <v>1259</v>
      </c>
      <c r="AV95" s="3" t="s">
        <v>1259</v>
      </c>
      <c r="AW95" s="3" t="s">
        <v>1259</v>
      </c>
      <c r="AX95" s="56">
        <v>7.4</v>
      </c>
      <c r="AY95" s="57">
        <v>7.5</v>
      </c>
      <c r="AZ95" s="58">
        <v>7.9</v>
      </c>
      <c r="BA95" s="59">
        <v>7.4</v>
      </c>
    </row>
    <row r="96" spans="1:53" x14ac:dyDescent="0.25">
      <c r="A96" s="4">
        <v>26937</v>
      </c>
      <c r="B96" s="3" t="s">
        <v>1259</v>
      </c>
      <c r="C96" s="3" t="s">
        <v>1259</v>
      </c>
      <c r="D96" s="3" t="s">
        <v>1259</v>
      </c>
      <c r="E96" s="3" t="s">
        <v>1259</v>
      </c>
      <c r="F96" s="3" t="s">
        <v>1259</v>
      </c>
      <c r="G96" s="3" t="s">
        <v>1259</v>
      </c>
      <c r="H96" s="3" t="s">
        <v>1259</v>
      </c>
      <c r="I96" s="3" t="s">
        <v>1259</v>
      </c>
      <c r="J96" s="3" t="s">
        <v>1259</v>
      </c>
      <c r="K96" s="3" t="s">
        <v>1259</v>
      </c>
      <c r="L96" s="3" t="s">
        <v>1259</v>
      </c>
      <c r="M96" s="3" t="s">
        <v>1259</v>
      </c>
      <c r="N96" s="3" t="s">
        <v>1259</v>
      </c>
      <c r="O96" s="3" t="s">
        <v>1259</v>
      </c>
      <c r="P96" s="3" t="s">
        <v>1259</v>
      </c>
      <c r="Q96" s="3" t="s">
        <v>1259</v>
      </c>
      <c r="R96" s="3" t="s">
        <v>1259</v>
      </c>
      <c r="S96" s="3" t="s">
        <v>1259</v>
      </c>
      <c r="T96" s="3" t="s">
        <v>1259</v>
      </c>
      <c r="U96" s="3" t="s">
        <v>1259</v>
      </c>
      <c r="V96" s="3" t="s">
        <v>1259</v>
      </c>
      <c r="W96" s="3" t="s">
        <v>1259</v>
      </c>
      <c r="X96" s="3" t="s">
        <v>1259</v>
      </c>
      <c r="Y96" s="3" t="s">
        <v>1259</v>
      </c>
      <c r="Z96" s="3" t="s">
        <v>1259</v>
      </c>
      <c r="AA96" s="3" t="s">
        <v>1259</v>
      </c>
      <c r="AB96" s="3" t="s">
        <v>1259</v>
      </c>
      <c r="AC96" s="3" t="s">
        <v>1259</v>
      </c>
      <c r="AD96" s="3" t="s">
        <v>1259</v>
      </c>
      <c r="AE96" s="3" t="s">
        <v>1259</v>
      </c>
      <c r="AF96" s="3" t="s">
        <v>1259</v>
      </c>
      <c r="AG96" s="3" t="s">
        <v>1259</v>
      </c>
      <c r="AH96" s="3" t="s">
        <v>1259</v>
      </c>
      <c r="AI96" s="3" t="s">
        <v>1259</v>
      </c>
      <c r="AJ96" s="3" t="s">
        <v>1259</v>
      </c>
      <c r="AK96" s="3" t="s">
        <v>1259</v>
      </c>
      <c r="AL96" s="3" t="s">
        <v>1259</v>
      </c>
      <c r="AM96" s="3" t="s">
        <v>1259</v>
      </c>
      <c r="AN96" s="3" t="s">
        <v>1259</v>
      </c>
      <c r="AO96" s="3" t="s">
        <v>1259</v>
      </c>
      <c r="AP96" s="3" t="s">
        <v>1259</v>
      </c>
      <c r="AQ96" s="3" t="s">
        <v>1259</v>
      </c>
      <c r="AR96" s="3" t="s">
        <v>1259</v>
      </c>
      <c r="AS96" s="3" t="s">
        <v>1259</v>
      </c>
      <c r="AT96" s="3" t="s">
        <v>1259</v>
      </c>
      <c r="AU96" s="3" t="s">
        <v>1259</v>
      </c>
      <c r="AV96" s="3" t="s">
        <v>1259</v>
      </c>
      <c r="AW96" s="3" t="s">
        <v>1259</v>
      </c>
      <c r="AX96" s="56">
        <v>7.6</v>
      </c>
      <c r="AY96" s="57">
        <v>7.6</v>
      </c>
      <c r="AZ96" s="58">
        <v>8</v>
      </c>
      <c r="BA96" s="59">
        <v>7.6</v>
      </c>
    </row>
    <row r="97" spans="1:53" x14ac:dyDescent="0.25">
      <c r="A97" s="4">
        <v>26968</v>
      </c>
      <c r="B97" s="3" t="s">
        <v>1259</v>
      </c>
      <c r="C97" s="3" t="s">
        <v>1259</v>
      </c>
      <c r="D97" s="3" t="s">
        <v>1259</v>
      </c>
      <c r="E97" s="3" t="s">
        <v>1259</v>
      </c>
      <c r="F97" s="3" t="s">
        <v>1259</v>
      </c>
      <c r="G97" s="3" t="s">
        <v>1259</v>
      </c>
      <c r="H97" s="3" t="s">
        <v>1259</v>
      </c>
      <c r="I97" s="3" t="s">
        <v>1259</v>
      </c>
      <c r="J97" s="3" t="s">
        <v>1259</v>
      </c>
      <c r="K97" s="3" t="s">
        <v>1259</v>
      </c>
      <c r="L97" s="3" t="s">
        <v>1259</v>
      </c>
      <c r="M97" s="3" t="s">
        <v>1259</v>
      </c>
      <c r="N97" s="3" t="s">
        <v>1259</v>
      </c>
      <c r="O97" s="3" t="s">
        <v>1259</v>
      </c>
      <c r="P97" s="3" t="s">
        <v>1259</v>
      </c>
      <c r="Q97" s="3" t="s">
        <v>1259</v>
      </c>
      <c r="R97" s="3" t="s">
        <v>1259</v>
      </c>
      <c r="S97" s="3" t="s">
        <v>1259</v>
      </c>
      <c r="T97" s="3" t="s">
        <v>1259</v>
      </c>
      <c r="U97" s="3" t="s">
        <v>1259</v>
      </c>
      <c r="V97" s="3" t="s">
        <v>1259</v>
      </c>
      <c r="W97" s="3" t="s">
        <v>1259</v>
      </c>
      <c r="X97" s="3" t="s">
        <v>1259</v>
      </c>
      <c r="Y97" s="3" t="s">
        <v>1259</v>
      </c>
      <c r="Z97" s="3" t="s">
        <v>1259</v>
      </c>
      <c r="AA97" s="3" t="s">
        <v>1259</v>
      </c>
      <c r="AB97" s="3" t="s">
        <v>1259</v>
      </c>
      <c r="AC97" s="3" t="s">
        <v>1259</v>
      </c>
      <c r="AD97" s="3" t="s">
        <v>1259</v>
      </c>
      <c r="AE97" s="3" t="s">
        <v>1259</v>
      </c>
      <c r="AF97" s="3" t="s">
        <v>1259</v>
      </c>
      <c r="AG97" s="3" t="s">
        <v>1259</v>
      </c>
      <c r="AH97" s="3" t="s">
        <v>1259</v>
      </c>
      <c r="AI97" s="3" t="s">
        <v>1259</v>
      </c>
      <c r="AJ97" s="3" t="s">
        <v>1259</v>
      </c>
      <c r="AK97" s="3" t="s">
        <v>1259</v>
      </c>
      <c r="AL97" s="3" t="s">
        <v>1259</v>
      </c>
      <c r="AM97" s="3" t="s">
        <v>1259</v>
      </c>
      <c r="AN97" s="3" t="s">
        <v>1259</v>
      </c>
      <c r="AO97" s="3" t="s">
        <v>1259</v>
      </c>
      <c r="AP97" s="3" t="s">
        <v>1259</v>
      </c>
      <c r="AQ97" s="3" t="s">
        <v>1259</v>
      </c>
      <c r="AR97" s="3" t="s">
        <v>1259</v>
      </c>
      <c r="AS97" s="3" t="s">
        <v>1259</v>
      </c>
      <c r="AT97" s="3" t="s">
        <v>1259</v>
      </c>
      <c r="AU97" s="3" t="s">
        <v>1259</v>
      </c>
      <c r="AV97" s="3" t="s">
        <v>1259</v>
      </c>
      <c r="AW97" s="3" t="s">
        <v>1259</v>
      </c>
      <c r="AX97" s="56">
        <v>7.7</v>
      </c>
      <c r="AY97" s="57">
        <v>7.7</v>
      </c>
      <c r="AZ97" s="58">
        <v>8.1</v>
      </c>
      <c r="BA97" s="59">
        <v>7.7</v>
      </c>
    </row>
    <row r="98" spans="1:53" x14ac:dyDescent="0.25">
      <c r="A98" s="4">
        <v>26998</v>
      </c>
      <c r="B98" s="3" t="s">
        <v>1259</v>
      </c>
      <c r="C98" s="3" t="s">
        <v>1259</v>
      </c>
      <c r="D98" s="3" t="s">
        <v>1259</v>
      </c>
      <c r="E98" s="3" t="s">
        <v>1259</v>
      </c>
      <c r="F98" s="3" t="s">
        <v>1259</v>
      </c>
      <c r="G98" s="3" t="s">
        <v>1259</v>
      </c>
      <c r="H98" s="3" t="s">
        <v>1259</v>
      </c>
      <c r="I98" s="3" t="s">
        <v>1259</v>
      </c>
      <c r="J98" s="3" t="s">
        <v>1259</v>
      </c>
      <c r="K98" s="3" t="s">
        <v>1259</v>
      </c>
      <c r="L98" s="3" t="s">
        <v>1259</v>
      </c>
      <c r="M98" s="3" t="s">
        <v>1259</v>
      </c>
      <c r="N98" s="3" t="s">
        <v>1259</v>
      </c>
      <c r="O98" s="3" t="s">
        <v>1259</v>
      </c>
      <c r="P98" s="3" t="s">
        <v>1259</v>
      </c>
      <c r="Q98" s="3" t="s">
        <v>1259</v>
      </c>
      <c r="R98" s="3" t="s">
        <v>1259</v>
      </c>
      <c r="S98" s="3" t="s">
        <v>1259</v>
      </c>
      <c r="T98" s="3" t="s">
        <v>1259</v>
      </c>
      <c r="U98" s="3" t="s">
        <v>1259</v>
      </c>
      <c r="V98" s="3" t="s">
        <v>1259</v>
      </c>
      <c r="W98" s="3" t="s">
        <v>1259</v>
      </c>
      <c r="X98" s="3" t="s">
        <v>1259</v>
      </c>
      <c r="Y98" s="3" t="s">
        <v>1259</v>
      </c>
      <c r="Z98" s="3" t="s">
        <v>1259</v>
      </c>
      <c r="AA98" s="3" t="s">
        <v>1259</v>
      </c>
      <c r="AB98" s="3" t="s">
        <v>1259</v>
      </c>
      <c r="AC98" s="3" t="s">
        <v>1259</v>
      </c>
      <c r="AD98" s="3" t="s">
        <v>1259</v>
      </c>
      <c r="AE98" s="3" t="s">
        <v>1259</v>
      </c>
      <c r="AF98" s="3" t="s">
        <v>1259</v>
      </c>
      <c r="AG98" s="3" t="s">
        <v>1259</v>
      </c>
      <c r="AH98" s="3" t="s">
        <v>1259</v>
      </c>
      <c r="AI98" s="3" t="s">
        <v>1259</v>
      </c>
      <c r="AJ98" s="3" t="s">
        <v>1259</v>
      </c>
      <c r="AK98" s="3" t="s">
        <v>1259</v>
      </c>
      <c r="AL98" s="3" t="s">
        <v>1259</v>
      </c>
      <c r="AM98" s="3" t="s">
        <v>1259</v>
      </c>
      <c r="AN98" s="3" t="s">
        <v>1259</v>
      </c>
      <c r="AO98" s="3" t="s">
        <v>1259</v>
      </c>
      <c r="AP98" s="3" t="s">
        <v>1259</v>
      </c>
      <c r="AQ98" s="3" t="s">
        <v>1259</v>
      </c>
      <c r="AR98" s="3" t="s">
        <v>1259</v>
      </c>
      <c r="AS98" s="3" t="s">
        <v>1259</v>
      </c>
      <c r="AT98" s="3" t="s">
        <v>1259</v>
      </c>
      <c r="AU98" s="3" t="s">
        <v>1259</v>
      </c>
      <c r="AV98" s="3" t="s">
        <v>1259</v>
      </c>
      <c r="AW98" s="3" t="s">
        <v>1259</v>
      </c>
      <c r="AX98" s="56">
        <v>7.7</v>
      </c>
      <c r="AY98" s="57">
        <v>7.7</v>
      </c>
      <c r="AZ98" s="58">
        <v>8.1999999999999993</v>
      </c>
      <c r="BA98" s="59">
        <v>7.7</v>
      </c>
    </row>
    <row r="99" spans="1:53" x14ac:dyDescent="0.25">
      <c r="A99" s="4">
        <v>27029</v>
      </c>
      <c r="B99" s="3" t="s">
        <v>1259</v>
      </c>
      <c r="C99" s="3" t="s">
        <v>1259</v>
      </c>
      <c r="D99" s="3" t="s">
        <v>1259</v>
      </c>
      <c r="E99" s="3" t="s">
        <v>1259</v>
      </c>
      <c r="F99" s="3" t="s">
        <v>1259</v>
      </c>
      <c r="G99" s="3" t="s">
        <v>1259</v>
      </c>
      <c r="H99" s="3" t="s">
        <v>1259</v>
      </c>
      <c r="I99" s="3" t="s">
        <v>1259</v>
      </c>
      <c r="J99" s="3" t="s">
        <v>1259</v>
      </c>
      <c r="K99" s="3" t="s">
        <v>1259</v>
      </c>
      <c r="L99" s="3" t="s">
        <v>1259</v>
      </c>
      <c r="M99" s="3" t="s">
        <v>1259</v>
      </c>
      <c r="N99" s="3" t="s">
        <v>1259</v>
      </c>
      <c r="O99" s="3" t="s">
        <v>1259</v>
      </c>
      <c r="P99" s="3" t="s">
        <v>1259</v>
      </c>
      <c r="Q99" s="3" t="s">
        <v>1259</v>
      </c>
      <c r="R99" s="3" t="s">
        <v>1259</v>
      </c>
      <c r="S99" s="3" t="s">
        <v>1259</v>
      </c>
      <c r="T99" s="3" t="s">
        <v>1259</v>
      </c>
      <c r="U99" s="3" t="s">
        <v>1259</v>
      </c>
      <c r="V99" s="3" t="s">
        <v>1259</v>
      </c>
      <c r="W99" s="3" t="s">
        <v>1259</v>
      </c>
      <c r="X99" s="3" t="s">
        <v>1259</v>
      </c>
      <c r="Y99" s="3" t="s">
        <v>1259</v>
      </c>
      <c r="Z99" s="3" t="s">
        <v>1259</v>
      </c>
      <c r="AA99" s="3" t="s">
        <v>1259</v>
      </c>
      <c r="AB99" s="3" t="s">
        <v>1259</v>
      </c>
      <c r="AC99" s="3" t="s">
        <v>1259</v>
      </c>
      <c r="AD99" s="3" t="s">
        <v>1259</v>
      </c>
      <c r="AE99" s="3" t="s">
        <v>1259</v>
      </c>
      <c r="AF99" s="3" t="s">
        <v>1259</v>
      </c>
      <c r="AG99" s="3" t="s">
        <v>1259</v>
      </c>
      <c r="AH99" s="3" t="s">
        <v>1259</v>
      </c>
      <c r="AI99" s="3" t="s">
        <v>1259</v>
      </c>
      <c r="AJ99" s="3" t="s">
        <v>1259</v>
      </c>
      <c r="AK99" s="3" t="s">
        <v>1259</v>
      </c>
      <c r="AL99" s="3" t="s">
        <v>1259</v>
      </c>
      <c r="AM99" s="3" t="s">
        <v>1259</v>
      </c>
      <c r="AN99" s="3" t="s">
        <v>1259</v>
      </c>
      <c r="AO99" s="3" t="s">
        <v>1259</v>
      </c>
      <c r="AP99" s="3" t="s">
        <v>1259</v>
      </c>
      <c r="AQ99" s="3" t="s">
        <v>1259</v>
      </c>
      <c r="AR99" s="3" t="s">
        <v>1259</v>
      </c>
      <c r="AS99" s="3" t="s">
        <v>1259</v>
      </c>
      <c r="AT99" s="3" t="s">
        <v>1259</v>
      </c>
      <c r="AU99" s="3" t="s">
        <v>1259</v>
      </c>
      <c r="AV99" s="3" t="s">
        <v>1259</v>
      </c>
      <c r="AW99" s="3" t="s">
        <v>1259</v>
      </c>
      <c r="AX99" s="56">
        <v>7.7</v>
      </c>
      <c r="AY99" s="57">
        <v>7.7</v>
      </c>
      <c r="AZ99" s="58">
        <v>8.1999999999999993</v>
      </c>
      <c r="BA99" s="59">
        <v>7.7</v>
      </c>
    </row>
    <row r="100" spans="1:53" x14ac:dyDescent="0.25">
      <c r="A100" s="4">
        <v>27060</v>
      </c>
      <c r="B100" s="3" t="s">
        <v>1259</v>
      </c>
      <c r="C100" s="3" t="s">
        <v>1259</v>
      </c>
      <c r="D100" s="3" t="s">
        <v>1259</v>
      </c>
      <c r="E100" s="3" t="s">
        <v>1259</v>
      </c>
      <c r="F100" s="3" t="s">
        <v>1259</v>
      </c>
      <c r="G100" s="3" t="s">
        <v>1259</v>
      </c>
      <c r="H100" s="3" t="s">
        <v>1259</v>
      </c>
      <c r="I100" s="3" t="s">
        <v>1259</v>
      </c>
      <c r="J100" s="3" t="s">
        <v>1259</v>
      </c>
      <c r="K100" s="3" t="s">
        <v>1259</v>
      </c>
      <c r="L100" s="3" t="s">
        <v>1259</v>
      </c>
      <c r="M100" s="3" t="s">
        <v>1259</v>
      </c>
      <c r="N100" s="3" t="s">
        <v>1259</v>
      </c>
      <c r="O100" s="3" t="s">
        <v>1259</v>
      </c>
      <c r="P100" s="3" t="s">
        <v>1259</v>
      </c>
      <c r="Q100" s="3" t="s">
        <v>1259</v>
      </c>
      <c r="R100" s="3" t="s">
        <v>1259</v>
      </c>
      <c r="S100" s="3" t="s">
        <v>1259</v>
      </c>
      <c r="T100" s="3" t="s">
        <v>1259</v>
      </c>
      <c r="U100" s="3" t="s">
        <v>1259</v>
      </c>
      <c r="V100" s="3" t="s">
        <v>1259</v>
      </c>
      <c r="W100" s="3" t="s">
        <v>1259</v>
      </c>
      <c r="X100" s="3" t="s">
        <v>1259</v>
      </c>
      <c r="Y100" s="3" t="s">
        <v>1259</v>
      </c>
      <c r="Z100" s="3" t="s">
        <v>1259</v>
      </c>
      <c r="AA100" s="3" t="s">
        <v>1259</v>
      </c>
      <c r="AB100" s="3" t="s">
        <v>1259</v>
      </c>
      <c r="AC100" s="3" t="s">
        <v>1259</v>
      </c>
      <c r="AD100" s="3" t="s">
        <v>1259</v>
      </c>
      <c r="AE100" s="3" t="s">
        <v>1259</v>
      </c>
      <c r="AF100" s="3" t="s">
        <v>1259</v>
      </c>
      <c r="AG100" s="3" t="s">
        <v>1259</v>
      </c>
      <c r="AH100" s="3" t="s">
        <v>1259</v>
      </c>
      <c r="AI100" s="3" t="s">
        <v>1259</v>
      </c>
      <c r="AJ100" s="3" t="s">
        <v>1259</v>
      </c>
      <c r="AK100" s="3" t="s">
        <v>1259</v>
      </c>
      <c r="AL100" s="3" t="s">
        <v>1259</v>
      </c>
      <c r="AM100" s="3" t="s">
        <v>1259</v>
      </c>
      <c r="AN100" s="3" t="s">
        <v>1259</v>
      </c>
      <c r="AO100" s="3" t="s">
        <v>1259</v>
      </c>
      <c r="AP100" s="3" t="s">
        <v>1259</v>
      </c>
      <c r="AQ100" s="3" t="s">
        <v>1259</v>
      </c>
      <c r="AR100" s="3" t="s">
        <v>1259</v>
      </c>
      <c r="AS100" s="3" t="s">
        <v>1259</v>
      </c>
      <c r="AT100" s="3" t="s">
        <v>1259</v>
      </c>
      <c r="AU100" s="3" t="s">
        <v>1259</v>
      </c>
      <c r="AV100" s="3" t="s">
        <v>1259</v>
      </c>
      <c r="AW100" s="3" t="s">
        <v>1259</v>
      </c>
      <c r="AX100" s="56">
        <v>7.7</v>
      </c>
      <c r="AY100" s="57">
        <v>7.7</v>
      </c>
      <c r="AZ100" s="58">
        <v>8.1999999999999993</v>
      </c>
      <c r="BA100" s="59">
        <v>7.7</v>
      </c>
    </row>
    <row r="101" spans="1:53" x14ac:dyDescent="0.25">
      <c r="A101" s="4">
        <v>27088</v>
      </c>
      <c r="B101" s="3" t="s">
        <v>1259</v>
      </c>
      <c r="C101" s="3" t="s">
        <v>1259</v>
      </c>
      <c r="D101" s="3" t="s">
        <v>1259</v>
      </c>
      <c r="E101" s="3" t="s">
        <v>1259</v>
      </c>
      <c r="F101" s="3" t="s">
        <v>1259</v>
      </c>
      <c r="G101" s="3" t="s">
        <v>1259</v>
      </c>
      <c r="H101" s="3" t="s">
        <v>1259</v>
      </c>
      <c r="I101" s="3" t="s">
        <v>1259</v>
      </c>
      <c r="J101" s="3" t="s">
        <v>1259</v>
      </c>
      <c r="K101" s="3" t="s">
        <v>1259</v>
      </c>
      <c r="L101" s="3" t="s">
        <v>1259</v>
      </c>
      <c r="M101" s="3" t="s">
        <v>1259</v>
      </c>
      <c r="N101" s="3" t="s">
        <v>1259</v>
      </c>
      <c r="O101" s="3" t="s">
        <v>1259</v>
      </c>
      <c r="P101" s="3" t="s">
        <v>1259</v>
      </c>
      <c r="Q101" s="3" t="s">
        <v>1259</v>
      </c>
      <c r="R101" s="3" t="s">
        <v>1259</v>
      </c>
      <c r="S101" s="3" t="s">
        <v>1259</v>
      </c>
      <c r="T101" s="3" t="s">
        <v>1259</v>
      </c>
      <c r="U101" s="3" t="s">
        <v>1259</v>
      </c>
      <c r="V101" s="3" t="s">
        <v>1259</v>
      </c>
      <c r="W101" s="3" t="s">
        <v>1259</v>
      </c>
      <c r="X101" s="3" t="s">
        <v>1259</v>
      </c>
      <c r="Y101" s="3" t="s">
        <v>1259</v>
      </c>
      <c r="Z101" s="3" t="s">
        <v>1259</v>
      </c>
      <c r="AA101" s="3" t="s">
        <v>1259</v>
      </c>
      <c r="AB101" s="3" t="s">
        <v>1259</v>
      </c>
      <c r="AC101" s="3" t="s">
        <v>1259</v>
      </c>
      <c r="AD101" s="3" t="s">
        <v>1259</v>
      </c>
      <c r="AE101" s="3" t="s">
        <v>1259</v>
      </c>
      <c r="AF101" s="3" t="s">
        <v>1259</v>
      </c>
      <c r="AG101" s="3" t="s">
        <v>1259</v>
      </c>
      <c r="AH101" s="3" t="s">
        <v>1259</v>
      </c>
      <c r="AI101" s="3" t="s">
        <v>1259</v>
      </c>
      <c r="AJ101" s="3" t="s">
        <v>1259</v>
      </c>
      <c r="AK101" s="3" t="s">
        <v>1259</v>
      </c>
      <c r="AL101" s="3" t="s">
        <v>1259</v>
      </c>
      <c r="AM101" s="3" t="s">
        <v>1259</v>
      </c>
      <c r="AN101" s="3" t="s">
        <v>1259</v>
      </c>
      <c r="AO101" s="3" t="s">
        <v>1259</v>
      </c>
      <c r="AP101" s="3" t="s">
        <v>1259</v>
      </c>
      <c r="AQ101" s="3" t="s">
        <v>1259</v>
      </c>
      <c r="AR101" s="3" t="s">
        <v>1259</v>
      </c>
      <c r="AS101" s="3" t="s">
        <v>1259</v>
      </c>
      <c r="AT101" s="3" t="s">
        <v>1259</v>
      </c>
      <c r="AU101" s="3" t="s">
        <v>1259</v>
      </c>
      <c r="AV101" s="3" t="s">
        <v>1259</v>
      </c>
      <c r="AW101" s="3" t="s">
        <v>1259</v>
      </c>
      <c r="AX101" s="56">
        <v>7.7</v>
      </c>
      <c r="AY101" s="57">
        <v>7.6</v>
      </c>
      <c r="AZ101" s="58">
        <v>8.1999999999999993</v>
      </c>
      <c r="BA101" s="59">
        <v>7.7</v>
      </c>
    </row>
    <row r="102" spans="1:53" x14ac:dyDescent="0.25">
      <c r="A102" s="4">
        <v>27119</v>
      </c>
      <c r="B102" s="3" t="s">
        <v>1259</v>
      </c>
      <c r="C102" s="3" t="s">
        <v>1259</v>
      </c>
      <c r="D102" s="3" t="s">
        <v>1259</v>
      </c>
      <c r="E102" s="3" t="s">
        <v>1259</v>
      </c>
      <c r="F102" s="3" t="s">
        <v>1259</v>
      </c>
      <c r="G102" s="3" t="s">
        <v>1259</v>
      </c>
      <c r="H102" s="3" t="s">
        <v>1259</v>
      </c>
      <c r="I102" s="3" t="s">
        <v>1259</v>
      </c>
      <c r="J102" s="3" t="s">
        <v>1259</v>
      </c>
      <c r="K102" s="3" t="s">
        <v>1259</v>
      </c>
      <c r="L102" s="3" t="s">
        <v>1259</v>
      </c>
      <c r="M102" s="3" t="s">
        <v>1259</v>
      </c>
      <c r="N102" s="3" t="s">
        <v>1259</v>
      </c>
      <c r="O102" s="3" t="s">
        <v>1259</v>
      </c>
      <c r="P102" s="3" t="s">
        <v>1259</v>
      </c>
      <c r="Q102" s="3" t="s">
        <v>1259</v>
      </c>
      <c r="R102" s="3" t="s">
        <v>1259</v>
      </c>
      <c r="S102" s="3" t="s">
        <v>1259</v>
      </c>
      <c r="T102" s="3" t="s">
        <v>1259</v>
      </c>
      <c r="U102" s="3" t="s">
        <v>1259</v>
      </c>
      <c r="V102" s="3" t="s">
        <v>1259</v>
      </c>
      <c r="W102" s="3" t="s">
        <v>1259</v>
      </c>
      <c r="X102" s="3" t="s">
        <v>1259</v>
      </c>
      <c r="Y102" s="3" t="s">
        <v>1259</v>
      </c>
      <c r="Z102" s="3" t="s">
        <v>1259</v>
      </c>
      <c r="AA102" s="3" t="s">
        <v>1259</v>
      </c>
      <c r="AB102" s="3" t="s">
        <v>1259</v>
      </c>
      <c r="AC102" s="3" t="s">
        <v>1259</v>
      </c>
      <c r="AD102" s="3" t="s">
        <v>1259</v>
      </c>
      <c r="AE102" s="3" t="s">
        <v>1259</v>
      </c>
      <c r="AF102" s="3" t="s">
        <v>1259</v>
      </c>
      <c r="AG102" s="3" t="s">
        <v>1259</v>
      </c>
      <c r="AH102" s="3" t="s">
        <v>1259</v>
      </c>
      <c r="AI102" s="3" t="s">
        <v>1259</v>
      </c>
      <c r="AJ102" s="3" t="s">
        <v>1259</v>
      </c>
      <c r="AK102" s="3" t="s">
        <v>1259</v>
      </c>
      <c r="AL102" s="3" t="s">
        <v>1259</v>
      </c>
      <c r="AM102" s="3" t="s">
        <v>1259</v>
      </c>
      <c r="AN102" s="3" t="s">
        <v>1259</v>
      </c>
      <c r="AO102" s="3" t="s">
        <v>1259</v>
      </c>
      <c r="AP102" s="3" t="s">
        <v>1259</v>
      </c>
      <c r="AQ102" s="3" t="s">
        <v>1259</v>
      </c>
      <c r="AR102" s="3" t="s">
        <v>1259</v>
      </c>
      <c r="AS102" s="3" t="s">
        <v>1259</v>
      </c>
      <c r="AT102" s="3" t="s">
        <v>1259</v>
      </c>
      <c r="AU102" s="3" t="s">
        <v>1259</v>
      </c>
      <c r="AV102" s="3" t="s">
        <v>1259</v>
      </c>
      <c r="AW102" s="3" t="s">
        <v>1259</v>
      </c>
      <c r="AX102" s="56">
        <v>7.7</v>
      </c>
      <c r="AY102" s="57">
        <v>7.5</v>
      </c>
      <c r="AZ102" s="58">
        <v>8.3000000000000007</v>
      </c>
      <c r="BA102" s="59">
        <v>7.8</v>
      </c>
    </row>
    <row r="103" spans="1:53" x14ac:dyDescent="0.25">
      <c r="A103" s="4">
        <v>27149</v>
      </c>
      <c r="B103" s="3" t="s">
        <v>1259</v>
      </c>
      <c r="C103" s="3" t="s">
        <v>1259</v>
      </c>
      <c r="D103" s="3" t="s">
        <v>1259</v>
      </c>
      <c r="E103" s="3" t="s">
        <v>1259</v>
      </c>
      <c r="F103" s="3" t="s">
        <v>1259</v>
      </c>
      <c r="G103" s="3" t="s">
        <v>1259</v>
      </c>
      <c r="H103" s="3" t="s">
        <v>1259</v>
      </c>
      <c r="I103" s="3" t="s">
        <v>1259</v>
      </c>
      <c r="J103" s="3" t="s">
        <v>1259</v>
      </c>
      <c r="K103" s="3" t="s">
        <v>1259</v>
      </c>
      <c r="L103" s="3" t="s">
        <v>1259</v>
      </c>
      <c r="M103" s="3" t="s">
        <v>1259</v>
      </c>
      <c r="N103" s="3" t="s">
        <v>1259</v>
      </c>
      <c r="O103" s="3" t="s">
        <v>1259</v>
      </c>
      <c r="P103" s="3" t="s">
        <v>1259</v>
      </c>
      <c r="Q103" s="3" t="s">
        <v>1259</v>
      </c>
      <c r="R103" s="3" t="s">
        <v>1259</v>
      </c>
      <c r="S103" s="3" t="s">
        <v>1259</v>
      </c>
      <c r="T103" s="3" t="s">
        <v>1259</v>
      </c>
      <c r="U103" s="3" t="s">
        <v>1259</v>
      </c>
      <c r="V103" s="3" t="s">
        <v>1259</v>
      </c>
      <c r="W103" s="3" t="s">
        <v>1259</v>
      </c>
      <c r="X103" s="3" t="s">
        <v>1259</v>
      </c>
      <c r="Y103" s="3" t="s">
        <v>1259</v>
      </c>
      <c r="Z103" s="3" t="s">
        <v>1259</v>
      </c>
      <c r="AA103" s="3" t="s">
        <v>1259</v>
      </c>
      <c r="AB103" s="3" t="s">
        <v>1259</v>
      </c>
      <c r="AC103" s="3" t="s">
        <v>1259</v>
      </c>
      <c r="AD103" s="3" t="s">
        <v>1259</v>
      </c>
      <c r="AE103" s="3" t="s">
        <v>1259</v>
      </c>
      <c r="AF103" s="3" t="s">
        <v>1259</v>
      </c>
      <c r="AG103" s="3" t="s">
        <v>1259</v>
      </c>
      <c r="AH103" s="3" t="s">
        <v>1259</v>
      </c>
      <c r="AI103" s="3" t="s">
        <v>1259</v>
      </c>
      <c r="AJ103" s="3" t="s">
        <v>1259</v>
      </c>
      <c r="AK103" s="3" t="s">
        <v>1259</v>
      </c>
      <c r="AL103" s="3" t="s">
        <v>1259</v>
      </c>
      <c r="AM103" s="3" t="s">
        <v>1259</v>
      </c>
      <c r="AN103" s="3" t="s">
        <v>1259</v>
      </c>
      <c r="AO103" s="3" t="s">
        <v>1259</v>
      </c>
      <c r="AP103" s="3" t="s">
        <v>1259</v>
      </c>
      <c r="AQ103" s="3" t="s">
        <v>1259</v>
      </c>
      <c r="AR103" s="3" t="s">
        <v>1259</v>
      </c>
      <c r="AS103" s="3" t="s">
        <v>1259</v>
      </c>
      <c r="AT103" s="3" t="s">
        <v>1259</v>
      </c>
      <c r="AU103" s="3" t="s">
        <v>1259</v>
      </c>
      <c r="AV103" s="3" t="s">
        <v>1259</v>
      </c>
      <c r="AW103" s="3" t="s">
        <v>1259</v>
      </c>
      <c r="AX103" s="56">
        <v>7.8</v>
      </c>
      <c r="AY103" s="57">
        <v>7.4</v>
      </c>
      <c r="AZ103" s="58">
        <v>8.4</v>
      </c>
      <c r="BA103" s="59">
        <v>8</v>
      </c>
    </row>
    <row r="104" spans="1:53" x14ac:dyDescent="0.25">
      <c r="A104" s="4">
        <v>27180</v>
      </c>
      <c r="B104" s="3" t="s">
        <v>1259</v>
      </c>
      <c r="C104" s="3" t="s">
        <v>1259</v>
      </c>
      <c r="D104" s="3" t="s">
        <v>1259</v>
      </c>
      <c r="E104" s="3" t="s">
        <v>1259</v>
      </c>
      <c r="F104" s="3" t="s">
        <v>1259</v>
      </c>
      <c r="G104" s="3" t="s">
        <v>1259</v>
      </c>
      <c r="H104" s="3" t="s">
        <v>1259</v>
      </c>
      <c r="I104" s="3" t="s">
        <v>1259</v>
      </c>
      <c r="J104" s="3" t="s">
        <v>1259</v>
      </c>
      <c r="K104" s="3" t="s">
        <v>1259</v>
      </c>
      <c r="L104" s="3" t="s">
        <v>1259</v>
      </c>
      <c r="M104" s="3" t="s">
        <v>1259</v>
      </c>
      <c r="N104" s="3" t="s">
        <v>1259</v>
      </c>
      <c r="O104" s="3" t="s">
        <v>1259</v>
      </c>
      <c r="P104" s="3" t="s">
        <v>1259</v>
      </c>
      <c r="Q104" s="3" t="s">
        <v>1259</v>
      </c>
      <c r="R104" s="3" t="s">
        <v>1259</v>
      </c>
      <c r="S104" s="3" t="s">
        <v>1259</v>
      </c>
      <c r="T104" s="3" t="s">
        <v>1259</v>
      </c>
      <c r="U104" s="3" t="s">
        <v>1259</v>
      </c>
      <c r="V104" s="3" t="s">
        <v>1259</v>
      </c>
      <c r="W104" s="3" t="s">
        <v>1259</v>
      </c>
      <c r="X104" s="3" t="s">
        <v>1259</v>
      </c>
      <c r="Y104" s="3" t="s">
        <v>1259</v>
      </c>
      <c r="Z104" s="3" t="s">
        <v>1259</v>
      </c>
      <c r="AA104" s="3" t="s">
        <v>1259</v>
      </c>
      <c r="AB104" s="3" t="s">
        <v>1259</v>
      </c>
      <c r="AC104" s="3" t="s">
        <v>1259</v>
      </c>
      <c r="AD104" s="3" t="s">
        <v>1259</v>
      </c>
      <c r="AE104" s="3" t="s">
        <v>1259</v>
      </c>
      <c r="AF104" s="3" t="s">
        <v>1259</v>
      </c>
      <c r="AG104" s="3" t="s">
        <v>1259</v>
      </c>
      <c r="AH104" s="3" t="s">
        <v>1259</v>
      </c>
      <c r="AI104" s="3" t="s">
        <v>1259</v>
      </c>
      <c r="AJ104" s="3" t="s">
        <v>1259</v>
      </c>
      <c r="AK104" s="3" t="s">
        <v>1259</v>
      </c>
      <c r="AL104" s="3" t="s">
        <v>1259</v>
      </c>
      <c r="AM104" s="3" t="s">
        <v>1259</v>
      </c>
      <c r="AN104" s="3" t="s">
        <v>1259</v>
      </c>
      <c r="AO104" s="3" t="s">
        <v>1259</v>
      </c>
      <c r="AP104" s="3" t="s">
        <v>1259</v>
      </c>
      <c r="AQ104" s="3" t="s">
        <v>1259</v>
      </c>
      <c r="AR104" s="3" t="s">
        <v>1259</v>
      </c>
      <c r="AS104" s="3" t="s">
        <v>1259</v>
      </c>
      <c r="AT104" s="3" t="s">
        <v>1259</v>
      </c>
      <c r="AU104" s="3" t="s">
        <v>1259</v>
      </c>
      <c r="AV104" s="3" t="s">
        <v>1259</v>
      </c>
      <c r="AW104" s="3" t="s">
        <v>1259</v>
      </c>
      <c r="AX104" s="56">
        <v>7.8</v>
      </c>
      <c r="AY104" s="57">
        <v>7.4</v>
      </c>
      <c r="AZ104" s="58">
        <v>8.5</v>
      </c>
      <c r="BA104" s="59">
        <v>8.1999999999999993</v>
      </c>
    </row>
    <row r="105" spans="1:53" x14ac:dyDescent="0.25">
      <c r="A105" s="4">
        <v>27210</v>
      </c>
      <c r="B105" s="3" t="s">
        <v>1259</v>
      </c>
      <c r="C105" s="3" t="s">
        <v>1259</v>
      </c>
      <c r="D105" s="3" t="s">
        <v>1259</v>
      </c>
      <c r="E105" s="3" t="s">
        <v>1259</v>
      </c>
      <c r="F105" s="3" t="s">
        <v>1259</v>
      </c>
      <c r="G105" s="3" t="s">
        <v>1259</v>
      </c>
      <c r="H105" s="3" t="s">
        <v>1259</v>
      </c>
      <c r="I105" s="3" t="s">
        <v>1259</v>
      </c>
      <c r="J105" s="3" t="s">
        <v>1259</v>
      </c>
      <c r="K105" s="3" t="s">
        <v>1259</v>
      </c>
      <c r="L105" s="3" t="s">
        <v>1259</v>
      </c>
      <c r="M105" s="3" t="s">
        <v>1259</v>
      </c>
      <c r="N105" s="3" t="s">
        <v>1259</v>
      </c>
      <c r="O105" s="3" t="s">
        <v>1259</v>
      </c>
      <c r="P105" s="3" t="s">
        <v>1259</v>
      </c>
      <c r="Q105" s="3" t="s">
        <v>1259</v>
      </c>
      <c r="R105" s="3" t="s">
        <v>1259</v>
      </c>
      <c r="S105" s="3" t="s">
        <v>1259</v>
      </c>
      <c r="T105" s="3" t="s">
        <v>1259</v>
      </c>
      <c r="U105" s="3" t="s">
        <v>1259</v>
      </c>
      <c r="V105" s="3" t="s">
        <v>1259</v>
      </c>
      <c r="W105" s="3" t="s">
        <v>1259</v>
      </c>
      <c r="X105" s="3" t="s">
        <v>1259</v>
      </c>
      <c r="Y105" s="3" t="s">
        <v>1259</v>
      </c>
      <c r="Z105" s="3" t="s">
        <v>1259</v>
      </c>
      <c r="AA105" s="3" t="s">
        <v>1259</v>
      </c>
      <c r="AB105" s="3" t="s">
        <v>1259</v>
      </c>
      <c r="AC105" s="3" t="s">
        <v>1259</v>
      </c>
      <c r="AD105" s="3" t="s">
        <v>1259</v>
      </c>
      <c r="AE105" s="3" t="s">
        <v>1259</v>
      </c>
      <c r="AF105" s="3" t="s">
        <v>1259</v>
      </c>
      <c r="AG105" s="3" t="s">
        <v>1259</v>
      </c>
      <c r="AH105" s="3" t="s">
        <v>1259</v>
      </c>
      <c r="AI105" s="3" t="s">
        <v>1259</v>
      </c>
      <c r="AJ105" s="3" t="s">
        <v>1259</v>
      </c>
      <c r="AK105" s="3" t="s">
        <v>1259</v>
      </c>
      <c r="AL105" s="3" t="s">
        <v>1259</v>
      </c>
      <c r="AM105" s="3" t="s">
        <v>1259</v>
      </c>
      <c r="AN105" s="3" t="s">
        <v>1259</v>
      </c>
      <c r="AO105" s="3" t="s">
        <v>1259</v>
      </c>
      <c r="AP105" s="3" t="s">
        <v>1259</v>
      </c>
      <c r="AQ105" s="3" t="s">
        <v>1259</v>
      </c>
      <c r="AR105" s="3" t="s">
        <v>1259</v>
      </c>
      <c r="AS105" s="3" t="s">
        <v>1259</v>
      </c>
      <c r="AT105" s="3" t="s">
        <v>1259</v>
      </c>
      <c r="AU105" s="3" t="s">
        <v>1259</v>
      </c>
      <c r="AV105" s="3" t="s">
        <v>1259</v>
      </c>
      <c r="AW105" s="3" t="s">
        <v>1259</v>
      </c>
      <c r="AX105" s="56">
        <v>7.9</v>
      </c>
      <c r="AY105" s="57">
        <v>7.5</v>
      </c>
      <c r="AZ105" s="58">
        <v>8.6</v>
      </c>
      <c r="BA105" s="59">
        <v>8.4</v>
      </c>
    </row>
    <row r="106" spans="1:53" x14ac:dyDescent="0.25">
      <c r="A106" s="4">
        <v>27241</v>
      </c>
      <c r="B106" s="3" t="s">
        <v>1259</v>
      </c>
      <c r="C106" s="3" t="s">
        <v>1259</v>
      </c>
      <c r="D106" s="3" t="s">
        <v>1259</v>
      </c>
      <c r="E106" s="3" t="s">
        <v>1259</v>
      </c>
      <c r="F106" s="3" t="s">
        <v>1259</v>
      </c>
      <c r="G106" s="3" t="s">
        <v>1259</v>
      </c>
      <c r="H106" s="3" t="s">
        <v>1259</v>
      </c>
      <c r="I106" s="3" t="s">
        <v>1259</v>
      </c>
      <c r="J106" s="3" t="s">
        <v>1259</v>
      </c>
      <c r="K106" s="3" t="s">
        <v>1259</v>
      </c>
      <c r="L106" s="3" t="s">
        <v>1259</v>
      </c>
      <c r="M106" s="3" t="s">
        <v>1259</v>
      </c>
      <c r="N106" s="3" t="s">
        <v>1259</v>
      </c>
      <c r="O106" s="3" t="s">
        <v>1259</v>
      </c>
      <c r="P106" s="3" t="s">
        <v>1259</v>
      </c>
      <c r="Q106" s="3" t="s">
        <v>1259</v>
      </c>
      <c r="R106" s="3" t="s">
        <v>1259</v>
      </c>
      <c r="S106" s="3" t="s">
        <v>1259</v>
      </c>
      <c r="T106" s="3" t="s">
        <v>1259</v>
      </c>
      <c r="U106" s="3" t="s">
        <v>1259</v>
      </c>
      <c r="V106" s="3" t="s">
        <v>1259</v>
      </c>
      <c r="W106" s="3" t="s">
        <v>1259</v>
      </c>
      <c r="X106" s="3" t="s">
        <v>1259</v>
      </c>
      <c r="Y106" s="3" t="s">
        <v>1259</v>
      </c>
      <c r="Z106" s="3" t="s">
        <v>1259</v>
      </c>
      <c r="AA106" s="3" t="s">
        <v>1259</v>
      </c>
      <c r="AB106" s="3" t="s">
        <v>1259</v>
      </c>
      <c r="AC106" s="3" t="s">
        <v>1259</v>
      </c>
      <c r="AD106" s="3" t="s">
        <v>1259</v>
      </c>
      <c r="AE106" s="3" t="s">
        <v>1259</v>
      </c>
      <c r="AF106" s="3" t="s">
        <v>1259</v>
      </c>
      <c r="AG106" s="3" t="s">
        <v>1259</v>
      </c>
      <c r="AH106" s="3" t="s">
        <v>1259</v>
      </c>
      <c r="AI106" s="3" t="s">
        <v>1259</v>
      </c>
      <c r="AJ106" s="3" t="s">
        <v>1259</v>
      </c>
      <c r="AK106" s="3" t="s">
        <v>1259</v>
      </c>
      <c r="AL106" s="3" t="s">
        <v>1259</v>
      </c>
      <c r="AM106" s="3" t="s">
        <v>1259</v>
      </c>
      <c r="AN106" s="3" t="s">
        <v>1259</v>
      </c>
      <c r="AO106" s="3" t="s">
        <v>1259</v>
      </c>
      <c r="AP106" s="3" t="s">
        <v>1259</v>
      </c>
      <c r="AQ106" s="3" t="s">
        <v>1259</v>
      </c>
      <c r="AR106" s="3" t="s">
        <v>1259</v>
      </c>
      <c r="AS106" s="3" t="s">
        <v>1259</v>
      </c>
      <c r="AT106" s="3" t="s">
        <v>1259</v>
      </c>
      <c r="AU106" s="3" t="s">
        <v>1259</v>
      </c>
      <c r="AV106" s="3" t="s">
        <v>1259</v>
      </c>
      <c r="AW106" s="3" t="s">
        <v>1259</v>
      </c>
      <c r="AX106" s="56">
        <v>7.9</v>
      </c>
      <c r="AY106" s="57">
        <v>7.6</v>
      </c>
      <c r="AZ106" s="58">
        <v>8.6</v>
      </c>
      <c r="BA106" s="59">
        <v>8.5</v>
      </c>
    </row>
    <row r="107" spans="1:53" x14ac:dyDescent="0.25">
      <c r="A107" s="4">
        <v>27272</v>
      </c>
      <c r="B107" s="3" t="s">
        <v>1259</v>
      </c>
      <c r="C107" s="3" t="s">
        <v>1259</v>
      </c>
      <c r="D107" s="3" t="s">
        <v>1259</v>
      </c>
      <c r="E107" s="3" t="s">
        <v>1259</v>
      </c>
      <c r="F107" s="3" t="s">
        <v>1259</v>
      </c>
      <c r="G107" s="3" t="s">
        <v>1259</v>
      </c>
      <c r="H107" s="3" t="s">
        <v>1259</v>
      </c>
      <c r="I107" s="3" t="s">
        <v>1259</v>
      </c>
      <c r="J107" s="3" t="s">
        <v>1259</v>
      </c>
      <c r="K107" s="3" t="s">
        <v>1259</v>
      </c>
      <c r="L107" s="3" t="s">
        <v>1259</v>
      </c>
      <c r="M107" s="3" t="s">
        <v>1259</v>
      </c>
      <c r="N107" s="3" t="s">
        <v>1259</v>
      </c>
      <c r="O107" s="3" t="s">
        <v>1259</v>
      </c>
      <c r="P107" s="3" t="s">
        <v>1259</v>
      </c>
      <c r="Q107" s="3" t="s">
        <v>1259</v>
      </c>
      <c r="R107" s="3" t="s">
        <v>1259</v>
      </c>
      <c r="S107" s="3" t="s">
        <v>1259</v>
      </c>
      <c r="T107" s="3" t="s">
        <v>1259</v>
      </c>
      <c r="U107" s="3" t="s">
        <v>1259</v>
      </c>
      <c r="V107" s="3" t="s">
        <v>1259</v>
      </c>
      <c r="W107" s="3" t="s">
        <v>1259</v>
      </c>
      <c r="X107" s="3" t="s">
        <v>1259</v>
      </c>
      <c r="Y107" s="3" t="s">
        <v>1259</v>
      </c>
      <c r="Z107" s="3" t="s">
        <v>1259</v>
      </c>
      <c r="AA107" s="3" t="s">
        <v>1259</v>
      </c>
      <c r="AB107" s="3" t="s">
        <v>1259</v>
      </c>
      <c r="AC107" s="3" t="s">
        <v>1259</v>
      </c>
      <c r="AD107" s="3" t="s">
        <v>1259</v>
      </c>
      <c r="AE107" s="3" t="s">
        <v>1259</v>
      </c>
      <c r="AF107" s="3" t="s">
        <v>1259</v>
      </c>
      <c r="AG107" s="3" t="s">
        <v>1259</v>
      </c>
      <c r="AH107" s="3" t="s">
        <v>1259</v>
      </c>
      <c r="AI107" s="3" t="s">
        <v>1259</v>
      </c>
      <c r="AJ107" s="3" t="s">
        <v>1259</v>
      </c>
      <c r="AK107" s="3" t="s">
        <v>1259</v>
      </c>
      <c r="AL107" s="3" t="s">
        <v>1259</v>
      </c>
      <c r="AM107" s="3" t="s">
        <v>1259</v>
      </c>
      <c r="AN107" s="3" t="s">
        <v>1259</v>
      </c>
      <c r="AO107" s="3" t="s">
        <v>1259</v>
      </c>
      <c r="AP107" s="3" t="s">
        <v>1259</v>
      </c>
      <c r="AQ107" s="3" t="s">
        <v>1259</v>
      </c>
      <c r="AR107" s="3" t="s">
        <v>1259</v>
      </c>
      <c r="AS107" s="3" t="s">
        <v>1259</v>
      </c>
      <c r="AT107" s="3" t="s">
        <v>1259</v>
      </c>
      <c r="AU107" s="3" t="s">
        <v>1259</v>
      </c>
      <c r="AV107" s="3" t="s">
        <v>1259</v>
      </c>
      <c r="AW107" s="3" t="s">
        <v>1259</v>
      </c>
      <c r="AX107" s="56">
        <v>7.9</v>
      </c>
      <c r="AY107" s="57">
        <v>7.8</v>
      </c>
      <c r="AZ107" s="58">
        <v>8.6</v>
      </c>
      <c r="BA107" s="59">
        <v>8.5</v>
      </c>
    </row>
    <row r="108" spans="1:53" x14ac:dyDescent="0.25">
      <c r="A108" s="4">
        <v>27302</v>
      </c>
      <c r="B108" s="3" t="s">
        <v>1259</v>
      </c>
      <c r="C108" s="3" t="s">
        <v>1259</v>
      </c>
      <c r="D108" s="3" t="s">
        <v>1259</v>
      </c>
      <c r="E108" s="3" t="s">
        <v>1259</v>
      </c>
      <c r="F108" s="3" t="s">
        <v>1259</v>
      </c>
      <c r="G108" s="3" t="s">
        <v>1259</v>
      </c>
      <c r="H108" s="3" t="s">
        <v>1259</v>
      </c>
      <c r="I108" s="3" t="s">
        <v>1259</v>
      </c>
      <c r="J108" s="3" t="s">
        <v>1259</v>
      </c>
      <c r="K108" s="3" t="s">
        <v>1259</v>
      </c>
      <c r="L108" s="3" t="s">
        <v>1259</v>
      </c>
      <c r="M108" s="3" t="s">
        <v>1259</v>
      </c>
      <c r="N108" s="3" t="s">
        <v>1259</v>
      </c>
      <c r="O108" s="3" t="s">
        <v>1259</v>
      </c>
      <c r="P108" s="3" t="s">
        <v>1259</v>
      </c>
      <c r="Q108" s="3" t="s">
        <v>1259</v>
      </c>
      <c r="R108" s="3" t="s">
        <v>1259</v>
      </c>
      <c r="S108" s="3" t="s">
        <v>1259</v>
      </c>
      <c r="T108" s="3" t="s">
        <v>1259</v>
      </c>
      <c r="U108" s="3" t="s">
        <v>1259</v>
      </c>
      <c r="V108" s="3" t="s">
        <v>1259</v>
      </c>
      <c r="W108" s="3" t="s">
        <v>1259</v>
      </c>
      <c r="X108" s="3" t="s">
        <v>1259</v>
      </c>
      <c r="Y108" s="3" t="s">
        <v>1259</v>
      </c>
      <c r="Z108" s="3" t="s">
        <v>1259</v>
      </c>
      <c r="AA108" s="3" t="s">
        <v>1259</v>
      </c>
      <c r="AB108" s="3" t="s">
        <v>1259</v>
      </c>
      <c r="AC108" s="3" t="s">
        <v>1259</v>
      </c>
      <c r="AD108" s="3" t="s">
        <v>1259</v>
      </c>
      <c r="AE108" s="3" t="s">
        <v>1259</v>
      </c>
      <c r="AF108" s="3" t="s">
        <v>1259</v>
      </c>
      <c r="AG108" s="3" t="s">
        <v>1259</v>
      </c>
      <c r="AH108" s="3" t="s">
        <v>1259</v>
      </c>
      <c r="AI108" s="3" t="s">
        <v>1259</v>
      </c>
      <c r="AJ108" s="3" t="s">
        <v>1259</v>
      </c>
      <c r="AK108" s="3" t="s">
        <v>1259</v>
      </c>
      <c r="AL108" s="3" t="s">
        <v>1259</v>
      </c>
      <c r="AM108" s="3" t="s">
        <v>1259</v>
      </c>
      <c r="AN108" s="3" t="s">
        <v>1259</v>
      </c>
      <c r="AO108" s="3" t="s">
        <v>1259</v>
      </c>
      <c r="AP108" s="3" t="s">
        <v>1259</v>
      </c>
      <c r="AQ108" s="3" t="s">
        <v>1259</v>
      </c>
      <c r="AR108" s="3" t="s">
        <v>1259</v>
      </c>
      <c r="AS108" s="3" t="s">
        <v>1259</v>
      </c>
      <c r="AT108" s="3" t="s">
        <v>1259</v>
      </c>
      <c r="AU108" s="3" t="s">
        <v>1259</v>
      </c>
      <c r="AV108" s="3" t="s">
        <v>1259</v>
      </c>
      <c r="AW108" s="3" t="s">
        <v>1259</v>
      </c>
      <c r="AX108" s="56">
        <v>7.8</v>
      </c>
      <c r="AY108" s="57">
        <v>8</v>
      </c>
      <c r="AZ108" s="58">
        <v>8.5</v>
      </c>
      <c r="BA108" s="59">
        <v>8.5</v>
      </c>
    </row>
    <row r="109" spans="1:53" x14ac:dyDescent="0.25">
      <c r="A109" s="4">
        <v>27333</v>
      </c>
      <c r="B109" s="3" t="s">
        <v>1259</v>
      </c>
      <c r="C109" s="3" t="s">
        <v>1259</v>
      </c>
      <c r="D109" s="3" t="s">
        <v>1259</v>
      </c>
      <c r="E109" s="3" t="s">
        <v>1259</v>
      </c>
      <c r="F109" s="3" t="s">
        <v>1259</v>
      </c>
      <c r="G109" s="3" t="s">
        <v>1259</v>
      </c>
      <c r="H109" s="3" t="s">
        <v>1259</v>
      </c>
      <c r="I109" s="3" t="s">
        <v>1259</v>
      </c>
      <c r="J109" s="3" t="s">
        <v>1259</v>
      </c>
      <c r="K109" s="3" t="s">
        <v>1259</v>
      </c>
      <c r="L109" s="3" t="s">
        <v>1259</v>
      </c>
      <c r="M109" s="3" t="s">
        <v>1259</v>
      </c>
      <c r="N109" s="3" t="s">
        <v>1259</v>
      </c>
      <c r="O109" s="3" t="s">
        <v>1259</v>
      </c>
      <c r="P109" s="3" t="s">
        <v>1259</v>
      </c>
      <c r="Q109" s="3" t="s">
        <v>1259</v>
      </c>
      <c r="R109" s="3" t="s">
        <v>1259</v>
      </c>
      <c r="S109" s="3" t="s">
        <v>1259</v>
      </c>
      <c r="T109" s="3" t="s">
        <v>1259</v>
      </c>
      <c r="U109" s="3" t="s">
        <v>1259</v>
      </c>
      <c r="V109" s="3" t="s">
        <v>1259</v>
      </c>
      <c r="W109" s="3" t="s">
        <v>1259</v>
      </c>
      <c r="X109" s="3" t="s">
        <v>1259</v>
      </c>
      <c r="Y109" s="3" t="s">
        <v>1259</v>
      </c>
      <c r="Z109" s="3" t="s">
        <v>1259</v>
      </c>
      <c r="AA109" s="3" t="s">
        <v>1259</v>
      </c>
      <c r="AB109" s="3" t="s">
        <v>1259</v>
      </c>
      <c r="AC109" s="3" t="s">
        <v>1259</v>
      </c>
      <c r="AD109" s="3" t="s">
        <v>1259</v>
      </c>
      <c r="AE109" s="3" t="s">
        <v>1259</v>
      </c>
      <c r="AF109" s="3" t="s">
        <v>1259</v>
      </c>
      <c r="AG109" s="3" t="s">
        <v>1259</v>
      </c>
      <c r="AH109" s="3" t="s">
        <v>1259</v>
      </c>
      <c r="AI109" s="3" t="s">
        <v>1259</v>
      </c>
      <c r="AJ109" s="3" t="s">
        <v>1259</v>
      </c>
      <c r="AK109" s="3" t="s">
        <v>1259</v>
      </c>
      <c r="AL109" s="3" t="s">
        <v>1259</v>
      </c>
      <c r="AM109" s="3" t="s">
        <v>1259</v>
      </c>
      <c r="AN109" s="3" t="s">
        <v>1259</v>
      </c>
      <c r="AO109" s="3" t="s">
        <v>1259</v>
      </c>
      <c r="AP109" s="3" t="s">
        <v>1259</v>
      </c>
      <c r="AQ109" s="3" t="s">
        <v>1259</v>
      </c>
      <c r="AR109" s="3" t="s">
        <v>1259</v>
      </c>
      <c r="AS109" s="3" t="s">
        <v>1259</v>
      </c>
      <c r="AT109" s="3" t="s">
        <v>1259</v>
      </c>
      <c r="AU109" s="3" t="s">
        <v>1259</v>
      </c>
      <c r="AV109" s="3" t="s">
        <v>1259</v>
      </c>
      <c r="AW109" s="3" t="s">
        <v>1259</v>
      </c>
      <c r="AX109" s="56">
        <v>7.8</v>
      </c>
      <c r="AY109" s="57">
        <v>8.1999999999999993</v>
      </c>
      <c r="AZ109" s="58">
        <v>8.5</v>
      </c>
      <c r="BA109" s="59">
        <v>8.4</v>
      </c>
    </row>
    <row r="110" spans="1:53" x14ac:dyDescent="0.25">
      <c r="A110" s="4">
        <v>27363</v>
      </c>
      <c r="B110" s="3" t="s">
        <v>1259</v>
      </c>
      <c r="C110" s="3" t="s">
        <v>1259</v>
      </c>
      <c r="D110" s="3" t="s">
        <v>1259</v>
      </c>
      <c r="E110" s="3" t="s">
        <v>1259</v>
      </c>
      <c r="F110" s="3" t="s">
        <v>1259</v>
      </c>
      <c r="G110" s="3" t="s">
        <v>1259</v>
      </c>
      <c r="H110" s="3" t="s">
        <v>1259</v>
      </c>
      <c r="I110" s="3" t="s">
        <v>1259</v>
      </c>
      <c r="J110" s="3" t="s">
        <v>1259</v>
      </c>
      <c r="K110" s="3" t="s">
        <v>1259</v>
      </c>
      <c r="L110" s="3" t="s">
        <v>1259</v>
      </c>
      <c r="M110" s="3" t="s">
        <v>1259</v>
      </c>
      <c r="N110" s="3" t="s">
        <v>1259</v>
      </c>
      <c r="O110" s="3" t="s">
        <v>1259</v>
      </c>
      <c r="P110" s="3" t="s">
        <v>1259</v>
      </c>
      <c r="Q110" s="3" t="s">
        <v>1259</v>
      </c>
      <c r="R110" s="3" t="s">
        <v>1259</v>
      </c>
      <c r="S110" s="3" t="s">
        <v>1259</v>
      </c>
      <c r="T110" s="3" t="s">
        <v>1259</v>
      </c>
      <c r="U110" s="3" t="s">
        <v>1259</v>
      </c>
      <c r="V110" s="3" t="s">
        <v>1259</v>
      </c>
      <c r="W110" s="3" t="s">
        <v>1259</v>
      </c>
      <c r="X110" s="3" t="s">
        <v>1259</v>
      </c>
      <c r="Y110" s="3" t="s">
        <v>1259</v>
      </c>
      <c r="Z110" s="3" t="s">
        <v>1259</v>
      </c>
      <c r="AA110" s="3" t="s">
        <v>1259</v>
      </c>
      <c r="AB110" s="3" t="s">
        <v>1259</v>
      </c>
      <c r="AC110" s="3" t="s">
        <v>1259</v>
      </c>
      <c r="AD110" s="3" t="s">
        <v>1259</v>
      </c>
      <c r="AE110" s="3" t="s">
        <v>1259</v>
      </c>
      <c r="AF110" s="3" t="s">
        <v>1259</v>
      </c>
      <c r="AG110" s="3" t="s">
        <v>1259</v>
      </c>
      <c r="AH110" s="3" t="s">
        <v>1259</v>
      </c>
      <c r="AI110" s="3" t="s">
        <v>1259</v>
      </c>
      <c r="AJ110" s="3" t="s">
        <v>1259</v>
      </c>
      <c r="AK110" s="3" t="s">
        <v>1259</v>
      </c>
      <c r="AL110" s="3" t="s">
        <v>1259</v>
      </c>
      <c r="AM110" s="3" t="s">
        <v>1259</v>
      </c>
      <c r="AN110" s="3" t="s">
        <v>1259</v>
      </c>
      <c r="AO110" s="3" t="s">
        <v>1259</v>
      </c>
      <c r="AP110" s="3" t="s">
        <v>1259</v>
      </c>
      <c r="AQ110" s="3" t="s">
        <v>1259</v>
      </c>
      <c r="AR110" s="3" t="s">
        <v>1259</v>
      </c>
      <c r="AS110" s="3" t="s">
        <v>1259</v>
      </c>
      <c r="AT110" s="3" t="s">
        <v>1259</v>
      </c>
      <c r="AU110" s="3" t="s">
        <v>1259</v>
      </c>
      <c r="AV110" s="3" t="s">
        <v>1259</v>
      </c>
      <c r="AW110" s="3" t="s">
        <v>1259</v>
      </c>
      <c r="AX110" s="56">
        <v>7.9</v>
      </c>
      <c r="AY110" s="57">
        <v>8.3000000000000007</v>
      </c>
      <c r="AZ110" s="58">
        <v>8.5</v>
      </c>
      <c r="BA110" s="59">
        <v>8.4</v>
      </c>
    </row>
    <row r="111" spans="1:53" x14ac:dyDescent="0.25">
      <c r="A111" s="4">
        <v>27394</v>
      </c>
      <c r="B111" s="3" t="s">
        <v>1259</v>
      </c>
      <c r="C111" s="3" t="s">
        <v>1259</v>
      </c>
      <c r="D111" s="3" t="s">
        <v>1259</v>
      </c>
      <c r="E111" s="3" t="s">
        <v>1259</v>
      </c>
      <c r="F111" s="3" t="s">
        <v>1259</v>
      </c>
      <c r="G111" s="3" t="s">
        <v>1259</v>
      </c>
      <c r="H111" s="3" t="s">
        <v>1259</v>
      </c>
      <c r="I111" s="3" t="s">
        <v>1259</v>
      </c>
      <c r="J111" s="3" t="s">
        <v>1259</v>
      </c>
      <c r="K111" s="3" t="s">
        <v>1259</v>
      </c>
      <c r="L111" s="3" t="s">
        <v>1259</v>
      </c>
      <c r="M111" s="3" t="s">
        <v>1259</v>
      </c>
      <c r="N111" s="3" t="s">
        <v>1259</v>
      </c>
      <c r="O111" s="3" t="s">
        <v>1259</v>
      </c>
      <c r="P111" s="3" t="s">
        <v>1259</v>
      </c>
      <c r="Q111" s="3" t="s">
        <v>1259</v>
      </c>
      <c r="R111" s="3" t="s">
        <v>1259</v>
      </c>
      <c r="S111" s="3" t="s">
        <v>1259</v>
      </c>
      <c r="T111" s="3" t="s">
        <v>1259</v>
      </c>
      <c r="U111" s="3" t="s">
        <v>1259</v>
      </c>
      <c r="V111" s="3" t="s">
        <v>1259</v>
      </c>
      <c r="W111" s="3" t="s">
        <v>1259</v>
      </c>
      <c r="X111" s="3" t="s">
        <v>1259</v>
      </c>
      <c r="Y111" s="3" t="s">
        <v>1259</v>
      </c>
      <c r="Z111" s="3" t="s">
        <v>1259</v>
      </c>
      <c r="AA111" s="3" t="s">
        <v>1259</v>
      </c>
      <c r="AB111" s="3" t="s">
        <v>1259</v>
      </c>
      <c r="AC111" s="3" t="s">
        <v>1259</v>
      </c>
      <c r="AD111" s="3" t="s">
        <v>1259</v>
      </c>
      <c r="AE111" s="3" t="s">
        <v>1259</v>
      </c>
      <c r="AF111" s="3" t="s">
        <v>1259</v>
      </c>
      <c r="AG111" s="3" t="s">
        <v>1259</v>
      </c>
      <c r="AH111" s="3" t="s">
        <v>1259</v>
      </c>
      <c r="AI111" s="3" t="s">
        <v>1259</v>
      </c>
      <c r="AJ111" s="3" t="s">
        <v>1259</v>
      </c>
      <c r="AK111" s="3" t="s">
        <v>1259</v>
      </c>
      <c r="AL111" s="3" t="s">
        <v>1259</v>
      </c>
      <c r="AM111" s="3" t="s">
        <v>1259</v>
      </c>
      <c r="AN111" s="3" t="s">
        <v>1259</v>
      </c>
      <c r="AO111" s="3" t="s">
        <v>1259</v>
      </c>
      <c r="AP111" s="3" t="s">
        <v>1259</v>
      </c>
      <c r="AQ111" s="3" t="s">
        <v>1259</v>
      </c>
      <c r="AR111" s="3" t="s">
        <v>1259</v>
      </c>
      <c r="AS111" s="3" t="s">
        <v>1259</v>
      </c>
      <c r="AT111" s="3" t="s">
        <v>1259</v>
      </c>
      <c r="AU111" s="3" t="s">
        <v>1259</v>
      </c>
      <c r="AV111" s="3" t="s">
        <v>1259</v>
      </c>
      <c r="AW111" s="3" t="s">
        <v>1259</v>
      </c>
      <c r="AX111" s="56">
        <v>8</v>
      </c>
      <c r="AY111" s="57">
        <v>8.4</v>
      </c>
      <c r="AZ111" s="58">
        <v>8.6</v>
      </c>
      <c r="BA111" s="59">
        <v>8.5</v>
      </c>
    </row>
    <row r="112" spans="1:53" x14ac:dyDescent="0.25">
      <c r="A112" s="4">
        <v>27425</v>
      </c>
      <c r="B112" s="3" t="s">
        <v>1259</v>
      </c>
      <c r="C112" s="3" t="s">
        <v>1259</v>
      </c>
      <c r="D112" s="3" t="s">
        <v>1259</v>
      </c>
      <c r="E112" s="3" t="s">
        <v>1259</v>
      </c>
      <c r="F112" s="3" t="s">
        <v>1259</v>
      </c>
      <c r="G112" s="3" t="s">
        <v>1259</v>
      </c>
      <c r="H112" s="3" t="s">
        <v>1259</v>
      </c>
      <c r="I112" s="3" t="s">
        <v>1259</v>
      </c>
      <c r="J112" s="3" t="s">
        <v>1259</v>
      </c>
      <c r="K112" s="3" t="s">
        <v>1259</v>
      </c>
      <c r="L112" s="3" t="s">
        <v>1259</v>
      </c>
      <c r="M112" s="3" t="s">
        <v>1259</v>
      </c>
      <c r="N112" s="3" t="s">
        <v>1259</v>
      </c>
      <c r="O112" s="3" t="s">
        <v>1259</v>
      </c>
      <c r="P112" s="3" t="s">
        <v>1259</v>
      </c>
      <c r="Q112" s="3" t="s">
        <v>1259</v>
      </c>
      <c r="R112" s="3" t="s">
        <v>1259</v>
      </c>
      <c r="S112" s="3" t="s">
        <v>1259</v>
      </c>
      <c r="T112" s="3" t="s">
        <v>1259</v>
      </c>
      <c r="U112" s="3" t="s">
        <v>1259</v>
      </c>
      <c r="V112" s="3" t="s">
        <v>1259</v>
      </c>
      <c r="W112" s="3" t="s">
        <v>1259</v>
      </c>
      <c r="X112" s="3" t="s">
        <v>1259</v>
      </c>
      <c r="Y112" s="3" t="s">
        <v>1259</v>
      </c>
      <c r="Z112" s="3" t="s">
        <v>1259</v>
      </c>
      <c r="AA112" s="3" t="s">
        <v>1259</v>
      </c>
      <c r="AB112" s="3" t="s">
        <v>1259</v>
      </c>
      <c r="AC112" s="3" t="s">
        <v>1259</v>
      </c>
      <c r="AD112" s="3" t="s">
        <v>1259</v>
      </c>
      <c r="AE112" s="3" t="s">
        <v>1259</v>
      </c>
      <c r="AF112" s="3" t="s">
        <v>1259</v>
      </c>
      <c r="AG112" s="3" t="s">
        <v>1259</v>
      </c>
      <c r="AH112" s="3" t="s">
        <v>1259</v>
      </c>
      <c r="AI112" s="3" t="s">
        <v>1259</v>
      </c>
      <c r="AJ112" s="3" t="s">
        <v>1259</v>
      </c>
      <c r="AK112" s="3" t="s">
        <v>1259</v>
      </c>
      <c r="AL112" s="3" t="s">
        <v>1259</v>
      </c>
      <c r="AM112" s="3" t="s">
        <v>1259</v>
      </c>
      <c r="AN112" s="3" t="s">
        <v>1259</v>
      </c>
      <c r="AO112" s="3" t="s">
        <v>1259</v>
      </c>
      <c r="AP112" s="3" t="s">
        <v>1259</v>
      </c>
      <c r="AQ112" s="3" t="s">
        <v>1259</v>
      </c>
      <c r="AR112" s="3" t="s">
        <v>1259</v>
      </c>
      <c r="AS112" s="3" t="s">
        <v>1259</v>
      </c>
      <c r="AT112" s="3" t="s">
        <v>1259</v>
      </c>
      <c r="AU112" s="3" t="s">
        <v>1259</v>
      </c>
      <c r="AV112" s="3" t="s">
        <v>1259</v>
      </c>
      <c r="AW112" s="3" t="s">
        <v>1259</v>
      </c>
      <c r="AX112" s="56">
        <v>8.1999999999999993</v>
      </c>
      <c r="AY112" s="57">
        <v>8.4</v>
      </c>
      <c r="AZ112" s="58">
        <v>8.8000000000000007</v>
      </c>
      <c r="BA112" s="59">
        <v>8.6</v>
      </c>
    </row>
    <row r="113" spans="1:53" x14ac:dyDescent="0.25">
      <c r="A113" s="4">
        <v>27453</v>
      </c>
      <c r="B113" s="3" t="s">
        <v>1259</v>
      </c>
      <c r="C113" s="3" t="s">
        <v>1259</v>
      </c>
      <c r="D113" s="3" t="s">
        <v>1259</v>
      </c>
      <c r="E113" s="3" t="s">
        <v>1259</v>
      </c>
      <c r="F113" s="3" t="s">
        <v>1259</v>
      </c>
      <c r="G113" s="3" t="s">
        <v>1259</v>
      </c>
      <c r="H113" s="3" t="s">
        <v>1259</v>
      </c>
      <c r="I113" s="3" t="s">
        <v>1259</v>
      </c>
      <c r="J113" s="3" t="s">
        <v>1259</v>
      </c>
      <c r="K113" s="3" t="s">
        <v>1259</v>
      </c>
      <c r="L113" s="3" t="s">
        <v>1259</v>
      </c>
      <c r="M113" s="3" t="s">
        <v>1259</v>
      </c>
      <c r="N113" s="3" t="s">
        <v>1259</v>
      </c>
      <c r="O113" s="3" t="s">
        <v>1259</v>
      </c>
      <c r="P113" s="3" t="s">
        <v>1259</v>
      </c>
      <c r="Q113" s="3" t="s">
        <v>1259</v>
      </c>
      <c r="R113" s="3" t="s">
        <v>1259</v>
      </c>
      <c r="S113" s="3" t="s">
        <v>1259</v>
      </c>
      <c r="T113" s="3" t="s">
        <v>1259</v>
      </c>
      <c r="U113" s="3" t="s">
        <v>1259</v>
      </c>
      <c r="V113" s="3" t="s">
        <v>1259</v>
      </c>
      <c r="W113" s="3" t="s">
        <v>1259</v>
      </c>
      <c r="X113" s="3" t="s">
        <v>1259</v>
      </c>
      <c r="Y113" s="3" t="s">
        <v>1259</v>
      </c>
      <c r="Z113" s="3" t="s">
        <v>1259</v>
      </c>
      <c r="AA113" s="3" t="s">
        <v>1259</v>
      </c>
      <c r="AB113" s="3" t="s">
        <v>1259</v>
      </c>
      <c r="AC113" s="3" t="s">
        <v>1259</v>
      </c>
      <c r="AD113" s="3" t="s">
        <v>1259</v>
      </c>
      <c r="AE113" s="3" t="s">
        <v>1259</v>
      </c>
      <c r="AF113" s="3" t="s">
        <v>1259</v>
      </c>
      <c r="AG113" s="3" t="s">
        <v>1259</v>
      </c>
      <c r="AH113" s="3" t="s">
        <v>1259</v>
      </c>
      <c r="AI113" s="3" t="s">
        <v>1259</v>
      </c>
      <c r="AJ113" s="3" t="s">
        <v>1259</v>
      </c>
      <c r="AK113" s="3" t="s">
        <v>1259</v>
      </c>
      <c r="AL113" s="3" t="s">
        <v>1259</v>
      </c>
      <c r="AM113" s="3" t="s">
        <v>1259</v>
      </c>
      <c r="AN113" s="3" t="s">
        <v>1259</v>
      </c>
      <c r="AO113" s="3" t="s">
        <v>1259</v>
      </c>
      <c r="AP113" s="3" t="s">
        <v>1259</v>
      </c>
      <c r="AQ113" s="3" t="s">
        <v>1259</v>
      </c>
      <c r="AR113" s="3" t="s">
        <v>1259</v>
      </c>
      <c r="AS113" s="3" t="s">
        <v>1259</v>
      </c>
      <c r="AT113" s="3" t="s">
        <v>1259</v>
      </c>
      <c r="AU113" s="3" t="s">
        <v>1259</v>
      </c>
      <c r="AV113" s="3" t="s">
        <v>1259</v>
      </c>
      <c r="AW113" s="3" t="s">
        <v>1259</v>
      </c>
      <c r="AX113" s="56">
        <v>8.4</v>
      </c>
      <c r="AY113" s="57">
        <v>8.5</v>
      </c>
      <c r="AZ113" s="58">
        <v>8.9</v>
      </c>
      <c r="BA113" s="59">
        <v>8.8000000000000007</v>
      </c>
    </row>
    <row r="114" spans="1:53" x14ac:dyDescent="0.25">
      <c r="A114" s="4">
        <v>27484</v>
      </c>
      <c r="B114" s="3" t="s">
        <v>1259</v>
      </c>
      <c r="C114" s="3" t="s">
        <v>1259</v>
      </c>
      <c r="D114" s="3" t="s">
        <v>1259</v>
      </c>
      <c r="E114" s="3" t="s">
        <v>1259</v>
      </c>
      <c r="F114" s="3" t="s">
        <v>1259</v>
      </c>
      <c r="G114" s="3" t="s">
        <v>1259</v>
      </c>
      <c r="H114" s="3" t="s">
        <v>1259</v>
      </c>
      <c r="I114" s="3" t="s">
        <v>1259</v>
      </c>
      <c r="J114" s="3" t="s">
        <v>1259</v>
      </c>
      <c r="K114" s="3" t="s">
        <v>1259</v>
      </c>
      <c r="L114" s="3" t="s">
        <v>1259</v>
      </c>
      <c r="M114" s="3" t="s">
        <v>1259</v>
      </c>
      <c r="N114" s="3" t="s">
        <v>1259</v>
      </c>
      <c r="O114" s="3" t="s">
        <v>1259</v>
      </c>
      <c r="P114" s="3" t="s">
        <v>1259</v>
      </c>
      <c r="Q114" s="3" t="s">
        <v>1259</v>
      </c>
      <c r="R114" s="3" t="s">
        <v>1259</v>
      </c>
      <c r="S114" s="3" t="s">
        <v>1259</v>
      </c>
      <c r="T114" s="3" t="s">
        <v>1259</v>
      </c>
      <c r="U114" s="3" t="s">
        <v>1259</v>
      </c>
      <c r="V114" s="3" t="s">
        <v>1259</v>
      </c>
      <c r="W114" s="3" t="s">
        <v>1259</v>
      </c>
      <c r="X114" s="3" t="s">
        <v>1259</v>
      </c>
      <c r="Y114" s="3" t="s">
        <v>1259</v>
      </c>
      <c r="Z114" s="3" t="s">
        <v>1259</v>
      </c>
      <c r="AA114" s="3" t="s">
        <v>1259</v>
      </c>
      <c r="AB114" s="3" t="s">
        <v>1259</v>
      </c>
      <c r="AC114" s="3" t="s">
        <v>1259</v>
      </c>
      <c r="AD114" s="3" t="s">
        <v>1259</v>
      </c>
      <c r="AE114" s="3" t="s">
        <v>1259</v>
      </c>
      <c r="AF114" s="3" t="s">
        <v>1259</v>
      </c>
      <c r="AG114" s="3" t="s">
        <v>1259</v>
      </c>
      <c r="AH114" s="3" t="s">
        <v>1259</v>
      </c>
      <c r="AI114" s="3" t="s">
        <v>1259</v>
      </c>
      <c r="AJ114" s="3" t="s">
        <v>1259</v>
      </c>
      <c r="AK114" s="3" t="s">
        <v>1259</v>
      </c>
      <c r="AL114" s="3" t="s">
        <v>1259</v>
      </c>
      <c r="AM114" s="3" t="s">
        <v>1259</v>
      </c>
      <c r="AN114" s="3" t="s">
        <v>1259</v>
      </c>
      <c r="AO114" s="3" t="s">
        <v>1259</v>
      </c>
      <c r="AP114" s="3" t="s">
        <v>1259</v>
      </c>
      <c r="AQ114" s="3" t="s">
        <v>1259</v>
      </c>
      <c r="AR114" s="3" t="s">
        <v>1259</v>
      </c>
      <c r="AS114" s="3" t="s">
        <v>1259</v>
      </c>
      <c r="AT114" s="3" t="s">
        <v>1259</v>
      </c>
      <c r="AU114" s="3" t="s">
        <v>1259</v>
      </c>
      <c r="AV114" s="3" t="s">
        <v>1259</v>
      </c>
      <c r="AW114" s="3" t="s">
        <v>1259</v>
      </c>
      <c r="AX114" s="56">
        <v>8.5</v>
      </c>
      <c r="AY114" s="57">
        <v>8.6</v>
      </c>
      <c r="AZ114" s="58">
        <v>9</v>
      </c>
      <c r="BA114" s="59">
        <v>9</v>
      </c>
    </row>
    <row r="115" spans="1:53" x14ac:dyDescent="0.25">
      <c r="A115" s="4">
        <v>27514</v>
      </c>
      <c r="B115" s="3" t="s">
        <v>1259</v>
      </c>
      <c r="C115" s="3" t="s">
        <v>1259</v>
      </c>
      <c r="D115" s="3" t="s">
        <v>1259</v>
      </c>
      <c r="E115" s="3" t="s">
        <v>1259</v>
      </c>
      <c r="F115" s="3" t="s">
        <v>1259</v>
      </c>
      <c r="G115" s="3" t="s">
        <v>1259</v>
      </c>
      <c r="H115" s="3" t="s">
        <v>1259</v>
      </c>
      <c r="I115" s="3" t="s">
        <v>1259</v>
      </c>
      <c r="J115" s="3" t="s">
        <v>1259</v>
      </c>
      <c r="K115" s="3" t="s">
        <v>1259</v>
      </c>
      <c r="L115" s="3" t="s">
        <v>1259</v>
      </c>
      <c r="M115" s="3" t="s">
        <v>1259</v>
      </c>
      <c r="N115" s="3" t="s">
        <v>1259</v>
      </c>
      <c r="O115" s="3" t="s">
        <v>1259</v>
      </c>
      <c r="P115" s="3" t="s">
        <v>1259</v>
      </c>
      <c r="Q115" s="3" t="s">
        <v>1259</v>
      </c>
      <c r="R115" s="3" t="s">
        <v>1259</v>
      </c>
      <c r="S115" s="3" t="s">
        <v>1259</v>
      </c>
      <c r="T115" s="3" t="s">
        <v>1259</v>
      </c>
      <c r="U115" s="3" t="s">
        <v>1259</v>
      </c>
      <c r="V115" s="3" t="s">
        <v>1259</v>
      </c>
      <c r="W115" s="3" t="s">
        <v>1259</v>
      </c>
      <c r="X115" s="3" t="s">
        <v>1259</v>
      </c>
      <c r="Y115" s="3" t="s">
        <v>1259</v>
      </c>
      <c r="Z115" s="3" t="s">
        <v>1259</v>
      </c>
      <c r="AA115" s="3" t="s">
        <v>1259</v>
      </c>
      <c r="AB115" s="3" t="s">
        <v>1259</v>
      </c>
      <c r="AC115" s="3" t="s">
        <v>1259</v>
      </c>
      <c r="AD115" s="3" t="s">
        <v>1259</v>
      </c>
      <c r="AE115" s="3" t="s">
        <v>1259</v>
      </c>
      <c r="AF115" s="3" t="s">
        <v>1259</v>
      </c>
      <c r="AG115" s="3" t="s">
        <v>1259</v>
      </c>
      <c r="AH115" s="3" t="s">
        <v>1259</v>
      </c>
      <c r="AI115" s="3" t="s">
        <v>1259</v>
      </c>
      <c r="AJ115" s="3" t="s">
        <v>1259</v>
      </c>
      <c r="AK115" s="3" t="s">
        <v>1259</v>
      </c>
      <c r="AL115" s="3" t="s">
        <v>1259</v>
      </c>
      <c r="AM115" s="3" t="s">
        <v>1259</v>
      </c>
      <c r="AN115" s="3" t="s">
        <v>1259</v>
      </c>
      <c r="AO115" s="3" t="s">
        <v>1259</v>
      </c>
      <c r="AP115" s="3" t="s">
        <v>1259</v>
      </c>
      <c r="AQ115" s="3" t="s">
        <v>1259</v>
      </c>
      <c r="AR115" s="3" t="s">
        <v>1259</v>
      </c>
      <c r="AS115" s="3" t="s">
        <v>1259</v>
      </c>
      <c r="AT115" s="3" t="s">
        <v>1259</v>
      </c>
      <c r="AU115" s="3" t="s">
        <v>1259</v>
      </c>
      <c r="AV115" s="3" t="s">
        <v>1259</v>
      </c>
      <c r="AW115" s="3" t="s">
        <v>1259</v>
      </c>
      <c r="AX115" s="56">
        <v>8.5</v>
      </c>
      <c r="AY115" s="57">
        <v>8.6</v>
      </c>
      <c r="AZ115" s="58">
        <v>9.1</v>
      </c>
      <c r="BA115" s="59">
        <v>9.1</v>
      </c>
    </row>
    <row r="116" spans="1:53" x14ac:dyDescent="0.25">
      <c r="A116" s="4">
        <v>27545</v>
      </c>
      <c r="B116" s="3" t="s">
        <v>1259</v>
      </c>
      <c r="C116" s="3" t="s">
        <v>1259</v>
      </c>
      <c r="D116" s="3" t="s">
        <v>1259</v>
      </c>
      <c r="E116" s="3" t="s">
        <v>1259</v>
      </c>
      <c r="F116" s="3" t="s">
        <v>1259</v>
      </c>
      <c r="G116" s="3" t="s">
        <v>1259</v>
      </c>
      <c r="H116" s="3" t="s">
        <v>1259</v>
      </c>
      <c r="I116" s="3" t="s">
        <v>1259</v>
      </c>
      <c r="J116" s="3" t="s">
        <v>1259</v>
      </c>
      <c r="K116" s="3" t="s">
        <v>1259</v>
      </c>
      <c r="L116" s="3" t="s">
        <v>1259</v>
      </c>
      <c r="M116" s="3" t="s">
        <v>1259</v>
      </c>
      <c r="N116" s="3" t="s">
        <v>1259</v>
      </c>
      <c r="O116" s="3" t="s">
        <v>1259</v>
      </c>
      <c r="P116" s="3" t="s">
        <v>1259</v>
      </c>
      <c r="Q116" s="3" t="s">
        <v>1259</v>
      </c>
      <c r="R116" s="3" t="s">
        <v>1259</v>
      </c>
      <c r="S116" s="3" t="s">
        <v>1259</v>
      </c>
      <c r="T116" s="3" t="s">
        <v>1259</v>
      </c>
      <c r="U116" s="3" t="s">
        <v>1259</v>
      </c>
      <c r="V116" s="3" t="s">
        <v>1259</v>
      </c>
      <c r="W116" s="3" t="s">
        <v>1259</v>
      </c>
      <c r="X116" s="3" t="s">
        <v>1259</v>
      </c>
      <c r="Y116" s="3" t="s">
        <v>1259</v>
      </c>
      <c r="Z116" s="3" t="s">
        <v>1259</v>
      </c>
      <c r="AA116" s="3" t="s">
        <v>1259</v>
      </c>
      <c r="AB116" s="3" t="s">
        <v>1259</v>
      </c>
      <c r="AC116" s="3" t="s">
        <v>1259</v>
      </c>
      <c r="AD116" s="3" t="s">
        <v>1259</v>
      </c>
      <c r="AE116" s="3" t="s">
        <v>1259</v>
      </c>
      <c r="AF116" s="3" t="s">
        <v>1259</v>
      </c>
      <c r="AG116" s="3" t="s">
        <v>1259</v>
      </c>
      <c r="AH116" s="3" t="s">
        <v>1259</v>
      </c>
      <c r="AI116" s="3" t="s">
        <v>1259</v>
      </c>
      <c r="AJ116" s="3" t="s">
        <v>1259</v>
      </c>
      <c r="AK116" s="3" t="s">
        <v>1259</v>
      </c>
      <c r="AL116" s="3" t="s">
        <v>1259</v>
      </c>
      <c r="AM116" s="3" t="s">
        <v>1259</v>
      </c>
      <c r="AN116" s="3" t="s">
        <v>1259</v>
      </c>
      <c r="AO116" s="3" t="s">
        <v>1259</v>
      </c>
      <c r="AP116" s="3" t="s">
        <v>1259</v>
      </c>
      <c r="AQ116" s="3" t="s">
        <v>1259</v>
      </c>
      <c r="AR116" s="3" t="s">
        <v>1259</v>
      </c>
      <c r="AS116" s="3" t="s">
        <v>1259</v>
      </c>
      <c r="AT116" s="3" t="s">
        <v>1259</v>
      </c>
      <c r="AU116" s="3" t="s">
        <v>1259</v>
      </c>
      <c r="AV116" s="3" t="s">
        <v>1259</v>
      </c>
      <c r="AW116" s="3" t="s">
        <v>1259</v>
      </c>
      <c r="AX116" s="56">
        <v>8.5</v>
      </c>
      <c r="AY116" s="57">
        <v>8.6</v>
      </c>
      <c r="AZ116" s="58">
        <v>9.1</v>
      </c>
      <c r="BA116" s="59">
        <v>9.3000000000000007</v>
      </c>
    </row>
    <row r="117" spans="1:53" x14ac:dyDescent="0.25">
      <c r="A117" s="4">
        <v>27575</v>
      </c>
      <c r="B117" s="3" t="s">
        <v>1259</v>
      </c>
      <c r="C117" s="3" t="s">
        <v>1259</v>
      </c>
      <c r="D117" s="3" t="s">
        <v>1259</v>
      </c>
      <c r="E117" s="3" t="s">
        <v>1259</v>
      </c>
      <c r="F117" s="3" t="s">
        <v>1259</v>
      </c>
      <c r="G117" s="3" t="s">
        <v>1259</v>
      </c>
      <c r="H117" s="3" t="s">
        <v>1259</v>
      </c>
      <c r="I117" s="3" t="s">
        <v>1259</v>
      </c>
      <c r="J117" s="3" t="s">
        <v>1259</v>
      </c>
      <c r="K117" s="3" t="s">
        <v>1259</v>
      </c>
      <c r="L117" s="3" t="s">
        <v>1259</v>
      </c>
      <c r="M117" s="3" t="s">
        <v>1259</v>
      </c>
      <c r="N117" s="3" t="s">
        <v>1259</v>
      </c>
      <c r="O117" s="3" t="s">
        <v>1259</v>
      </c>
      <c r="P117" s="3" t="s">
        <v>1259</v>
      </c>
      <c r="Q117" s="3" t="s">
        <v>1259</v>
      </c>
      <c r="R117" s="3" t="s">
        <v>1259</v>
      </c>
      <c r="S117" s="3" t="s">
        <v>1259</v>
      </c>
      <c r="T117" s="3" t="s">
        <v>1259</v>
      </c>
      <c r="U117" s="3" t="s">
        <v>1259</v>
      </c>
      <c r="V117" s="3" t="s">
        <v>1259</v>
      </c>
      <c r="W117" s="3" t="s">
        <v>1259</v>
      </c>
      <c r="X117" s="3" t="s">
        <v>1259</v>
      </c>
      <c r="Y117" s="3" t="s">
        <v>1259</v>
      </c>
      <c r="Z117" s="3" t="s">
        <v>1259</v>
      </c>
      <c r="AA117" s="3" t="s">
        <v>1259</v>
      </c>
      <c r="AB117" s="3" t="s">
        <v>1259</v>
      </c>
      <c r="AC117" s="3" t="s">
        <v>1259</v>
      </c>
      <c r="AD117" s="3" t="s">
        <v>1259</v>
      </c>
      <c r="AE117" s="3" t="s">
        <v>1259</v>
      </c>
      <c r="AF117" s="3" t="s">
        <v>1259</v>
      </c>
      <c r="AG117" s="3" t="s">
        <v>1259</v>
      </c>
      <c r="AH117" s="3" t="s">
        <v>1259</v>
      </c>
      <c r="AI117" s="3" t="s">
        <v>1259</v>
      </c>
      <c r="AJ117" s="3" t="s">
        <v>1259</v>
      </c>
      <c r="AK117" s="3" t="s">
        <v>1259</v>
      </c>
      <c r="AL117" s="3" t="s">
        <v>1259</v>
      </c>
      <c r="AM117" s="3" t="s">
        <v>1259</v>
      </c>
      <c r="AN117" s="3" t="s">
        <v>1259</v>
      </c>
      <c r="AO117" s="3" t="s">
        <v>1259</v>
      </c>
      <c r="AP117" s="3" t="s">
        <v>1259</v>
      </c>
      <c r="AQ117" s="3" t="s">
        <v>1259</v>
      </c>
      <c r="AR117" s="3" t="s">
        <v>1259</v>
      </c>
      <c r="AS117" s="3" t="s">
        <v>1259</v>
      </c>
      <c r="AT117" s="3" t="s">
        <v>1259</v>
      </c>
      <c r="AU117" s="3" t="s">
        <v>1259</v>
      </c>
      <c r="AV117" s="3" t="s">
        <v>1259</v>
      </c>
      <c r="AW117" s="3" t="s">
        <v>1259</v>
      </c>
      <c r="AX117" s="56">
        <v>8.5</v>
      </c>
      <c r="AY117" s="57">
        <v>8.5</v>
      </c>
      <c r="AZ117" s="58">
        <v>9.1</v>
      </c>
      <c r="BA117" s="59">
        <v>9.4</v>
      </c>
    </row>
    <row r="118" spans="1:53" x14ac:dyDescent="0.25">
      <c r="A118" s="4">
        <v>27606</v>
      </c>
      <c r="B118" s="3" t="s">
        <v>1259</v>
      </c>
      <c r="C118" s="3" t="s">
        <v>1259</v>
      </c>
      <c r="D118" s="3" t="s">
        <v>1259</v>
      </c>
      <c r="E118" s="3" t="s">
        <v>1259</v>
      </c>
      <c r="F118" s="3" t="s">
        <v>1259</v>
      </c>
      <c r="G118" s="3" t="s">
        <v>1259</v>
      </c>
      <c r="H118" s="3" t="s">
        <v>1259</v>
      </c>
      <c r="I118" s="3" t="s">
        <v>1259</v>
      </c>
      <c r="J118" s="3" t="s">
        <v>1259</v>
      </c>
      <c r="K118" s="3" t="s">
        <v>1259</v>
      </c>
      <c r="L118" s="3" t="s">
        <v>1259</v>
      </c>
      <c r="M118" s="3" t="s">
        <v>1259</v>
      </c>
      <c r="N118" s="3" t="s">
        <v>1259</v>
      </c>
      <c r="O118" s="3" t="s">
        <v>1259</v>
      </c>
      <c r="P118" s="3" t="s">
        <v>1259</v>
      </c>
      <c r="Q118" s="3" t="s">
        <v>1259</v>
      </c>
      <c r="R118" s="3" t="s">
        <v>1259</v>
      </c>
      <c r="S118" s="3" t="s">
        <v>1259</v>
      </c>
      <c r="T118" s="3" t="s">
        <v>1259</v>
      </c>
      <c r="U118" s="3" t="s">
        <v>1259</v>
      </c>
      <c r="V118" s="3" t="s">
        <v>1259</v>
      </c>
      <c r="W118" s="3" t="s">
        <v>1259</v>
      </c>
      <c r="X118" s="3" t="s">
        <v>1259</v>
      </c>
      <c r="Y118" s="3" t="s">
        <v>1259</v>
      </c>
      <c r="Z118" s="3" t="s">
        <v>1259</v>
      </c>
      <c r="AA118" s="3" t="s">
        <v>1259</v>
      </c>
      <c r="AB118" s="3" t="s">
        <v>1259</v>
      </c>
      <c r="AC118" s="3" t="s">
        <v>1259</v>
      </c>
      <c r="AD118" s="3" t="s">
        <v>1259</v>
      </c>
      <c r="AE118" s="3" t="s">
        <v>1259</v>
      </c>
      <c r="AF118" s="3" t="s">
        <v>1259</v>
      </c>
      <c r="AG118" s="3" t="s">
        <v>1259</v>
      </c>
      <c r="AH118" s="3" t="s">
        <v>1259</v>
      </c>
      <c r="AI118" s="3" t="s">
        <v>1259</v>
      </c>
      <c r="AJ118" s="3" t="s">
        <v>1259</v>
      </c>
      <c r="AK118" s="3" t="s">
        <v>1259</v>
      </c>
      <c r="AL118" s="3" t="s">
        <v>1259</v>
      </c>
      <c r="AM118" s="3" t="s">
        <v>1259</v>
      </c>
      <c r="AN118" s="3" t="s">
        <v>1259</v>
      </c>
      <c r="AO118" s="3" t="s">
        <v>1259</v>
      </c>
      <c r="AP118" s="3" t="s">
        <v>1259</v>
      </c>
      <c r="AQ118" s="3" t="s">
        <v>1259</v>
      </c>
      <c r="AR118" s="3" t="s">
        <v>1259</v>
      </c>
      <c r="AS118" s="3" t="s">
        <v>1259</v>
      </c>
      <c r="AT118" s="3" t="s">
        <v>1259</v>
      </c>
      <c r="AU118" s="3" t="s">
        <v>1259</v>
      </c>
      <c r="AV118" s="3" t="s">
        <v>1259</v>
      </c>
      <c r="AW118" s="3" t="s">
        <v>1259</v>
      </c>
      <c r="AX118" s="56">
        <v>8.5</v>
      </c>
      <c r="AY118" s="57">
        <v>8.4</v>
      </c>
      <c r="AZ118" s="58">
        <v>9.1999999999999993</v>
      </c>
      <c r="BA118" s="59">
        <v>9.5</v>
      </c>
    </row>
    <row r="119" spans="1:53" x14ac:dyDescent="0.25">
      <c r="A119" s="4">
        <v>27637</v>
      </c>
      <c r="B119" s="3" t="s">
        <v>1259</v>
      </c>
      <c r="C119" s="3" t="s">
        <v>1259</v>
      </c>
      <c r="D119" s="3" t="s">
        <v>1259</v>
      </c>
      <c r="E119" s="3" t="s">
        <v>1259</v>
      </c>
      <c r="F119" s="3" t="s">
        <v>1259</v>
      </c>
      <c r="G119" s="3" t="s">
        <v>1259</v>
      </c>
      <c r="H119" s="3" t="s">
        <v>1259</v>
      </c>
      <c r="I119" s="3" t="s">
        <v>1259</v>
      </c>
      <c r="J119" s="3" t="s">
        <v>1259</v>
      </c>
      <c r="K119" s="3" t="s">
        <v>1259</v>
      </c>
      <c r="L119" s="3" t="s">
        <v>1259</v>
      </c>
      <c r="M119" s="3" t="s">
        <v>1259</v>
      </c>
      <c r="N119" s="3" t="s">
        <v>1259</v>
      </c>
      <c r="O119" s="3" t="s">
        <v>1259</v>
      </c>
      <c r="P119" s="3" t="s">
        <v>1259</v>
      </c>
      <c r="Q119" s="3" t="s">
        <v>1259</v>
      </c>
      <c r="R119" s="3" t="s">
        <v>1259</v>
      </c>
      <c r="S119" s="3" t="s">
        <v>1259</v>
      </c>
      <c r="T119" s="3" t="s">
        <v>1259</v>
      </c>
      <c r="U119" s="3" t="s">
        <v>1259</v>
      </c>
      <c r="V119" s="3" t="s">
        <v>1259</v>
      </c>
      <c r="W119" s="3" t="s">
        <v>1259</v>
      </c>
      <c r="X119" s="3" t="s">
        <v>1259</v>
      </c>
      <c r="Y119" s="3" t="s">
        <v>1259</v>
      </c>
      <c r="Z119" s="3" t="s">
        <v>1259</v>
      </c>
      <c r="AA119" s="3" t="s">
        <v>1259</v>
      </c>
      <c r="AB119" s="3" t="s">
        <v>1259</v>
      </c>
      <c r="AC119" s="3" t="s">
        <v>1259</v>
      </c>
      <c r="AD119" s="3" t="s">
        <v>1259</v>
      </c>
      <c r="AE119" s="3" t="s">
        <v>1259</v>
      </c>
      <c r="AF119" s="3" t="s">
        <v>1259</v>
      </c>
      <c r="AG119" s="3" t="s">
        <v>1259</v>
      </c>
      <c r="AH119" s="3" t="s">
        <v>1259</v>
      </c>
      <c r="AI119" s="3" t="s">
        <v>1259</v>
      </c>
      <c r="AJ119" s="3" t="s">
        <v>1259</v>
      </c>
      <c r="AK119" s="3" t="s">
        <v>1259</v>
      </c>
      <c r="AL119" s="3" t="s">
        <v>1259</v>
      </c>
      <c r="AM119" s="3" t="s">
        <v>1259</v>
      </c>
      <c r="AN119" s="3" t="s">
        <v>1259</v>
      </c>
      <c r="AO119" s="3" t="s">
        <v>1259</v>
      </c>
      <c r="AP119" s="3" t="s">
        <v>1259</v>
      </c>
      <c r="AQ119" s="3" t="s">
        <v>1259</v>
      </c>
      <c r="AR119" s="3" t="s">
        <v>1259</v>
      </c>
      <c r="AS119" s="3" t="s">
        <v>1259</v>
      </c>
      <c r="AT119" s="3" t="s">
        <v>1259</v>
      </c>
      <c r="AU119" s="3" t="s">
        <v>1259</v>
      </c>
      <c r="AV119" s="3" t="s">
        <v>1259</v>
      </c>
      <c r="AW119" s="3" t="s">
        <v>1259</v>
      </c>
      <c r="AX119" s="56">
        <v>8.5</v>
      </c>
      <c r="AY119" s="57">
        <v>8.4</v>
      </c>
      <c r="AZ119" s="58">
        <v>9.3000000000000007</v>
      </c>
      <c r="BA119" s="59">
        <v>9.5</v>
      </c>
    </row>
    <row r="120" spans="1:53" x14ac:dyDescent="0.25">
      <c r="A120" s="4">
        <v>27667</v>
      </c>
      <c r="B120" s="3" t="s">
        <v>1259</v>
      </c>
      <c r="C120" s="3" t="s">
        <v>1259</v>
      </c>
      <c r="D120" s="3" t="s">
        <v>1259</v>
      </c>
      <c r="E120" s="3" t="s">
        <v>1259</v>
      </c>
      <c r="F120" s="3" t="s">
        <v>1259</v>
      </c>
      <c r="G120" s="3" t="s">
        <v>1259</v>
      </c>
      <c r="H120" s="3" t="s">
        <v>1259</v>
      </c>
      <c r="I120" s="3" t="s">
        <v>1259</v>
      </c>
      <c r="J120" s="3" t="s">
        <v>1259</v>
      </c>
      <c r="K120" s="3" t="s">
        <v>1259</v>
      </c>
      <c r="L120" s="3" t="s">
        <v>1259</v>
      </c>
      <c r="M120" s="3" t="s">
        <v>1259</v>
      </c>
      <c r="N120" s="3" t="s">
        <v>1259</v>
      </c>
      <c r="O120" s="3" t="s">
        <v>1259</v>
      </c>
      <c r="P120" s="3" t="s">
        <v>1259</v>
      </c>
      <c r="Q120" s="3" t="s">
        <v>1259</v>
      </c>
      <c r="R120" s="3" t="s">
        <v>1259</v>
      </c>
      <c r="S120" s="3" t="s">
        <v>1259</v>
      </c>
      <c r="T120" s="3" t="s">
        <v>1259</v>
      </c>
      <c r="U120" s="3" t="s">
        <v>1259</v>
      </c>
      <c r="V120" s="3" t="s">
        <v>1259</v>
      </c>
      <c r="W120" s="3" t="s">
        <v>1259</v>
      </c>
      <c r="X120" s="3" t="s">
        <v>1259</v>
      </c>
      <c r="Y120" s="3" t="s">
        <v>1259</v>
      </c>
      <c r="Z120" s="3" t="s">
        <v>1259</v>
      </c>
      <c r="AA120" s="3" t="s">
        <v>1259</v>
      </c>
      <c r="AB120" s="3" t="s">
        <v>1259</v>
      </c>
      <c r="AC120" s="3" t="s">
        <v>1259</v>
      </c>
      <c r="AD120" s="3" t="s">
        <v>1259</v>
      </c>
      <c r="AE120" s="3" t="s">
        <v>1259</v>
      </c>
      <c r="AF120" s="3" t="s">
        <v>1259</v>
      </c>
      <c r="AG120" s="3" t="s">
        <v>1259</v>
      </c>
      <c r="AH120" s="3" t="s">
        <v>1259</v>
      </c>
      <c r="AI120" s="3" t="s">
        <v>1259</v>
      </c>
      <c r="AJ120" s="3" t="s">
        <v>1259</v>
      </c>
      <c r="AK120" s="3" t="s">
        <v>1259</v>
      </c>
      <c r="AL120" s="3" t="s">
        <v>1259</v>
      </c>
      <c r="AM120" s="3" t="s">
        <v>1259</v>
      </c>
      <c r="AN120" s="3" t="s">
        <v>1259</v>
      </c>
      <c r="AO120" s="3" t="s">
        <v>1259</v>
      </c>
      <c r="AP120" s="3" t="s">
        <v>1259</v>
      </c>
      <c r="AQ120" s="3" t="s">
        <v>1259</v>
      </c>
      <c r="AR120" s="3" t="s">
        <v>1259</v>
      </c>
      <c r="AS120" s="3" t="s">
        <v>1259</v>
      </c>
      <c r="AT120" s="3" t="s">
        <v>1259</v>
      </c>
      <c r="AU120" s="3" t="s">
        <v>1259</v>
      </c>
      <c r="AV120" s="3" t="s">
        <v>1259</v>
      </c>
      <c r="AW120" s="3" t="s">
        <v>1259</v>
      </c>
      <c r="AX120" s="56">
        <v>8.6</v>
      </c>
      <c r="AY120" s="57">
        <v>8.4</v>
      </c>
      <c r="AZ120" s="58">
        <v>9.4</v>
      </c>
      <c r="BA120" s="59">
        <v>9.6999999999999993</v>
      </c>
    </row>
    <row r="121" spans="1:53" x14ac:dyDescent="0.25">
      <c r="A121" s="4">
        <v>27698</v>
      </c>
      <c r="B121" s="3" t="s">
        <v>1259</v>
      </c>
      <c r="C121" s="3" t="s">
        <v>1259</v>
      </c>
      <c r="D121" s="3" t="s">
        <v>1259</v>
      </c>
      <c r="E121" s="3" t="s">
        <v>1259</v>
      </c>
      <c r="F121" s="3" t="s">
        <v>1259</v>
      </c>
      <c r="G121" s="3" t="s">
        <v>1259</v>
      </c>
      <c r="H121" s="3" t="s">
        <v>1259</v>
      </c>
      <c r="I121" s="3" t="s">
        <v>1259</v>
      </c>
      <c r="J121" s="3" t="s">
        <v>1259</v>
      </c>
      <c r="K121" s="3" t="s">
        <v>1259</v>
      </c>
      <c r="L121" s="3" t="s">
        <v>1259</v>
      </c>
      <c r="M121" s="3" t="s">
        <v>1259</v>
      </c>
      <c r="N121" s="3" t="s">
        <v>1259</v>
      </c>
      <c r="O121" s="3" t="s">
        <v>1259</v>
      </c>
      <c r="P121" s="3" t="s">
        <v>1259</v>
      </c>
      <c r="Q121" s="3" t="s">
        <v>1259</v>
      </c>
      <c r="R121" s="3" t="s">
        <v>1259</v>
      </c>
      <c r="S121" s="3" t="s">
        <v>1259</v>
      </c>
      <c r="T121" s="3" t="s">
        <v>1259</v>
      </c>
      <c r="U121" s="3" t="s">
        <v>1259</v>
      </c>
      <c r="V121" s="3" t="s">
        <v>1259</v>
      </c>
      <c r="W121" s="3" t="s">
        <v>1259</v>
      </c>
      <c r="X121" s="3" t="s">
        <v>1259</v>
      </c>
      <c r="Y121" s="3" t="s">
        <v>1259</v>
      </c>
      <c r="Z121" s="3" t="s">
        <v>1259</v>
      </c>
      <c r="AA121" s="3" t="s">
        <v>1259</v>
      </c>
      <c r="AB121" s="3" t="s">
        <v>1259</v>
      </c>
      <c r="AC121" s="3" t="s">
        <v>1259</v>
      </c>
      <c r="AD121" s="3" t="s">
        <v>1259</v>
      </c>
      <c r="AE121" s="3" t="s">
        <v>1259</v>
      </c>
      <c r="AF121" s="3" t="s">
        <v>1259</v>
      </c>
      <c r="AG121" s="3" t="s">
        <v>1259</v>
      </c>
      <c r="AH121" s="3" t="s">
        <v>1259</v>
      </c>
      <c r="AI121" s="3" t="s">
        <v>1259</v>
      </c>
      <c r="AJ121" s="3" t="s">
        <v>1259</v>
      </c>
      <c r="AK121" s="3" t="s">
        <v>1259</v>
      </c>
      <c r="AL121" s="3" t="s">
        <v>1259</v>
      </c>
      <c r="AM121" s="3" t="s">
        <v>1259</v>
      </c>
      <c r="AN121" s="3" t="s">
        <v>1259</v>
      </c>
      <c r="AO121" s="3" t="s">
        <v>1259</v>
      </c>
      <c r="AP121" s="3" t="s">
        <v>1259</v>
      </c>
      <c r="AQ121" s="3" t="s">
        <v>1259</v>
      </c>
      <c r="AR121" s="3" t="s">
        <v>1259</v>
      </c>
      <c r="AS121" s="3" t="s">
        <v>1259</v>
      </c>
      <c r="AT121" s="3" t="s">
        <v>1259</v>
      </c>
      <c r="AU121" s="3" t="s">
        <v>1259</v>
      </c>
      <c r="AV121" s="3" t="s">
        <v>1259</v>
      </c>
      <c r="AW121" s="3" t="s">
        <v>1259</v>
      </c>
      <c r="AX121" s="56">
        <v>8.6999999999999993</v>
      </c>
      <c r="AY121" s="57">
        <v>8.5</v>
      </c>
      <c r="AZ121" s="58">
        <v>9.5</v>
      </c>
      <c r="BA121" s="59">
        <v>9.8000000000000007</v>
      </c>
    </row>
    <row r="122" spans="1:53" x14ac:dyDescent="0.25">
      <c r="A122" s="4">
        <v>27728</v>
      </c>
      <c r="B122" s="3" t="s">
        <v>1259</v>
      </c>
      <c r="C122" s="3" t="s">
        <v>1259</v>
      </c>
      <c r="D122" s="3" t="s">
        <v>1259</v>
      </c>
      <c r="E122" s="3" t="s">
        <v>1259</v>
      </c>
      <c r="F122" s="3" t="s">
        <v>1259</v>
      </c>
      <c r="G122" s="3" t="s">
        <v>1259</v>
      </c>
      <c r="H122" s="3" t="s">
        <v>1259</v>
      </c>
      <c r="I122" s="3" t="s">
        <v>1259</v>
      </c>
      <c r="J122" s="3" t="s">
        <v>1259</v>
      </c>
      <c r="K122" s="3" t="s">
        <v>1259</v>
      </c>
      <c r="L122" s="3" t="s">
        <v>1259</v>
      </c>
      <c r="M122" s="3" t="s">
        <v>1259</v>
      </c>
      <c r="N122" s="3" t="s">
        <v>1259</v>
      </c>
      <c r="O122" s="3" t="s">
        <v>1259</v>
      </c>
      <c r="P122" s="3" t="s">
        <v>1259</v>
      </c>
      <c r="Q122" s="3" t="s">
        <v>1259</v>
      </c>
      <c r="R122" s="3" t="s">
        <v>1259</v>
      </c>
      <c r="S122" s="3" t="s">
        <v>1259</v>
      </c>
      <c r="T122" s="3" t="s">
        <v>1259</v>
      </c>
      <c r="U122" s="3" t="s">
        <v>1259</v>
      </c>
      <c r="V122" s="3" t="s">
        <v>1259</v>
      </c>
      <c r="W122" s="3" t="s">
        <v>1259</v>
      </c>
      <c r="X122" s="3" t="s">
        <v>1259</v>
      </c>
      <c r="Y122" s="3" t="s">
        <v>1259</v>
      </c>
      <c r="Z122" s="3" t="s">
        <v>1259</v>
      </c>
      <c r="AA122" s="3" t="s">
        <v>1259</v>
      </c>
      <c r="AB122" s="3" t="s">
        <v>1259</v>
      </c>
      <c r="AC122" s="3" t="s">
        <v>1259</v>
      </c>
      <c r="AD122" s="3" t="s">
        <v>1259</v>
      </c>
      <c r="AE122" s="3" t="s">
        <v>1259</v>
      </c>
      <c r="AF122" s="3" t="s">
        <v>1259</v>
      </c>
      <c r="AG122" s="3" t="s">
        <v>1259</v>
      </c>
      <c r="AH122" s="3" t="s">
        <v>1259</v>
      </c>
      <c r="AI122" s="3" t="s">
        <v>1259</v>
      </c>
      <c r="AJ122" s="3" t="s">
        <v>1259</v>
      </c>
      <c r="AK122" s="3" t="s">
        <v>1259</v>
      </c>
      <c r="AL122" s="3" t="s">
        <v>1259</v>
      </c>
      <c r="AM122" s="3" t="s">
        <v>1259</v>
      </c>
      <c r="AN122" s="3" t="s">
        <v>1259</v>
      </c>
      <c r="AO122" s="3" t="s">
        <v>1259</v>
      </c>
      <c r="AP122" s="3" t="s">
        <v>1259</v>
      </c>
      <c r="AQ122" s="3" t="s">
        <v>1259</v>
      </c>
      <c r="AR122" s="3" t="s">
        <v>1259</v>
      </c>
      <c r="AS122" s="3" t="s">
        <v>1259</v>
      </c>
      <c r="AT122" s="3" t="s">
        <v>1259</v>
      </c>
      <c r="AU122" s="3" t="s">
        <v>1259</v>
      </c>
      <c r="AV122" s="3" t="s">
        <v>1259</v>
      </c>
      <c r="AW122" s="3" t="s">
        <v>1259</v>
      </c>
      <c r="AX122" s="56">
        <v>8.6999999999999993</v>
      </c>
      <c r="AY122" s="57">
        <v>8.6999999999999993</v>
      </c>
      <c r="AZ122" s="58">
        <v>9.5</v>
      </c>
      <c r="BA122" s="59">
        <v>9.8000000000000007</v>
      </c>
    </row>
    <row r="123" spans="1:53" x14ac:dyDescent="0.25">
      <c r="A123" s="4">
        <v>27759</v>
      </c>
      <c r="B123" s="3" t="s">
        <v>1259</v>
      </c>
      <c r="C123" s="3" t="s">
        <v>1259</v>
      </c>
      <c r="D123" s="3" t="s">
        <v>1259</v>
      </c>
      <c r="E123" s="3" t="s">
        <v>1259</v>
      </c>
      <c r="F123" s="3" t="s">
        <v>1259</v>
      </c>
      <c r="G123" s="3" t="s">
        <v>1259</v>
      </c>
      <c r="H123" s="3" t="s">
        <v>1259</v>
      </c>
      <c r="I123" s="3" t="s">
        <v>1259</v>
      </c>
      <c r="J123" s="3" t="s">
        <v>1259</v>
      </c>
      <c r="K123" s="3" t="s">
        <v>1259</v>
      </c>
      <c r="L123" s="3" t="s">
        <v>1259</v>
      </c>
      <c r="M123" s="3" t="s">
        <v>1259</v>
      </c>
      <c r="N123" s="3" t="s">
        <v>1259</v>
      </c>
      <c r="O123" s="3" t="s">
        <v>1259</v>
      </c>
      <c r="P123" s="3" t="s">
        <v>1259</v>
      </c>
      <c r="Q123" s="3" t="s">
        <v>1259</v>
      </c>
      <c r="R123" s="3" t="s">
        <v>1259</v>
      </c>
      <c r="S123" s="3" t="s">
        <v>1259</v>
      </c>
      <c r="T123" s="3" t="s">
        <v>1259</v>
      </c>
      <c r="U123" s="3" t="s">
        <v>1259</v>
      </c>
      <c r="V123" s="3" t="s">
        <v>1259</v>
      </c>
      <c r="W123" s="3" t="s">
        <v>1259</v>
      </c>
      <c r="X123" s="3" t="s">
        <v>1259</v>
      </c>
      <c r="Y123" s="3" t="s">
        <v>1259</v>
      </c>
      <c r="Z123" s="3" t="s">
        <v>1259</v>
      </c>
      <c r="AA123" s="3" t="s">
        <v>1259</v>
      </c>
      <c r="AB123" s="3" t="s">
        <v>1259</v>
      </c>
      <c r="AC123" s="3" t="s">
        <v>1259</v>
      </c>
      <c r="AD123" s="3" t="s">
        <v>1259</v>
      </c>
      <c r="AE123" s="3" t="s">
        <v>1259</v>
      </c>
      <c r="AF123" s="3" t="s">
        <v>1259</v>
      </c>
      <c r="AG123" s="3" t="s">
        <v>1259</v>
      </c>
      <c r="AH123" s="3" t="s">
        <v>1259</v>
      </c>
      <c r="AI123" s="3" t="s">
        <v>1259</v>
      </c>
      <c r="AJ123" s="3" t="s">
        <v>1259</v>
      </c>
      <c r="AK123" s="3" t="s">
        <v>1259</v>
      </c>
      <c r="AL123" s="3" t="s">
        <v>1259</v>
      </c>
      <c r="AM123" s="3" t="s">
        <v>1259</v>
      </c>
      <c r="AN123" s="3" t="s">
        <v>1259</v>
      </c>
      <c r="AO123" s="3" t="s">
        <v>1259</v>
      </c>
      <c r="AP123" s="3" t="s">
        <v>1259</v>
      </c>
      <c r="AQ123" s="3" t="s">
        <v>1259</v>
      </c>
      <c r="AR123" s="3" t="s">
        <v>1259</v>
      </c>
      <c r="AS123" s="3" t="s">
        <v>1259</v>
      </c>
      <c r="AT123" s="3" t="s">
        <v>1259</v>
      </c>
      <c r="AU123" s="3" t="s">
        <v>1259</v>
      </c>
      <c r="AV123" s="3" t="s">
        <v>1259</v>
      </c>
      <c r="AW123" s="3" t="s">
        <v>1259</v>
      </c>
      <c r="AX123" s="56">
        <v>8.8000000000000007</v>
      </c>
      <c r="AY123" s="57">
        <v>8.9</v>
      </c>
      <c r="AZ123" s="58">
        <v>9.6</v>
      </c>
      <c r="BA123" s="59">
        <v>9.9</v>
      </c>
    </row>
    <row r="124" spans="1:53" x14ac:dyDescent="0.25">
      <c r="A124" s="4">
        <v>27790</v>
      </c>
      <c r="B124" s="3" t="s">
        <v>1259</v>
      </c>
      <c r="C124" s="3" t="s">
        <v>1259</v>
      </c>
      <c r="D124" s="3" t="s">
        <v>1259</v>
      </c>
      <c r="E124" s="3" t="s">
        <v>1259</v>
      </c>
      <c r="F124" s="3" t="s">
        <v>1259</v>
      </c>
      <c r="G124" s="3" t="s">
        <v>1259</v>
      </c>
      <c r="H124" s="3" t="s">
        <v>1259</v>
      </c>
      <c r="I124" s="3" t="s">
        <v>1259</v>
      </c>
      <c r="J124" s="3" t="s">
        <v>1259</v>
      </c>
      <c r="K124" s="3" t="s">
        <v>1259</v>
      </c>
      <c r="L124" s="3" t="s">
        <v>1259</v>
      </c>
      <c r="M124" s="3" t="s">
        <v>1259</v>
      </c>
      <c r="N124" s="3" t="s">
        <v>1259</v>
      </c>
      <c r="O124" s="3" t="s">
        <v>1259</v>
      </c>
      <c r="P124" s="3" t="s">
        <v>1259</v>
      </c>
      <c r="Q124" s="3" t="s">
        <v>1259</v>
      </c>
      <c r="R124" s="3" t="s">
        <v>1259</v>
      </c>
      <c r="S124" s="3" t="s">
        <v>1259</v>
      </c>
      <c r="T124" s="3" t="s">
        <v>1259</v>
      </c>
      <c r="U124" s="3" t="s">
        <v>1259</v>
      </c>
      <c r="V124" s="3" t="s">
        <v>1259</v>
      </c>
      <c r="W124" s="3" t="s">
        <v>1259</v>
      </c>
      <c r="X124" s="3" t="s">
        <v>1259</v>
      </c>
      <c r="Y124" s="3" t="s">
        <v>1259</v>
      </c>
      <c r="Z124" s="3" t="s">
        <v>1259</v>
      </c>
      <c r="AA124" s="3" t="s">
        <v>1259</v>
      </c>
      <c r="AB124" s="3" t="s">
        <v>1259</v>
      </c>
      <c r="AC124" s="3" t="s">
        <v>1259</v>
      </c>
      <c r="AD124" s="3" t="s">
        <v>1259</v>
      </c>
      <c r="AE124" s="3" t="s">
        <v>1259</v>
      </c>
      <c r="AF124" s="3" t="s">
        <v>1259</v>
      </c>
      <c r="AG124" s="3" t="s">
        <v>1259</v>
      </c>
      <c r="AH124" s="3" t="s">
        <v>1259</v>
      </c>
      <c r="AI124" s="3" t="s">
        <v>1259</v>
      </c>
      <c r="AJ124" s="3" t="s">
        <v>1259</v>
      </c>
      <c r="AK124" s="3" t="s">
        <v>1259</v>
      </c>
      <c r="AL124" s="3" t="s">
        <v>1259</v>
      </c>
      <c r="AM124" s="3" t="s">
        <v>1259</v>
      </c>
      <c r="AN124" s="3" t="s">
        <v>1259</v>
      </c>
      <c r="AO124" s="47">
        <v>42.5</v>
      </c>
      <c r="AP124" s="3" t="s">
        <v>1259</v>
      </c>
      <c r="AQ124" s="3" t="s">
        <v>1259</v>
      </c>
      <c r="AR124" s="3" t="s">
        <v>1259</v>
      </c>
      <c r="AS124" s="3" t="s">
        <v>1259</v>
      </c>
      <c r="AT124" s="3" t="s">
        <v>1259</v>
      </c>
      <c r="AU124" s="3" t="s">
        <v>1259</v>
      </c>
      <c r="AV124" s="3" t="s">
        <v>1259</v>
      </c>
      <c r="AW124" s="3" t="s">
        <v>1259</v>
      </c>
      <c r="AX124" s="56">
        <v>8.8000000000000007</v>
      </c>
      <c r="AY124" s="57">
        <v>9.1</v>
      </c>
      <c r="AZ124" s="58">
        <v>9.6</v>
      </c>
      <c r="BA124" s="59">
        <v>10</v>
      </c>
    </row>
    <row r="125" spans="1:53" x14ac:dyDescent="0.25">
      <c r="A125" s="4">
        <v>27819</v>
      </c>
      <c r="B125" s="3" t="s">
        <v>1259</v>
      </c>
      <c r="C125" s="3" t="s">
        <v>1259</v>
      </c>
      <c r="D125" s="3" t="s">
        <v>1259</v>
      </c>
      <c r="E125" s="3" t="s">
        <v>1259</v>
      </c>
      <c r="F125" s="3" t="s">
        <v>1259</v>
      </c>
      <c r="G125" s="3" t="s">
        <v>1259</v>
      </c>
      <c r="H125" s="3" t="s">
        <v>1259</v>
      </c>
      <c r="I125" s="3" t="s">
        <v>1259</v>
      </c>
      <c r="J125" s="3" t="s">
        <v>1259</v>
      </c>
      <c r="K125" s="3" t="s">
        <v>1259</v>
      </c>
      <c r="L125" s="3" t="s">
        <v>1259</v>
      </c>
      <c r="M125" s="3" t="s">
        <v>1259</v>
      </c>
      <c r="N125" s="3" t="s">
        <v>1259</v>
      </c>
      <c r="O125" s="3" t="s">
        <v>1259</v>
      </c>
      <c r="P125" s="3" t="s">
        <v>1259</v>
      </c>
      <c r="Q125" s="3" t="s">
        <v>1259</v>
      </c>
      <c r="R125" s="3" t="s">
        <v>1259</v>
      </c>
      <c r="S125" s="3" t="s">
        <v>1259</v>
      </c>
      <c r="T125" s="3" t="s">
        <v>1259</v>
      </c>
      <c r="U125" s="3" t="s">
        <v>1259</v>
      </c>
      <c r="V125" s="3" t="s">
        <v>1259</v>
      </c>
      <c r="W125" s="3" t="s">
        <v>1259</v>
      </c>
      <c r="X125" s="3" t="s">
        <v>1259</v>
      </c>
      <c r="Y125" s="3" t="s">
        <v>1259</v>
      </c>
      <c r="Z125" s="3" t="s">
        <v>1259</v>
      </c>
      <c r="AA125" s="3" t="s">
        <v>1259</v>
      </c>
      <c r="AB125" s="3" t="s">
        <v>1259</v>
      </c>
      <c r="AC125" s="3" t="s">
        <v>1259</v>
      </c>
      <c r="AD125" s="3" t="s">
        <v>1259</v>
      </c>
      <c r="AE125" s="3" t="s">
        <v>1259</v>
      </c>
      <c r="AF125" s="3" t="s">
        <v>1259</v>
      </c>
      <c r="AG125" s="3" t="s">
        <v>1259</v>
      </c>
      <c r="AH125" s="3" t="s">
        <v>1259</v>
      </c>
      <c r="AI125" s="3" t="s">
        <v>1259</v>
      </c>
      <c r="AJ125" s="3" t="s">
        <v>1259</v>
      </c>
      <c r="AK125" s="3" t="s">
        <v>1259</v>
      </c>
      <c r="AL125" s="3" t="s">
        <v>1259</v>
      </c>
      <c r="AM125" s="3" t="s">
        <v>1259</v>
      </c>
      <c r="AN125" s="3" t="s">
        <v>1259</v>
      </c>
      <c r="AO125" s="47">
        <v>43.3</v>
      </c>
      <c r="AP125" s="3" t="s">
        <v>1259</v>
      </c>
      <c r="AQ125" s="3" t="s">
        <v>1259</v>
      </c>
      <c r="AR125" s="3" t="s">
        <v>1259</v>
      </c>
      <c r="AS125" s="3" t="s">
        <v>1259</v>
      </c>
      <c r="AT125" s="3" t="s">
        <v>1259</v>
      </c>
      <c r="AU125" s="3" t="s">
        <v>1259</v>
      </c>
      <c r="AV125" s="3" t="s">
        <v>1259</v>
      </c>
      <c r="AW125" s="3" t="s">
        <v>1259</v>
      </c>
      <c r="AX125" s="56">
        <v>8.9</v>
      </c>
      <c r="AY125" s="57">
        <v>9.1999999999999993</v>
      </c>
      <c r="AZ125" s="58">
        <v>9.6</v>
      </c>
      <c r="BA125" s="59">
        <v>10.1</v>
      </c>
    </row>
    <row r="126" spans="1:53" x14ac:dyDescent="0.25">
      <c r="A126" s="4">
        <v>27850</v>
      </c>
      <c r="B126" s="3" t="s">
        <v>1259</v>
      </c>
      <c r="C126" s="3" t="s">
        <v>1259</v>
      </c>
      <c r="D126" s="3" t="s">
        <v>1259</v>
      </c>
      <c r="E126" s="3" t="s">
        <v>1259</v>
      </c>
      <c r="F126" s="3" t="s">
        <v>1259</v>
      </c>
      <c r="G126" s="3" t="s">
        <v>1259</v>
      </c>
      <c r="H126" s="3" t="s">
        <v>1259</v>
      </c>
      <c r="I126" s="3" t="s">
        <v>1259</v>
      </c>
      <c r="J126" s="3" t="s">
        <v>1259</v>
      </c>
      <c r="K126" s="3" t="s">
        <v>1259</v>
      </c>
      <c r="L126" s="3" t="s">
        <v>1259</v>
      </c>
      <c r="M126" s="3" t="s">
        <v>1259</v>
      </c>
      <c r="N126" s="3" t="s">
        <v>1259</v>
      </c>
      <c r="O126" s="3" t="s">
        <v>1259</v>
      </c>
      <c r="P126" s="3" t="s">
        <v>1259</v>
      </c>
      <c r="Q126" s="3" t="s">
        <v>1259</v>
      </c>
      <c r="R126" s="3" t="s">
        <v>1259</v>
      </c>
      <c r="S126" s="3" t="s">
        <v>1259</v>
      </c>
      <c r="T126" s="3" t="s">
        <v>1259</v>
      </c>
      <c r="U126" s="3" t="s">
        <v>1259</v>
      </c>
      <c r="V126" s="3" t="s">
        <v>1259</v>
      </c>
      <c r="W126" s="3" t="s">
        <v>1259</v>
      </c>
      <c r="X126" s="3" t="s">
        <v>1259</v>
      </c>
      <c r="Y126" s="3" t="s">
        <v>1259</v>
      </c>
      <c r="Z126" s="3" t="s">
        <v>1259</v>
      </c>
      <c r="AA126" s="3" t="s">
        <v>1259</v>
      </c>
      <c r="AB126" s="3" t="s">
        <v>1259</v>
      </c>
      <c r="AC126" s="3" t="s">
        <v>1259</v>
      </c>
      <c r="AD126" s="3" t="s">
        <v>1259</v>
      </c>
      <c r="AE126" s="3" t="s">
        <v>1259</v>
      </c>
      <c r="AF126" s="3" t="s">
        <v>1259</v>
      </c>
      <c r="AG126" s="3" t="s">
        <v>1259</v>
      </c>
      <c r="AH126" s="3" t="s">
        <v>1259</v>
      </c>
      <c r="AI126" s="3" t="s">
        <v>1259</v>
      </c>
      <c r="AJ126" s="3" t="s">
        <v>1259</v>
      </c>
      <c r="AK126" s="3" t="s">
        <v>1259</v>
      </c>
      <c r="AL126" s="3" t="s">
        <v>1259</v>
      </c>
      <c r="AM126" s="3" t="s">
        <v>1259</v>
      </c>
      <c r="AN126" s="3" t="s">
        <v>1259</v>
      </c>
      <c r="AO126" s="47">
        <v>46</v>
      </c>
      <c r="AP126" s="3" t="s">
        <v>1259</v>
      </c>
      <c r="AQ126" s="3" t="s">
        <v>1259</v>
      </c>
      <c r="AR126" s="3" t="s">
        <v>1259</v>
      </c>
      <c r="AS126" s="3" t="s">
        <v>1259</v>
      </c>
      <c r="AT126" s="3" t="s">
        <v>1259</v>
      </c>
      <c r="AU126" s="3" t="s">
        <v>1259</v>
      </c>
      <c r="AV126" s="3" t="s">
        <v>1259</v>
      </c>
      <c r="AW126" s="3" t="s">
        <v>1259</v>
      </c>
      <c r="AX126" s="56">
        <v>9</v>
      </c>
      <c r="AY126" s="57">
        <v>9.3000000000000007</v>
      </c>
      <c r="AZ126" s="58">
        <v>9.6</v>
      </c>
      <c r="BA126" s="59">
        <v>10.199999999999999</v>
      </c>
    </row>
    <row r="127" spans="1:53" x14ac:dyDescent="0.25">
      <c r="A127" s="4">
        <v>27880</v>
      </c>
      <c r="B127" s="3" t="s">
        <v>1259</v>
      </c>
      <c r="C127" s="3" t="s">
        <v>1259</v>
      </c>
      <c r="D127" s="3" t="s">
        <v>1259</v>
      </c>
      <c r="E127" s="3" t="s">
        <v>1259</v>
      </c>
      <c r="F127" s="3" t="s">
        <v>1259</v>
      </c>
      <c r="G127" s="3" t="s">
        <v>1259</v>
      </c>
      <c r="H127" s="3" t="s">
        <v>1259</v>
      </c>
      <c r="I127" s="3" t="s">
        <v>1259</v>
      </c>
      <c r="J127" s="3" t="s">
        <v>1259</v>
      </c>
      <c r="K127" s="3" t="s">
        <v>1259</v>
      </c>
      <c r="L127" s="3" t="s">
        <v>1259</v>
      </c>
      <c r="M127" s="3" t="s">
        <v>1259</v>
      </c>
      <c r="N127" s="3" t="s">
        <v>1259</v>
      </c>
      <c r="O127" s="3" t="s">
        <v>1259</v>
      </c>
      <c r="P127" s="3" t="s">
        <v>1259</v>
      </c>
      <c r="Q127" s="3" t="s">
        <v>1259</v>
      </c>
      <c r="R127" s="3" t="s">
        <v>1259</v>
      </c>
      <c r="S127" s="3" t="s">
        <v>1259</v>
      </c>
      <c r="T127" s="3" t="s">
        <v>1259</v>
      </c>
      <c r="U127" s="3" t="s">
        <v>1259</v>
      </c>
      <c r="V127" s="3" t="s">
        <v>1259</v>
      </c>
      <c r="W127" s="3" t="s">
        <v>1259</v>
      </c>
      <c r="X127" s="3" t="s">
        <v>1259</v>
      </c>
      <c r="Y127" s="3" t="s">
        <v>1259</v>
      </c>
      <c r="Z127" s="3" t="s">
        <v>1259</v>
      </c>
      <c r="AA127" s="3" t="s">
        <v>1259</v>
      </c>
      <c r="AB127" s="3" t="s">
        <v>1259</v>
      </c>
      <c r="AC127" s="3" t="s">
        <v>1259</v>
      </c>
      <c r="AD127" s="3" t="s">
        <v>1259</v>
      </c>
      <c r="AE127" s="3" t="s">
        <v>1259</v>
      </c>
      <c r="AF127" s="3" t="s">
        <v>1259</v>
      </c>
      <c r="AG127" s="3" t="s">
        <v>1259</v>
      </c>
      <c r="AH127" s="3" t="s">
        <v>1259</v>
      </c>
      <c r="AI127" s="3" t="s">
        <v>1259</v>
      </c>
      <c r="AJ127" s="3" t="s">
        <v>1259</v>
      </c>
      <c r="AK127" s="3" t="s">
        <v>1259</v>
      </c>
      <c r="AL127" s="3" t="s">
        <v>1259</v>
      </c>
      <c r="AM127" s="3" t="s">
        <v>1259</v>
      </c>
      <c r="AN127" s="3" t="s">
        <v>1259</v>
      </c>
      <c r="AO127" s="47">
        <v>47.8</v>
      </c>
      <c r="AP127" s="3" t="s">
        <v>1259</v>
      </c>
      <c r="AQ127" s="3" t="s">
        <v>1259</v>
      </c>
      <c r="AR127" s="3" t="s">
        <v>1259</v>
      </c>
      <c r="AS127" s="3" t="s">
        <v>1259</v>
      </c>
      <c r="AT127" s="3" t="s">
        <v>1259</v>
      </c>
      <c r="AU127" s="3" t="s">
        <v>1259</v>
      </c>
      <c r="AV127" s="3" t="s">
        <v>1259</v>
      </c>
      <c r="AW127" s="3" t="s">
        <v>1259</v>
      </c>
      <c r="AX127" s="56">
        <v>9.1</v>
      </c>
      <c r="AY127" s="57">
        <v>9.3000000000000007</v>
      </c>
      <c r="AZ127" s="58">
        <v>9.6999999999999993</v>
      </c>
      <c r="BA127" s="59">
        <v>10.3</v>
      </c>
    </row>
    <row r="128" spans="1:53" x14ac:dyDescent="0.25">
      <c r="A128" s="4">
        <v>27911</v>
      </c>
      <c r="B128" s="3" t="s">
        <v>1259</v>
      </c>
      <c r="C128" s="3" t="s">
        <v>1259</v>
      </c>
      <c r="D128" s="3" t="s">
        <v>1259</v>
      </c>
      <c r="E128" s="3" t="s">
        <v>1259</v>
      </c>
      <c r="F128" s="3" t="s">
        <v>1259</v>
      </c>
      <c r="G128" s="3" t="s">
        <v>1259</v>
      </c>
      <c r="H128" s="3" t="s">
        <v>1259</v>
      </c>
      <c r="I128" s="3" t="s">
        <v>1259</v>
      </c>
      <c r="J128" s="3" t="s">
        <v>1259</v>
      </c>
      <c r="K128" s="3" t="s">
        <v>1259</v>
      </c>
      <c r="L128" s="3" t="s">
        <v>1259</v>
      </c>
      <c r="M128" s="3" t="s">
        <v>1259</v>
      </c>
      <c r="N128" s="3" t="s">
        <v>1259</v>
      </c>
      <c r="O128" s="3" t="s">
        <v>1259</v>
      </c>
      <c r="P128" s="3" t="s">
        <v>1259</v>
      </c>
      <c r="Q128" s="3" t="s">
        <v>1259</v>
      </c>
      <c r="R128" s="3" t="s">
        <v>1259</v>
      </c>
      <c r="S128" s="3" t="s">
        <v>1259</v>
      </c>
      <c r="T128" s="3" t="s">
        <v>1259</v>
      </c>
      <c r="U128" s="3" t="s">
        <v>1259</v>
      </c>
      <c r="V128" s="3" t="s">
        <v>1259</v>
      </c>
      <c r="W128" s="3" t="s">
        <v>1259</v>
      </c>
      <c r="X128" s="3" t="s">
        <v>1259</v>
      </c>
      <c r="Y128" s="3" t="s">
        <v>1259</v>
      </c>
      <c r="Z128" s="3" t="s">
        <v>1259</v>
      </c>
      <c r="AA128" s="3" t="s">
        <v>1259</v>
      </c>
      <c r="AB128" s="3" t="s">
        <v>1259</v>
      </c>
      <c r="AC128" s="3" t="s">
        <v>1259</v>
      </c>
      <c r="AD128" s="3" t="s">
        <v>1259</v>
      </c>
      <c r="AE128" s="3" t="s">
        <v>1259</v>
      </c>
      <c r="AF128" s="3" t="s">
        <v>1259</v>
      </c>
      <c r="AG128" s="3" t="s">
        <v>1259</v>
      </c>
      <c r="AH128" s="3" t="s">
        <v>1259</v>
      </c>
      <c r="AI128" s="3" t="s">
        <v>1259</v>
      </c>
      <c r="AJ128" s="3" t="s">
        <v>1259</v>
      </c>
      <c r="AK128" s="3" t="s">
        <v>1259</v>
      </c>
      <c r="AL128" s="3" t="s">
        <v>1259</v>
      </c>
      <c r="AM128" s="3" t="s">
        <v>1259</v>
      </c>
      <c r="AN128" s="3" t="s">
        <v>1259</v>
      </c>
      <c r="AO128" s="47">
        <v>49</v>
      </c>
      <c r="AP128" s="3" t="s">
        <v>1259</v>
      </c>
      <c r="AQ128" s="3" t="s">
        <v>1259</v>
      </c>
      <c r="AR128" s="3" t="s">
        <v>1259</v>
      </c>
      <c r="AS128" s="3" t="s">
        <v>1259</v>
      </c>
      <c r="AT128" s="3" t="s">
        <v>1259</v>
      </c>
      <c r="AU128" s="3" t="s">
        <v>1259</v>
      </c>
      <c r="AV128" s="3" t="s">
        <v>1259</v>
      </c>
      <c r="AW128" s="3" t="s">
        <v>1259</v>
      </c>
      <c r="AX128" s="56">
        <v>9.1</v>
      </c>
      <c r="AY128" s="57">
        <v>9.1999999999999993</v>
      </c>
      <c r="AZ128" s="58">
        <v>9.8000000000000007</v>
      </c>
      <c r="BA128" s="59">
        <v>10.4</v>
      </c>
    </row>
    <row r="129" spans="1:53" x14ac:dyDescent="0.25">
      <c r="A129" s="4">
        <v>27941</v>
      </c>
      <c r="B129" s="3" t="s">
        <v>1259</v>
      </c>
      <c r="C129" s="3" t="s">
        <v>1259</v>
      </c>
      <c r="D129" s="3" t="s">
        <v>1259</v>
      </c>
      <c r="E129" s="3" t="s">
        <v>1259</v>
      </c>
      <c r="F129" s="3" t="s">
        <v>1259</v>
      </c>
      <c r="G129" s="3" t="s">
        <v>1259</v>
      </c>
      <c r="H129" s="3" t="s">
        <v>1259</v>
      </c>
      <c r="I129" s="3" t="s">
        <v>1259</v>
      </c>
      <c r="J129" s="3" t="s">
        <v>1259</v>
      </c>
      <c r="K129" s="3" t="s">
        <v>1259</v>
      </c>
      <c r="L129" s="3" t="s">
        <v>1259</v>
      </c>
      <c r="M129" s="3" t="s">
        <v>1259</v>
      </c>
      <c r="N129" s="3" t="s">
        <v>1259</v>
      </c>
      <c r="O129" s="3" t="s">
        <v>1259</v>
      </c>
      <c r="P129" s="3" t="s">
        <v>1259</v>
      </c>
      <c r="Q129" s="3" t="s">
        <v>1259</v>
      </c>
      <c r="R129" s="3" t="s">
        <v>1259</v>
      </c>
      <c r="S129" s="3" t="s">
        <v>1259</v>
      </c>
      <c r="T129" s="3" t="s">
        <v>1259</v>
      </c>
      <c r="U129" s="3" t="s">
        <v>1259</v>
      </c>
      <c r="V129" s="3" t="s">
        <v>1259</v>
      </c>
      <c r="W129" s="3" t="s">
        <v>1259</v>
      </c>
      <c r="X129" s="3" t="s">
        <v>1259</v>
      </c>
      <c r="Y129" s="3" t="s">
        <v>1259</v>
      </c>
      <c r="Z129" s="3" t="s">
        <v>1259</v>
      </c>
      <c r="AA129" s="3" t="s">
        <v>1259</v>
      </c>
      <c r="AB129" s="3" t="s">
        <v>1259</v>
      </c>
      <c r="AC129" s="3" t="s">
        <v>1259</v>
      </c>
      <c r="AD129" s="3" t="s">
        <v>1259</v>
      </c>
      <c r="AE129" s="3" t="s">
        <v>1259</v>
      </c>
      <c r="AF129" s="3" t="s">
        <v>1259</v>
      </c>
      <c r="AG129" s="3" t="s">
        <v>1259</v>
      </c>
      <c r="AH129" s="3" t="s">
        <v>1259</v>
      </c>
      <c r="AI129" s="3" t="s">
        <v>1259</v>
      </c>
      <c r="AJ129" s="3" t="s">
        <v>1259</v>
      </c>
      <c r="AK129" s="3" t="s">
        <v>1259</v>
      </c>
      <c r="AL129" s="3" t="s">
        <v>1259</v>
      </c>
      <c r="AM129" s="3" t="s">
        <v>1259</v>
      </c>
      <c r="AN129" s="3" t="s">
        <v>1259</v>
      </c>
      <c r="AO129" s="47">
        <v>51</v>
      </c>
      <c r="AP129" s="3" t="s">
        <v>1259</v>
      </c>
      <c r="AQ129" s="3" t="s">
        <v>1259</v>
      </c>
      <c r="AR129" s="3" t="s">
        <v>1259</v>
      </c>
      <c r="AS129" s="3" t="s">
        <v>1259</v>
      </c>
      <c r="AT129" s="3" t="s">
        <v>1259</v>
      </c>
      <c r="AU129" s="3" t="s">
        <v>1259</v>
      </c>
      <c r="AV129" s="3" t="s">
        <v>1259</v>
      </c>
      <c r="AW129" s="3" t="s">
        <v>1259</v>
      </c>
      <c r="AX129" s="56">
        <v>9.1</v>
      </c>
      <c r="AY129" s="57">
        <v>9.1</v>
      </c>
      <c r="AZ129" s="58">
        <v>9.9</v>
      </c>
      <c r="BA129" s="59">
        <v>10.4</v>
      </c>
    </row>
    <row r="130" spans="1:53" x14ac:dyDescent="0.25">
      <c r="A130" s="4">
        <v>27972</v>
      </c>
      <c r="B130" s="3" t="s">
        <v>1259</v>
      </c>
      <c r="C130" s="3" t="s">
        <v>1259</v>
      </c>
      <c r="D130" s="3" t="s">
        <v>1259</v>
      </c>
      <c r="E130" s="3" t="s">
        <v>1259</v>
      </c>
      <c r="F130" s="3" t="s">
        <v>1259</v>
      </c>
      <c r="G130" s="3" t="s">
        <v>1259</v>
      </c>
      <c r="H130" s="3" t="s">
        <v>1259</v>
      </c>
      <c r="I130" s="3" t="s">
        <v>1259</v>
      </c>
      <c r="J130" s="3" t="s">
        <v>1259</v>
      </c>
      <c r="K130" s="3" t="s">
        <v>1259</v>
      </c>
      <c r="L130" s="3" t="s">
        <v>1259</v>
      </c>
      <c r="M130" s="3" t="s">
        <v>1259</v>
      </c>
      <c r="N130" s="3" t="s">
        <v>1259</v>
      </c>
      <c r="O130" s="3" t="s">
        <v>1259</v>
      </c>
      <c r="P130" s="3" t="s">
        <v>1259</v>
      </c>
      <c r="Q130" s="3" t="s">
        <v>1259</v>
      </c>
      <c r="R130" s="3" t="s">
        <v>1259</v>
      </c>
      <c r="S130" s="3" t="s">
        <v>1259</v>
      </c>
      <c r="T130" s="3" t="s">
        <v>1259</v>
      </c>
      <c r="U130" s="3" t="s">
        <v>1259</v>
      </c>
      <c r="V130" s="3" t="s">
        <v>1259</v>
      </c>
      <c r="W130" s="3" t="s">
        <v>1259</v>
      </c>
      <c r="X130" s="3" t="s">
        <v>1259</v>
      </c>
      <c r="Y130" s="3" t="s">
        <v>1259</v>
      </c>
      <c r="Z130" s="3" t="s">
        <v>1259</v>
      </c>
      <c r="AA130" s="3" t="s">
        <v>1259</v>
      </c>
      <c r="AB130" s="3" t="s">
        <v>1259</v>
      </c>
      <c r="AC130" s="3" t="s">
        <v>1259</v>
      </c>
      <c r="AD130" s="3" t="s">
        <v>1259</v>
      </c>
      <c r="AE130" s="3" t="s">
        <v>1259</v>
      </c>
      <c r="AF130" s="3" t="s">
        <v>1259</v>
      </c>
      <c r="AG130" s="3" t="s">
        <v>1259</v>
      </c>
      <c r="AH130" s="3" t="s">
        <v>1259</v>
      </c>
      <c r="AI130" s="3" t="s">
        <v>1259</v>
      </c>
      <c r="AJ130" s="3" t="s">
        <v>1259</v>
      </c>
      <c r="AK130" s="3" t="s">
        <v>1259</v>
      </c>
      <c r="AL130" s="3" t="s">
        <v>1259</v>
      </c>
      <c r="AM130" s="3" t="s">
        <v>1259</v>
      </c>
      <c r="AN130" s="3" t="s">
        <v>1259</v>
      </c>
      <c r="AO130" s="47">
        <v>52.4</v>
      </c>
      <c r="AP130" s="3" t="s">
        <v>1259</v>
      </c>
      <c r="AQ130" s="3" t="s">
        <v>1259</v>
      </c>
      <c r="AR130" s="3" t="s">
        <v>1259</v>
      </c>
      <c r="AS130" s="3" t="s">
        <v>1259</v>
      </c>
      <c r="AT130" s="3" t="s">
        <v>1259</v>
      </c>
      <c r="AU130" s="3" t="s">
        <v>1259</v>
      </c>
      <c r="AV130" s="3" t="s">
        <v>1259</v>
      </c>
      <c r="AW130" s="3" t="s">
        <v>1259</v>
      </c>
      <c r="AX130" s="56">
        <v>9.1</v>
      </c>
      <c r="AY130" s="57">
        <v>9.1</v>
      </c>
      <c r="AZ130" s="58">
        <v>10</v>
      </c>
      <c r="BA130" s="59">
        <v>10.3</v>
      </c>
    </row>
    <row r="131" spans="1:53" x14ac:dyDescent="0.25">
      <c r="A131" s="4">
        <v>28003</v>
      </c>
      <c r="B131" s="3" t="s">
        <v>1259</v>
      </c>
      <c r="C131" s="3" t="s">
        <v>1259</v>
      </c>
      <c r="D131" s="3" t="s">
        <v>1259</v>
      </c>
      <c r="E131" s="3" t="s">
        <v>1259</v>
      </c>
      <c r="F131" s="3" t="s">
        <v>1259</v>
      </c>
      <c r="G131" s="3" t="s">
        <v>1259</v>
      </c>
      <c r="H131" s="3" t="s">
        <v>1259</v>
      </c>
      <c r="I131" s="3" t="s">
        <v>1259</v>
      </c>
      <c r="J131" s="3" t="s">
        <v>1259</v>
      </c>
      <c r="K131" s="3" t="s">
        <v>1259</v>
      </c>
      <c r="L131" s="3" t="s">
        <v>1259</v>
      </c>
      <c r="M131" s="3" t="s">
        <v>1259</v>
      </c>
      <c r="N131" s="3" t="s">
        <v>1259</v>
      </c>
      <c r="O131" s="3" t="s">
        <v>1259</v>
      </c>
      <c r="P131" s="3" t="s">
        <v>1259</v>
      </c>
      <c r="Q131" s="3" t="s">
        <v>1259</v>
      </c>
      <c r="R131" s="3" t="s">
        <v>1259</v>
      </c>
      <c r="S131" s="3" t="s">
        <v>1259</v>
      </c>
      <c r="T131" s="3" t="s">
        <v>1259</v>
      </c>
      <c r="U131" s="3" t="s">
        <v>1259</v>
      </c>
      <c r="V131" s="3" t="s">
        <v>1259</v>
      </c>
      <c r="W131" s="3" t="s">
        <v>1259</v>
      </c>
      <c r="X131" s="3" t="s">
        <v>1259</v>
      </c>
      <c r="Y131" s="3" t="s">
        <v>1259</v>
      </c>
      <c r="Z131" s="3" t="s">
        <v>1259</v>
      </c>
      <c r="AA131" s="3" t="s">
        <v>1259</v>
      </c>
      <c r="AB131" s="3" t="s">
        <v>1259</v>
      </c>
      <c r="AC131" s="3" t="s">
        <v>1259</v>
      </c>
      <c r="AD131" s="3" t="s">
        <v>1259</v>
      </c>
      <c r="AE131" s="3" t="s">
        <v>1259</v>
      </c>
      <c r="AF131" s="3" t="s">
        <v>1259</v>
      </c>
      <c r="AG131" s="3" t="s">
        <v>1259</v>
      </c>
      <c r="AH131" s="3" t="s">
        <v>1259</v>
      </c>
      <c r="AI131" s="3" t="s">
        <v>1259</v>
      </c>
      <c r="AJ131" s="3" t="s">
        <v>1259</v>
      </c>
      <c r="AK131" s="3" t="s">
        <v>1259</v>
      </c>
      <c r="AL131" s="3" t="s">
        <v>1259</v>
      </c>
      <c r="AM131" s="3" t="s">
        <v>1259</v>
      </c>
      <c r="AN131" s="3" t="s">
        <v>1259</v>
      </c>
      <c r="AO131" s="47">
        <v>52.5</v>
      </c>
      <c r="AP131" s="3" t="s">
        <v>1259</v>
      </c>
      <c r="AQ131" s="3" t="s">
        <v>1259</v>
      </c>
      <c r="AR131" s="3" t="s">
        <v>1259</v>
      </c>
      <c r="AS131" s="3" t="s">
        <v>1259</v>
      </c>
      <c r="AT131" s="3" t="s">
        <v>1259</v>
      </c>
      <c r="AU131" s="3" t="s">
        <v>1259</v>
      </c>
      <c r="AV131" s="3" t="s">
        <v>1259</v>
      </c>
      <c r="AW131" s="3" t="s">
        <v>1259</v>
      </c>
      <c r="AX131" s="56">
        <v>9.1</v>
      </c>
      <c r="AY131" s="57">
        <v>9.1</v>
      </c>
      <c r="AZ131" s="58">
        <v>10</v>
      </c>
      <c r="BA131" s="59">
        <v>10.1</v>
      </c>
    </row>
    <row r="132" spans="1:53" x14ac:dyDescent="0.25">
      <c r="A132" s="4">
        <v>28033</v>
      </c>
      <c r="B132" s="3" t="s">
        <v>1259</v>
      </c>
      <c r="C132" s="3" t="s">
        <v>1259</v>
      </c>
      <c r="D132" s="3" t="s">
        <v>1259</v>
      </c>
      <c r="E132" s="3" t="s">
        <v>1259</v>
      </c>
      <c r="F132" s="3" t="s">
        <v>1259</v>
      </c>
      <c r="G132" s="3" t="s">
        <v>1259</v>
      </c>
      <c r="H132" s="3" t="s">
        <v>1259</v>
      </c>
      <c r="I132" s="3" t="s">
        <v>1259</v>
      </c>
      <c r="J132" s="3" t="s">
        <v>1259</v>
      </c>
      <c r="K132" s="3" t="s">
        <v>1259</v>
      </c>
      <c r="L132" s="3" t="s">
        <v>1259</v>
      </c>
      <c r="M132" s="3" t="s">
        <v>1259</v>
      </c>
      <c r="N132" s="3" t="s">
        <v>1259</v>
      </c>
      <c r="O132" s="3" t="s">
        <v>1259</v>
      </c>
      <c r="P132" s="3" t="s">
        <v>1259</v>
      </c>
      <c r="Q132" s="3" t="s">
        <v>1259</v>
      </c>
      <c r="R132" s="3" t="s">
        <v>1259</v>
      </c>
      <c r="S132" s="3" t="s">
        <v>1259</v>
      </c>
      <c r="T132" s="3" t="s">
        <v>1259</v>
      </c>
      <c r="U132" s="3" t="s">
        <v>1259</v>
      </c>
      <c r="V132" s="3" t="s">
        <v>1259</v>
      </c>
      <c r="W132" s="3" t="s">
        <v>1259</v>
      </c>
      <c r="X132" s="3" t="s">
        <v>1259</v>
      </c>
      <c r="Y132" s="3" t="s">
        <v>1259</v>
      </c>
      <c r="Z132" s="3" t="s">
        <v>1259</v>
      </c>
      <c r="AA132" s="3" t="s">
        <v>1259</v>
      </c>
      <c r="AB132" s="3" t="s">
        <v>1259</v>
      </c>
      <c r="AC132" s="3" t="s">
        <v>1259</v>
      </c>
      <c r="AD132" s="3" t="s">
        <v>1259</v>
      </c>
      <c r="AE132" s="3" t="s">
        <v>1259</v>
      </c>
      <c r="AF132" s="3" t="s">
        <v>1259</v>
      </c>
      <c r="AG132" s="3" t="s">
        <v>1259</v>
      </c>
      <c r="AH132" s="3" t="s">
        <v>1259</v>
      </c>
      <c r="AI132" s="3" t="s">
        <v>1259</v>
      </c>
      <c r="AJ132" s="3" t="s">
        <v>1259</v>
      </c>
      <c r="AK132" s="3" t="s">
        <v>1259</v>
      </c>
      <c r="AL132" s="3" t="s">
        <v>1259</v>
      </c>
      <c r="AM132" s="3" t="s">
        <v>1259</v>
      </c>
      <c r="AN132" s="3" t="s">
        <v>1259</v>
      </c>
      <c r="AO132" s="47">
        <v>54.8</v>
      </c>
      <c r="AP132" s="3" t="s">
        <v>1259</v>
      </c>
      <c r="AQ132" s="3" t="s">
        <v>1259</v>
      </c>
      <c r="AR132" s="3" t="s">
        <v>1259</v>
      </c>
      <c r="AS132" s="3" t="s">
        <v>1259</v>
      </c>
      <c r="AT132" s="3" t="s">
        <v>1259</v>
      </c>
      <c r="AU132" s="3" t="s">
        <v>1259</v>
      </c>
      <c r="AV132" s="3" t="s">
        <v>1259</v>
      </c>
      <c r="AW132" s="3" t="s">
        <v>1259</v>
      </c>
      <c r="AX132" s="56">
        <v>9.1</v>
      </c>
      <c r="AY132" s="57">
        <v>9.1999999999999993</v>
      </c>
      <c r="AZ132" s="58">
        <v>10</v>
      </c>
      <c r="BA132" s="59">
        <v>9.9</v>
      </c>
    </row>
    <row r="133" spans="1:53" x14ac:dyDescent="0.25">
      <c r="A133" s="4">
        <v>28064</v>
      </c>
      <c r="B133" s="3" t="s">
        <v>1259</v>
      </c>
      <c r="C133" s="3" t="s">
        <v>1259</v>
      </c>
      <c r="D133" s="3" t="s">
        <v>1259</v>
      </c>
      <c r="E133" s="3" t="s">
        <v>1259</v>
      </c>
      <c r="F133" s="3" t="s">
        <v>1259</v>
      </c>
      <c r="G133" s="3" t="s">
        <v>1259</v>
      </c>
      <c r="H133" s="3" t="s">
        <v>1259</v>
      </c>
      <c r="I133" s="3" t="s">
        <v>1259</v>
      </c>
      <c r="J133" s="3" t="s">
        <v>1259</v>
      </c>
      <c r="K133" s="3" t="s">
        <v>1259</v>
      </c>
      <c r="L133" s="3" t="s">
        <v>1259</v>
      </c>
      <c r="M133" s="3" t="s">
        <v>1259</v>
      </c>
      <c r="N133" s="3" t="s">
        <v>1259</v>
      </c>
      <c r="O133" s="3" t="s">
        <v>1259</v>
      </c>
      <c r="P133" s="3" t="s">
        <v>1259</v>
      </c>
      <c r="Q133" s="3" t="s">
        <v>1259</v>
      </c>
      <c r="R133" s="3" t="s">
        <v>1259</v>
      </c>
      <c r="S133" s="3" t="s">
        <v>1259</v>
      </c>
      <c r="T133" s="3" t="s">
        <v>1259</v>
      </c>
      <c r="U133" s="3" t="s">
        <v>1259</v>
      </c>
      <c r="V133" s="3" t="s">
        <v>1259</v>
      </c>
      <c r="W133" s="3" t="s">
        <v>1259</v>
      </c>
      <c r="X133" s="3" t="s">
        <v>1259</v>
      </c>
      <c r="Y133" s="3" t="s">
        <v>1259</v>
      </c>
      <c r="Z133" s="3" t="s">
        <v>1259</v>
      </c>
      <c r="AA133" s="3" t="s">
        <v>1259</v>
      </c>
      <c r="AB133" s="3" t="s">
        <v>1259</v>
      </c>
      <c r="AC133" s="3" t="s">
        <v>1259</v>
      </c>
      <c r="AD133" s="3" t="s">
        <v>1259</v>
      </c>
      <c r="AE133" s="3" t="s">
        <v>1259</v>
      </c>
      <c r="AF133" s="3" t="s">
        <v>1259</v>
      </c>
      <c r="AG133" s="3" t="s">
        <v>1259</v>
      </c>
      <c r="AH133" s="3" t="s">
        <v>1259</v>
      </c>
      <c r="AI133" s="3" t="s">
        <v>1259</v>
      </c>
      <c r="AJ133" s="3" t="s">
        <v>1259</v>
      </c>
      <c r="AK133" s="3" t="s">
        <v>1259</v>
      </c>
      <c r="AL133" s="3" t="s">
        <v>1259</v>
      </c>
      <c r="AM133" s="3" t="s">
        <v>1259</v>
      </c>
      <c r="AN133" s="3" t="s">
        <v>1259</v>
      </c>
      <c r="AO133" s="47">
        <v>56.2</v>
      </c>
      <c r="AP133" s="3" t="s">
        <v>1259</v>
      </c>
      <c r="AQ133" s="3" t="s">
        <v>1259</v>
      </c>
      <c r="AR133" s="3" t="s">
        <v>1259</v>
      </c>
      <c r="AS133" s="3" t="s">
        <v>1259</v>
      </c>
      <c r="AT133" s="3" t="s">
        <v>1259</v>
      </c>
      <c r="AU133" s="3" t="s">
        <v>1259</v>
      </c>
      <c r="AV133" s="3" t="s">
        <v>1259</v>
      </c>
      <c r="AW133" s="3" t="s">
        <v>1259</v>
      </c>
      <c r="AX133" s="56">
        <v>9.1</v>
      </c>
      <c r="AY133" s="57">
        <v>9.3000000000000007</v>
      </c>
      <c r="AZ133" s="58">
        <v>9.9</v>
      </c>
      <c r="BA133" s="59">
        <v>9.8000000000000007</v>
      </c>
    </row>
    <row r="134" spans="1:53" x14ac:dyDescent="0.25">
      <c r="A134" s="4">
        <v>28094</v>
      </c>
      <c r="B134" s="3" t="s">
        <v>1259</v>
      </c>
      <c r="C134" s="3" t="s">
        <v>1259</v>
      </c>
      <c r="D134" s="3" t="s">
        <v>1259</v>
      </c>
      <c r="E134" s="3" t="s">
        <v>1259</v>
      </c>
      <c r="F134" s="3" t="s">
        <v>1259</v>
      </c>
      <c r="G134" s="3" t="s">
        <v>1259</v>
      </c>
      <c r="H134" s="3" t="s">
        <v>1259</v>
      </c>
      <c r="I134" s="3" t="s">
        <v>1259</v>
      </c>
      <c r="J134" s="3" t="s">
        <v>1259</v>
      </c>
      <c r="K134" s="3" t="s">
        <v>1259</v>
      </c>
      <c r="L134" s="3" t="s">
        <v>1259</v>
      </c>
      <c r="M134" s="3" t="s">
        <v>1259</v>
      </c>
      <c r="N134" s="3" t="s">
        <v>1259</v>
      </c>
      <c r="O134" s="3" t="s">
        <v>1259</v>
      </c>
      <c r="P134" s="3" t="s">
        <v>1259</v>
      </c>
      <c r="Q134" s="3" t="s">
        <v>1259</v>
      </c>
      <c r="R134" s="3" t="s">
        <v>1259</v>
      </c>
      <c r="S134" s="3" t="s">
        <v>1259</v>
      </c>
      <c r="T134" s="3" t="s">
        <v>1259</v>
      </c>
      <c r="U134" s="3" t="s">
        <v>1259</v>
      </c>
      <c r="V134" s="3" t="s">
        <v>1259</v>
      </c>
      <c r="W134" s="3" t="s">
        <v>1259</v>
      </c>
      <c r="X134" s="3" t="s">
        <v>1259</v>
      </c>
      <c r="Y134" s="3" t="s">
        <v>1259</v>
      </c>
      <c r="Z134" s="3" t="s">
        <v>1259</v>
      </c>
      <c r="AA134" s="3" t="s">
        <v>1259</v>
      </c>
      <c r="AB134" s="3" t="s">
        <v>1259</v>
      </c>
      <c r="AC134" s="3" t="s">
        <v>1259</v>
      </c>
      <c r="AD134" s="3" t="s">
        <v>1259</v>
      </c>
      <c r="AE134" s="3" t="s">
        <v>1259</v>
      </c>
      <c r="AF134" s="3" t="s">
        <v>1259</v>
      </c>
      <c r="AG134" s="3" t="s">
        <v>1259</v>
      </c>
      <c r="AH134" s="3" t="s">
        <v>1259</v>
      </c>
      <c r="AI134" s="3" t="s">
        <v>1259</v>
      </c>
      <c r="AJ134" s="3" t="s">
        <v>1259</v>
      </c>
      <c r="AK134" s="3" t="s">
        <v>1259</v>
      </c>
      <c r="AL134" s="3" t="s">
        <v>1259</v>
      </c>
      <c r="AM134" s="3" t="s">
        <v>1259</v>
      </c>
      <c r="AN134" s="3" t="s">
        <v>1259</v>
      </c>
      <c r="AO134" s="47">
        <v>57.6</v>
      </c>
      <c r="AP134" s="3" t="s">
        <v>1259</v>
      </c>
      <c r="AQ134" s="3" t="s">
        <v>1259</v>
      </c>
      <c r="AR134" s="3" t="s">
        <v>1259</v>
      </c>
      <c r="AS134" s="3" t="s">
        <v>1259</v>
      </c>
      <c r="AT134" s="3" t="s">
        <v>1259</v>
      </c>
      <c r="AU134" s="3" t="s">
        <v>1259</v>
      </c>
      <c r="AV134" s="3" t="s">
        <v>1259</v>
      </c>
      <c r="AW134" s="3" t="s">
        <v>1259</v>
      </c>
      <c r="AX134" s="56">
        <v>9.1</v>
      </c>
      <c r="AY134" s="57">
        <v>9.4</v>
      </c>
      <c r="AZ134" s="58">
        <v>9.9</v>
      </c>
      <c r="BA134" s="59">
        <v>9.9</v>
      </c>
    </row>
    <row r="135" spans="1:53" x14ac:dyDescent="0.25">
      <c r="A135" s="4">
        <v>28125</v>
      </c>
      <c r="B135" s="3" t="s">
        <v>1259</v>
      </c>
      <c r="C135" s="3" t="s">
        <v>1259</v>
      </c>
      <c r="D135" s="3" t="s">
        <v>1259</v>
      </c>
      <c r="E135" s="3" t="s">
        <v>1259</v>
      </c>
      <c r="F135" s="3" t="s">
        <v>1259</v>
      </c>
      <c r="G135" s="3" t="s">
        <v>1259</v>
      </c>
      <c r="H135" s="3" t="s">
        <v>1259</v>
      </c>
      <c r="I135" s="3" t="s">
        <v>1259</v>
      </c>
      <c r="J135" s="3" t="s">
        <v>1259</v>
      </c>
      <c r="K135" s="3" t="s">
        <v>1259</v>
      </c>
      <c r="L135" s="3" t="s">
        <v>1259</v>
      </c>
      <c r="M135" s="3" t="s">
        <v>1259</v>
      </c>
      <c r="N135" s="3" t="s">
        <v>1259</v>
      </c>
      <c r="O135" s="3" t="s">
        <v>1259</v>
      </c>
      <c r="P135" s="3" t="s">
        <v>1259</v>
      </c>
      <c r="Q135" s="3" t="s">
        <v>1259</v>
      </c>
      <c r="R135" s="3" t="s">
        <v>1259</v>
      </c>
      <c r="S135" s="3" t="s">
        <v>1259</v>
      </c>
      <c r="T135" s="3" t="s">
        <v>1259</v>
      </c>
      <c r="U135" s="3" t="s">
        <v>1259</v>
      </c>
      <c r="V135" s="3" t="s">
        <v>1259</v>
      </c>
      <c r="W135" s="3" t="s">
        <v>1259</v>
      </c>
      <c r="X135" s="3" t="s">
        <v>1259</v>
      </c>
      <c r="Y135" s="3" t="s">
        <v>1259</v>
      </c>
      <c r="Z135" s="3" t="s">
        <v>1259</v>
      </c>
      <c r="AA135" s="3" t="s">
        <v>1259</v>
      </c>
      <c r="AB135" s="3" t="s">
        <v>1259</v>
      </c>
      <c r="AC135" s="3" t="s">
        <v>1259</v>
      </c>
      <c r="AD135" s="3" t="s">
        <v>1259</v>
      </c>
      <c r="AE135" s="3" t="s">
        <v>1259</v>
      </c>
      <c r="AF135" s="3" t="s">
        <v>1259</v>
      </c>
      <c r="AG135" s="3" t="s">
        <v>1259</v>
      </c>
      <c r="AH135" s="3" t="s">
        <v>1259</v>
      </c>
      <c r="AI135" s="3" t="s">
        <v>1259</v>
      </c>
      <c r="AJ135" s="3" t="s">
        <v>1259</v>
      </c>
      <c r="AK135" s="3" t="s">
        <v>1259</v>
      </c>
      <c r="AL135" s="3" t="s">
        <v>1259</v>
      </c>
      <c r="AM135" s="3" t="s">
        <v>1259</v>
      </c>
      <c r="AN135" s="3" t="s">
        <v>1259</v>
      </c>
      <c r="AO135" s="47">
        <v>55.4</v>
      </c>
      <c r="AP135" s="3" t="s">
        <v>1259</v>
      </c>
      <c r="AQ135" s="3" t="s">
        <v>1259</v>
      </c>
      <c r="AR135" s="3" t="s">
        <v>1259</v>
      </c>
      <c r="AS135" s="3" t="s">
        <v>1259</v>
      </c>
      <c r="AT135" s="3" t="s">
        <v>1259</v>
      </c>
      <c r="AU135" s="3" t="s">
        <v>1259</v>
      </c>
      <c r="AV135" s="3" t="s">
        <v>1259</v>
      </c>
      <c r="AW135" s="3" t="s">
        <v>1259</v>
      </c>
      <c r="AX135" s="56">
        <v>9</v>
      </c>
      <c r="AY135" s="57">
        <v>9.4</v>
      </c>
      <c r="AZ135" s="58">
        <v>9.9</v>
      </c>
      <c r="BA135" s="59">
        <v>10</v>
      </c>
    </row>
    <row r="136" spans="1:53" x14ac:dyDescent="0.25">
      <c r="A136" s="4">
        <v>28156</v>
      </c>
      <c r="B136" s="3" t="s">
        <v>1259</v>
      </c>
      <c r="C136" s="3" t="s">
        <v>1259</v>
      </c>
      <c r="D136" s="3" t="s">
        <v>1259</v>
      </c>
      <c r="E136" s="3" t="s">
        <v>1259</v>
      </c>
      <c r="F136" s="3" t="s">
        <v>1259</v>
      </c>
      <c r="G136" s="3" t="s">
        <v>1259</v>
      </c>
      <c r="H136" s="3" t="s">
        <v>1259</v>
      </c>
      <c r="I136" s="3" t="s">
        <v>1259</v>
      </c>
      <c r="J136" s="3" t="s">
        <v>1259</v>
      </c>
      <c r="K136" s="3" t="s">
        <v>1259</v>
      </c>
      <c r="L136" s="3" t="s">
        <v>1259</v>
      </c>
      <c r="M136" s="3" t="s">
        <v>1259</v>
      </c>
      <c r="N136" s="3" t="s">
        <v>1259</v>
      </c>
      <c r="O136" s="3" t="s">
        <v>1259</v>
      </c>
      <c r="P136" s="3" t="s">
        <v>1259</v>
      </c>
      <c r="Q136" s="3" t="s">
        <v>1259</v>
      </c>
      <c r="R136" s="3" t="s">
        <v>1259</v>
      </c>
      <c r="S136" s="3" t="s">
        <v>1259</v>
      </c>
      <c r="T136" s="3" t="s">
        <v>1259</v>
      </c>
      <c r="U136" s="3" t="s">
        <v>1259</v>
      </c>
      <c r="V136" s="3" t="s">
        <v>1259</v>
      </c>
      <c r="W136" s="3" t="s">
        <v>1259</v>
      </c>
      <c r="X136" s="3" t="s">
        <v>1259</v>
      </c>
      <c r="Y136" s="3" t="s">
        <v>1259</v>
      </c>
      <c r="Z136" s="3" t="s">
        <v>1259</v>
      </c>
      <c r="AA136" s="3" t="s">
        <v>1259</v>
      </c>
      <c r="AB136" s="3" t="s">
        <v>1259</v>
      </c>
      <c r="AC136" s="3" t="s">
        <v>1259</v>
      </c>
      <c r="AD136" s="3" t="s">
        <v>1259</v>
      </c>
      <c r="AE136" s="3" t="s">
        <v>1259</v>
      </c>
      <c r="AF136" s="3" t="s">
        <v>1259</v>
      </c>
      <c r="AG136" s="3" t="s">
        <v>1259</v>
      </c>
      <c r="AH136" s="3" t="s">
        <v>1259</v>
      </c>
      <c r="AI136" s="3" t="s">
        <v>1259</v>
      </c>
      <c r="AJ136" s="3" t="s">
        <v>1259</v>
      </c>
      <c r="AK136" s="3" t="s">
        <v>1259</v>
      </c>
      <c r="AL136" s="3" t="s">
        <v>1259</v>
      </c>
      <c r="AM136" s="3" t="s">
        <v>1259</v>
      </c>
      <c r="AN136" s="3" t="s">
        <v>1259</v>
      </c>
      <c r="AO136" s="47">
        <v>59.3</v>
      </c>
      <c r="AP136" s="3" t="s">
        <v>1259</v>
      </c>
      <c r="AQ136" s="3" t="s">
        <v>1259</v>
      </c>
      <c r="AR136" s="3" t="s">
        <v>1259</v>
      </c>
      <c r="AS136" s="3" t="s">
        <v>1259</v>
      </c>
      <c r="AT136" s="3" t="s">
        <v>1259</v>
      </c>
      <c r="AU136" s="3" t="s">
        <v>1259</v>
      </c>
      <c r="AV136" s="3" t="s">
        <v>1259</v>
      </c>
      <c r="AW136" s="3" t="s">
        <v>1259</v>
      </c>
      <c r="AX136" s="56">
        <v>9.1</v>
      </c>
      <c r="AY136" s="57">
        <v>9.3000000000000007</v>
      </c>
      <c r="AZ136" s="58">
        <v>9.9</v>
      </c>
      <c r="BA136" s="59">
        <v>10.199999999999999</v>
      </c>
    </row>
    <row r="137" spans="1:53" x14ac:dyDescent="0.25">
      <c r="A137" s="4">
        <v>28184</v>
      </c>
      <c r="B137" s="3" t="s">
        <v>1259</v>
      </c>
      <c r="C137" s="3" t="s">
        <v>1259</v>
      </c>
      <c r="D137" s="3" t="s">
        <v>1259</v>
      </c>
      <c r="E137" s="3" t="s">
        <v>1259</v>
      </c>
      <c r="F137" s="3" t="s">
        <v>1259</v>
      </c>
      <c r="G137" s="3" t="s">
        <v>1259</v>
      </c>
      <c r="H137" s="3" t="s">
        <v>1259</v>
      </c>
      <c r="I137" s="3" t="s">
        <v>1259</v>
      </c>
      <c r="J137" s="3" t="s">
        <v>1259</v>
      </c>
      <c r="K137" s="3" t="s">
        <v>1259</v>
      </c>
      <c r="L137" s="3" t="s">
        <v>1259</v>
      </c>
      <c r="M137" s="3" t="s">
        <v>1259</v>
      </c>
      <c r="N137" s="3" t="s">
        <v>1259</v>
      </c>
      <c r="O137" s="3" t="s">
        <v>1259</v>
      </c>
      <c r="P137" s="3" t="s">
        <v>1259</v>
      </c>
      <c r="Q137" s="3" t="s">
        <v>1259</v>
      </c>
      <c r="R137" s="3" t="s">
        <v>1259</v>
      </c>
      <c r="S137" s="3" t="s">
        <v>1259</v>
      </c>
      <c r="T137" s="3" t="s">
        <v>1259</v>
      </c>
      <c r="U137" s="3" t="s">
        <v>1259</v>
      </c>
      <c r="V137" s="3" t="s">
        <v>1259</v>
      </c>
      <c r="W137" s="3" t="s">
        <v>1259</v>
      </c>
      <c r="X137" s="3" t="s">
        <v>1259</v>
      </c>
      <c r="Y137" s="3" t="s">
        <v>1259</v>
      </c>
      <c r="Z137" s="3" t="s">
        <v>1259</v>
      </c>
      <c r="AA137" s="3" t="s">
        <v>1259</v>
      </c>
      <c r="AB137" s="3" t="s">
        <v>1259</v>
      </c>
      <c r="AC137" s="3" t="s">
        <v>1259</v>
      </c>
      <c r="AD137" s="3" t="s">
        <v>1259</v>
      </c>
      <c r="AE137" s="3" t="s">
        <v>1259</v>
      </c>
      <c r="AF137" s="3" t="s">
        <v>1259</v>
      </c>
      <c r="AG137" s="3" t="s">
        <v>1259</v>
      </c>
      <c r="AH137" s="3" t="s">
        <v>1259</v>
      </c>
      <c r="AI137" s="3" t="s">
        <v>1259</v>
      </c>
      <c r="AJ137" s="3" t="s">
        <v>1259</v>
      </c>
      <c r="AK137" s="3" t="s">
        <v>1259</v>
      </c>
      <c r="AL137" s="3" t="s">
        <v>1259</v>
      </c>
      <c r="AM137" s="3" t="s">
        <v>1259</v>
      </c>
      <c r="AN137" s="3" t="s">
        <v>1259</v>
      </c>
      <c r="AO137" s="47">
        <v>62.9</v>
      </c>
      <c r="AP137" s="3" t="s">
        <v>1259</v>
      </c>
      <c r="AQ137" s="3" t="s">
        <v>1259</v>
      </c>
      <c r="AR137" s="3" t="s">
        <v>1259</v>
      </c>
      <c r="AS137" s="3" t="s">
        <v>1259</v>
      </c>
      <c r="AT137" s="3" t="s">
        <v>1259</v>
      </c>
      <c r="AU137" s="3" t="s">
        <v>1259</v>
      </c>
      <c r="AV137" s="3" t="s">
        <v>1259</v>
      </c>
      <c r="AW137" s="3" t="s">
        <v>1259</v>
      </c>
      <c r="AX137" s="56">
        <v>9.1</v>
      </c>
      <c r="AY137" s="57">
        <v>9.1</v>
      </c>
      <c r="AZ137" s="58">
        <v>9.9</v>
      </c>
      <c r="BA137" s="59">
        <v>10.3</v>
      </c>
    </row>
    <row r="138" spans="1:53" x14ac:dyDescent="0.25">
      <c r="A138" s="4">
        <v>28215</v>
      </c>
      <c r="B138" s="3" t="s">
        <v>1259</v>
      </c>
      <c r="C138" s="3" t="s">
        <v>1259</v>
      </c>
      <c r="D138" s="3" t="s">
        <v>1259</v>
      </c>
      <c r="E138" s="3" t="s">
        <v>1259</v>
      </c>
      <c r="F138" s="3" t="s">
        <v>1259</v>
      </c>
      <c r="G138" s="3" t="s">
        <v>1259</v>
      </c>
      <c r="H138" s="3" t="s">
        <v>1259</v>
      </c>
      <c r="I138" s="3" t="s">
        <v>1259</v>
      </c>
      <c r="J138" s="3" t="s">
        <v>1259</v>
      </c>
      <c r="K138" s="3" t="s">
        <v>1259</v>
      </c>
      <c r="L138" s="3" t="s">
        <v>1259</v>
      </c>
      <c r="M138" s="3" t="s">
        <v>1259</v>
      </c>
      <c r="N138" s="3" t="s">
        <v>1259</v>
      </c>
      <c r="O138" s="3" t="s">
        <v>1259</v>
      </c>
      <c r="P138" s="3" t="s">
        <v>1259</v>
      </c>
      <c r="Q138" s="3" t="s">
        <v>1259</v>
      </c>
      <c r="R138" s="3" t="s">
        <v>1259</v>
      </c>
      <c r="S138" s="3" t="s">
        <v>1259</v>
      </c>
      <c r="T138" s="3" t="s">
        <v>1259</v>
      </c>
      <c r="U138" s="3" t="s">
        <v>1259</v>
      </c>
      <c r="V138" s="3" t="s">
        <v>1259</v>
      </c>
      <c r="W138" s="3" t="s">
        <v>1259</v>
      </c>
      <c r="X138" s="3" t="s">
        <v>1259</v>
      </c>
      <c r="Y138" s="3" t="s">
        <v>1259</v>
      </c>
      <c r="Z138" s="3" t="s">
        <v>1259</v>
      </c>
      <c r="AA138" s="3" t="s">
        <v>1259</v>
      </c>
      <c r="AB138" s="3" t="s">
        <v>1259</v>
      </c>
      <c r="AC138" s="3" t="s">
        <v>1259</v>
      </c>
      <c r="AD138" s="3" t="s">
        <v>1259</v>
      </c>
      <c r="AE138" s="3" t="s">
        <v>1259</v>
      </c>
      <c r="AF138" s="3" t="s">
        <v>1259</v>
      </c>
      <c r="AG138" s="3" t="s">
        <v>1259</v>
      </c>
      <c r="AH138" s="3" t="s">
        <v>1259</v>
      </c>
      <c r="AI138" s="3" t="s">
        <v>1259</v>
      </c>
      <c r="AJ138" s="3" t="s">
        <v>1259</v>
      </c>
      <c r="AK138" s="3" t="s">
        <v>1259</v>
      </c>
      <c r="AL138" s="3" t="s">
        <v>1259</v>
      </c>
      <c r="AM138" s="3" t="s">
        <v>1259</v>
      </c>
      <c r="AN138" s="3" t="s">
        <v>1259</v>
      </c>
      <c r="AO138" s="47">
        <v>64.099999999999994</v>
      </c>
      <c r="AP138" s="3" t="s">
        <v>1259</v>
      </c>
      <c r="AQ138" s="3" t="s">
        <v>1259</v>
      </c>
      <c r="AR138" s="3" t="s">
        <v>1259</v>
      </c>
      <c r="AS138" s="3" t="s">
        <v>1259</v>
      </c>
      <c r="AT138" s="3" t="s">
        <v>1259</v>
      </c>
      <c r="AU138" s="3" t="s">
        <v>1259</v>
      </c>
      <c r="AV138" s="3" t="s">
        <v>1259</v>
      </c>
      <c r="AW138" s="3" t="s">
        <v>1259</v>
      </c>
      <c r="AX138" s="56">
        <v>9.1</v>
      </c>
      <c r="AY138" s="57">
        <v>9</v>
      </c>
      <c r="AZ138" s="58">
        <v>9.9</v>
      </c>
      <c r="BA138" s="59">
        <v>10.4</v>
      </c>
    </row>
    <row r="139" spans="1:53" x14ac:dyDescent="0.25">
      <c r="A139" s="4">
        <v>28245</v>
      </c>
      <c r="B139" s="3" t="s">
        <v>1259</v>
      </c>
      <c r="C139" s="3" t="s">
        <v>1259</v>
      </c>
      <c r="D139" s="3" t="s">
        <v>1259</v>
      </c>
      <c r="E139" s="3" t="s">
        <v>1259</v>
      </c>
      <c r="F139" s="3" t="s">
        <v>1259</v>
      </c>
      <c r="G139" s="3" t="s">
        <v>1259</v>
      </c>
      <c r="H139" s="3" t="s">
        <v>1259</v>
      </c>
      <c r="I139" s="3" t="s">
        <v>1259</v>
      </c>
      <c r="J139" s="3" t="s">
        <v>1259</v>
      </c>
      <c r="K139" s="3" t="s">
        <v>1259</v>
      </c>
      <c r="L139" s="3" t="s">
        <v>1259</v>
      </c>
      <c r="M139" s="3" t="s">
        <v>1259</v>
      </c>
      <c r="N139" s="3" t="s">
        <v>1259</v>
      </c>
      <c r="O139" s="3" t="s">
        <v>1259</v>
      </c>
      <c r="P139" s="3" t="s">
        <v>1259</v>
      </c>
      <c r="Q139" s="3" t="s">
        <v>1259</v>
      </c>
      <c r="R139" s="3" t="s">
        <v>1259</v>
      </c>
      <c r="S139" s="3" t="s">
        <v>1259</v>
      </c>
      <c r="T139" s="3" t="s">
        <v>1259</v>
      </c>
      <c r="U139" s="3" t="s">
        <v>1259</v>
      </c>
      <c r="V139" s="3" t="s">
        <v>1259</v>
      </c>
      <c r="W139" s="3" t="s">
        <v>1259</v>
      </c>
      <c r="X139" s="3" t="s">
        <v>1259</v>
      </c>
      <c r="Y139" s="3" t="s">
        <v>1259</v>
      </c>
      <c r="Z139" s="3" t="s">
        <v>1259</v>
      </c>
      <c r="AA139" s="3" t="s">
        <v>1259</v>
      </c>
      <c r="AB139" s="3" t="s">
        <v>1259</v>
      </c>
      <c r="AC139" s="3" t="s">
        <v>1259</v>
      </c>
      <c r="AD139" s="3" t="s">
        <v>1259</v>
      </c>
      <c r="AE139" s="3" t="s">
        <v>1259</v>
      </c>
      <c r="AF139" s="3" t="s">
        <v>1259</v>
      </c>
      <c r="AG139" s="3" t="s">
        <v>1259</v>
      </c>
      <c r="AH139" s="3" t="s">
        <v>1259</v>
      </c>
      <c r="AI139" s="3" t="s">
        <v>1259</v>
      </c>
      <c r="AJ139" s="3" t="s">
        <v>1259</v>
      </c>
      <c r="AK139" s="3" t="s">
        <v>1259</v>
      </c>
      <c r="AL139" s="3" t="s">
        <v>1259</v>
      </c>
      <c r="AM139" s="3" t="s">
        <v>1259</v>
      </c>
      <c r="AN139" s="3" t="s">
        <v>1259</v>
      </c>
      <c r="AO139" s="47">
        <v>70</v>
      </c>
      <c r="AP139" s="3" t="s">
        <v>1259</v>
      </c>
      <c r="AQ139" s="3" t="s">
        <v>1259</v>
      </c>
      <c r="AR139" s="3" t="s">
        <v>1259</v>
      </c>
      <c r="AS139" s="3" t="s">
        <v>1259</v>
      </c>
      <c r="AT139" s="3" t="s">
        <v>1259</v>
      </c>
      <c r="AU139" s="3" t="s">
        <v>1259</v>
      </c>
      <c r="AV139" s="3" t="s">
        <v>1259</v>
      </c>
      <c r="AW139" s="3" t="s">
        <v>1259</v>
      </c>
      <c r="AX139" s="56">
        <v>9.1999999999999993</v>
      </c>
      <c r="AY139" s="57">
        <v>8.9</v>
      </c>
      <c r="AZ139" s="58">
        <v>9.9</v>
      </c>
      <c r="BA139" s="59">
        <v>10.3</v>
      </c>
    </row>
    <row r="140" spans="1:53" x14ac:dyDescent="0.25">
      <c r="A140" s="4">
        <v>28276</v>
      </c>
      <c r="B140" s="3" t="s">
        <v>1259</v>
      </c>
      <c r="C140" s="3" t="s">
        <v>1259</v>
      </c>
      <c r="D140" s="3" t="s">
        <v>1259</v>
      </c>
      <c r="E140" s="3" t="s">
        <v>1259</v>
      </c>
      <c r="F140" s="3" t="s">
        <v>1259</v>
      </c>
      <c r="G140" s="3" t="s">
        <v>1259</v>
      </c>
      <c r="H140" s="3" t="s">
        <v>1259</v>
      </c>
      <c r="I140" s="3" t="s">
        <v>1259</v>
      </c>
      <c r="J140" s="3" t="s">
        <v>1259</v>
      </c>
      <c r="K140" s="3" t="s">
        <v>1259</v>
      </c>
      <c r="L140" s="3" t="s">
        <v>1259</v>
      </c>
      <c r="M140" s="3" t="s">
        <v>1259</v>
      </c>
      <c r="N140" s="3" t="s">
        <v>1259</v>
      </c>
      <c r="O140" s="3" t="s">
        <v>1259</v>
      </c>
      <c r="P140" s="3" t="s">
        <v>1259</v>
      </c>
      <c r="Q140" s="3" t="s">
        <v>1259</v>
      </c>
      <c r="R140" s="3" t="s">
        <v>1259</v>
      </c>
      <c r="S140" s="3" t="s">
        <v>1259</v>
      </c>
      <c r="T140" s="3" t="s">
        <v>1259</v>
      </c>
      <c r="U140" s="3" t="s">
        <v>1259</v>
      </c>
      <c r="V140" s="3" t="s">
        <v>1259</v>
      </c>
      <c r="W140" s="3" t="s">
        <v>1259</v>
      </c>
      <c r="X140" s="3" t="s">
        <v>1259</v>
      </c>
      <c r="Y140" s="3" t="s">
        <v>1259</v>
      </c>
      <c r="Z140" s="3" t="s">
        <v>1259</v>
      </c>
      <c r="AA140" s="3" t="s">
        <v>1259</v>
      </c>
      <c r="AB140" s="3" t="s">
        <v>1259</v>
      </c>
      <c r="AC140" s="3" t="s">
        <v>1259</v>
      </c>
      <c r="AD140" s="3" t="s">
        <v>1259</v>
      </c>
      <c r="AE140" s="3" t="s">
        <v>1259</v>
      </c>
      <c r="AF140" s="3" t="s">
        <v>1259</v>
      </c>
      <c r="AG140" s="3" t="s">
        <v>1259</v>
      </c>
      <c r="AH140" s="3" t="s">
        <v>1259</v>
      </c>
      <c r="AI140" s="3" t="s">
        <v>1259</v>
      </c>
      <c r="AJ140" s="3" t="s">
        <v>1259</v>
      </c>
      <c r="AK140" s="3" t="s">
        <v>1259</v>
      </c>
      <c r="AL140" s="3" t="s">
        <v>1259</v>
      </c>
      <c r="AM140" s="3" t="s">
        <v>1259</v>
      </c>
      <c r="AN140" s="3" t="s">
        <v>1259</v>
      </c>
      <c r="AO140" s="47">
        <v>71.3</v>
      </c>
      <c r="AP140" s="3" t="s">
        <v>1259</v>
      </c>
      <c r="AQ140" s="3" t="s">
        <v>1259</v>
      </c>
      <c r="AR140" s="3" t="s">
        <v>1259</v>
      </c>
      <c r="AS140" s="3" t="s">
        <v>1259</v>
      </c>
      <c r="AT140" s="3" t="s">
        <v>1259</v>
      </c>
      <c r="AU140" s="3" t="s">
        <v>1259</v>
      </c>
      <c r="AV140" s="3" t="s">
        <v>1259</v>
      </c>
      <c r="AW140" s="3" t="s">
        <v>1259</v>
      </c>
      <c r="AX140" s="56">
        <v>9.1999999999999993</v>
      </c>
      <c r="AY140" s="57">
        <v>8.9</v>
      </c>
      <c r="AZ140" s="58">
        <v>9.8000000000000007</v>
      </c>
      <c r="BA140" s="59">
        <v>10.1</v>
      </c>
    </row>
    <row r="141" spans="1:53" x14ac:dyDescent="0.25">
      <c r="A141" s="4">
        <v>28306</v>
      </c>
      <c r="B141" s="3" t="s">
        <v>1259</v>
      </c>
      <c r="C141" s="3" t="s">
        <v>1259</v>
      </c>
      <c r="D141" s="3" t="s">
        <v>1259</v>
      </c>
      <c r="E141" s="3" t="s">
        <v>1259</v>
      </c>
      <c r="F141" s="3" t="s">
        <v>1259</v>
      </c>
      <c r="G141" s="3" t="s">
        <v>1259</v>
      </c>
      <c r="H141" s="3" t="s">
        <v>1259</v>
      </c>
      <c r="I141" s="3" t="s">
        <v>1259</v>
      </c>
      <c r="J141" s="3" t="s">
        <v>1259</v>
      </c>
      <c r="K141" s="3" t="s">
        <v>1259</v>
      </c>
      <c r="L141" s="3" t="s">
        <v>1259</v>
      </c>
      <c r="M141" s="3" t="s">
        <v>1259</v>
      </c>
      <c r="N141" s="3" t="s">
        <v>1259</v>
      </c>
      <c r="O141" s="3" t="s">
        <v>1259</v>
      </c>
      <c r="P141" s="3" t="s">
        <v>1259</v>
      </c>
      <c r="Q141" s="3" t="s">
        <v>1259</v>
      </c>
      <c r="R141" s="3" t="s">
        <v>1259</v>
      </c>
      <c r="S141" s="3" t="s">
        <v>1259</v>
      </c>
      <c r="T141" s="3" t="s">
        <v>1259</v>
      </c>
      <c r="U141" s="3" t="s">
        <v>1259</v>
      </c>
      <c r="V141" s="3" t="s">
        <v>1259</v>
      </c>
      <c r="W141" s="3" t="s">
        <v>1259</v>
      </c>
      <c r="X141" s="3" t="s">
        <v>1259</v>
      </c>
      <c r="Y141" s="3" t="s">
        <v>1259</v>
      </c>
      <c r="Z141" s="3" t="s">
        <v>1259</v>
      </c>
      <c r="AA141" s="3" t="s">
        <v>1259</v>
      </c>
      <c r="AB141" s="3" t="s">
        <v>1259</v>
      </c>
      <c r="AC141" s="3" t="s">
        <v>1259</v>
      </c>
      <c r="AD141" s="3" t="s">
        <v>1259</v>
      </c>
      <c r="AE141" s="3" t="s">
        <v>1259</v>
      </c>
      <c r="AF141" s="3" t="s">
        <v>1259</v>
      </c>
      <c r="AG141" s="3" t="s">
        <v>1259</v>
      </c>
      <c r="AH141" s="3" t="s">
        <v>1259</v>
      </c>
      <c r="AI141" s="3" t="s">
        <v>1259</v>
      </c>
      <c r="AJ141" s="3" t="s">
        <v>1259</v>
      </c>
      <c r="AK141" s="3" t="s">
        <v>1259</v>
      </c>
      <c r="AL141" s="3" t="s">
        <v>1259</v>
      </c>
      <c r="AM141" s="3" t="s">
        <v>1259</v>
      </c>
      <c r="AN141" s="3" t="s">
        <v>1259</v>
      </c>
      <c r="AO141" s="47">
        <v>74</v>
      </c>
      <c r="AP141" s="3" t="s">
        <v>1259</v>
      </c>
      <c r="AQ141" s="3" t="s">
        <v>1259</v>
      </c>
      <c r="AR141" s="3" t="s">
        <v>1259</v>
      </c>
      <c r="AS141" s="3" t="s">
        <v>1259</v>
      </c>
      <c r="AT141" s="3" t="s">
        <v>1259</v>
      </c>
      <c r="AU141" s="3" t="s">
        <v>1259</v>
      </c>
      <c r="AV141" s="3" t="s">
        <v>1259</v>
      </c>
      <c r="AW141" s="3" t="s">
        <v>1259</v>
      </c>
      <c r="AX141" s="56">
        <v>9.3000000000000007</v>
      </c>
      <c r="AY141" s="57">
        <v>9</v>
      </c>
      <c r="AZ141" s="58">
        <v>9.6999999999999993</v>
      </c>
      <c r="BA141" s="59">
        <v>10</v>
      </c>
    </row>
    <row r="142" spans="1:53" x14ac:dyDescent="0.25">
      <c r="A142" s="4">
        <v>28337</v>
      </c>
      <c r="B142" s="3" t="s">
        <v>1259</v>
      </c>
      <c r="C142" s="3" t="s">
        <v>1259</v>
      </c>
      <c r="D142" s="3" t="s">
        <v>1259</v>
      </c>
      <c r="E142" s="3" t="s">
        <v>1259</v>
      </c>
      <c r="F142" s="3" t="s">
        <v>1259</v>
      </c>
      <c r="G142" s="3" t="s">
        <v>1259</v>
      </c>
      <c r="H142" s="3" t="s">
        <v>1259</v>
      </c>
      <c r="I142" s="3" t="s">
        <v>1259</v>
      </c>
      <c r="J142" s="3" t="s">
        <v>1259</v>
      </c>
      <c r="K142" s="3" t="s">
        <v>1259</v>
      </c>
      <c r="L142" s="3" t="s">
        <v>1259</v>
      </c>
      <c r="M142" s="3" t="s">
        <v>1259</v>
      </c>
      <c r="N142" s="3" t="s">
        <v>1259</v>
      </c>
      <c r="O142" s="3" t="s">
        <v>1259</v>
      </c>
      <c r="P142" s="3" t="s">
        <v>1259</v>
      </c>
      <c r="Q142" s="3" t="s">
        <v>1259</v>
      </c>
      <c r="R142" s="3" t="s">
        <v>1259</v>
      </c>
      <c r="S142" s="3" t="s">
        <v>1259</v>
      </c>
      <c r="T142" s="3" t="s">
        <v>1259</v>
      </c>
      <c r="U142" s="3" t="s">
        <v>1259</v>
      </c>
      <c r="V142" s="3" t="s">
        <v>1259</v>
      </c>
      <c r="W142" s="3" t="s">
        <v>1259</v>
      </c>
      <c r="X142" s="3" t="s">
        <v>1259</v>
      </c>
      <c r="Y142" s="3" t="s">
        <v>1259</v>
      </c>
      <c r="Z142" s="3" t="s">
        <v>1259</v>
      </c>
      <c r="AA142" s="3" t="s">
        <v>1259</v>
      </c>
      <c r="AB142" s="3" t="s">
        <v>1259</v>
      </c>
      <c r="AC142" s="3" t="s">
        <v>1259</v>
      </c>
      <c r="AD142" s="3" t="s">
        <v>1259</v>
      </c>
      <c r="AE142" s="3" t="s">
        <v>1259</v>
      </c>
      <c r="AF142" s="3" t="s">
        <v>1259</v>
      </c>
      <c r="AG142" s="3" t="s">
        <v>1259</v>
      </c>
      <c r="AH142" s="3" t="s">
        <v>1259</v>
      </c>
      <c r="AI142" s="3" t="s">
        <v>1259</v>
      </c>
      <c r="AJ142" s="3" t="s">
        <v>1259</v>
      </c>
      <c r="AK142" s="3" t="s">
        <v>1259</v>
      </c>
      <c r="AL142" s="3" t="s">
        <v>1259</v>
      </c>
      <c r="AM142" s="3" t="s">
        <v>1259</v>
      </c>
      <c r="AN142" s="3" t="s">
        <v>1259</v>
      </c>
      <c r="AO142" s="47">
        <v>71.8</v>
      </c>
      <c r="AP142" s="3" t="s">
        <v>1259</v>
      </c>
      <c r="AQ142" s="3" t="s">
        <v>1259</v>
      </c>
      <c r="AR142" s="3" t="s">
        <v>1259</v>
      </c>
      <c r="AS142" s="3" t="s">
        <v>1259</v>
      </c>
      <c r="AT142" s="3" t="s">
        <v>1259</v>
      </c>
      <c r="AU142" s="3" t="s">
        <v>1259</v>
      </c>
      <c r="AV142" s="3" t="s">
        <v>1259</v>
      </c>
      <c r="AW142" s="3" t="s">
        <v>1259</v>
      </c>
      <c r="AX142" s="56">
        <v>9.3000000000000007</v>
      </c>
      <c r="AY142" s="57">
        <v>9</v>
      </c>
      <c r="AZ142" s="58">
        <v>9.6</v>
      </c>
      <c r="BA142" s="59">
        <v>9.9</v>
      </c>
    </row>
    <row r="143" spans="1:53" x14ac:dyDescent="0.25">
      <c r="A143" s="4">
        <v>28368</v>
      </c>
      <c r="B143" s="3" t="s">
        <v>1259</v>
      </c>
      <c r="C143" s="3" t="s">
        <v>1259</v>
      </c>
      <c r="D143" s="3" t="s">
        <v>1259</v>
      </c>
      <c r="E143" s="3" t="s">
        <v>1259</v>
      </c>
      <c r="F143" s="3" t="s">
        <v>1259</v>
      </c>
      <c r="G143" s="3" t="s">
        <v>1259</v>
      </c>
      <c r="H143" s="3" t="s">
        <v>1259</v>
      </c>
      <c r="I143" s="3" t="s">
        <v>1259</v>
      </c>
      <c r="J143" s="3" t="s">
        <v>1259</v>
      </c>
      <c r="K143" s="3" t="s">
        <v>1259</v>
      </c>
      <c r="L143" s="3" t="s">
        <v>1259</v>
      </c>
      <c r="M143" s="3" t="s">
        <v>1259</v>
      </c>
      <c r="N143" s="3" t="s">
        <v>1259</v>
      </c>
      <c r="O143" s="3" t="s">
        <v>1259</v>
      </c>
      <c r="P143" s="3" t="s">
        <v>1259</v>
      </c>
      <c r="Q143" s="3" t="s">
        <v>1259</v>
      </c>
      <c r="R143" s="3" t="s">
        <v>1259</v>
      </c>
      <c r="S143" s="3" t="s">
        <v>1259</v>
      </c>
      <c r="T143" s="3" t="s">
        <v>1259</v>
      </c>
      <c r="U143" s="3" t="s">
        <v>1259</v>
      </c>
      <c r="V143" s="3" t="s">
        <v>1259</v>
      </c>
      <c r="W143" s="3" t="s">
        <v>1259</v>
      </c>
      <c r="X143" s="3" t="s">
        <v>1259</v>
      </c>
      <c r="Y143" s="3" t="s">
        <v>1259</v>
      </c>
      <c r="Z143" s="3" t="s">
        <v>1259</v>
      </c>
      <c r="AA143" s="3" t="s">
        <v>1259</v>
      </c>
      <c r="AB143" s="3" t="s">
        <v>1259</v>
      </c>
      <c r="AC143" s="3" t="s">
        <v>1259</v>
      </c>
      <c r="AD143" s="3" t="s">
        <v>1259</v>
      </c>
      <c r="AE143" s="3" t="s">
        <v>1259</v>
      </c>
      <c r="AF143" s="3" t="s">
        <v>1259</v>
      </c>
      <c r="AG143" s="3" t="s">
        <v>1259</v>
      </c>
      <c r="AH143" s="3" t="s">
        <v>1259</v>
      </c>
      <c r="AI143" s="3" t="s">
        <v>1259</v>
      </c>
      <c r="AJ143" s="3" t="s">
        <v>1259</v>
      </c>
      <c r="AK143" s="3" t="s">
        <v>1259</v>
      </c>
      <c r="AL143" s="3" t="s">
        <v>1259</v>
      </c>
      <c r="AM143" s="3" t="s">
        <v>1259</v>
      </c>
      <c r="AN143" s="3" t="s">
        <v>1259</v>
      </c>
      <c r="AO143" s="47">
        <v>72.8</v>
      </c>
      <c r="AP143" s="3" t="s">
        <v>1259</v>
      </c>
      <c r="AQ143" s="3" t="s">
        <v>1259</v>
      </c>
      <c r="AR143" s="3" t="s">
        <v>1259</v>
      </c>
      <c r="AS143" s="3" t="s">
        <v>1259</v>
      </c>
      <c r="AT143" s="3" t="s">
        <v>1259</v>
      </c>
      <c r="AU143" s="3" t="s">
        <v>1259</v>
      </c>
      <c r="AV143" s="3" t="s">
        <v>1259</v>
      </c>
      <c r="AW143" s="3" t="s">
        <v>1259</v>
      </c>
      <c r="AX143" s="56">
        <v>9.1999999999999993</v>
      </c>
      <c r="AY143" s="57">
        <v>9</v>
      </c>
      <c r="AZ143" s="58">
        <v>9.5</v>
      </c>
      <c r="BA143" s="59">
        <v>9.9</v>
      </c>
    </row>
    <row r="144" spans="1:53" x14ac:dyDescent="0.25">
      <c r="A144" s="4">
        <v>28398</v>
      </c>
      <c r="B144" s="3" t="s">
        <v>1259</v>
      </c>
      <c r="C144" s="3" t="s">
        <v>1259</v>
      </c>
      <c r="D144" s="3" t="s">
        <v>1259</v>
      </c>
      <c r="E144" s="3" t="s">
        <v>1259</v>
      </c>
      <c r="F144" s="3" t="s">
        <v>1259</v>
      </c>
      <c r="G144" s="3" t="s">
        <v>1259</v>
      </c>
      <c r="H144" s="3" t="s">
        <v>1259</v>
      </c>
      <c r="I144" s="3" t="s">
        <v>1259</v>
      </c>
      <c r="J144" s="3" t="s">
        <v>1259</v>
      </c>
      <c r="K144" s="3" t="s">
        <v>1259</v>
      </c>
      <c r="L144" s="3" t="s">
        <v>1259</v>
      </c>
      <c r="M144" s="3" t="s">
        <v>1259</v>
      </c>
      <c r="N144" s="3" t="s">
        <v>1259</v>
      </c>
      <c r="O144" s="3" t="s">
        <v>1259</v>
      </c>
      <c r="P144" s="3" t="s">
        <v>1259</v>
      </c>
      <c r="Q144" s="3" t="s">
        <v>1259</v>
      </c>
      <c r="R144" s="3" t="s">
        <v>1259</v>
      </c>
      <c r="S144" s="3" t="s">
        <v>1259</v>
      </c>
      <c r="T144" s="3" t="s">
        <v>1259</v>
      </c>
      <c r="U144" s="3" t="s">
        <v>1259</v>
      </c>
      <c r="V144" s="3" t="s">
        <v>1259</v>
      </c>
      <c r="W144" s="3" t="s">
        <v>1259</v>
      </c>
      <c r="X144" s="3" t="s">
        <v>1259</v>
      </c>
      <c r="Y144" s="3" t="s">
        <v>1259</v>
      </c>
      <c r="Z144" s="3" t="s">
        <v>1259</v>
      </c>
      <c r="AA144" s="3" t="s">
        <v>1259</v>
      </c>
      <c r="AB144" s="3" t="s">
        <v>1259</v>
      </c>
      <c r="AC144" s="3" t="s">
        <v>1259</v>
      </c>
      <c r="AD144" s="3" t="s">
        <v>1259</v>
      </c>
      <c r="AE144" s="3" t="s">
        <v>1259</v>
      </c>
      <c r="AF144" s="3" t="s">
        <v>1259</v>
      </c>
      <c r="AG144" s="3" t="s">
        <v>1259</v>
      </c>
      <c r="AH144" s="3" t="s">
        <v>1259</v>
      </c>
      <c r="AI144" s="3" t="s">
        <v>1259</v>
      </c>
      <c r="AJ144" s="3" t="s">
        <v>1259</v>
      </c>
      <c r="AK144" s="3" t="s">
        <v>1259</v>
      </c>
      <c r="AL144" s="3" t="s">
        <v>1259</v>
      </c>
      <c r="AM144" s="3" t="s">
        <v>1259</v>
      </c>
      <c r="AN144" s="3" t="s">
        <v>1259</v>
      </c>
      <c r="AO144" s="47">
        <v>75.5</v>
      </c>
      <c r="AP144" s="3" t="s">
        <v>1259</v>
      </c>
      <c r="AQ144" s="3" t="s">
        <v>1259</v>
      </c>
      <c r="AR144" s="3" t="s">
        <v>1259</v>
      </c>
      <c r="AS144" s="3" t="s">
        <v>1259</v>
      </c>
      <c r="AT144" s="3" t="s">
        <v>1259</v>
      </c>
      <c r="AU144" s="3" t="s">
        <v>1259</v>
      </c>
      <c r="AV144" s="3" t="s">
        <v>1259</v>
      </c>
      <c r="AW144" s="3" t="s">
        <v>1259</v>
      </c>
      <c r="AX144" s="56">
        <v>9.1999999999999993</v>
      </c>
      <c r="AY144" s="57">
        <v>9.1</v>
      </c>
      <c r="AZ144" s="58">
        <v>9.5</v>
      </c>
      <c r="BA144" s="59">
        <v>10</v>
      </c>
    </row>
    <row r="145" spans="1:53" x14ac:dyDescent="0.25">
      <c r="A145" s="4">
        <v>28429</v>
      </c>
      <c r="B145" s="3" t="s">
        <v>1259</v>
      </c>
      <c r="C145" s="3" t="s">
        <v>1259</v>
      </c>
      <c r="D145" s="3" t="s">
        <v>1259</v>
      </c>
      <c r="E145" s="3" t="s">
        <v>1259</v>
      </c>
      <c r="F145" s="3" t="s">
        <v>1259</v>
      </c>
      <c r="G145" s="3" t="s">
        <v>1259</v>
      </c>
      <c r="H145" s="3" t="s">
        <v>1259</v>
      </c>
      <c r="I145" s="3" t="s">
        <v>1259</v>
      </c>
      <c r="J145" s="3" t="s">
        <v>1259</v>
      </c>
      <c r="K145" s="3" t="s">
        <v>1259</v>
      </c>
      <c r="L145" s="3" t="s">
        <v>1259</v>
      </c>
      <c r="M145" s="3" t="s">
        <v>1259</v>
      </c>
      <c r="N145" s="3" t="s">
        <v>1259</v>
      </c>
      <c r="O145" s="3" t="s">
        <v>1259</v>
      </c>
      <c r="P145" s="3" t="s">
        <v>1259</v>
      </c>
      <c r="Q145" s="3" t="s">
        <v>1259</v>
      </c>
      <c r="R145" s="3" t="s">
        <v>1259</v>
      </c>
      <c r="S145" s="3" t="s">
        <v>1259</v>
      </c>
      <c r="T145" s="3" t="s">
        <v>1259</v>
      </c>
      <c r="U145" s="3" t="s">
        <v>1259</v>
      </c>
      <c r="V145" s="3" t="s">
        <v>1259</v>
      </c>
      <c r="W145" s="3" t="s">
        <v>1259</v>
      </c>
      <c r="X145" s="3" t="s">
        <v>1259</v>
      </c>
      <c r="Y145" s="3" t="s">
        <v>1259</v>
      </c>
      <c r="Z145" s="3" t="s">
        <v>1259</v>
      </c>
      <c r="AA145" s="3" t="s">
        <v>1259</v>
      </c>
      <c r="AB145" s="3" t="s">
        <v>1259</v>
      </c>
      <c r="AC145" s="3" t="s">
        <v>1259</v>
      </c>
      <c r="AD145" s="3" t="s">
        <v>1259</v>
      </c>
      <c r="AE145" s="3" t="s">
        <v>1259</v>
      </c>
      <c r="AF145" s="3" t="s">
        <v>1259</v>
      </c>
      <c r="AG145" s="3" t="s">
        <v>1259</v>
      </c>
      <c r="AH145" s="3" t="s">
        <v>1259</v>
      </c>
      <c r="AI145" s="3" t="s">
        <v>1259</v>
      </c>
      <c r="AJ145" s="3" t="s">
        <v>1259</v>
      </c>
      <c r="AK145" s="3" t="s">
        <v>1259</v>
      </c>
      <c r="AL145" s="3" t="s">
        <v>1259</v>
      </c>
      <c r="AM145" s="3" t="s">
        <v>1259</v>
      </c>
      <c r="AN145" s="3" t="s">
        <v>1259</v>
      </c>
      <c r="AO145" s="47">
        <v>74</v>
      </c>
      <c r="AP145" s="3" t="s">
        <v>1259</v>
      </c>
      <c r="AQ145" s="3" t="s">
        <v>1259</v>
      </c>
      <c r="AR145" s="3" t="s">
        <v>1259</v>
      </c>
      <c r="AS145" s="3" t="s">
        <v>1259</v>
      </c>
      <c r="AT145" s="3" t="s">
        <v>1259</v>
      </c>
      <c r="AU145" s="3" t="s">
        <v>1259</v>
      </c>
      <c r="AV145" s="3" t="s">
        <v>1259</v>
      </c>
      <c r="AW145" s="3" t="s">
        <v>1259</v>
      </c>
      <c r="AX145" s="56">
        <v>9.1999999999999993</v>
      </c>
      <c r="AY145" s="57">
        <v>9</v>
      </c>
      <c r="AZ145" s="58">
        <v>9.5</v>
      </c>
      <c r="BA145" s="59">
        <v>10.199999999999999</v>
      </c>
    </row>
    <row r="146" spans="1:53" x14ac:dyDescent="0.25">
      <c r="A146" s="4">
        <v>28459</v>
      </c>
      <c r="B146" s="3" t="s">
        <v>1259</v>
      </c>
      <c r="C146" s="3" t="s">
        <v>1259</v>
      </c>
      <c r="D146" s="3" t="s">
        <v>1259</v>
      </c>
      <c r="E146" s="3" t="s">
        <v>1259</v>
      </c>
      <c r="F146" s="3" t="s">
        <v>1259</v>
      </c>
      <c r="G146" s="3" t="s">
        <v>1259</v>
      </c>
      <c r="H146" s="3" t="s">
        <v>1259</v>
      </c>
      <c r="I146" s="3" t="s">
        <v>1259</v>
      </c>
      <c r="J146" s="3" t="s">
        <v>1259</v>
      </c>
      <c r="K146" s="3" t="s">
        <v>1259</v>
      </c>
      <c r="L146" s="3" t="s">
        <v>1259</v>
      </c>
      <c r="M146" s="3" t="s">
        <v>1259</v>
      </c>
      <c r="N146" s="3" t="s">
        <v>1259</v>
      </c>
      <c r="O146" s="3" t="s">
        <v>1259</v>
      </c>
      <c r="P146" s="3" t="s">
        <v>1259</v>
      </c>
      <c r="Q146" s="3" t="s">
        <v>1259</v>
      </c>
      <c r="R146" s="3" t="s">
        <v>1259</v>
      </c>
      <c r="S146" s="3" t="s">
        <v>1259</v>
      </c>
      <c r="T146" s="3" t="s">
        <v>1259</v>
      </c>
      <c r="U146" s="3" t="s">
        <v>1259</v>
      </c>
      <c r="V146" s="3" t="s">
        <v>1259</v>
      </c>
      <c r="W146" s="3" t="s">
        <v>1259</v>
      </c>
      <c r="X146" s="3" t="s">
        <v>1259</v>
      </c>
      <c r="Y146" s="3" t="s">
        <v>1259</v>
      </c>
      <c r="Z146" s="3" t="s">
        <v>1259</v>
      </c>
      <c r="AA146" s="3" t="s">
        <v>1259</v>
      </c>
      <c r="AB146" s="3" t="s">
        <v>1259</v>
      </c>
      <c r="AC146" s="3" t="s">
        <v>1259</v>
      </c>
      <c r="AD146" s="3" t="s">
        <v>1259</v>
      </c>
      <c r="AE146" s="3" t="s">
        <v>1259</v>
      </c>
      <c r="AF146" s="3" t="s">
        <v>1259</v>
      </c>
      <c r="AG146" s="3" t="s">
        <v>1259</v>
      </c>
      <c r="AH146" s="3" t="s">
        <v>1259</v>
      </c>
      <c r="AI146" s="3" t="s">
        <v>1259</v>
      </c>
      <c r="AJ146" s="3" t="s">
        <v>1259</v>
      </c>
      <c r="AK146" s="3" t="s">
        <v>1259</v>
      </c>
      <c r="AL146" s="3" t="s">
        <v>1259</v>
      </c>
      <c r="AM146" s="3" t="s">
        <v>1259</v>
      </c>
      <c r="AN146" s="3" t="s">
        <v>1259</v>
      </c>
      <c r="AO146" s="47">
        <v>73.599999999999994</v>
      </c>
      <c r="AP146" s="3" t="s">
        <v>1259</v>
      </c>
      <c r="AQ146" s="3" t="s">
        <v>1259</v>
      </c>
      <c r="AR146" s="3" t="s">
        <v>1259</v>
      </c>
      <c r="AS146" s="3" t="s">
        <v>1259</v>
      </c>
      <c r="AT146" s="3" t="s">
        <v>1259</v>
      </c>
      <c r="AU146" s="3" t="s">
        <v>1259</v>
      </c>
      <c r="AV146" s="3" t="s">
        <v>1259</v>
      </c>
      <c r="AW146" s="3" t="s">
        <v>1259</v>
      </c>
      <c r="AX146" s="56">
        <v>9.3000000000000007</v>
      </c>
      <c r="AY146" s="57">
        <v>8.9</v>
      </c>
      <c r="AZ146" s="58">
        <v>9.6</v>
      </c>
      <c r="BA146" s="59">
        <v>10.4</v>
      </c>
    </row>
    <row r="147" spans="1:53" x14ac:dyDescent="0.25">
      <c r="A147" s="4">
        <v>28490</v>
      </c>
      <c r="B147" s="3" t="s">
        <v>1259</v>
      </c>
      <c r="C147" s="3" t="s">
        <v>1259</v>
      </c>
      <c r="D147" s="3" t="s">
        <v>1259</v>
      </c>
      <c r="E147" s="3" t="s">
        <v>1259</v>
      </c>
      <c r="F147" s="3" t="s">
        <v>1259</v>
      </c>
      <c r="G147" s="3" t="s">
        <v>1259</v>
      </c>
      <c r="H147" s="3" t="s">
        <v>1259</v>
      </c>
      <c r="I147" s="3" t="s">
        <v>1259</v>
      </c>
      <c r="J147" s="3" t="s">
        <v>1259</v>
      </c>
      <c r="K147" s="3" t="s">
        <v>1259</v>
      </c>
      <c r="L147" s="3" t="s">
        <v>1259</v>
      </c>
      <c r="M147" s="3" t="s">
        <v>1259</v>
      </c>
      <c r="N147" s="3" t="s">
        <v>1259</v>
      </c>
      <c r="O147" s="3" t="s">
        <v>1259</v>
      </c>
      <c r="P147" s="3" t="s">
        <v>1259</v>
      </c>
      <c r="Q147" s="3" t="s">
        <v>1259</v>
      </c>
      <c r="R147" s="3" t="s">
        <v>1259</v>
      </c>
      <c r="S147" s="3" t="s">
        <v>1259</v>
      </c>
      <c r="T147" s="3" t="s">
        <v>1259</v>
      </c>
      <c r="U147" s="3" t="s">
        <v>1259</v>
      </c>
      <c r="V147" s="3" t="s">
        <v>1259</v>
      </c>
      <c r="W147" s="3" t="s">
        <v>1259</v>
      </c>
      <c r="X147" s="3" t="s">
        <v>1259</v>
      </c>
      <c r="Y147" s="3" t="s">
        <v>1259</v>
      </c>
      <c r="Z147" s="3" t="s">
        <v>1259</v>
      </c>
      <c r="AA147" s="3" t="s">
        <v>1259</v>
      </c>
      <c r="AB147" s="3" t="s">
        <v>1259</v>
      </c>
      <c r="AC147" s="3" t="s">
        <v>1259</v>
      </c>
      <c r="AD147" s="3" t="s">
        <v>1259</v>
      </c>
      <c r="AE147" s="3" t="s">
        <v>1259</v>
      </c>
      <c r="AF147" s="3" t="s">
        <v>1259</v>
      </c>
      <c r="AG147" s="3" t="s">
        <v>1259</v>
      </c>
      <c r="AH147" s="3" t="s">
        <v>1259</v>
      </c>
      <c r="AI147" s="3" t="s">
        <v>1259</v>
      </c>
      <c r="AJ147" s="3" t="s">
        <v>1259</v>
      </c>
      <c r="AK147" s="3" t="s">
        <v>1259</v>
      </c>
      <c r="AL147" s="3" t="s">
        <v>1259</v>
      </c>
      <c r="AM147" s="3" t="s">
        <v>1259</v>
      </c>
      <c r="AN147" s="3" t="s">
        <v>1259</v>
      </c>
      <c r="AO147" s="47">
        <v>73.599999999999994</v>
      </c>
      <c r="AP147" s="3" t="s">
        <v>1259</v>
      </c>
      <c r="AQ147" s="3" t="s">
        <v>1259</v>
      </c>
      <c r="AR147" s="3" t="s">
        <v>1259</v>
      </c>
      <c r="AS147" s="3" t="s">
        <v>1259</v>
      </c>
      <c r="AT147" s="3" t="s">
        <v>1259</v>
      </c>
      <c r="AU147" s="3" t="s">
        <v>1259</v>
      </c>
      <c r="AV147" s="3" t="s">
        <v>1259</v>
      </c>
      <c r="AW147" s="3" t="s">
        <v>1259</v>
      </c>
      <c r="AX147" s="56">
        <v>9.4</v>
      </c>
      <c r="AY147" s="57">
        <v>8.8000000000000007</v>
      </c>
      <c r="AZ147" s="58">
        <v>9.6999999999999993</v>
      </c>
      <c r="BA147" s="59">
        <v>10.5</v>
      </c>
    </row>
    <row r="148" spans="1:53" x14ac:dyDescent="0.25">
      <c r="A148" s="4">
        <v>28521</v>
      </c>
      <c r="B148" s="3" t="s">
        <v>1259</v>
      </c>
      <c r="C148" s="3" t="s">
        <v>1259</v>
      </c>
      <c r="D148" s="3" t="s">
        <v>1259</v>
      </c>
      <c r="E148" s="3" t="s">
        <v>1259</v>
      </c>
      <c r="F148" s="3" t="s">
        <v>1259</v>
      </c>
      <c r="G148" s="3" t="s">
        <v>1259</v>
      </c>
      <c r="H148" s="3" t="s">
        <v>1259</v>
      </c>
      <c r="I148" s="3" t="s">
        <v>1259</v>
      </c>
      <c r="J148" s="3" t="s">
        <v>1259</v>
      </c>
      <c r="K148" s="3" t="s">
        <v>1259</v>
      </c>
      <c r="L148" s="3" t="s">
        <v>1259</v>
      </c>
      <c r="M148" s="3" t="s">
        <v>1259</v>
      </c>
      <c r="N148" s="3" t="s">
        <v>1259</v>
      </c>
      <c r="O148" s="3" t="s">
        <v>1259</v>
      </c>
      <c r="P148" s="3" t="s">
        <v>1259</v>
      </c>
      <c r="Q148" s="3" t="s">
        <v>1259</v>
      </c>
      <c r="R148" s="3" t="s">
        <v>1259</v>
      </c>
      <c r="S148" s="3" t="s">
        <v>1259</v>
      </c>
      <c r="T148" s="3" t="s">
        <v>1259</v>
      </c>
      <c r="U148" s="3" t="s">
        <v>1259</v>
      </c>
      <c r="V148" s="3" t="s">
        <v>1259</v>
      </c>
      <c r="W148" s="3" t="s">
        <v>1259</v>
      </c>
      <c r="X148" s="3" t="s">
        <v>1259</v>
      </c>
      <c r="Y148" s="3" t="s">
        <v>1259</v>
      </c>
      <c r="Z148" s="3" t="s">
        <v>1259</v>
      </c>
      <c r="AA148" s="3" t="s">
        <v>1259</v>
      </c>
      <c r="AB148" s="3" t="s">
        <v>1259</v>
      </c>
      <c r="AC148" s="3" t="s">
        <v>1259</v>
      </c>
      <c r="AD148" s="3" t="s">
        <v>1259</v>
      </c>
      <c r="AE148" s="3" t="s">
        <v>1259</v>
      </c>
      <c r="AF148" s="3" t="s">
        <v>1259</v>
      </c>
      <c r="AG148" s="3" t="s">
        <v>1259</v>
      </c>
      <c r="AH148" s="3" t="s">
        <v>1259</v>
      </c>
      <c r="AI148" s="3" t="s">
        <v>1259</v>
      </c>
      <c r="AJ148" s="3" t="s">
        <v>1259</v>
      </c>
      <c r="AK148" s="3" t="s">
        <v>1259</v>
      </c>
      <c r="AL148" s="3" t="s">
        <v>1259</v>
      </c>
      <c r="AM148" s="3" t="s">
        <v>1259</v>
      </c>
      <c r="AN148" s="3" t="s">
        <v>1259</v>
      </c>
      <c r="AO148" s="47">
        <v>71.900000000000006</v>
      </c>
      <c r="AP148" s="3" t="s">
        <v>1259</v>
      </c>
      <c r="AQ148" s="3" t="s">
        <v>1259</v>
      </c>
      <c r="AR148" s="3" t="s">
        <v>1259</v>
      </c>
      <c r="AS148" s="3" t="s">
        <v>1259</v>
      </c>
      <c r="AT148" s="3" t="s">
        <v>1259</v>
      </c>
      <c r="AU148" s="3" t="s">
        <v>1259</v>
      </c>
      <c r="AV148" s="3" t="s">
        <v>1259</v>
      </c>
      <c r="AW148" s="3" t="s">
        <v>1259</v>
      </c>
      <c r="AX148" s="56">
        <v>9.4</v>
      </c>
      <c r="AY148" s="57">
        <v>8.8000000000000007</v>
      </c>
      <c r="AZ148" s="58">
        <v>9.9</v>
      </c>
      <c r="BA148" s="59">
        <v>10.4</v>
      </c>
    </row>
    <row r="149" spans="1:53" x14ac:dyDescent="0.25">
      <c r="A149" s="4">
        <v>28549</v>
      </c>
      <c r="B149" s="3" t="s">
        <v>1259</v>
      </c>
      <c r="C149" s="3" t="s">
        <v>1259</v>
      </c>
      <c r="D149" s="3" t="s">
        <v>1259</v>
      </c>
      <c r="E149" s="3" t="s">
        <v>1259</v>
      </c>
      <c r="F149" s="3" t="s">
        <v>1259</v>
      </c>
      <c r="G149" s="3" t="s">
        <v>1259</v>
      </c>
      <c r="H149" s="3" t="s">
        <v>1259</v>
      </c>
      <c r="I149" s="3" t="s">
        <v>1259</v>
      </c>
      <c r="J149" s="3" t="s">
        <v>1259</v>
      </c>
      <c r="K149" s="3" t="s">
        <v>1259</v>
      </c>
      <c r="L149" s="3" t="s">
        <v>1259</v>
      </c>
      <c r="M149" s="3" t="s">
        <v>1259</v>
      </c>
      <c r="N149" s="3" t="s">
        <v>1259</v>
      </c>
      <c r="O149" s="3" t="s">
        <v>1259</v>
      </c>
      <c r="P149" s="3" t="s">
        <v>1259</v>
      </c>
      <c r="Q149" s="3" t="s">
        <v>1259</v>
      </c>
      <c r="R149" s="3" t="s">
        <v>1259</v>
      </c>
      <c r="S149" s="3" t="s">
        <v>1259</v>
      </c>
      <c r="T149" s="3" t="s">
        <v>1259</v>
      </c>
      <c r="U149" s="3" t="s">
        <v>1259</v>
      </c>
      <c r="V149" s="3" t="s">
        <v>1259</v>
      </c>
      <c r="W149" s="3" t="s">
        <v>1259</v>
      </c>
      <c r="X149" s="3" t="s">
        <v>1259</v>
      </c>
      <c r="Y149" s="3" t="s">
        <v>1259</v>
      </c>
      <c r="Z149" s="3" t="s">
        <v>1259</v>
      </c>
      <c r="AA149" s="3" t="s">
        <v>1259</v>
      </c>
      <c r="AB149" s="3" t="s">
        <v>1259</v>
      </c>
      <c r="AC149" s="3" t="s">
        <v>1259</v>
      </c>
      <c r="AD149" s="3" t="s">
        <v>1259</v>
      </c>
      <c r="AE149" s="3" t="s">
        <v>1259</v>
      </c>
      <c r="AF149" s="3" t="s">
        <v>1259</v>
      </c>
      <c r="AG149" s="3" t="s">
        <v>1259</v>
      </c>
      <c r="AH149" s="3" t="s">
        <v>1259</v>
      </c>
      <c r="AI149" s="3" t="s">
        <v>1259</v>
      </c>
      <c r="AJ149" s="3" t="s">
        <v>1259</v>
      </c>
      <c r="AK149" s="3" t="s">
        <v>1259</v>
      </c>
      <c r="AL149" s="3" t="s">
        <v>1259</v>
      </c>
      <c r="AM149" s="3" t="s">
        <v>1259</v>
      </c>
      <c r="AN149" s="3" t="s">
        <v>1259</v>
      </c>
      <c r="AO149" s="47">
        <v>74.400000000000006</v>
      </c>
      <c r="AP149" s="3" t="s">
        <v>1259</v>
      </c>
      <c r="AQ149" s="3" t="s">
        <v>1259</v>
      </c>
      <c r="AR149" s="3" t="s">
        <v>1259</v>
      </c>
      <c r="AS149" s="3" t="s">
        <v>1259</v>
      </c>
      <c r="AT149" s="3" t="s">
        <v>1259</v>
      </c>
      <c r="AU149" s="3" t="s">
        <v>1259</v>
      </c>
      <c r="AV149" s="3" t="s">
        <v>1259</v>
      </c>
      <c r="AW149" s="3" t="s">
        <v>1259</v>
      </c>
      <c r="AX149" s="56">
        <v>9.4</v>
      </c>
      <c r="AY149" s="57">
        <v>8.8000000000000007</v>
      </c>
      <c r="AZ149" s="58">
        <v>9.9</v>
      </c>
      <c r="BA149" s="59">
        <v>10.199999999999999</v>
      </c>
    </row>
    <row r="150" spans="1:53" x14ac:dyDescent="0.25">
      <c r="A150" s="4">
        <v>28580</v>
      </c>
      <c r="B150" s="3" t="s">
        <v>1259</v>
      </c>
      <c r="C150" s="3" t="s">
        <v>1259</v>
      </c>
      <c r="D150" s="3" t="s">
        <v>1259</v>
      </c>
      <c r="E150" s="3" t="s">
        <v>1259</v>
      </c>
      <c r="F150" s="3" t="s">
        <v>1259</v>
      </c>
      <c r="G150" s="3" t="s">
        <v>1259</v>
      </c>
      <c r="H150" s="3" t="s">
        <v>1259</v>
      </c>
      <c r="I150" s="3" t="s">
        <v>1259</v>
      </c>
      <c r="J150" s="3" t="s">
        <v>1259</v>
      </c>
      <c r="K150" s="3" t="s">
        <v>1259</v>
      </c>
      <c r="L150" s="3" t="s">
        <v>1259</v>
      </c>
      <c r="M150" s="3" t="s">
        <v>1259</v>
      </c>
      <c r="N150" s="3" t="s">
        <v>1259</v>
      </c>
      <c r="O150" s="3" t="s">
        <v>1259</v>
      </c>
      <c r="P150" s="3" t="s">
        <v>1259</v>
      </c>
      <c r="Q150" s="3" t="s">
        <v>1259</v>
      </c>
      <c r="R150" s="3" t="s">
        <v>1259</v>
      </c>
      <c r="S150" s="3" t="s">
        <v>1259</v>
      </c>
      <c r="T150" s="3" t="s">
        <v>1259</v>
      </c>
      <c r="U150" s="3" t="s">
        <v>1259</v>
      </c>
      <c r="V150" s="3" t="s">
        <v>1259</v>
      </c>
      <c r="W150" s="3" t="s">
        <v>1259</v>
      </c>
      <c r="X150" s="3" t="s">
        <v>1259</v>
      </c>
      <c r="Y150" s="3" t="s">
        <v>1259</v>
      </c>
      <c r="Z150" s="3" t="s">
        <v>1259</v>
      </c>
      <c r="AA150" s="3" t="s">
        <v>1259</v>
      </c>
      <c r="AB150" s="3" t="s">
        <v>1259</v>
      </c>
      <c r="AC150" s="3" t="s">
        <v>1259</v>
      </c>
      <c r="AD150" s="3" t="s">
        <v>1259</v>
      </c>
      <c r="AE150" s="3" t="s">
        <v>1259</v>
      </c>
      <c r="AF150" s="3" t="s">
        <v>1259</v>
      </c>
      <c r="AG150" s="3" t="s">
        <v>1259</v>
      </c>
      <c r="AH150" s="3" t="s">
        <v>1259</v>
      </c>
      <c r="AI150" s="3" t="s">
        <v>1259</v>
      </c>
      <c r="AJ150" s="3" t="s">
        <v>1259</v>
      </c>
      <c r="AK150" s="3" t="s">
        <v>1259</v>
      </c>
      <c r="AL150" s="3" t="s">
        <v>1259</v>
      </c>
      <c r="AM150" s="3" t="s">
        <v>1259</v>
      </c>
      <c r="AN150" s="3" t="s">
        <v>1259</v>
      </c>
      <c r="AO150" s="47">
        <v>77.599999999999994</v>
      </c>
      <c r="AP150" s="3" t="s">
        <v>1259</v>
      </c>
      <c r="AQ150" s="3" t="s">
        <v>1259</v>
      </c>
      <c r="AR150" s="3" t="s">
        <v>1259</v>
      </c>
      <c r="AS150" s="3" t="s">
        <v>1259</v>
      </c>
      <c r="AT150" s="3" t="s">
        <v>1259</v>
      </c>
      <c r="AU150" s="3" t="s">
        <v>1259</v>
      </c>
      <c r="AV150" s="3" t="s">
        <v>1259</v>
      </c>
      <c r="AW150" s="3" t="s">
        <v>1259</v>
      </c>
      <c r="AX150" s="56">
        <v>9.4</v>
      </c>
      <c r="AY150" s="57">
        <v>8.9</v>
      </c>
      <c r="AZ150" s="58">
        <v>10</v>
      </c>
      <c r="BA150" s="59">
        <v>9.9</v>
      </c>
    </row>
    <row r="151" spans="1:53" x14ac:dyDescent="0.25">
      <c r="A151" s="4">
        <v>28610</v>
      </c>
      <c r="B151" s="3" t="s">
        <v>1259</v>
      </c>
      <c r="C151" s="3" t="s">
        <v>1259</v>
      </c>
      <c r="D151" s="3" t="s">
        <v>1259</v>
      </c>
      <c r="E151" s="3" t="s">
        <v>1259</v>
      </c>
      <c r="F151" s="3" t="s">
        <v>1259</v>
      </c>
      <c r="G151" s="3" t="s">
        <v>1259</v>
      </c>
      <c r="H151" s="3" t="s">
        <v>1259</v>
      </c>
      <c r="I151" s="3" t="s">
        <v>1259</v>
      </c>
      <c r="J151" s="3" t="s">
        <v>1259</v>
      </c>
      <c r="K151" s="3" t="s">
        <v>1259</v>
      </c>
      <c r="L151" s="3" t="s">
        <v>1259</v>
      </c>
      <c r="M151" s="3" t="s">
        <v>1259</v>
      </c>
      <c r="N151" s="3" t="s">
        <v>1259</v>
      </c>
      <c r="O151" s="3" t="s">
        <v>1259</v>
      </c>
      <c r="P151" s="3" t="s">
        <v>1259</v>
      </c>
      <c r="Q151" s="3" t="s">
        <v>1259</v>
      </c>
      <c r="R151" s="3" t="s">
        <v>1259</v>
      </c>
      <c r="S151" s="3" t="s">
        <v>1259</v>
      </c>
      <c r="T151" s="3" t="s">
        <v>1259</v>
      </c>
      <c r="U151" s="3" t="s">
        <v>1259</v>
      </c>
      <c r="V151" s="3" t="s">
        <v>1259</v>
      </c>
      <c r="W151" s="3" t="s">
        <v>1259</v>
      </c>
      <c r="X151" s="3" t="s">
        <v>1259</v>
      </c>
      <c r="Y151" s="3" t="s">
        <v>1259</v>
      </c>
      <c r="Z151" s="3" t="s">
        <v>1259</v>
      </c>
      <c r="AA151" s="3" t="s">
        <v>1259</v>
      </c>
      <c r="AB151" s="3" t="s">
        <v>1259</v>
      </c>
      <c r="AC151" s="3" t="s">
        <v>1259</v>
      </c>
      <c r="AD151" s="3" t="s">
        <v>1259</v>
      </c>
      <c r="AE151" s="3" t="s">
        <v>1259</v>
      </c>
      <c r="AF151" s="3" t="s">
        <v>1259</v>
      </c>
      <c r="AG151" s="3" t="s">
        <v>1259</v>
      </c>
      <c r="AH151" s="3" t="s">
        <v>1259</v>
      </c>
      <c r="AI151" s="3" t="s">
        <v>1259</v>
      </c>
      <c r="AJ151" s="3" t="s">
        <v>1259</v>
      </c>
      <c r="AK151" s="3" t="s">
        <v>1259</v>
      </c>
      <c r="AL151" s="3" t="s">
        <v>1259</v>
      </c>
      <c r="AM151" s="3" t="s">
        <v>1259</v>
      </c>
      <c r="AN151" s="3" t="s">
        <v>1259</v>
      </c>
      <c r="AO151" s="47">
        <v>78.7</v>
      </c>
      <c r="AP151" s="3" t="s">
        <v>1259</v>
      </c>
      <c r="AQ151" s="3" t="s">
        <v>1259</v>
      </c>
      <c r="AR151" s="3" t="s">
        <v>1259</v>
      </c>
      <c r="AS151" s="3" t="s">
        <v>1259</v>
      </c>
      <c r="AT151" s="3" t="s">
        <v>1259</v>
      </c>
      <c r="AU151" s="3" t="s">
        <v>1259</v>
      </c>
      <c r="AV151" s="3" t="s">
        <v>1259</v>
      </c>
      <c r="AW151" s="3" t="s">
        <v>1259</v>
      </c>
      <c r="AX151" s="56">
        <v>9.4</v>
      </c>
      <c r="AY151" s="57">
        <v>9.1</v>
      </c>
      <c r="AZ151" s="58">
        <v>9.9</v>
      </c>
      <c r="BA151" s="59">
        <v>9.6999999999999993</v>
      </c>
    </row>
    <row r="152" spans="1:53" x14ac:dyDescent="0.25">
      <c r="A152" s="4">
        <v>28641</v>
      </c>
      <c r="B152" s="3" t="s">
        <v>1259</v>
      </c>
      <c r="C152" s="3" t="s">
        <v>1259</v>
      </c>
      <c r="D152" s="3" t="s">
        <v>1259</v>
      </c>
      <c r="E152" s="3" t="s">
        <v>1259</v>
      </c>
      <c r="F152" s="3" t="s">
        <v>1259</v>
      </c>
      <c r="G152" s="3" t="s">
        <v>1259</v>
      </c>
      <c r="H152" s="3" t="s">
        <v>1259</v>
      </c>
      <c r="I152" s="3" t="s">
        <v>1259</v>
      </c>
      <c r="J152" s="3" t="s">
        <v>1259</v>
      </c>
      <c r="K152" s="3" t="s">
        <v>1259</v>
      </c>
      <c r="L152" s="3" t="s">
        <v>1259</v>
      </c>
      <c r="M152" s="3" t="s">
        <v>1259</v>
      </c>
      <c r="N152" s="3" t="s">
        <v>1259</v>
      </c>
      <c r="O152" s="3" t="s">
        <v>1259</v>
      </c>
      <c r="P152" s="3" t="s">
        <v>1259</v>
      </c>
      <c r="Q152" s="3" t="s">
        <v>1259</v>
      </c>
      <c r="R152" s="3" t="s">
        <v>1259</v>
      </c>
      <c r="S152" s="3" t="s">
        <v>1259</v>
      </c>
      <c r="T152" s="3" t="s">
        <v>1259</v>
      </c>
      <c r="U152" s="3" t="s">
        <v>1259</v>
      </c>
      <c r="V152" s="3" t="s">
        <v>1259</v>
      </c>
      <c r="W152" s="3" t="s">
        <v>1259</v>
      </c>
      <c r="X152" s="3" t="s">
        <v>1259</v>
      </c>
      <c r="Y152" s="3" t="s">
        <v>1259</v>
      </c>
      <c r="Z152" s="3" t="s">
        <v>1259</v>
      </c>
      <c r="AA152" s="3" t="s">
        <v>1259</v>
      </c>
      <c r="AB152" s="3" t="s">
        <v>1259</v>
      </c>
      <c r="AC152" s="3" t="s">
        <v>1259</v>
      </c>
      <c r="AD152" s="3" t="s">
        <v>1259</v>
      </c>
      <c r="AE152" s="3" t="s">
        <v>1259</v>
      </c>
      <c r="AF152" s="3" t="s">
        <v>1259</v>
      </c>
      <c r="AG152" s="3" t="s">
        <v>1259</v>
      </c>
      <c r="AH152" s="3" t="s">
        <v>1259</v>
      </c>
      <c r="AI152" s="3" t="s">
        <v>1259</v>
      </c>
      <c r="AJ152" s="3" t="s">
        <v>1259</v>
      </c>
      <c r="AK152" s="3" t="s">
        <v>1259</v>
      </c>
      <c r="AL152" s="3" t="s">
        <v>1259</v>
      </c>
      <c r="AM152" s="3" t="s">
        <v>1259</v>
      </c>
      <c r="AN152" s="3" t="s">
        <v>1259</v>
      </c>
      <c r="AO152" s="47">
        <v>80.8</v>
      </c>
      <c r="AP152" s="3" t="s">
        <v>1259</v>
      </c>
      <c r="AQ152" s="3" t="s">
        <v>1259</v>
      </c>
      <c r="AR152" s="3" t="s">
        <v>1259</v>
      </c>
      <c r="AS152" s="3" t="s">
        <v>1259</v>
      </c>
      <c r="AT152" s="3" t="s">
        <v>1259</v>
      </c>
      <c r="AU152" s="3" t="s">
        <v>1259</v>
      </c>
      <c r="AV152" s="3" t="s">
        <v>1259</v>
      </c>
      <c r="AW152" s="3" t="s">
        <v>1259</v>
      </c>
      <c r="AX152" s="56">
        <v>9.4</v>
      </c>
      <c r="AY152" s="57">
        <v>9.4</v>
      </c>
      <c r="AZ152" s="58">
        <v>9.9</v>
      </c>
      <c r="BA152" s="59">
        <v>9.5</v>
      </c>
    </row>
    <row r="153" spans="1:53" x14ac:dyDescent="0.25">
      <c r="A153" s="4">
        <v>28671</v>
      </c>
      <c r="B153" s="3" t="s">
        <v>1259</v>
      </c>
      <c r="C153" s="3" t="s">
        <v>1259</v>
      </c>
      <c r="D153" s="3" t="s">
        <v>1259</v>
      </c>
      <c r="E153" s="3" t="s">
        <v>1259</v>
      </c>
      <c r="F153" s="3" t="s">
        <v>1259</v>
      </c>
      <c r="G153" s="3" t="s">
        <v>1259</v>
      </c>
      <c r="H153" s="3" t="s">
        <v>1259</v>
      </c>
      <c r="I153" s="3" t="s">
        <v>1259</v>
      </c>
      <c r="J153" s="3" t="s">
        <v>1259</v>
      </c>
      <c r="K153" s="3" t="s">
        <v>1259</v>
      </c>
      <c r="L153" s="3" t="s">
        <v>1259</v>
      </c>
      <c r="M153" s="3" t="s">
        <v>1259</v>
      </c>
      <c r="N153" s="3" t="s">
        <v>1259</v>
      </c>
      <c r="O153" s="3" t="s">
        <v>1259</v>
      </c>
      <c r="P153" s="3" t="s">
        <v>1259</v>
      </c>
      <c r="Q153" s="3" t="s">
        <v>1259</v>
      </c>
      <c r="R153" s="3" t="s">
        <v>1259</v>
      </c>
      <c r="S153" s="3" t="s">
        <v>1259</v>
      </c>
      <c r="T153" s="3" t="s">
        <v>1259</v>
      </c>
      <c r="U153" s="3" t="s">
        <v>1259</v>
      </c>
      <c r="V153" s="3" t="s">
        <v>1259</v>
      </c>
      <c r="W153" s="3" t="s">
        <v>1259</v>
      </c>
      <c r="X153" s="3" t="s">
        <v>1259</v>
      </c>
      <c r="Y153" s="3" t="s">
        <v>1259</v>
      </c>
      <c r="Z153" s="3" t="s">
        <v>1259</v>
      </c>
      <c r="AA153" s="3" t="s">
        <v>1259</v>
      </c>
      <c r="AB153" s="3" t="s">
        <v>1259</v>
      </c>
      <c r="AC153" s="3" t="s">
        <v>1259</v>
      </c>
      <c r="AD153" s="3" t="s">
        <v>1259</v>
      </c>
      <c r="AE153" s="3" t="s">
        <v>1259</v>
      </c>
      <c r="AF153" s="3" t="s">
        <v>1259</v>
      </c>
      <c r="AG153" s="3" t="s">
        <v>1259</v>
      </c>
      <c r="AH153" s="3" t="s">
        <v>1259</v>
      </c>
      <c r="AI153" s="3" t="s">
        <v>1259</v>
      </c>
      <c r="AJ153" s="3" t="s">
        <v>1259</v>
      </c>
      <c r="AK153" s="3" t="s">
        <v>1259</v>
      </c>
      <c r="AL153" s="3" t="s">
        <v>1259</v>
      </c>
      <c r="AM153" s="3" t="s">
        <v>1259</v>
      </c>
      <c r="AN153" s="3" t="s">
        <v>1259</v>
      </c>
      <c r="AO153" s="47">
        <v>80.400000000000006</v>
      </c>
      <c r="AP153" s="3" t="s">
        <v>1259</v>
      </c>
      <c r="AQ153" s="3" t="s">
        <v>1259</v>
      </c>
      <c r="AR153" s="3" t="s">
        <v>1259</v>
      </c>
      <c r="AS153" s="3" t="s">
        <v>1259</v>
      </c>
      <c r="AT153" s="3" t="s">
        <v>1259</v>
      </c>
      <c r="AU153" s="3" t="s">
        <v>1259</v>
      </c>
      <c r="AV153" s="3" t="s">
        <v>1259</v>
      </c>
      <c r="AW153" s="3" t="s">
        <v>1259</v>
      </c>
      <c r="AX153" s="56">
        <v>9.5</v>
      </c>
      <c r="AY153" s="57">
        <v>9.6</v>
      </c>
      <c r="AZ153" s="58">
        <v>9.8000000000000007</v>
      </c>
      <c r="BA153" s="59">
        <v>9.5</v>
      </c>
    </row>
    <row r="154" spans="1:53" x14ac:dyDescent="0.25">
      <c r="A154" s="4">
        <v>28702</v>
      </c>
      <c r="B154" s="3" t="s">
        <v>1259</v>
      </c>
      <c r="C154" s="3" t="s">
        <v>1259</v>
      </c>
      <c r="D154" s="3" t="s">
        <v>1259</v>
      </c>
      <c r="E154" s="3" t="s">
        <v>1259</v>
      </c>
      <c r="F154" s="3" t="s">
        <v>1259</v>
      </c>
      <c r="G154" s="3" t="s">
        <v>1259</v>
      </c>
      <c r="H154" s="3" t="s">
        <v>1259</v>
      </c>
      <c r="I154" s="3" t="s">
        <v>1259</v>
      </c>
      <c r="J154" s="3" t="s">
        <v>1259</v>
      </c>
      <c r="K154" s="3" t="s">
        <v>1259</v>
      </c>
      <c r="L154" s="3" t="s">
        <v>1259</v>
      </c>
      <c r="M154" s="3" t="s">
        <v>1259</v>
      </c>
      <c r="N154" s="3" t="s">
        <v>1259</v>
      </c>
      <c r="O154" s="3" t="s">
        <v>1259</v>
      </c>
      <c r="P154" s="3" t="s">
        <v>1259</v>
      </c>
      <c r="Q154" s="3" t="s">
        <v>1259</v>
      </c>
      <c r="R154" s="3" t="s">
        <v>1259</v>
      </c>
      <c r="S154" s="3" t="s">
        <v>1259</v>
      </c>
      <c r="T154" s="3" t="s">
        <v>1259</v>
      </c>
      <c r="U154" s="3" t="s">
        <v>1259</v>
      </c>
      <c r="V154" s="3" t="s">
        <v>1259</v>
      </c>
      <c r="W154" s="3" t="s">
        <v>1259</v>
      </c>
      <c r="X154" s="3" t="s">
        <v>1259</v>
      </c>
      <c r="Y154" s="3" t="s">
        <v>1259</v>
      </c>
      <c r="Z154" s="3" t="s">
        <v>1259</v>
      </c>
      <c r="AA154" s="3" t="s">
        <v>1259</v>
      </c>
      <c r="AB154" s="3" t="s">
        <v>1259</v>
      </c>
      <c r="AC154" s="3" t="s">
        <v>1259</v>
      </c>
      <c r="AD154" s="3" t="s">
        <v>1259</v>
      </c>
      <c r="AE154" s="3" t="s">
        <v>1259</v>
      </c>
      <c r="AF154" s="3" t="s">
        <v>1259</v>
      </c>
      <c r="AG154" s="3" t="s">
        <v>1259</v>
      </c>
      <c r="AH154" s="3" t="s">
        <v>1259</v>
      </c>
      <c r="AI154" s="3" t="s">
        <v>1259</v>
      </c>
      <c r="AJ154" s="3" t="s">
        <v>1259</v>
      </c>
      <c r="AK154" s="3" t="s">
        <v>1259</v>
      </c>
      <c r="AL154" s="3" t="s">
        <v>1259</v>
      </c>
      <c r="AM154" s="3" t="s">
        <v>1259</v>
      </c>
      <c r="AN154" s="3" t="s">
        <v>1259</v>
      </c>
      <c r="AO154" s="47">
        <v>77.8</v>
      </c>
      <c r="AP154" s="3" t="s">
        <v>1259</v>
      </c>
      <c r="AQ154" s="3" t="s">
        <v>1259</v>
      </c>
      <c r="AR154" s="3" t="s">
        <v>1259</v>
      </c>
      <c r="AS154" s="3" t="s">
        <v>1259</v>
      </c>
      <c r="AT154" s="3" t="s">
        <v>1259</v>
      </c>
      <c r="AU154" s="3" t="s">
        <v>1259</v>
      </c>
      <c r="AV154" s="3" t="s">
        <v>1259</v>
      </c>
      <c r="AW154" s="3" t="s">
        <v>1259</v>
      </c>
      <c r="AX154" s="56">
        <v>9.5</v>
      </c>
      <c r="AY154" s="57">
        <v>9.6999999999999993</v>
      </c>
      <c r="AZ154" s="58">
        <v>9.9</v>
      </c>
      <c r="BA154" s="59">
        <v>9.6</v>
      </c>
    </row>
    <row r="155" spans="1:53" x14ac:dyDescent="0.25">
      <c r="A155" s="4">
        <v>28733</v>
      </c>
      <c r="B155" s="3" t="s">
        <v>1259</v>
      </c>
      <c r="C155" s="3" t="s">
        <v>1259</v>
      </c>
      <c r="D155" s="3" t="s">
        <v>1259</v>
      </c>
      <c r="E155" s="3" t="s">
        <v>1259</v>
      </c>
      <c r="F155" s="3" t="s">
        <v>1259</v>
      </c>
      <c r="G155" s="3" t="s">
        <v>1259</v>
      </c>
      <c r="H155" s="3" t="s">
        <v>1259</v>
      </c>
      <c r="I155" s="3" t="s">
        <v>1259</v>
      </c>
      <c r="J155" s="3" t="s">
        <v>1259</v>
      </c>
      <c r="K155" s="3" t="s">
        <v>1259</v>
      </c>
      <c r="L155" s="3" t="s">
        <v>1259</v>
      </c>
      <c r="M155" s="3" t="s">
        <v>1259</v>
      </c>
      <c r="N155" s="3" t="s">
        <v>1259</v>
      </c>
      <c r="O155" s="3" t="s">
        <v>1259</v>
      </c>
      <c r="P155" s="3" t="s">
        <v>1259</v>
      </c>
      <c r="Q155" s="3" t="s">
        <v>1259</v>
      </c>
      <c r="R155" s="3" t="s">
        <v>1259</v>
      </c>
      <c r="S155" s="3" t="s">
        <v>1259</v>
      </c>
      <c r="T155" s="3" t="s">
        <v>1259</v>
      </c>
      <c r="U155" s="3" t="s">
        <v>1259</v>
      </c>
      <c r="V155" s="3" t="s">
        <v>1259</v>
      </c>
      <c r="W155" s="3" t="s">
        <v>1259</v>
      </c>
      <c r="X155" s="3" t="s">
        <v>1259</v>
      </c>
      <c r="Y155" s="3" t="s">
        <v>1259</v>
      </c>
      <c r="Z155" s="3" t="s">
        <v>1259</v>
      </c>
      <c r="AA155" s="3" t="s">
        <v>1259</v>
      </c>
      <c r="AB155" s="3" t="s">
        <v>1259</v>
      </c>
      <c r="AC155" s="3" t="s">
        <v>1259</v>
      </c>
      <c r="AD155" s="3" t="s">
        <v>1259</v>
      </c>
      <c r="AE155" s="3" t="s">
        <v>1259</v>
      </c>
      <c r="AF155" s="3" t="s">
        <v>1259</v>
      </c>
      <c r="AG155" s="3" t="s">
        <v>1259</v>
      </c>
      <c r="AH155" s="3" t="s">
        <v>1259</v>
      </c>
      <c r="AI155" s="3" t="s">
        <v>1259</v>
      </c>
      <c r="AJ155" s="3" t="s">
        <v>1259</v>
      </c>
      <c r="AK155" s="3" t="s">
        <v>1259</v>
      </c>
      <c r="AL155" s="3" t="s">
        <v>1259</v>
      </c>
      <c r="AM155" s="3" t="s">
        <v>1259</v>
      </c>
      <c r="AN155" s="3" t="s">
        <v>1259</v>
      </c>
      <c r="AO155" s="47">
        <v>74</v>
      </c>
      <c r="AP155" s="3" t="s">
        <v>1259</v>
      </c>
      <c r="AQ155" s="3" t="s">
        <v>1259</v>
      </c>
      <c r="AR155" s="3" t="s">
        <v>1259</v>
      </c>
      <c r="AS155" s="3" t="s">
        <v>1259</v>
      </c>
      <c r="AT155" s="3" t="s">
        <v>1259</v>
      </c>
      <c r="AU155" s="3" t="s">
        <v>1259</v>
      </c>
      <c r="AV155" s="3" t="s">
        <v>1259</v>
      </c>
      <c r="AW155" s="3" t="s">
        <v>1259</v>
      </c>
      <c r="AX155" s="56">
        <v>9.6</v>
      </c>
      <c r="AY155" s="57">
        <v>9.8000000000000007</v>
      </c>
      <c r="AZ155" s="58">
        <v>10</v>
      </c>
      <c r="BA155" s="59">
        <v>9.8000000000000007</v>
      </c>
    </row>
    <row r="156" spans="1:53" x14ac:dyDescent="0.25">
      <c r="A156" s="4">
        <v>28763</v>
      </c>
      <c r="B156" s="3" t="s">
        <v>1259</v>
      </c>
      <c r="C156" s="3" t="s">
        <v>1259</v>
      </c>
      <c r="D156" s="3" t="s">
        <v>1259</v>
      </c>
      <c r="E156" s="3" t="s">
        <v>1259</v>
      </c>
      <c r="F156" s="3" t="s">
        <v>1259</v>
      </c>
      <c r="G156" s="3" t="s">
        <v>1259</v>
      </c>
      <c r="H156" s="3" t="s">
        <v>1259</v>
      </c>
      <c r="I156" s="3" t="s">
        <v>1259</v>
      </c>
      <c r="J156" s="3" t="s">
        <v>1259</v>
      </c>
      <c r="K156" s="3" t="s">
        <v>1259</v>
      </c>
      <c r="L156" s="3" t="s">
        <v>1259</v>
      </c>
      <c r="M156" s="3" t="s">
        <v>1259</v>
      </c>
      <c r="N156" s="3" t="s">
        <v>1259</v>
      </c>
      <c r="O156" s="3" t="s">
        <v>1259</v>
      </c>
      <c r="P156" s="3" t="s">
        <v>1259</v>
      </c>
      <c r="Q156" s="3" t="s">
        <v>1259</v>
      </c>
      <c r="R156" s="3" t="s">
        <v>1259</v>
      </c>
      <c r="S156" s="3" t="s">
        <v>1259</v>
      </c>
      <c r="T156" s="3" t="s">
        <v>1259</v>
      </c>
      <c r="U156" s="3" t="s">
        <v>1259</v>
      </c>
      <c r="V156" s="3" t="s">
        <v>1259</v>
      </c>
      <c r="W156" s="3" t="s">
        <v>1259</v>
      </c>
      <c r="X156" s="3" t="s">
        <v>1259</v>
      </c>
      <c r="Y156" s="3" t="s">
        <v>1259</v>
      </c>
      <c r="Z156" s="3" t="s">
        <v>1259</v>
      </c>
      <c r="AA156" s="3" t="s">
        <v>1259</v>
      </c>
      <c r="AB156" s="3" t="s">
        <v>1259</v>
      </c>
      <c r="AC156" s="3" t="s">
        <v>1259</v>
      </c>
      <c r="AD156" s="3" t="s">
        <v>1259</v>
      </c>
      <c r="AE156" s="3" t="s">
        <v>1259</v>
      </c>
      <c r="AF156" s="3" t="s">
        <v>1259</v>
      </c>
      <c r="AG156" s="3" t="s">
        <v>1259</v>
      </c>
      <c r="AH156" s="3" t="s">
        <v>1259</v>
      </c>
      <c r="AI156" s="3" t="s">
        <v>1259</v>
      </c>
      <c r="AJ156" s="3" t="s">
        <v>1259</v>
      </c>
      <c r="AK156" s="3" t="s">
        <v>1259</v>
      </c>
      <c r="AL156" s="3" t="s">
        <v>1259</v>
      </c>
      <c r="AM156" s="3" t="s">
        <v>1259</v>
      </c>
      <c r="AN156" s="3" t="s">
        <v>1259</v>
      </c>
      <c r="AO156" s="47">
        <v>74</v>
      </c>
      <c r="AP156" s="3" t="s">
        <v>1259</v>
      </c>
      <c r="AQ156" s="3" t="s">
        <v>1259</v>
      </c>
      <c r="AR156" s="3" t="s">
        <v>1259</v>
      </c>
      <c r="AS156" s="3" t="s">
        <v>1259</v>
      </c>
      <c r="AT156" s="3" t="s">
        <v>1259</v>
      </c>
      <c r="AU156" s="3" t="s">
        <v>1259</v>
      </c>
      <c r="AV156" s="3" t="s">
        <v>1259</v>
      </c>
      <c r="AW156" s="3" t="s">
        <v>1259</v>
      </c>
      <c r="AX156" s="56">
        <v>9.8000000000000007</v>
      </c>
      <c r="AY156" s="57">
        <v>9.8000000000000007</v>
      </c>
      <c r="AZ156" s="58">
        <v>10.1</v>
      </c>
      <c r="BA156" s="59">
        <v>10</v>
      </c>
    </row>
    <row r="157" spans="1:53" x14ac:dyDescent="0.25">
      <c r="A157" s="4">
        <v>28794</v>
      </c>
      <c r="B157" s="3" t="s">
        <v>1259</v>
      </c>
      <c r="C157" s="3" t="s">
        <v>1259</v>
      </c>
      <c r="D157" s="3" t="s">
        <v>1259</v>
      </c>
      <c r="E157" s="3" t="s">
        <v>1259</v>
      </c>
      <c r="F157" s="3" t="s">
        <v>1259</v>
      </c>
      <c r="G157" s="3" t="s">
        <v>1259</v>
      </c>
      <c r="H157" s="3" t="s">
        <v>1259</v>
      </c>
      <c r="I157" s="3" t="s">
        <v>1259</v>
      </c>
      <c r="J157" s="3" t="s">
        <v>1259</v>
      </c>
      <c r="K157" s="3" t="s">
        <v>1259</v>
      </c>
      <c r="L157" s="3" t="s">
        <v>1259</v>
      </c>
      <c r="M157" s="3" t="s">
        <v>1259</v>
      </c>
      <c r="N157" s="3" t="s">
        <v>1259</v>
      </c>
      <c r="O157" s="3" t="s">
        <v>1259</v>
      </c>
      <c r="P157" s="3" t="s">
        <v>1259</v>
      </c>
      <c r="Q157" s="3" t="s">
        <v>1259</v>
      </c>
      <c r="R157" s="3" t="s">
        <v>1259</v>
      </c>
      <c r="S157" s="3" t="s">
        <v>1259</v>
      </c>
      <c r="T157" s="3" t="s">
        <v>1259</v>
      </c>
      <c r="U157" s="3" t="s">
        <v>1259</v>
      </c>
      <c r="V157" s="3" t="s">
        <v>1259</v>
      </c>
      <c r="W157" s="3" t="s">
        <v>1259</v>
      </c>
      <c r="X157" s="3" t="s">
        <v>1259</v>
      </c>
      <c r="Y157" s="3" t="s">
        <v>1259</v>
      </c>
      <c r="Z157" s="3" t="s">
        <v>1259</v>
      </c>
      <c r="AA157" s="3" t="s">
        <v>1259</v>
      </c>
      <c r="AB157" s="3" t="s">
        <v>1259</v>
      </c>
      <c r="AC157" s="3" t="s">
        <v>1259</v>
      </c>
      <c r="AD157" s="3" t="s">
        <v>1259</v>
      </c>
      <c r="AE157" s="3" t="s">
        <v>1259</v>
      </c>
      <c r="AF157" s="3" t="s">
        <v>1259</v>
      </c>
      <c r="AG157" s="3" t="s">
        <v>1259</v>
      </c>
      <c r="AH157" s="3" t="s">
        <v>1259</v>
      </c>
      <c r="AI157" s="3" t="s">
        <v>1259</v>
      </c>
      <c r="AJ157" s="3" t="s">
        <v>1259</v>
      </c>
      <c r="AK157" s="3" t="s">
        <v>1259</v>
      </c>
      <c r="AL157" s="3" t="s">
        <v>1259</v>
      </c>
      <c r="AM157" s="3" t="s">
        <v>1259</v>
      </c>
      <c r="AN157" s="3" t="s">
        <v>1259</v>
      </c>
      <c r="AO157" s="47">
        <v>75.3</v>
      </c>
      <c r="AP157" s="3" t="s">
        <v>1259</v>
      </c>
      <c r="AQ157" s="3" t="s">
        <v>1259</v>
      </c>
      <c r="AR157" s="3" t="s">
        <v>1259</v>
      </c>
      <c r="AS157" s="3" t="s">
        <v>1259</v>
      </c>
      <c r="AT157" s="3" t="s">
        <v>1259</v>
      </c>
      <c r="AU157" s="3" t="s">
        <v>1259</v>
      </c>
      <c r="AV157" s="3" t="s">
        <v>1259</v>
      </c>
      <c r="AW157" s="3" t="s">
        <v>1259</v>
      </c>
      <c r="AX157" s="56">
        <v>9.9</v>
      </c>
      <c r="AY157" s="57">
        <v>9.6999999999999993</v>
      </c>
      <c r="AZ157" s="58">
        <v>10.199999999999999</v>
      </c>
      <c r="BA157" s="59">
        <v>10</v>
      </c>
    </row>
    <row r="158" spans="1:53" x14ac:dyDescent="0.25">
      <c r="A158" s="4">
        <v>28824</v>
      </c>
      <c r="B158" s="3" t="s">
        <v>1259</v>
      </c>
      <c r="C158" s="3" t="s">
        <v>1259</v>
      </c>
      <c r="D158" s="3" t="s">
        <v>1259</v>
      </c>
      <c r="E158" s="3" t="s">
        <v>1259</v>
      </c>
      <c r="F158" s="3" t="s">
        <v>1259</v>
      </c>
      <c r="G158" s="3" t="s">
        <v>1259</v>
      </c>
      <c r="H158" s="3" t="s">
        <v>1259</v>
      </c>
      <c r="I158" s="3" t="s">
        <v>1259</v>
      </c>
      <c r="J158" s="3" t="s">
        <v>1259</v>
      </c>
      <c r="K158" s="3" t="s">
        <v>1259</v>
      </c>
      <c r="L158" s="3" t="s">
        <v>1259</v>
      </c>
      <c r="M158" s="3" t="s">
        <v>1259</v>
      </c>
      <c r="N158" s="3" t="s">
        <v>1259</v>
      </c>
      <c r="O158" s="3" t="s">
        <v>1259</v>
      </c>
      <c r="P158" s="3" t="s">
        <v>1259</v>
      </c>
      <c r="Q158" s="3" t="s">
        <v>1259</v>
      </c>
      <c r="R158" s="3" t="s">
        <v>1259</v>
      </c>
      <c r="S158" s="3" t="s">
        <v>1259</v>
      </c>
      <c r="T158" s="3" t="s">
        <v>1259</v>
      </c>
      <c r="U158" s="3" t="s">
        <v>1259</v>
      </c>
      <c r="V158" s="3" t="s">
        <v>1259</v>
      </c>
      <c r="W158" s="3" t="s">
        <v>1259</v>
      </c>
      <c r="X158" s="3" t="s">
        <v>1259</v>
      </c>
      <c r="Y158" s="3" t="s">
        <v>1259</v>
      </c>
      <c r="Z158" s="3" t="s">
        <v>1259</v>
      </c>
      <c r="AA158" s="3" t="s">
        <v>1259</v>
      </c>
      <c r="AB158" s="3" t="s">
        <v>1259</v>
      </c>
      <c r="AC158" s="3" t="s">
        <v>1259</v>
      </c>
      <c r="AD158" s="3" t="s">
        <v>1259</v>
      </c>
      <c r="AE158" s="3" t="s">
        <v>1259</v>
      </c>
      <c r="AF158" s="3" t="s">
        <v>1259</v>
      </c>
      <c r="AG158" s="3" t="s">
        <v>1259</v>
      </c>
      <c r="AH158" s="3" t="s">
        <v>1259</v>
      </c>
      <c r="AI158" s="3" t="s">
        <v>1259</v>
      </c>
      <c r="AJ158" s="3" t="s">
        <v>1259</v>
      </c>
      <c r="AK158" s="3" t="s">
        <v>1259</v>
      </c>
      <c r="AL158" s="3" t="s">
        <v>1259</v>
      </c>
      <c r="AM158" s="3" t="s">
        <v>1259</v>
      </c>
      <c r="AN158" s="3" t="s">
        <v>1259</v>
      </c>
      <c r="AO158" s="47">
        <v>73.900000000000006</v>
      </c>
      <c r="AP158" s="3" t="s">
        <v>1259</v>
      </c>
      <c r="AQ158" s="3" t="s">
        <v>1259</v>
      </c>
      <c r="AR158" s="3" t="s">
        <v>1259</v>
      </c>
      <c r="AS158" s="3" t="s">
        <v>1259</v>
      </c>
      <c r="AT158" s="3" t="s">
        <v>1259</v>
      </c>
      <c r="AU158" s="3" t="s">
        <v>1259</v>
      </c>
      <c r="AV158" s="3" t="s">
        <v>1259</v>
      </c>
      <c r="AW158" s="3" t="s">
        <v>1259</v>
      </c>
      <c r="AX158" s="56">
        <v>10</v>
      </c>
      <c r="AY158" s="57">
        <v>9.6999999999999993</v>
      </c>
      <c r="AZ158" s="58">
        <v>10.3</v>
      </c>
      <c r="BA158" s="59">
        <v>9.9</v>
      </c>
    </row>
    <row r="159" spans="1:53" x14ac:dyDescent="0.25">
      <c r="A159" s="4">
        <v>28855</v>
      </c>
      <c r="B159" s="3" t="s">
        <v>1259</v>
      </c>
      <c r="C159" s="3" t="s">
        <v>1259</v>
      </c>
      <c r="D159" s="3" t="s">
        <v>1259</v>
      </c>
      <c r="E159" s="3" t="s">
        <v>1259</v>
      </c>
      <c r="F159" s="3" t="s">
        <v>1259</v>
      </c>
      <c r="G159" s="3" t="s">
        <v>1259</v>
      </c>
      <c r="H159" s="3" t="s">
        <v>1259</v>
      </c>
      <c r="I159" s="3" t="s">
        <v>1259</v>
      </c>
      <c r="J159" s="3" t="s">
        <v>1259</v>
      </c>
      <c r="K159" s="3" t="s">
        <v>1259</v>
      </c>
      <c r="L159" s="3" t="s">
        <v>1259</v>
      </c>
      <c r="M159" s="3" t="s">
        <v>1259</v>
      </c>
      <c r="N159" s="3" t="s">
        <v>1259</v>
      </c>
      <c r="O159" s="3" t="s">
        <v>1259</v>
      </c>
      <c r="P159" s="3" t="s">
        <v>1259</v>
      </c>
      <c r="Q159" s="3" t="s">
        <v>1259</v>
      </c>
      <c r="R159" s="3" t="s">
        <v>1259</v>
      </c>
      <c r="S159" s="3" t="s">
        <v>1259</v>
      </c>
      <c r="T159" s="3" t="s">
        <v>1259</v>
      </c>
      <c r="U159" s="3" t="s">
        <v>1259</v>
      </c>
      <c r="V159" s="3" t="s">
        <v>1259</v>
      </c>
      <c r="W159" s="3" t="s">
        <v>1259</v>
      </c>
      <c r="X159" s="3" t="s">
        <v>1259</v>
      </c>
      <c r="Y159" s="3" t="s">
        <v>1259</v>
      </c>
      <c r="Z159" s="3" t="s">
        <v>1259</v>
      </c>
      <c r="AA159" s="3" t="s">
        <v>1259</v>
      </c>
      <c r="AB159" s="3" t="s">
        <v>1259</v>
      </c>
      <c r="AC159" s="3" t="s">
        <v>1259</v>
      </c>
      <c r="AD159" s="3" t="s">
        <v>1259</v>
      </c>
      <c r="AE159" s="3" t="s">
        <v>1259</v>
      </c>
      <c r="AF159" s="3" t="s">
        <v>1259</v>
      </c>
      <c r="AG159" s="3" t="s">
        <v>1259</v>
      </c>
      <c r="AH159" s="3" t="s">
        <v>1259</v>
      </c>
      <c r="AI159" s="3" t="s">
        <v>1259</v>
      </c>
      <c r="AJ159" s="3" t="s">
        <v>1259</v>
      </c>
      <c r="AK159" s="3" t="s">
        <v>1259</v>
      </c>
      <c r="AL159" s="3" t="s">
        <v>1259</v>
      </c>
      <c r="AM159" s="3" t="s">
        <v>1259</v>
      </c>
      <c r="AN159" s="3" t="s">
        <v>1259</v>
      </c>
      <c r="AO159" s="47">
        <v>73.8</v>
      </c>
      <c r="AP159" s="3" t="s">
        <v>1259</v>
      </c>
      <c r="AQ159" s="3" t="s">
        <v>1259</v>
      </c>
      <c r="AR159" s="3" t="s">
        <v>1259</v>
      </c>
      <c r="AS159" s="3" t="s">
        <v>1259</v>
      </c>
      <c r="AT159" s="3" t="s">
        <v>1259</v>
      </c>
      <c r="AU159" s="3" t="s">
        <v>1259</v>
      </c>
      <c r="AV159" s="3" t="s">
        <v>1259</v>
      </c>
      <c r="AW159" s="3" t="s">
        <v>1259</v>
      </c>
      <c r="AX159" s="56">
        <v>10</v>
      </c>
      <c r="AY159" s="57">
        <v>9.6999999999999993</v>
      </c>
      <c r="AZ159" s="58">
        <v>10.4</v>
      </c>
      <c r="BA159" s="59">
        <v>9.8000000000000007</v>
      </c>
    </row>
    <row r="160" spans="1:53" x14ac:dyDescent="0.25">
      <c r="A160" s="4">
        <v>28886</v>
      </c>
      <c r="B160" s="3" t="s">
        <v>1259</v>
      </c>
      <c r="C160" s="3" t="s">
        <v>1259</v>
      </c>
      <c r="D160" s="3" t="s">
        <v>1259</v>
      </c>
      <c r="E160" s="3" t="s">
        <v>1259</v>
      </c>
      <c r="F160" s="3" t="s">
        <v>1259</v>
      </c>
      <c r="G160" s="3" t="s">
        <v>1259</v>
      </c>
      <c r="H160" s="3" t="s">
        <v>1259</v>
      </c>
      <c r="I160" s="3" t="s">
        <v>1259</v>
      </c>
      <c r="J160" s="3" t="s">
        <v>1259</v>
      </c>
      <c r="K160" s="3" t="s">
        <v>1259</v>
      </c>
      <c r="L160" s="3" t="s">
        <v>1259</v>
      </c>
      <c r="M160" s="3" t="s">
        <v>1259</v>
      </c>
      <c r="N160" s="3" t="s">
        <v>1259</v>
      </c>
      <c r="O160" s="3" t="s">
        <v>1259</v>
      </c>
      <c r="P160" s="3" t="s">
        <v>1259</v>
      </c>
      <c r="Q160" s="3" t="s">
        <v>1259</v>
      </c>
      <c r="R160" s="3" t="s">
        <v>1259</v>
      </c>
      <c r="S160" s="3" t="s">
        <v>1259</v>
      </c>
      <c r="T160" s="3" t="s">
        <v>1259</v>
      </c>
      <c r="U160" s="3" t="s">
        <v>1259</v>
      </c>
      <c r="V160" s="3" t="s">
        <v>1259</v>
      </c>
      <c r="W160" s="3" t="s">
        <v>1259</v>
      </c>
      <c r="X160" s="3" t="s">
        <v>1259</v>
      </c>
      <c r="Y160" s="3" t="s">
        <v>1259</v>
      </c>
      <c r="Z160" s="3" t="s">
        <v>1259</v>
      </c>
      <c r="AA160" s="3" t="s">
        <v>1259</v>
      </c>
      <c r="AB160" s="3" t="s">
        <v>1259</v>
      </c>
      <c r="AC160" s="3" t="s">
        <v>1259</v>
      </c>
      <c r="AD160" s="3" t="s">
        <v>1259</v>
      </c>
      <c r="AE160" s="3" t="s">
        <v>1259</v>
      </c>
      <c r="AF160" s="3" t="s">
        <v>1259</v>
      </c>
      <c r="AG160" s="3" t="s">
        <v>1259</v>
      </c>
      <c r="AH160" s="3" t="s">
        <v>1259</v>
      </c>
      <c r="AI160" s="3" t="s">
        <v>1259</v>
      </c>
      <c r="AJ160" s="3" t="s">
        <v>1259</v>
      </c>
      <c r="AK160" s="3" t="s">
        <v>1259</v>
      </c>
      <c r="AL160" s="3" t="s">
        <v>1259</v>
      </c>
      <c r="AM160" s="3" t="s">
        <v>1259</v>
      </c>
      <c r="AN160" s="3" t="s">
        <v>1259</v>
      </c>
      <c r="AO160" s="47">
        <v>73.099999999999994</v>
      </c>
      <c r="AP160" s="3" t="s">
        <v>1259</v>
      </c>
      <c r="AQ160" s="3" t="s">
        <v>1259</v>
      </c>
      <c r="AR160" s="3" t="s">
        <v>1259</v>
      </c>
      <c r="AS160" s="3" t="s">
        <v>1259</v>
      </c>
      <c r="AT160" s="3" t="s">
        <v>1259</v>
      </c>
      <c r="AU160" s="3" t="s">
        <v>1259</v>
      </c>
      <c r="AV160" s="3" t="s">
        <v>1259</v>
      </c>
      <c r="AW160" s="3" t="s">
        <v>1259</v>
      </c>
      <c r="AX160" s="56">
        <v>10.1</v>
      </c>
      <c r="AY160" s="57">
        <v>9.8000000000000007</v>
      </c>
      <c r="AZ160" s="58">
        <v>10.4</v>
      </c>
      <c r="BA160" s="59">
        <v>9.6999999999999993</v>
      </c>
    </row>
    <row r="161" spans="1:53" x14ac:dyDescent="0.25">
      <c r="A161" s="4">
        <v>28914</v>
      </c>
      <c r="B161" s="3" t="s">
        <v>1259</v>
      </c>
      <c r="C161" s="3" t="s">
        <v>1259</v>
      </c>
      <c r="D161" s="3" t="s">
        <v>1259</v>
      </c>
      <c r="E161" s="3" t="s">
        <v>1259</v>
      </c>
      <c r="F161" s="3" t="s">
        <v>1259</v>
      </c>
      <c r="G161" s="3" t="s">
        <v>1259</v>
      </c>
      <c r="H161" s="3" t="s">
        <v>1259</v>
      </c>
      <c r="I161" s="3" t="s">
        <v>1259</v>
      </c>
      <c r="J161" s="3" t="s">
        <v>1259</v>
      </c>
      <c r="K161" s="3" t="s">
        <v>1259</v>
      </c>
      <c r="L161" s="3" t="s">
        <v>1259</v>
      </c>
      <c r="M161" s="3" t="s">
        <v>1259</v>
      </c>
      <c r="N161" s="3" t="s">
        <v>1259</v>
      </c>
      <c r="O161" s="3" t="s">
        <v>1259</v>
      </c>
      <c r="P161" s="3" t="s">
        <v>1259</v>
      </c>
      <c r="Q161" s="3" t="s">
        <v>1259</v>
      </c>
      <c r="R161" s="3" t="s">
        <v>1259</v>
      </c>
      <c r="S161" s="3" t="s">
        <v>1259</v>
      </c>
      <c r="T161" s="3" t="s">
        <v>1259</v>
      </c>
      <c r="U161" s="3" t="s">
        <v>1259</v>
      </c>
      <c r="V161" s="3" t="s">
        <v>1259</v>
      </c>
      <c r="W161" s="3" t="s">
        <v>1259</v>
      </c>
      <c r="X161" s="3" t="s">
        <v>1259</v>
      </c>
      <c r="Y161" s="3" t="s">
        <v>1259</v>
      </c>
      <c r="Z161" s="3" t="s">
        <v>1259</v>
      </c>
      <c r="AA161" s="3" t="s">
        <v>1259</v>
      </c>
      <c r="AB161" s="3" t="s">
        <v>1259</v>
      </c>
      <c r="AC161" s="3" t="s">
        <v>1259</v>
      </c>
      <c r="AD161" s="3" t="s">
        <v>1259</v>
      </c>
      <c r="AE161" s="3" t="s">
        <v>1259</v>
      </c>
      <c r="AF161" s="3" t="s">
        <v>1259</v>
      </c>
      <c r="AG161" s="3" t="s">
        <v>1259</v>
      </c>
      <c r="AH161" s="3" t="s">
        <v>1259</v>
      </c>
      <c r="AI161" s="3" t="s">
        <v>1259</v>
      </c>
      <c r="AJ161" s="3" t="s">
        <v>1259</v>
      </c>
      <c r="AK161" s="3" t="s">
        <v>1259</v>
      </c>
      <c r="AL161" s="3" t="s">
        <v>1259</v>
      </c>
      <c r="AM161" s="3" t="s">
        <v>1259</v>
      </c>
      <c r="AN161" s="3" t="s">
        <v>1259</v>
      </c>
      <c r="AO161" s="47">
        <v>72.2</v>
      </c>
      <c r="AP161" s="3" t="s">
        <v>1259</v>
      </c>
      <c r="AQ161" s="3" t="s">
        <v>1259</v>
      </c>
      <c r="AR161" s="3" t="s">
        <v>1259</v>
      </c>
      <c r="AS161" s="3" t="s">
        <v>1259</v>
      </c>
      <c r="AT161" s="3" t="s">
        <v>1259</v>
      </c>
      <c r="AU161" s="3" t="s">
        <v>1259</v>
      </c>
      <c r="AV161" s="3" t="s">
        <v>1259</v>
      </c>
      <c r="AW161" s="3" t="s">
        <v>1259</v>
      </c>
      <c r="AX161" s="56">
        <v>10.199999999999999</v>
      </c>
      <c r="AY161" s="57">
        <v>9.9</v>
      </c>
      <c r="AZ161" s="58">
        <v>10.5</v>
      </c>
      <c r="BA161" s="59">
        <v>9.6999999999999993</v>
      </c>
    </row>
    <row r="162" spans="1:53" x14ac:dyDescent="0.25">
      <c r="A162" s="4">
        <v>28945</v>
      </c>
      <c r="B162" s="3" t="s">
        <v>1259</v>
      </c>
      <c r="C162" s="3" t="s">
        <v>1259</v>
      </c>
      <c r="D162" s="3" t="s">
        <v>1259</v>
      </c>
      <c r="E162" s="3" t="s">
        <v>1259</v>
      </c>
      <c r="F162" s="3" t="s">
        <v>1259</v>
      </c>
      <c r="G162" s="3" t="s">
        <v>1259</v>
      </c>
      <c r="H162" s="3" t="s">
        <v>1259</v>
      </c>
      <c r="I162" s="3" t="s">
        <v>1259</v>
      </c>
      <c r="J162" s="3" t="s">
        <v>1259</v>
      </c>
      <c r="K162" s="3" t="s">
        <v>1259</v>
      </c>
      <c r="L162" s="3" t="s">
        <v>1259</v>
      </c>
      <c r="M162" s="3" t="s">
        <v>1259</v>
      </c>
      <c r="N162" s="3" t="s">
        <v>1259</v>
      </c>
      <c r="O162" s="3" t="s">
        <v>1259</v>
      </c>
      <c r="P162" s="3" t="s">
        <v>1259</v>
      </c>
      <c r="Q162" s="3" t="s">
        <v>1259</v>
      </c>
      <c r="R162" s="3" t="s">
        <v>1259</v>
      </c>
      <c r="S162" s="3" t="s">
        <v>1259</v>
      </c>
      <c r="T162" s="3" t="s">
        <v>1259</v>
      </c>
      <c r="U162" s="3" t="s">
        <v>1259</v>
      </c>
      <c r="V162" s="3" t="s">
        <v>1259</v>
      </c>
      <c r="W162" s="3" t="s">
        <v>1259</v>
      </c>
      <c r="X162" s="3" t="s">
        <v>1259</v>
      </c>
      <c r="Y162" s="3" t="s">
        <v>1259</v>
      </c>
      <c r="Z162" s="3" t="s">
        <v>1259</v>
      </c>
      <c r="AA162" s="3" t="s">
        <v>1259</v>
      </c>
      <c r="AB162" s="3" t="s">
        <v>1259</v>
      </c>
      <c r="AC162" s="3" t="s">
        <v>1259</v>
      </c>
      <c r="AD162" s="3" t="s">
        <v>1259</v>
      </c>
      <c r="AE162" s="3" t="s">
        <v>1259</v>
      </c>
      <c r="AF162" s="3" t="s">
        <v>1259</v>
      </c>
      <c r="AG162" s="3" t="s">
        <v>1259</v>
      </c>
      <c r="AH162" s="3" t="s">
        <v>1259</v>
      </c>
      <c r="AI162" s="3" t="s">
        <v>1259</v>
      </c>
      <c r="AJ162" s="3" t="s">
        <v>1259</v>
      </c>
      <c r="AK162" s="3" t="s">
        <v>1259</v>
      </c>
      <c r="AL162" s="3" t="s">
        <v>1259</v>
      </c>
      <c r="AM162" s="3" t="s">
        <v>1259</v>
      </c>
      <c r="AN162" s="3" t="s">
        <v>1259</v>
      </c>
      <c r="AO162" s="47">
        <v>71.5</v>
      </c>
      <c r="AP162" s="3" t="s">
        <v>1259</v>
      </c>
      <c r="AQ162" s="3" t="s">
        <v>1259</v>
      </c>
      <c r="AR162" s="3" t="s">
        <v>1259</v>
      </c>
      <c r="AS162" s="3" t="s">
        <v>1259</v>
      </c>
      <c r="AT162" s="3" t="s">
        <v>1259</v>
      </c>
      <c r="AU162" s="3" t="s">
        <v>1259</v>
      </c>
      <c r="AV162" s="3" t="s">
        <v>1259</v>
      </c>
      <c r="AW162" s="3" t="s">
        <v>1259</v>
      </c>
      <c r="AX162" s="56">
        <v>10.3</v>
      </c>
      <c r="AY162" s="57">
        <v>10</v>
      </c>
      <c r="AZ162" s="58">
        <v>10.5</v>
      </c>
      <c r="BA162" s="59">
        <v>9.9</v>
      </c>
    </row>
    <row r="163" spans="1:53" x14ac:dyDescent="0.25">
      <c r="A163" s="4">
        <v>28975</v>
      </c>
      <c r="B163" s="3" t="s">
        <v>1259</v>
      </c>
      <c r="C163" s="3" t="s">
        <v>1259</v>
      </c>
      <c r="D163" s="3" t="s">
        <v>1259</v>
      </c>
      <c r="E163" s="3" t="s">
        <v>1259</v>
      </c>
      <c r="F163" s="3" t="s">
        <v>1259</v>
      </c>
      <c r="G163" s="3" t="s">
        <v>1259</v>
      </c>
      <c r="H163" s="3" t="s">
        <v>1259</v>
      </c>
      <c r="I163" s="3" t="s">
        <v>1259</v>
      </c>
      <c r="J163" s="3" t="s">
        <v>1259</v>
      </c>
      <c r="K163" s="3" t="s">
        <v>1259</v>
      </c>
      <c r="L163" s="3" t="s">
        <v>1259</v>
      </c>
      <c r="M163" s="3" t="s">
        <v>1259</v>
      </c>
      <c r="N163" s="3" t="s">
        <v>1259</v>
      </c>
      <c r="O163" s="3" t="s">
        <v>1259</v>
      </c>
      <c r="P163" s="3" t="s">
        <v>1259</v>
      </c>
      <c r="Q163" s="3" t="s">
        <v>1259</v>
      </c>
      <c r="R163" s="3" t="s">
        <v>1259</v>
      </c>
      <c r="S163" s="3" t="s">
        <v>1259</v>
      </c>
      <c r="T163" s="3" t="s">
        <v>1259</v>
      </c>
      <c r="U163" s="3" t="s">
        <v>1259</v>
      </c>
      <c r="V163" s="3" t="s">
        <v>1259</v>
      </c>
      <c r="W163" s="3" t="s">
        <v>1259</v>
      </c>
      <c r="X163" s="3" t="s">
        <v>1259</v>
      </c>
      <c r="Y163" s="3" t="s">
        <v>1259</v>
      </c>
      <c r="Z163" s="3" t="s">
        <v>1259</v>
      </c>
      <c r="AA163" s="3" t="s">
        <v>1259</v>
      </c>
      <c r="AB163" s="3" t="s">
        <v>1259</v>
      </c>
      <c r="AC163" s="3" t="s">
        <v>1259</v>
      </c>
      <c r="AD163" s="3" t="s">
        <v>1259</v>
      </c>
      <c r="AE163" s="3" t="s">
        <v>1259</v>
      </c>
      <c r="AF163" s="3" t="s">
        <v>1259</v>
      </c>
      <c r="AG163" s="3" t="s">
        <v>1259</v>
      </c>
      <c r="AH163" s="3" t="s">
        <v>1259</v>
      </c>
      <c r="AI163" s="3" t="s">
        <v>1259</v>
      </c>
      <c r="AJ163" s="3" t="s">
        <v>1259</v>
      </c>
      <c r="AK163" s="3" t="s">
        <v>1259</v>
      </c>
      <c r="AL163" s="3" t="s">
        <v>1259</v>
      </c>
      <c r="AM163" s="3" t="s">
        <v>1259</v>
      </c>
      <c r="AN163" s="3" t="s">
        <v>1259</v>
      </c>
      <c r="AO163" s="47">
        <v>72.2</v>
      </c>
      <c r="AP163" s="3" t="s">
        <v>1259</v>
      </c>
      <c r="AQ163" s="3" t="s">
        <v>1259</v>
      </c>
      <c r="AR163" s="3" t="s">
        <v>1259</v>
      </c>
      <c r="AS163" s="3" t="s">
        <v>1259</v>
      </c>
      <c r="AT163" s="3" t="s">
        <v>1259</v>
      </c>
      <c r="AU163" s="3" t="s">
        <v>1259</v>
      </c>
      <c r="AV163" s="3" t="s">
        <v>1259</v>
      </c>
      <c r="AW163" s="3" t="s">
        <v>1259</v>
      </c>
      <c r="AX163" s="56">
        <v>10.4</v>
      </c>
      <c r="AY163" s="57">
        <v>10.1</v>
      </c>
      <c r="AZ163" s="58">
        <v>10.7</v>
      </c>
      <c r="BA163" s="59">
        <v>10.1</v>
      </c>
    </row>
    <row r="164" spans="1:53" x14ac:dyDescent="0.25">
      <c r="A164" s="4">
        <v>29006</v>
      </c>
      <c r="B164" s="3" t="s">
        <v>1259</v>
      </c>
      <c r="C164" s="3" t="s">
        <v>1259</v>
      </c>
      <c r="D164" s="3" t="s">
        <v>1259</v>
      </c>
      <c r="E164" s="3" t="s">
        <v>1259</v>
      </c>
      <c r="F164" s="3" t="s">
        <v>1259</v>
      </c>
      <c r="G164" s="3" t="s">
        <v>1259</v>
      </c>
      <c r="H164" s="3" t="s">
        <v>1259</v>
      </c>
      <c r="I164" s="3" t="s">
        <v>1259</v>
      </c>
      <c r="J164" s="3" t="s">
        <v>1259</v>
      </c>
      <c r="K164" s="3" t="s">
        <v>1259</v>
      </c>
      <c r="L164" s="3" t="s">
        <v>1259</v>
      </c>
      <c r="M164" s="3" t="s">
        <v>1259</v>
      </c>
      <c r="N164" s="3" t="s">
        <v>1259</v>
      </c>
      <c r="O164" s="3" t="s">
        <v>1259</v>
      </c>
      <c r="P164" s="3" t="s">
        <v>1259</v>
      </c>
      <c r="Q164" s="3" t="s">
        <v>1259</v>
      </c>
      <c r="R164" s="3" t="s">
        <v>1259</v>
      </c>
      <c r="S164" s="3" t="s">
        <v>1259</v>
      </c>
      <c r="T164" s="3" t="s">
        <v>1259</v>
      </c>
      <c r="U164" s="3" t="s">
        <v>1259</v>
      </c>
      <c r="V164" s="3" t="s">
        <v>1259</v>
      </c>
      <c r="W164" s="3" t="s">
        <v>1259</v>
      </c>
      <c r="X164" s="3" t="s">
        <v>1259</v>
      </c>
      <c r="Y164" s="3" t="s">
        <v>1259</v>
      </c>
      <c r="Z164" s="3" t="s">
        <v>1259</v>
      </c>
      <c r="AA164" s="3" t="s">
        <v>1259</v>
      </c>
      <c r="AB164" s="3" t="s">
        <v>1259</v>
      </c>
      <c r="AC164" s="3" t="s">
        <v>1259</v>
      </c>
      <c r="AD164" s="3" t="s">
        <v>1259</v>
      </c>
      <c r="AE164" s="3" t="s">
        <v>1259</v>
      </c>
      <c r="AF164" s="3" t="s">
        <v>1259</v>
      </c>
      <c r="AG164" s="3" t="s">
        <v>1259</v>
      </c>
      <c r="AH164" s="3" t="s">
        <v>1259</v>
      </c>
      <c r="AI164" s="3" t="s">
        <v>1259</v>
      </c>
      <c r="AJ164" s="3" t="s">
        <v>1259</v>
      </c>
      <c r="AK164" s="3" t="s">
        <v>1259</v>
      </c>
      <c r="AL164" s="3" t="s">
        <v>1259</v>
      </c>
      <c r="AM164" s="3" t="s">
        <v>1259</v>
      </c>
      <c r="AN164" s="3" t="s">
        <v>1259</v>
      </c>
      <c r="AO164" s="47">
        <v>73.7</v>
      </c>
      <c r="AP164" s="3" t="s">
        <v>1259</v>
      </c>
      <c r="AQ164" s="3" t="s">
        <v>1259</v>
      </c>
      <c r="AR164" s="3" t="s">
        <v>1259</v>
      </c>
      <c r="AS164" s="3" t="s">
        <v>1259</v>
      </c>
      <c r="AT164" s="3" t="s">
        <v>1259</v>
      </c>
      <c r="AU164" s="3" t="s">
        <v>1259</v>
      </c>
      <c r="AV164" s="3" t="s">
        <v>1259</v>
      </c>
      <c r="AW164" s="3" t="s">
        <v>1259</v>
      </c>
      <c r="AX164" s="56">
        <v>10.5</v>
      </c>
      <c r="AY164" s="57">
        <v>10.199999999999999</v>
      </c>
      <c r="AZ164" s="58">
        <v>10.8</v>
      </c>
      <c r="BA164" s="59">
        <v>10.4</v>
      </c>
    </row>
    <row r="165" spans="1:53" x14ac:dyDescent="0.25">
      <c r="A165" s="4">
        <v>29036</v>
      </c>
      <c r="B165" s="3" t="s">
        <v>1259</v>
      </c>
      <c r="C165" s="3" t="s">
        <v>1259</v>
      </c>
      <c r="D165" s="3" t="s">
        <v>1259</v>
      </c>
      <c r="E165" s="3" t="s">
        <v>1259</v>
      </c>
      <c r="F165" s="3" t="s">
        <v>1259</v>
      </c>
      <c r="G165" s="3" t="s">
        <v>1259</v>
      </c>
      <c r="H165" s="3" t="s">
        <v>1259</v>
      </c>
      <c r="I165" s="3" t="s">
        <v>1259</v>
      </c>
      <c r="J165" s="3" t="s">
        <v>1259</v>
      </c>
      <c r="K165" s="3" t="s">
        <v>1259</v>
      </c>
      <c r="L165" s="3" t="s">
        <v>1259</v>
      </c>
      <c r="M165" s="3" t="s">
        <v>1259</v>
      </c>
      <c r="N165" s="3" t="s">
        <v>1259</v>
      </c>
      <c r="O165" s="3" t="s">
        <v>1259</v>
      </c>
      <c r="P165" s="3" t="s">
        <v>1259</v>
      </c>
      <c r="Q165" s="3" t="s">
        <v>1259</v>
      </c>
      <c r="R165" s="3" t="s">
        <v>1259</v>
      </c>
      <c r="S165" s="3" t="s">
        <v>1259</v>
      </c>
      <c r="T165" s="3" t="s">
        <v>1259</v>
      </c>
      <c r="U165" s="3" t="s">
        <v>1259</v>
      </c>
      <c r="V165" s="3" t="s">
        <v>1259</v>
      </c>
      <c r="W165" s="3" t="s">
        <v>1259</v>
      </c>
      <c r="X165" s="3" t="s">
        <v>1259</v>
      </c>
      <c r="Y165" s="3" t="s">
        <v>1259</v>
      </c>
      <c r="Z165" s="3" t="s">
        <v>1259</v>
      </c>
      <c r="AA165" s="3" t="s">
        <v>1259</v>
      </c>
      <c r="AB165" s="3" t="s">
        <v>1259</v>
      </c>
      <c r="AC165" s="3" t="s">
        <v>1259</v>
      </c>
      <c r="AD165" s="3" t="s">
        <v>1259</v>
      </c>
      <c r="AE165" s="3" t="s">
        <v>1259</v>
      </c>
      <c r="AF165" s="3" t="s">
        <v>1259</v>
      </c>
      <c r="AG165" s="3" t="s">
        <v>1259</v>
      </c>
      <c r="AH165" s="3" t="s">
        <v>1259</v>
      </c>
      <c r="AI165" s="3" t="s">
        <v>1259</v>
      </c>
      <c r="AJ165" s="3" t="s">
        <v>1259</v>
      </c>
      <c r="AK165" s="3" t="s">
        <v>1259</v>
      </c>
      <c r="AL165" s="3" t="s">
        <v>1259</v>
      </c>
      <c r="AM165" s="3" t="s">
        <v>1259</v>
      </c>
      <c r="AN165" s="3" t="s">
        <v>1259</v>
      </c>
      <c r="AO165" s="47">
        <v>74.900000000000006</v>
      </c>
      <c r="AP165" s="3" t="s">
        <v>1259</v>
      </c>
      <c r="AQ165" s="3" t="s">
        <v>1259</v>
      </c>
      <c r="AR165" s="3" t="s">
        <v>1259</v>
      </c>
      <c r="AS165" s="3" t="s">
        <v>1259</v>
      </c>
      <c r="AT165" s="3" t="s">
        <v>1259</v>
      </c>
      <c r="AU165" s="3" t="s">
        <v>1259</v>
      </c>
      <c r="AV165" s="3" t="s">
        <v>1259</v>
      </c>
      <c r="AW165" s="3" t="s">
        <v>1259</v>
      </c>
      <c r="AX165" s="56">
        <v>10.7</v>
      </c>
      <c r="AY165" s="57">
        <v>10.3</v>
      </c>
      <c r="AZ165" s="58">
        <v>11</v>
      </c>
      <c r="BA165" s="59">
        <v>10.7</v>
      </c>
    </row>
    <row r="166" spans="1:53" x14ac:dyDescent="0.25">
      <c r="A166" s="4">
        <v>29067</v>
      </c>
      <c r="B166" s="3" t="s">
        <v>1259</v>
      </c>
      <c r="C166" s="3" t="s">
        <v>1259</v>
      </c>
      <c r="D166" s="3" t="s">
        <v>1259</v>
      </c>
      <c r="E166" s="3" t="s">
        <v>1259</v>
      </c>
      <c r="F166" s="3" t="s">
        <v>1259</v>
      </c>
      <c r="G166" s="3" t="s">
        <v>1259</v>
      </c>
      <c r="H166" s="3" t="s">
        <v>1259</v>
      </c>
      <c r="I166" s="3" t="s">
        <v>1259</v>
      </c>
      <c r="J166" s="3" t="s">
        <v>1259</v>
      </c>
      <c r="K166" s="3" t="s">
        <v>1259</v>
      </c>
      <c r="L166" s="3" t="s">
        <v>1259</v>
      </c>
      <c r="M166" s="3" t="s">
        <v>1259</v>
      </c>
      <c r="N166" s="3" t="s">
        <v>1259</v>
      </c>
      <c r="O166" s="3" t="s">
        <v>1259</v>
      </c>
      <c r="P166" s="3" t="s">
        <v>1259</v>
      </c>
      <c r="Q166" s="3" t="s">
        <v>1259</v>
      </c>
      <c r="R166" s="3" t="s">
        <v>1259</v>
      </c>
      <c r="S166" s="3" t="s">
        <v>1259</v>
      </c>
      <c r="T166" s="3" t="s">
        <v>1259</v>
      </c>
      <c r="U166" s="3" t="s">
        <v>1259</v>
      </c>
      <c r="V166" s="3" t="s">
        <v>1259</v>
      </c>
      <c r="W166" s="3" t="s">
        <v>1259</v>
      </c>
      <c r="X166" s="3" t="s">
        <v>1259</v>
      </c>
      <c r="Y166" s="3" t="s">
        <v>1259</v>
      </c>
      <c r="Z166" s="3" t="s">
        <v>1259</v>
      </c>
      <c r="AA166" s="3" t="s">
        <v>1259</v>
      </c>
      <c r="AB166" s="3" t="s">
        <v>1259</v>
      </c>
      <c r="AC166" s="3" t="s">
        <v>1259</v>
      </c>
      <c r="AD166" s="3" t="s">
        <v>1259</v>
      </c>
      <c r="AE166" s="3" t="s">
        <v>1259</v>
      </c>
      <c r="AF166" s="3" t="s">
        <v>1259</v>
      </c>
      <c r="AG166" s="3" t="s">
        <v>1259</v>
      </c>
      <c r="AH166" s="3" t="s">
        <v>1259</v>
      </c>
      <c r="AI166" s="3" t="s">
        <v>1259</v>
      </c>
      <c r="AJ166" s="3" t="s">
        <v>1259</v>
      </c>
      <c r="AK166" s="3" t="s">
        <v>1259</v>
      </c>
      <c r="AL166" s="3" t="s">
        <v>1259</v>
      </c>
      <c r="AM166" s="3" t="s">
        <v>1259</v>
      </c>
      <c r="AN166" s="3" t="s">
        <v>1259</v>
      </c>
      <c r="AO166" s="47">
        <v>74.099999999999994</v>
      </c>
      <c r="AP166" s="3" t="s">
        <v>1259</v>
      </c>
      <c r="AQ166" s="3" t="s">
        <v>1259</v>
      </c>
      <c r="AR166" s="3" t="s">
        <v>1259</v>
      </c>
      <c r="AS166" s="3" t="s">
        <v>1259</v>
      </c>
      <c r="AT166" s="3" t="s">
        <v>1259</v>
      </c>
      <c r="AU166" s="3" t="s">
        <v>1259</v>
      </c>
      <c r="AV166" s="3" t="s">
        <v>1259</v>
      </c>
      <c r="AW166" s="3" t="s">
        <v>1259</v>
      </c>
      <c r="AX166" s="56">
        <v>10.8</v>
      </c>
      <c r="AY166" s="57">
        <v>10.5</v>
      </c>
      <c r="AZ166" s="58">
        <v>11.1</v>
      </c>
      <c r="BA166" s="59">
        <v>11</v>
      </c>
    </row>
    <row r="167" spans="1:53" x14ac:dyDescent="0.25">
      <c r="A167" s="4">
        <v>29098</v>
      </c>
      <c r="B167" s="3" t="s">
        <v>1259</v>
      </c>
      <c r="C167" s="3" t="s">
        <v>1259</v>
      </c>
      <c r="D167" s="3" t="s">
        <v>1259</v>
      </c>
      <c r="E167" s="3" t="s">
        <v>1259</v>
      </c>
      <c r="F167" s="3" t="s">
        <v>1259</v>
      </c>
      <c r="G167" s="3" t="s">
        <v>1259</v>
      </c>
      <c r="H167" s="3" t="s">
        <v>1259</v>
      </c>
      <c r="I167" s="3" t="s">
        <v>1259</v>
      </c>
      <c r="J167" s="3" t="s">
        <v>1259</v>
      </c>
      <c r="K167" s="3" t="s">
        <v>1259</v>
      </c>
      <c r="L167" s="3" t="s">
        <v>1259</v>
      </c>
      <c r="M167" s="3" t="s">
        <v>1259</v>
      </c>
      <c r="N167" s="3" t="s">
        <v>1259</v>
      </c>
      <c r="O167" s="3" t="s">
        <v>1259</v>
      </c>
      <c r="P167" s="3" t="s">
        <v>1259</v>
      </c>
      <c r="Q167" s="3" t="s">
        <v>1259</v>
      </c>
      <c r="R167" s="3" t="s">
        <v>1259</v>
      </c>
      <c r="S167" s="3" t="s">
        <v>1259</v>
      </c>
      <c r="T167" s="3" t="s">
        <v>1259</v>
      </c>
      <c r="U167" s="3" t="s">
        <v>1259</v>
      </c>
      <c r="V167" s="3" t="s">
        <v>1259</v>
      </c>
      <c r="W167" s="3" t="s">
        <v>1259</v>
      </c>
      <c r="X167" s="3" t="s">
        <v>1259</v>
      </c>
      <c r="Y167" s="3" t="s">
        <v>1259</v>
      </c>
      <c r="Z167" s="3" t="s">
        <v>1259</v>
      </c>
      <c r="AA167" s="3" t="s">
        <v>1259</v>
      </c>
      <c r="AB167" s="3" t="s">
        <v>1259</v>
      </c>
      <c r="AC167" s="3" t="s">
        <v>1259</v>
      </c>
      <c r="AD167" s="3" t="s">
        <v>1259</v>
      </c>
      <c r="AE167" s="3" t="s">
        <v>1259</v>
      </c>
      <c r="AF167" s="3" t="s">
        <v>1259</v>
      </c>
      <c r="AG167" s="3" t="s">
        <v>1259</v>
      </c>
      <c r="AH167" s="3" t="s">
        <v>1259</v>
      </c>
      <c r="AI167" s="3" t="s">
        <v>1259</v>
      </c>
      <c r="AJ167" s="3" t="s">
        <v>1259</v>
      </c>
      <c r="AK167" s="3" t="s">
        <v>1259</v>
      </c>
      <c r="AL167" s="3" t="s">
        <v>1259</v>
      </c>
      <c r="AM167" s="3" t="s">
        <v>1259</v>
      </c>
      <c r="AN167" s="3" t="s">
        <v>1259</v>
      </c>
      <c r="AO167" s="47">
        <v>72.5</v>
      </c>
      <c r="AP167" s="3" t="s">
        <v>1259</v>
      </c>
      <c r="AQ167" s="3" t="s">
        <v>1259</v>
      </c>
      <c r="AR167" s="3" t="s">
        <v>1259</v>
      </c>
      <c r="AS167" s="3" t="s">
        <v>1259</v>
      </c>
      <c r="AT167" s="3" t="s">
        <v>1259</v>
      </c>
      <c r="AU167" s="3" t="s">
        <v>1259</v>
      </c>
      <c r="AV167" s="3" t="s">
        <v>1259</v>
      </c>
      <c r="AW167" s="3" t="s">
        <v>1259</v>
      </c>
      <c r="AX167" s="56">
        <v>11</v>
      </c>
      <c r="AY167" s="57">
        <v>10.7</v>
      </c>
      <c r="AZ167" s="58">
        <v>11.2</v>
      </c>
      <c r="BA167" s="59">
        <v>11.2</v>
      </c>
    </row>
    <row r="168" spans="1:53" x14ac:dyDescent="0.25">
      <c r="A168" s="4">
        <v>29128</v>
      </c>
      <c r="B168" s="3" t="s">
        <v>1259</v>
      </c>
      <c r="C168" s="3" t="s">
        <v>1259</v>
      </c>
      <c r="D168" s="3" t="s">
        <v>1259</v>
      </c>
      <c r="E168" s="3" t="s">
        <v>1259</v>
      </c>
      <c r="F168" s="3" t="s">
        <v>1259</v>
      </c>
      <c r="G168" s="3" t="s">
        <v>1259</v>
      </c>
      <c r="H168" s="3" t="s">
        <v>1259</v>
      </c>
      <c r="I168" s="3" t="s">
        <v>1259</v>
      </c>
      <c r="J168" s="3" t="s">
        <v>1259</v>
      </c>
      <c r="K168" s="3" t="s">
        <v>1259</v>
      </c>
      <c r="L168" s="3" t="s">
        <v>1259</v>
      </c>
      <c r="M168" s="3" t="s">
        <v>1259</v>
      </c>
      <c r="N168" s="3" t="s">
        <v>1259</v>
      </c>
      <c r="O168" s="3" t="s">
        <v>1259</v>
      </c>
      <c r="P168" s="3" t="s">
        <v>1259</v>
      </c>
      <c r="Q168" s="3" t="s">
        <v>1259</v>
      </c>
      <c r="R168" s="3" t="s">
        <v>1259</v>
      </c>
      <c r="S168" s="3" t="s">
        <v>1259</v>
      </c>
      <c r="T168" s="3" t="s">
        <v>1259</v>
      </c>
      <c r="U168" s="3" t="s">
        <v>1259</v>
      </c>
      <c r="V168" s="3" t="s">
        <v>1259</v>
      </c>
      <c r="W168" s="3" t="s">
        <v>1259</v>
      </c>
      <c r="X168" s="3" t="s">
        <v>1259</v>
      </c>
      <c r="Y168" s="3" t="s">
        <v>1259</v>
      </c>
      <c r="Z168" s="3" t="s">
        <v>1259</v>
      </c>
      <c r="AA168" s="3" t="s">
        <v>1259</v>
      </c>
      <c r="AB168" s="3" t="s">
        <v>1259</v>
      </c>
      <c r="AC168" s="3" t="s">
        <v>1259</v>
      </c>
      <c r="AD168" s="3" t="s">
        <v>1259</v>
      </c>
      <c r="AE168" s="3" t="s">
        <v>1259</v>
      </c>
      <c r="AF168" s="3" t="s">
        <v>1259</v>
      </c>
      <c r="AG168" s="3" t="s">
        <v>1259</v>
      </c>
      <c r="AH168" s="3" t="s">
        <v>1259</v>
      </c>
      <c r="AI168" s="3" t="s">
        <v>1259</v>
      </c>
      <c r="AJ168" s="3" t="s">
        <v>1259</v>
      </c>
      <c r="AK168" s="3" t="s">
        <v>1259</v>
      </c>
      <c r="AL168" s="3" t="s">
        <v>1259</v>
      </c>
      <c r="AM168" s="3" t="s">
        <v>1259</v>
      </c>
      <c r="AN168" s="3" t="s">
        <v>1259</v>
      </c>
      <c r="AO168" s="47">
        <v>71.5</v>
      </c>
      <c r="AP168" s="3" t="s">
        <v>1259</v>
      </c>
      <c r="AQ168" s="3" t="s">
        <v>1259</v>
      </c>
      <c r="AR168" s="3" t="s">
        <v>1259</v>
      </c>
      <c r="AS168" s="3" t="s">
        <v>1259</v>
      </c>
      <c r="AT168" s="3" t="s">
        <v>1259</v>
      </c>
      <c r="AU168" s="3" t="s">
        <v>1259</v>
      </c>
      <c r="AV168" s="3" t="s">
        <v>1259</v>
      </c>
      <c r="AW168" s="3" t="s">
        <v>1259</v>
      </c>
      <c r="AX168" s="56">
        <v>11.1</v>
      </c>
      <c r="AY168" s="57">
        <v>10.9</v>
      </c>
      <c r="AZ168" s="58">
        <v>11.3</v>
      </c>
      <c r="BA168" s="59">
        <v>11.4</v>
      </c>
    </row>
    <row r="169" spans="1:53" x14ac:dyDescent="0.25">
      <c r="A169" s="4">
        <v>29159</v>
      </c>
      <c r="B169" s="3" t="s">
        <v>1259</v>
      </c>
      <c r="C169" s="3" t="s">
        <v>1259</v>
      </c>
      <c r="D169" s="3" t="s">
        <v>1259</v>
      </c>
      <c r="E169" s="3" t="s">
        <v>1259</v>
      </c>
      <c r="F169" s="3" t="s">
        <v>1259</v>
      </c>
      <c r="G169" s="3" t="s">
        <v>1259</v>
      </c>
      <c r="H169" s="3" t="s">
        <v>1259</v>
      </c>
      <c r="I169" s="3" t="s">
        <v>1259</v>
      </c>
      <c r="J169" s="3" t="s">
        <v>1259</v>
      </c>
      <c r="K169" s="3" t="s">
        <v>1259</v>
      </c>
      <c r="L169" s="3" t="s">
        <v>1259</v>
      </c>
      <c r="M169" s="3" t="s">
        <v>1259</v>
      </c>
      <c r="N169" s="3" t="s">
        <v>1259</v>
      </c>
      <c r="O169" s="3" t="s">
        <v>1259</v>
      </c>
      <c r="P169" s="3" t="s">
        <v>1259</v>
      </c>
      <c r="Q169" s="3" t="s">
        <v>1259</v>
      </c>
      <c r="R169" s="3" t="s">
        <v>1259</v>
      </c>
      <c r="S169" s="3" t="s">
        <v>1259</v>
      </c>
      <c r="T169" s="3" t="s">
        <v>1259</v>
      </c>
      <c r="U169" s="3" t="s">
        <v>1259</v>
      </c>
      <c r="V169" s="3" t="s">
        <v>1259</v>
      </c>
      <c r="W169" s="3" t="s">
        <v>1259</v>
      </c>
      <c r="X169" s="3" t="s">
        <v>1259</v>
      </c>
      <c r="Y169" s="3" t="s">
        <v>1259</v>
      </c>
      <c r="Z169" s="3" t="s">
        <v>1259</v>
      </c>
      <c r="AA169" s="3" t="s">
        <v>1259</v>
      </c>
      <c r="AB169" s="3" t="s">
        <v>1259</v>
      </c>
      <c r="AC169" s="3" t="s">
        <v>1259</v>
      </c>
      <c r="AD169" s="3" t="s">
        <v>1259</v>
      </c>
      <c r="AE169" s="3" t="s">
        <v>1259</v>
      </c>
      <c r="AF169" s="3" t="s">
        <v>1259</v>
      </c>
      <c r="AG169" s="3" t="s">
        <v>1259</v>
      </c>
      <c r="AH169" s="3" t="s">
        <v>1259</v>
      </c>
      <c r="AI169" s="3" t="s">
        <v>1259</v>
      </c>
      <c r="AJ169" s="3" t="s">
        <v>1259</v>
      </c>
      <c r="AK169" s="3" t="s">
        <v>1259</v>
      </c>
      <c r="AL169" s="3" t="s">
        <v>1259</v>
      </c>
      <c r="AM169" s="3" t="s">
        <v>1259</v>
      </c>
      <c r="AN169" s="3" t="s">
        <v>1259</v>
      </c>
      <c r="AO169" s="47">
        <v>70.5</v>
      </c>
      <c r="AP169" s="3" t="s">
        <v>1259</v>
      </c>
      <c r="AQ169" s="3" t="s">
        <v>1259</v>
      </c>
      <c r="AR169" s="3" t="s">
        <v>1259</v>
      </c>
      <c r="AS169" s="3" t="s">
        <v>1259</v>
      </c>
      <c r="AT169" s="3" t="s">
        <v>1259</v>
      </c>
      <c r="AU169" s="3" t="s">
        <v>1259</v>
      </c>
      <c r="AV169" s="3" t="s">
        <v>1259</v>
      </c>
      <c r="AW169" s="3" t="s">
        <v>1259</v>
      </c>
      <c r="AX169" s="56">
        <v>11.3</v>
      </c>
      <c r="AY169" s="57">
        <v>11.1</v>
      </c>
      <c r="AZ169" s="58">
        <v>11.4</v>
      </c>
      <c r="BA169" s="59">
        <v>11.6</v>
      </c>
    </row>
    <row r="170" spans="1:53" x14ac:dyDescent="0.25">
      <c r="A170" s="4">
        <v>29189</v>
      </c>
      <c r="B170" s="3" t="s">
        <v>1259</v>
      </c>
      <c r="C170" s="3" t="s">
        <v>1259</v>
      </c>
      <c r="D170" s="3" t="s">
        <v>1259</v>
      </c>
      <c r="E170" s="3" t="s">
        <v>1259</v>
      </c>
      <c r="F170" s="3" t="s">
        <v>1259</v>
      </c>
      <c r="G170" s="3" t="s">
        <v>1259</v>
      </c>
      <c r="H170" s="3" t="s">
        <v>1259</v>
      </c>
      <c r="I170" s="3" t="s">
        <v>1259</v>
      </c>
      <c r="J170" s="3" t="s">
        <v>1259</v>
      </c>
      <c r="K170" s="3" t="s">
        <v>1259</v>
      </c>
      <c r="L170" s="3" t="s">
        <v>1259</v>
      </c>
      <c r="M170" s="3" t="s">
        <v>1259</v>
      </c>
      <c r="N170" s="3" t="s">
        <v>1259</v>
      </c>
      <c r="O170" s="3" t="s">
        <v>1259</v>
      </c>
      <c r="P170" s="3" t="s">
        <v>1259</v>
      </c>
      <c r="Q170" s="3" t="s">
        <v>1259</v>
      </c>
      <c r="R170" s="3" t="s">
        <v>1259</v>
      </c>
      <c r="S170" s="3" t="s">
        <v>1259</v>
      </c>
      <c r="T170" s="3" t="s">
        <v>1259</v>
      </c>
      <c r="U170" s="3" t="s">
        <v>1259</v>
      </c>
      <c r="V170" s="3" t="s">
        <v>1259</v>
      </c>
      <c r="W170" s="3" t="s">
        <v>1259</v>
      </c>
      <c r="X170" s="3" t="s">
        <v>1259</v>
      </c>
      <c r="Y170" s="3" t="s">
        <v>1259</v>
      </c>
      <c r="Z170" s="3" t="s">
        <v>1259</v>
      </c>
      <c r="AA170" s="3" t="s">
        <v>1259</v>
      </c>
      <c r="AB170" s="3" t="s">
        <v>1259</v>
      </c>
      <c r="AC170" s="3" t="s">
        <v>1259</v>
      </c>
      <c r="AD170" s="3" t="s">
        <v>1259</v>
      </c>
      <c r="AE170" s="3" t="s">
        <v>1259</v>
      </c>
      <c r="AF170" s="3" t="s">
        <v>1259</v>
      </c>
      <c r="AG170" s="3" t="s">
        <v>1259</v>
      </c>
      <c r="AH170" s="3" t="s">
        <v>1259</v>
      </c>
      <c r="AI170" s="3" t="s">
        <v>1259</v>
      </c>
      <c r="AJ170" s="3" t="s">
        <v>1259</v>
      </c>
      <c r="AK170" s="3" t="s">
        <v>1259</v>
      </c>
      <c r="AL170" s="3" t="s">
        <v>1259</v>
      </c>
      <c r="AM170" s="3" t="s">
        <v>1259</v>
      </c>
      <c r="AN170" s="3" t="s">
        <v>1259</v>
      </c>
      <c r="AO170" s="47">
        <v>69.900000000000006</v>
      </c>
      <c r="AP170" s="3" t="s">
        <v>1259</v>
      </c>
      <c r="AQ170" s="3" t="s">
        <v>1259</v>
      </c>
      <c r="AR170" s="3" t="s">
        <v>1259</v>
      </c>
      <c r="AS170" s="3" t="s">
        <v>1259</v>
      </c>
      <c r="AT170" s="3" t="s">
        <v>1259</v>
      </c>
      <c r="AU170" s="3" t="s">
        <v>1259</v>
      </c>
      <c r="AV170" s="3" t="s">
        <v>1259</v>
      </c>
      <c r="AW170" s="3" t="s">
        <v>1259</v>
      </c>
      <c r="AX170" s="56">
        <v>11.4</v>
      </c>
      <c r="AY170" s="57">
        <v>11.3</v>
      </c>
      <c r="AZ170" s="58">
        <v>11.5</v>
      </c>
      <c r="BA170" s="59">
        <v>11.8</v>
      </c>
    </row>
    <row r="171" spans="1:53" x14ac:dyDescent="0.25">
      <c r="A171" s="4">
        <v>29220</v>
      </c>
      <c r="B171" s="3" t="s">
        <v>1259</v>
      </c>
      <c r="C171" s="3" t="s">
        <v>1259</v>
      </c>
      <c r="D171" s="3" t="s">
        <v>1259</v>
      </c>
      <c r="E171" s="3" t="s">
        <v>1259</v>
      </c>
      <c r="F171" s="3" t="s">
        <v>1259</v>
      </c>
      <c r="G171" s="3" t="s">
        <v>1259</v>
      </c>
      <c r="H171" s="3" t="s">
        <v>1259</v>
      </c>
      <c r="I171" s="3" t="s">
        <v>1259</v>
      </c>
      <c r="J171" s="3" t="s">
        <v>1259</v>
      </c>
      <c r="K171" s="3" t="s">
        <v>1259</v>
      </c>
      <c r="L171" s="3" t="s">
        <v>1259</v>
      </c>
      <c r="M171" s="3" t="s">
        <v>1259</v>
      </c>
      <c r="N171" s="3" t="s">
        <v>1259</v>
      </c>
      <c r="O171" s="3" t="s">
        <v>1259</v>
      </c>
      <c r="P171" s="3" t="s">
        <v>1259</v>
      </c>
      <c r="Q171" s="3" t="s">
        <v>1259</v>
      </c>
      <c r="R171" s="3" t="s">
        <v>1259</v>
      </c>
      <c r="S171" s="3" t="s">
        <v>1259</v>
      </c>
      <c r="T171" s="3" t="s">
        <v>1259</v>
      </c>
      <c r="U171" s="3" t="s">
        <v>1259</v>
      </c>
      <c r="V171" s="3" t="s">
        <v>1259</v>
      </c>
      <c r="W171" s="3" t="s">
        <v>1259</v>
      </c>
      <c r="X171" s="3" t="s">
        <v>1259</v>
      </c>
      <c r="Y171" s="3" t="s">
        <v>1259</v>
      </c>
      <c r="Z171" s="3" t="s">
        <v>1259</v>
      </c>
      <c r="AA171" s="3" t="s">
        <v>1259</v>
      </c>
      <c r="AB171" s="3" t="s">
        <v>1259</v>
      </c>
      <c r="AC171" s="3" t="s">
        <v>1259</v>
      </c>
      <c r="AD171" s="3" t="s">
        <v>1259</v>
      </c>
      <c r="AE171" s="3" t="s">
        <v>1259</v>
      </c>
      <c r="AF171" s="3" t="s">
        <v>1259</v>
      </c>
      <c r="AG171" s="3" t="s">
        <v>1259</v>
      </c>
      <c r="AH171" s="3" t="s">
        <v>1259</v>
      </c>
      <c r="AI171" s="3" t="s">
        <v>1259</v>
      </c>
      <c r="AJ171" s="3" t="s">
        <v>1259</v>
      </c>
      <c r="AK171" s="3" t="s">
        <v>1259</v>
      </c>
      <c r="AL171" s="3" t="s">
        <v>1259</v>
      </c>
      <c r="AM171" s="3" t="s">
        <v>1259</v>
      </c>
      <c r="AN171" s="3" t="s">
        <v>1259</v>
      </c>
      <c r="AO171" s="47">
        <v>68.900000000000006</v>
      </c>
      <c r="AP171" s="3" t="s">
        <v>1259</v>
      </c>
      <c r="AQ171" s="3" t="s">
        <v>1259</v>
      </c>
      <c r="AR171" s="3" t="s">
        <v>1259</v>
      </c>
      <c r="AS171" s="3" t="s">
        <v>1259</v>
      </c>
      <c r="AT171" s="3" t="s">
        <v>1259</v>
      </c>
      <c r="AU171" s="3" t="s">
        <v>1259</v>
      </c>
      <c r="AV171" s="3" t="s">
        <v>1259</v>
      </c>
      <c r="AW171" s="3" t="s">
        <v>1259</v>
      </c>
      <c r="AX171" s="56">
        <v>11.5</v>
      </c>
      <c r="AY171" s="57">
        <v>11.6</v>
      </c>
      <c r="AZ171" s="58">
        <v>11.6</v>
      </c>
      <c r="BA171" s="59">
        <v>12</v>
      </c>
    </row>
    <row r="172" spans="1:53" x14ac:dyDescent="0.25">
      <c r="A172" s="4">
        <v>29251</v>
      </c>
      <c r="B172" s="3" t="s">
        <v>1259</v>
      </c>
      <c r="C172" s="3" t="s">
        <v>1259</v>
      </c>
      <c r="D172" s="3" t="s">
        <v>1259</v>
      </c>
      <c r="E172" s="3" t="s">
        <v>1259</v>
      </c>
      <c r="F172" s="3" t="s">
        <v>1259</v>
      </c>
      <c r="G172" s="3" t="s">
        <v>1259</v>
      </c>
      <c r="H172" s="3" t="s">
        <v>1259</v>
      </c>
      <c r="I172" s="3" t="s">
        <v>1259</v>
      </c>
      <c r="J172" s="3" t="s">
        <v>1259</v>
      </c>
      <c r="K172" s="3" t="s">
        <v>1259</v>
      </c>
      <c r="L172" s="3" t="s">
        <v>1259</v>
      </c>
      <c r="M172" s="3" t="s">
        <v>1259</v>
      </c>
      <c r="N172" s="3" t="s">
        <v>1259</v>
      </c>
      <c r="O172" s="3" t="s">
        <v>1259</v>
      </c>
      <c r="P172" s="3" t="s">
        <v>1259</v>
      </c>
      <c r="Q172" s="3" t="s">
        <v>1259</v>
      </c>
      <c r="R172" s="3" t="s">
        <v>1259</v>
      </c>
      <c r="S172" s="3" t="s">
        <v>1259</v>
      </c>
      <c r="T172" s="3" t="s">
        <v>1259</v>
      </c>
      <c r="U172" s="3" t="s">
        <v>1259</v>
      </c>
      <c r="V172" s="3" t="s">
        <v>1259</v>
      </c>
      <c r="W172" s="3" t="s">
        <v>1259</v>
      </c>
      <c r="X172" s="3" t="s">
        <v>1259</v>
      </c>
      <c r="Y172" s="3" t="s">
        <v>1259</v>
      </c>
      <c r="Z172" s="3" t="s">
        <v>1259</v>
      </c>
      <c r="AA172" s="3" t="s">
        <v>1259</v>
      </c>
      <c r="AB172" s="3" t="s">
        <v>1259</v>
      </c>
      <c r="AC172" s="3" t="s">
        <v>1259</v>
      </c>
      <c r="AD172" s="3" t="s">
        <v>1259</v>
      </c>
      <c r="AE172" s="3" t="s">
        <v>1259</v>
      </c>
      <c r="AF172" s="3" t="s">
        <v>1259</v>
      </c>
      <c r="AG172" s="3" t="s">
        <v>1259</v>
      </c>
      <c r="AH172" s="3" t="s">
        <v>1259</v>
      </c>
      <c r="AI172" s="3" t="s">
        <v>1259</v>
      </c>
      <c r="AJ172" s="3" t="s">
        <v>1259</v>
      </c>
      <c r="AK172" s="3" t="s">
        <v>1259</v>
      </c>
      <c r="AL172" s="3" t="s">
        <v>1259</v>
      </c>
      <c r="AM172" s="3" t="s">
        <v>1259</v>
      </c>
      <c r="AN172" s="3" t="s">
        <v>1259</v>
      </c>
      <c r="AO172" s="47">
        <v>68.3</v>
      </c>
      <c r="AP172" s="3" t="s">
        <v>1259</v>
      </c>
      <c r="AQ172" s="3" t="s">
        <v>1259</v>
      </c>
      <c r="AR172" s="3" t="s">
        <v>1259</v>
      </c>
      <c r="AS172" s="3" t="s">
        <v>1259</v>
      </c>
      <c r="AT172" s="3" t="s">
        <v>1259</v>
      </c>
      <c r="AU172" s="3" t="s">
        <v>1259</v>
      </c>
      <c r="AV172" s="3" t="s">
        <v>1259</v>
      </c>
      <c r="AW172" s="3" t="s">
        <v>1259</v>
      </c>
      <c r="AX172" s="56">
        <v>11.7</v>
      </c>
      <c r="AY172" s="57">
        <v>11.9</v>
      </c>
      <c r="AZ172" s="58">
        <v>11.8</v>
      </c>
      <c r="BA172" s="59">
        <v>12.2</v>
      </c>
    </row>
    <row r="173" spans="1:53" x14ac:dyDescent="0.25">
      <c r="A173" s="4">
        <v>29280</v>
      </c>
      <c r="B173" s="3" t="s">
        <v>1259</v>
      </c>
      <c r="C173" s="3" t="s">
        <v>1259</v>
      </c>
      <c r="D173" s="3" t="s">
        <v>1259</v>
      </c>
      <c r="E173" s="3" t="s">
        <v>1259</v>
      </c>
      <c r="F173" s="3" t="s">
        <v>1259</v>
      </c>
      <c r="G173" s="3" t="s">
        <v>1259</v>
      </c>
      <c r="H173" s="3" t="s">
        <v>1259</v>
      </c>
      <c r="I173" s="3" t="s">
        <v>1259</v>
      </c>
      <c r="J173" s="3" t="s">
        <v>1259</v>
      </c>
      <c r="K173" s="3" t="s">
        <v>1259</v>
      </c>
      <c r="L173" s="3" t="s">
        <v>1259</v>
      </c>
      <c r="M173" s="3" t="s">
        <v>1259</v>
      </c>
      <c r="N173" s="3" t="s">
        <v>1259</v>
      </c>
      <c r="O173" s="3" t="s">
        <v>1259</v>
      </c>
      <c r="P173" s="3" t="s">
        <v>1259</v>
      </c>
      <c r="Q173" s="3" t="s">
        <v>1259</v>
      </c>
      <c r="R173" s="3" t="s">
        <v>1259</v>
      </c>
      <c r="S173" s="3" t="s">
        <v>1259</v>
      </c>
      <c r="T173" s="3" t="s">
        <v>1259</v>
      </c>
      <c r="U173" s="3" t="s">
        <v>1259</v>
      </c>
      <c r="V173" s="3" t="s">
        <v>1259</v>
      </c>
      <c r="W173" s="3" t="s">
        <v>1259</v>
      </c>
      <c r="X173" s="3" t="s">
        <v>1259</v>
      </c>
      <c r="Y173" s="3" t="s">
        <v>1259</v>
      </c>
      <c r="Z173" s="3" t="s">
        <v>1259</v>
      </c>
      <c r="AA173" s="3" t="s">
        <v>1259</v>
      </c>
      <c r="AB173" s="3" t="s">
        <v>1259</v>
      </c>
      <c r="AC173" s="3" t="s">
        <v>1259</v>
      </c>
      <c r="AD173" s="3" t="s">
        <v>1259</v>
      </c>
      <c r="AE173" s="3" t="s">
        <v>1259</v>
      </c>
      <c r="AF173" s="3" t="s">
        <v>1259</v>
      </c>
      <c r="AG173" s="3" t="s">
        <v>1259</v>
      </c>
      <c r="AH173" s="3" t="s">
        <v>1259</v>
      </c>
      <c r="AI173" s="3" t="s">
        <v>1259</v>
      </c>
      <c r="AJ173" s="3" t="s">
        <v>1259</v>
      </c>
      <c r="AK173" s="3" t="s">
        <v>1259</v>
      </c>
      <c r="AL173" s="3" t="s">
        <v>1259</v>
      </c>
      <c r="AM173" s="3" t="s">
        <v>1259</v>
      </c>
      <c r="AN173" s="3" t="s">
        <v>1259</v>
      </c>
      <c r="AO173" s="47">
        <v>67.900000000000006</v>
      </c>
      <c r="AP173" s="3" t="s">
        <v>1259</v>
      </c>
      <c r="AQ173" s="3" t="s">
        <v>1259</v>
      </c>
      <c r="AR173" s="3" t="s">
        <v>1259</v>
      </c>
      <c r="AS173" s="3" t="s">
        <v>1259</v>
      </c>
      <c r="AT173" s="3" t="s">
        <v>1259</v>
      </c>
      <c r="AU173" s="3" t="s">
        <v>1259</v>
      </c>
      <c r="AV173" s="3" t="s">
        <v>1259</v>
      </c>
      <c r="AW173" s="3" t="s">
        <v>1259</v>
      </c>
      <c r="AX173" s="56">
        <v>11.8</v>
      </c>
      <c r="AY173" s="57">
        <v>12.2</v>
      </c>
      <c r="AZ173" s="58">
        <v>11.9</v>
      </c>
      <c r="BA173" s="59">
        <v>12.3</v>
      </c>
    </row>
    <row r="174" spans="1:53" x14ac:dyDescent="0.25">
      <c r="A174" s="4">
        <v>29311</v>
      </c>
      <c r="B174" s="3" t="s">
        <v>1259</v>
      </c>
      <c r="C174" s="3" t="s">
        <v>1259</v>
      </c>
      <c r="D174" s="3" t="s">
        <v>1259</v>
      </c>
      <c r="E174" s="3" t="s">
        <v>1259</v>
      </c>
      <c r="F174" s="3" t="s">
        <v>1259</v>
      </c>
      <c r="G174" s="3" t="s">
        <v>1259</v>
      </c>
      <c r="H174" s="3" t="s">
        <v>1259</v>
      </c>
      <c r="I174" s="3" t="s">
        <v>1259</v>
      </c>
      <c r="J174" s="3" t="s">
        <v>1259</v>
      </c>
      <c r="K174" s="3" t="s">
        <v>1259</v>
      </c>
      <c r="L174" s="3" t="s">
        <v>1259</v>
      </c>
      <c r="M174" s="3" t="s">
        <v>1259</v>
      </c>
      <c r="N174" s="3" t="s">
        <v>1259</v>
      </c>
      <c r="O174" s="3" t="s">
        <v>1259</v>
      </c>
      <c r="P174" s="3" t="s">
        <v>1259</v>
      </c>
      <c r="Q174" s="3" t="s">
        <v>1259</v>
      </c>
      <c r="R174" s="3" t="s">
        <v>1259</v>
      </c>
      <c r="S174" s="3" t="s">
        <v>1259</v>
      </c>
      <c r="T174" s="3" t="s">
        <v>1259</v>
      </c>
      <c r="U174" s="3" t="s">
        <v>1259</v>
      </c>
      <c r="V174" s="3" t="s">
        <v>1259</v>
      </c>
      <c r="W174" s="3" t="s">
        <v>1259</v>
      </c>
      <c r="X174" s="3" t="s">
        <v>1259</v>
      </c>
      <c r="Y174" s="3" t="s">
        <v>1259</v>
      </c>
      <c r="Z174" s="3" t="s">
        <v>1259</v>
      </c>
      <c r="AA174" s="3" t="s">
        <v>1259</v>
      </c>
      <c r="AB174" s="3" t="s">
        <v>1259</v>
      </c>
      <c r="AC174" s="3" t="s">
        <v>1259</v>
      </c>
      <c r="AD174" s="3" t="s">
        <v>1259</v>
      </c>
      <c r="AE174" s="3" t="s">
        <v>1259</v>
      </c>
      <c r="AF174" s="3" t="s">
        <v>1259</v>
      </c>
      <c r="AG174" s="3" t="s">
        <v>1259</v>
      </c>
      <c r="AH174" s="3" t="s">
        <v>1259</v>
      </c>
      <c r="AI174" s="3" t="s">
        <v>1259</v>
      </c>
      <c r="AJ174" s="3" t="s">
        <v>1259</v>
      </c>
      <c r="AK174" s="3" t="s">
        <v>1259</v>
      </c>
      <c r="AL174" s="3" t="s">
        <v>1259</v>
      </c>
      <c r="AM174" s="3" t="s">
        <v>1259</v>
      </c>
      <c r="AN174" s="3" t="s">
        <v>1259</v>
      </c>
      <c r="AO174" s="47">
        <v>68.2</v>
      </c>
      <c r="AP174" s="3" t="s">
        <v>1259</v>
      </c>
      <c r="AQ174" s="3" t="s">
        <v>1259</v>
      </c>
      <c r="AR174" s="3" t="s">
        <v>1259</v>
      </c>
      <c r="AS174" s="3" t="s">
        <v>1259</v>
      </c>
      <c r="AT174" s="3" t="s">
        <v>1259</v>
      </c>
      <c r="AU174" s="3" t="s">
        <v>1259</v>
      </c>
      <c r="AV174" s="3" t="s">
        <v>1259</v>
      </c>
      <c r="AW174" s="3" t="s">
        <v>1259</v>
      </c>
      <c r="AX174" s="56">
        <v>12</v>
      </c>
      <c r="AY174" s="57">
        <v>12.4</v>
      </c>
      <c r="AZ174" s="58">
        <v>12.1</v>
      </c>
      <c r="BA174" s="59">
        <v>12.5</v>
      </c>
    </row>
    <row r="175" spans="1:53" x14ac:dyDescent="0.25">
      <c r="A175" s="4">
        <v>29341</v>
      </c>
      <c r="B175" s="3" t="s">
        <v>1259</v>
      </c>
      <c r="C175" s="3" t="s">
        <v>1259</v>
      </c>
      <c r="D175" s="3" t="s">
        <v>1259</v>
      </c>
      <c r="E175" s="3" t="s">
        <v>1259</v>
      </c>
      <c r="F175" s="3" t="s">
        <v>1259</v>
      </c>
      <c r="G175" s="3" t="s">
        <v>1259</v>
      </c>
      <c r="H175" s="3" t="s">
        <v>1259</v>
      </c>
      <c r="I175" s="3" t="s">
        <v>1259</v>
      </c>
      <c r="J175" s="3" t="s">
        <v>1259</v>
      </c>
      <c r="K175" s="3" t="s">
        <v>1259</v>
      </c>
      <c r="L175" s="3" t="s">
        <v>1259</v>
      </c>
      <c r="M175" s="3" t="s">
        <v>1259</v>
      </c>
      <c r="N175" s="3" t="s">
        <v>1259</v>
      </c>
      <c r="O175" s="3" t="s">
        <v>1259</v>
      </c>
      <c r="P175" s="3" t="s">
        <v>1259</v>
      </c>
      <c r="Q175" s="3" t="s">
        <v>1259</v>
      </c>
      <c r="R175" s="3" t="s">
        <v>1259</v>
      </c>
      <c r="S175" s="3" t="s">
        <v>1259</v>
      </c>
      <c r="T175" s="3" t="s">
        <v>1259</v>
      </c>
      <c r="U175" s="3" t="s">
        <v>1259</v>
      </c>
      <c r="V175" s="3" t="s">
        <v>1259</v>
      </c>
      <c r="W175" s="3" t="s">
        <v>1259</v>
      </c>
      <c r="X175" s="3" t="s">
        <v>1259</v>
      </c>
      <c r="Y175" s="3" t="s">
        <v>1259</v>
      </c>
      <c r="Z175" s="3" t="s">
        <v>1259</v>
      </c>
      <c r="AA175" s="3" t="s">
        <v>1259</v>
      </c>
      <c r="AB175" s="3" t="s">
        <v>1259</v>
      </c>
      <c r="AC175" s="3" t="s">
        <v>1259</v>
      </c>
      <c r="AD175" s="3" t="s">
        <v>1259</v>
      </c>
      <c r="AE175" s="3" t="s">
        <v>1259</v>
      </c>
      <c r="AF175" s="3" t="s">
        <v>1259</v>
      </c>
      <c r="AG175" s="3" t="s">
        <v>1259</v>
      </c>
      <c r="AH175" s="3" t="s">
        <v>1259</v>
      </c>
      <c r="AI175" s="3" t="s">
        <v>1259</v>
      </c>
      <c r="AJ175" s="3" t="s">
        <v>1259</v>
      </c>
      <c r="AK175" s="3" t="s">
        <v>1259</v>
      </c>
      <c r="AL175" s="3" t="s">
        <v>1259</v>
      </c>
      <c r="AM175" s="3" t="s">
        <v>1259</v>
      </c>
      <c r="AN175" s="3" t="s">
        <v>1259</v>
      </c>
      <c r="AO175" s="47">
        <v>68.599999999999994</v>
      </c>
      <c r="AP175" s="3" t="s">
        <v>1259</v>
      </c>
      <c r="AQ175" s="3" t="s">
        <v>1259</v>
      </c>
      <c r="AR175" s="3" t="s">
        <v>1259</v>
      </c>
      <c r="AS175" s="3" t="s">
        <v>1259</v>
      </c>
      <c r="AT175" s="3" t="s">
        <v>1259</v>
      </c>
      <c r="AU175" s="3" t="s">
        <v>1259</v>
      </c>
      <c r="AV175" s="3" t="s">
        <v>1259</v>
      </c>
      <c r="AW175" s="3" t="s">
        <v>1259</v>
      </c>
      <c r="AX175" s="56">
        <v>12.3</v>
      </c>
      <c r="AY175" s="57">
        <v>12.7</v>
      </c>
      <c r="AZ175" s="58">
        <v>12.4</v>
      </c>
      <c r="BA175" s="59">
        <v>12.7</v>
      </c>
    </row>
    <row r="176" spans="1:53" x14ac:dyDescent="0.25">
      <c r="A176" s="4">
        <v>29372</v>
      </c>
      <c r="B176" s="3" t="s">
        <v>1259</v>
      </c>
      <c r="C176" s="3" t="s">
        <v>1259</v>
      </c>
      <c r="D176" s="3" t="s">
        <v>1259</v>
      </c>
      <c r="E176" s="3" t="s">
        <v>1259</v>
      </c>
      <c r="F176" s="3" t="s">
        <v>1259</v>
      </c>
      <c r="G176" s="3" t="s">
        <v>1259</v>
      </c>
      <c r="H176" s="3" t="s">
        <v>1259</v>
      </c>
      <c r="I176" s="3" t="s">
        <v>1259</v>
      </c>
      <c r="J176" s="3" t="s">
        <v>1259</v>
      </c>
      <c r="K176" s="3" t="s">
        <v>1259</v>
      </c>
      <c r="L176" s="3" t="s">
        <v>1259</v>
      </c>
      <c r="M176" s="3" t="s">
        <v>1259</v>
      </c>
      <c r="N176" s="3" t="s">
        <v>1259</v>
      </c>
      <c r="O176" s="3" t="s">
        <v>1259</v>
      </c>
      <c r="P176" s="3" t="s">
        <v>1259</v>
      </c>
      <c r="Q176" s="3" t="s">
        <v>1259</v>
      </c>
      <c r="R176" s="3" t="s">
        <v>1259</v>
      </c>
      <c r="S176" s="3" t="s">
        <v>1259</v>
      </c>
      <c r="T176" s="3" t="s">
        <v>1259</v>
      </c>
      <c r="U176" s="3" t="s">
        <v>1259</v>
      </c>
      <c r="V176" s="3" t="s">
        <v>1259</v>
      </c>
      <c r="W176" s="3" t="s">
        <v>1259</v>
      </c>
      <c r="X176" s="3" t="s">
        <v>1259</v>
      </c>
      <c r="Y176" s="3" t="s">
        <v>1259</v>
      </c>
      <c r="Z176" s="3" t="s">
        <v>1259</v>
      </c>
      <c r="AA176" s="3" t="s">
        <v>1259</v>
      </c>
      <c r="AB176" s="3" t="s">
        <v>1259</v>
      </c>
      <c r="AC176" s="3" t="s">
        <v>1259</v>
      </c>
      <c r="AD176" s="3" t="s">
        <v>1259</v>
      </c>
      <c r="AE176" s="3" t="s">
        <v>1259</v>
      </c>
      <c r="AF176" s="3" t="s">
        <v>1259</v>
      </c>
      <c r="AG176" s="3" t="s">
        <v>1259</v>
      </c>
      <c r="AH176" s="3" t="s">
        <v>1259</v>
      </c>
      <c r="AI176" s="3" t="s">
        <v>1259</v>
      </c>
      <c r="AJ176" s="3" t="s">
        <v>1259</v>
      </c>
      <c r="AK176" s="3" t="s">
        <v>1259</v>
      </c>
      <c r="AL176" s="3" t="s">
        <v>1259</v>
      </c>
      <c r="AM176" s="3" t="s">
        <v>1259</v>
      </c>
      <c r="AN176" s="3" t="s">
        <v>1259</v>
      </c>
      <c r="AO176" s="47">
        <v>68.900000000000006</v>
      </c>
      <c r="AP176" s="3" t="s">
        <v>1259</v>
      </c>
      <c r="AQ176" s="3" t="s">
        <v>1259</v>
      </c>
      <c r="AR176" s="3" t="s">
        <v>1259</v>
      </c>
      <c r="AS176" s="3" t="s">
        <v>1259</v>
      </c>
      <c r="AT176" s="3" t="s">
        <v>1259</v>
      </c>
      <c r="AU176" s="3" t="s">
        <v>1259</v>
      </c>
      <c r="AV176" s="3" t="s">
        <v>1259</v>
      </c>
      <c r="AW176" s="3" t="s">
        <v>1259</v>
      </c>
      <c r="AX176" s="56">
        <v>12.6</v>
      </c>
      <c r="AY176" s="57">
        <v>13</v>
      </c>
      <c r="AZ176" s="58">
        <v>12.7</v>
      </c>
      <c r="BA176" s="59">
        <v>12.9</v>
      </c>
    </row>
    <row r="177" spans="1:53" x14ac:dyDescent="0.25">
      <c r="A177" s="4">
        <v>29402</v>
      </c>
      <c r="B177" s="3" t="s">
        <v>1259</v>
      </c>
      <c r="C177" s="3" t="s">
        <v>1259</v>
      </c>
      <c r="D177" s="3" t="s">
        <v>1259</v>
      </c>
      <c r="E177" s="3" t="s">
        <v>1259</v>
      </c>
      <c r="F177" s="3" t="s">
        <v>1259</v>
      </c>
      <c r="G177" s="3" t="s">
        <v>1259</v>
      </c>
      <c r="H177" s="3" t="s">
        <v>1259</v>
      </c>
      <c r="I177" s="3" t="s">
        <v>1259</v>
      </c>
      <c r="J177" s="3" t="s">
        <v>1259</v>
      </c>
      <c r="K177" s="3" t="s">
        <v>1259</v>
      </c>
      <c r="L177" s="3" t="s">
        <v>1259</v>
      </c>
      <c r="M177" s="3" t="s">
        <v>1259</v>
      </c>
      <c r="N177" s="3" t="s">
        <v>1259</v>
      </c>
      <c r="O177" s="3" t="s">
        <v>1259</v>
      </c>
      <c r="P177" s="3" t="s">
        <v>1259</v>
      </c>
      <c r="Q177" s="3" t="s">
        <v>1259</v>
      </c>
      <c r="R177" s="3" t="s">
        <v>1259</v>
      </c>
      <c r="S177" s="3" t="s">
        <v>1259</v>
      </c>
      <c r="T177" s="3" t="s">
        <v>1259</v>
      </c>
      <c r="U177" s="3" t="s">
        <v>1259</v>
      </c>
      <c r="V177" s="3" t="s">
        <v>1259</v>
      </c>
      <c r="W177" s="3" t="s">
        <v>1259</v>
      </c>
      <c r="X177" s="3" t="s">
        <v>1259</v>
      </c>
      <c r="Y177" s="3" t="s">
        <v>1259</v>
      </c>
      <c r="Z177" s="3" t="s">
        <v>1259</v>
      </c>
      <c r="AA177" s="3" t="s">
        <v>1259</v>
      </c>
      <c r="AB177" s="3" t="s">
        <v>1259</v>
      </c>
      <c r="AC177" s="3" t="s">
        <v>1259</v>
      </c>
      <c r="AD177" s="3" t="s">
        <v>1259</v>
      </c>
      <c r="AE177" s="3" t="s">
        <v>1259</v>
      </c>
      <c r="AF177" s="3" t="s">
        <v>1259</v>
      </c>
      <c r="AG177" s="3" t="s">
        <v>1259</v>
      </c>
      <c r="AH177" s="3" t="s">
        <v>1259</v>
      </c>
      <c r="AI177" s="3" t="s">
        <v>1259</v>
      </c>
      <c r="AJ177" s="3" t="s">
        <v>1259</v>
      </c>
      <c r="AK177" s="3" t="s">
        <v>1259</v>
      </c>
      <c r="AL177" s="3" t="s">
        <v>1259</v>
      </c>
      <c r="AM177" s="3" t="s">
        <v>1259</v>
      </c>
      <c r="AN177" s="3" t="s">
        <v>1259</v>
      </c>
      <c r="AO177" s="47">
        <v>67.400000000000006</v>
      </c>
      <c r="AP177" s="3" t="s">
        <v>1259</v>
      </c>
      <c r="AQ177" s="3" t="s">
        <v>1259</v>
      </c>
      <c r="AR177" s="3" t="s">
        <v>1259</v>
      </c>
      <c r="AS177" s="3" t="s">
        <v>1259</v>
      </c>
      <c r="AT177" s="3" t="s">
        <v>1259</v>
      </c>
      <c r="AU177" s="3" t="s">
        <v>1259</v>
      </c>
      <c r="AV177" s="3" t="s">
        <v>1259</v>
      </c>
      <c r="AW177" s="3" t="s">
        <v>1259</v>
      </c>
      <c r="AX177" s="56">
        <v>13</v>
      </c>
      <c r="AY177" s="57">
        <v>13.4</v>
      </c>
      <c r="AZ177" s="58">
        <v>13.2</v>
      </c>
      <c r="BA177" s="59">
        <v>13.1</v>
      </c>
    </row>
    <row r="178" spans="1:53" x14ac:dyDescent="0.25">
      <c r="A178" s="4">
        <v>29433</v>
      </c>
      <c r="B178" s="3" t="s">
        <v>1259</v>
      </c>
      <c r="C178" s="3" t="s">
        <v>1259</v>
      </c>
      <c r="D178" s="3" t="s">
        <v>1259</v>
      </c>
      <c r="E178" s="3" t="s">
        <v>1259</v>
      </c>
      <c r="F178" s="3" t="s">
        <v>1259</v>
      </c>
      <c r="G178" s="3" t="s">
        <v>1259</v>
      </c>
      <c r="H178" s="3" t="s">
        <v>1259</v>
      </c>
      <c r="I178" s="3" t="s">
        <v>1259</v>
      </c>
      <c r="J178" s="3" t="s">
        <v>1259</v>
      </c>
      <c r="K178" s="3" t="s">
        <v>1259</v>
      </c>
      <c r="L178" s="3" t="s">
        <v>1259</v>
      </c>
      <c r="M178" s="3" t="s">
        <v>1259</v>
      </c>
      <c r="N178" s="3" t="s">
        <v>1259</v>
      </c>
      <c r="O178" s="3" t="s">
        <v>1259</v>
      </c>
      <c r="P178" s="3" t="s">
        <v>1259</v>
      </c>
      <c r="Q178" s="3" t="s">
        <v>1259</v>
      </c>
      <c r="R178" s="3" t="s">
        <v>1259</v>
      </c>
      <c r="S178" s="3" t="s">
        <v>1259</v>
      </c>
      <c r="T178" s="3" t="s">
        <v>1259</v>
      </c>
      <c r="U178" s="3" t="s">
        <v>1259</v>
      </c>
      <c r="V178" s="3" t="s">
        <v>1259</v>
      </c>
      <c r="W178" s="3" t="s">
        <v>1259</v>
      </c>
      <c r="X178" s="3" t="s">
        <v>1259</v>
      </c>
      <c r="Y178" s="3" t="s">
        <v>1259</v>
      </c>
      <c r="Z178" s="3" t="s">
        <v>1259</v>
      </c>
      <c r="AA178" s="3" t="s">
        <v>1259</v>
      </c>
      <c r="AB178" s="3" t="s">
        <v>1259</v>
      </c>
      <c r="AC178" s="3" t="s">
        <v>1259</v>
      </c>
      <c r="AD178" s="3" t="s">
        <v>1259</v>
      </c>
      <c r="AE178" s="3" t="s">
        <v>1259</v>
      </c>
      <c r="AF178" s="3" t="s">
        <v>1259</v>
      </c>
      <c r="AG178" s="3" t="s">
        <v>1259</v>
      </c>
      <c r="AH178" s="3" t="s">
        <v>1259</v>
      </c>
      <c r="AI178" s="3" t="s">
        <v>1259</v>
      </c>
      <c r="AJ178" s="3" t="s">
        <v>1259</v>
      </c>
      <c r="AK178" s="3" t="s">
        <v>1259</v>
      </c>
      <c r="AL178" s="3" t="s">
        <v>1259</v>
      </c>
      <c r="AM178" s="3" t="s">
        <v>1259</v>
      </c>
      <c r="AN178" s="3" t="s">
        <v>1259</v>
      </c>
      <c r="AO178" s="47">
        <v>65.900000000000006</v>
      </c>
      <c r="AP178" s="3" t="s">
        <v>1259</v>
      </c>
      <c r="AQ178" s="3" t="s">
        <v>1259</v>
      </c>
      <c r="AR178" s="3" t="s">
        <v>1259</v>
      </c>
      <c r="AS178" s="3" t="s">
        <v>1259</v>
      </c>
      <c r="AT178" s="3" t="s">
        <v>1259</v>
      </c>
      <c r="AU178" s="3" t="s">
        <v>1259</v>
      </c>
      <c r="AV178" s="3" t="s">
        <v>1259</v>
      </c>
      <c r="AW178" s="3" t="s">
        <v>1259</v>
      </c>
      <c r="AX178" s="56">
        <v>13.4</v>
      </c>
      <c r="AY178" s="57">
        <v>13.8</v>
      </c>
      <c r="AZ178" s="58">
        <v>13.8</v>
      </c>
      <c r="BA178" s="59">
        <v>13.4</v>
      </c>
    </row>
    <row r="179" spans="1:53" x14ac:dyDescent="0.25">
      <c r="A179" s="4">
        <v>29464</v>
      </c>
      <c r="B179" s="3" t="s">
        <v>1259</v>
      </c>
      <c r="C179" s="3" t="s">
        <v>1259</v>
      </c>
      <c r="D179" s="3" t="s">
        <v>1259</v>
      </c>
      <c r="E179" s="3" t="s">
        <v>1259</v>
      </c>
      <c r="F179" s="3" t="s">
        <v>1259</v>
      </c>
      <c r="G179" s="3" t="s">
        <v>1259</v>
      </c>
      <c r="H179" s="3" t="s">
        <v>1259</v>
      </c>
      <c r="I179" s="3" t="s">
        <v>1259</v>
      </c>
      <c r="J179" s="3" t="s">
        <v>1259</v>
      </c>
      <c r="K179" s="3" t="s">
        <v>1259</v>
      </c>
      <c r="L179" s="3" t="s">
        <v>1259</v>
      </c>
      <c r="M179" s="3" t="s">
        <v>1259</v>
      </c>
      <c r="N179" s="3" t="s">
        <v>1259</v>
      </c>
      <c r="O179" s="3" t="s">
        <v>1259</v>
      </c>
      <c r="P179" s="3" t="s">
        <v>1259</v>
      </c>
      <c r="Q179" s="3" t="s">
        <v>1259</v>
      </c>
      <c r="R179" s="3" t="s">
        <v>1259</v>
      </c>
      <c r="S179" s="3" t="s">
        <v>1259</v>
      </c>
      <c r="T179" s="3" t="s">
        <v>1259</v>
      </c>
      <c r="U179" s="3" t="s">
        <v>1259</v>
      </c>
      <c r="V179" s="3" t="s">
        <v>1259</v>
      </c>
      <c r="W179" s="3" t="s">
        <v>1259</v>
      </c>
      <c r="X179" s="3" t="s">
        <v>1259</v>
      </c>
      <c r="Y179" s="3" t="s">
        <v>1259</v>
      </c>
      <c r="Z179" s="3" t="s">
        <v>1259</v>
      </c>
      <c r="AA179" s="3" t="s">
        <v>1259</v>
      </c>
      <c r="AB179" s="3" t="s">
        <v>1259</v>
      </c>
      <c r="AC179" s="3" t="s">
        <v>1259</v>
      </c>
      <c r="AD179" s="3" t="s">
        <v>1259</v>
      </c>
      <c r="AE179" s="3" t="s">
        <v>1259</v>
      </c>
      <c r="AF179" s="3" t="s">
        <v>1259</v>
      </c>
      <c r="AG179" s="3" t="s">
        <v>1259</v>
      </c>
      <c r="AH179" s="3" t="s">
        <v>1259</v>
      </c>
      <c r="AI179" s="3" t="s">
        <v>1259</v>
      </c>
      <c r="AJ179" s="3" t="s">
        <v>1259</v>
      </c>
      <c r="AK179" s="3" t="s">
        <v>1259</v>
      </c>
      <c r="AL179" s="3" t="s">
        <v>1259</v>
      </c>
      <c r="AM179" s="3" t="s">
        <v>1259</v>
      </c>
      <c r="AN179" s="3" t="s">
        <v>1259</v>
      </c>
      <c r="AO179" s="47">
        <v>64.099999999999994</v>
      </c>
      <c r="AP179" s="3" t="s">
        <v>1259</v>
      </c>
      <c r="AQ179" s="3" t="s">
        <v>1259</v>
      </c>
      <c r="AR179" s="3" t="s">
        <v>1259</v>
      </c>
      <c r="AS179" s="3" t="s">
        <v>1259</v>
      </c>
      <c r="AT179" s="3" t="s">
        <v>1259</v>
      </c>
      <c r="AU179" s="3" t="s">
        <v>1259</v>
      </c>
      <c r="AV179" s="3" t="s">
        <v>1259</v>
      </c>
      <c r="AW179" s="3" t="s">
        <v>1259</v>
      </c>
      <c r="AX179" s="56">
        <v>13.8</v>
      </c>
      <c r="AY179" s="57">
        <v>14.3</v>
      </c>
      <c r="AZ179" s="58">
        <v>14.3</v>
      </c>
      <c r="BA179" s="59">
        <v>13.6</v>
      </c>
    </row>
    <row r="180" spans="1:53" x14ac:dyDescent="0.25">
      <c r="A180" s="4">
        <v>29494</v>
      </c>
      <c r="B180" s="3" t="s">
        <v>1259</v>
      </c>
      <c r="C180" s="3" t="s">
        <v>1259</v>
      </c>
      <c r="D180" s="3" t="s">
        <v>1259</v>
      </c>
      <c r="E180" s="3" t="s">
        <v>1259</v>
      </c>
      <c r="F180" s="3" t="s">
        <v>1259</v>
      </c>
      <c r="G180" s="3" t="s">
        <v>1259</v>
      </c>
      <c r="H180" s="3" t="s">
        <v>1259</v>
      </c>
      <c r="I180" s="3" t="s">
        <v>1259</v>
      </c>
      <c r="J180" s="3" t="s">
        <v>1259</v>
      </c>
      <c r="K180" s="3" t="s">
        <v>1259</v>
      </c>
      <c r="L180" s="3" t="s">
        <v>1259</v>
      </c>
      <c r="M180" s="3" t="s">
        <v>1259</v>
      </c>
      <c r="N180" s="3" t="s">
        <v>1259</v>
      </c>
      <c r="O180" s="3" t="s">
        <v>1259</v>
      </c>
      <c r="P180" s="3" t="s">
        <v>1259</v>
      </c>
      <c r="Q180" s="3" t="s">
        <v>1259</v>
      </c>
      <c r="R180" s="3" t="s">
        <v>1259</v>
      </c>
      <c r="S180" s="3" t="s">
        <v>1259</v>
      </c>
      <c r="T180" s="3" t="s">
        <v>1259</v>
      </c>
      <c r="U180" s="3" t="s">
        <v>1259</v>
      </c>
      <c r="V180" s="3" t="s">
        <v>1259</v>
      </c>
      <c r="W180" s="3" t="s">
        <v>1259</v>
      </c>
      <c r="X180" s="3" t="s">
        <v>1259</v>
      </c>
      <c r="Y180" s="3" t="s">
        <v>1259</v>
      </c>
      <c r="Z180" s="3" t="s">
        <v>1259</v>
      </c>
      <c r="AA180" s="3" t="s">
        <v>1259</v>
      </c>
      <c r="AB180" s="3" t="s">
        <v>1259</v>
      </c>
      <c r="AC180" s="3" t="s">
        <v>1259</v>
      </c>
      <c r="AD180" s="3" t="s">
        <v>1259</v>
      </c>
      <c r="AE180" s="3" t="s">
        <v>1259</v>
      </c>
      <c r="AF180" s="3" t="s">
        <v>1259</v>
      </c>
      <c r="AG180" s="3" t="s">
        <v>1259</v>
      </c>
      <c r="AH180" s="3" t="s">
        <v>1259</v>
      </c>
      <c r="AI180" s="3" t="s">
        <v>1259</v>
      </c>
      <c r="AJ180" s="3" t="s">
        <v>1259</v>
      </c>
      <c r="AK180" s="3" t="s">
        <v>1259</v>
      </c>
      <c r="AL180" s="3" t="s">
        <v>1259</v>
      </c>
      <c r="AM180" s="3" t="s">
        <v>1259</v>
      </c>
      <c r="AN180" s="3" t="s">
        <v>1259</v>
      </c>
      <c r="AO180" s="47">
        <v>63.7</v>
      </c>
      <c r="AP180" s="3" t="s">
        <v>1259</v>
      </c>
      <c r="AQ180" s="3" t="s">
        <v>1259</v>
      </c>
      <c r="AR180" s="3" t="s">
        <v>1259</v>
      </c>
      <c r="AS180" s="3" t="s">
        <v>1259</v>
      </c>
      <c r="AT180" s="3" t="s">
        <v>1259</v>
      </c>
      <c r="AU180" s="3" t="s">
        <v>1259</v>
      </c>
      <c r="AV180" s="3" t="s">
        <v>1259</v>
      </c>
      <c r="AW180" s="3" t="s">
        <v>1259</v>
      </c>
      <c r="AX180" s="56">
        <v>14.2</v>
      </c>
      <c r="AY180" s="57">
        <v>14.8</v>
      </c>
      <c r="AZ180" s="58">
        <v>14.9</v>
      </c>
      <c r="BA180" s="59">
        <v>13.9</v>
      </c>
    </row>
    <row r="181" spans="1:53" x14ac:dyDescent="0.25">
      <c r="A181" s="4">
        <v>29525</v>
      </c>
      <c r="B181" s="3" t="s">
        <v>1259</v>
      </c>
      <c r="C181" s="3" t="s">
        <v>1259</v>
      </c>
      <c r="D181" s="3" t="s">
        <v>1259</v>
      </c>
      <c r="E181" s="3" t="s">
        <v>1259</v>
      </c>
      <c r="F181" s="3" t="s">
        <v>1259</v>
      </c>
      <c r="G181" s="3" t="s">
        <v>1259</v>
      </c>
      <c r="H181" s="3" t="s">
        <v>1259</v>
      </c>
      <c r="I181" s="3" t="s">
        <v>1259</v>
      </c>
      <c r="J181" s="3" t="s">
        <v>1259</v>
      </c>
      <c r="K181" s="3" t="s">
        <v>1259</v>
      </c>
      <c r="L181" s="3" t="s">
        <v>1259</v>
      </c>
      <c r="M181" s="3" t="s">
        <v>1259</v>
      </c>
      <c r="N181" s="3" t="s">
        <v>1259</v>
      </c>
      <c r="O181" s="3" t="s">
        <v>1259</v>
      </c>
      <c r="P181" s="3" t="s">
        <v>1259</v>
      </c>
      <c r="Q181" s="3" t="s">
        <v>1259</v>
      </c>
      <c r="R181" s="3" t="s">
        <v>1259</v>
      </c>
      <c r="S181" s="3" t="s">
        <v>1259</v>
      </c>
      <c r="T181" s="3" t="s">
        <v>1259</v>
      </c>
      <c r="U181" s="3" t="s">
        <v>1259</v>
      </c>
      <c r="V181" s="3" t="s">
        <v>1259</v>
      </c>
      <c r="W181" s="3" t="s">
        <v>1259</v>
      </c>
      <c r="X181" s="3" t="s">
        <v>1259</v>
      </c>
      <c r="Y181" s="3" t="s">
        <v>1259</v>
      </c>
      <c r="Z181" s="3" t="s">
        <v>1259</v>
      </c>
      <c r="AA181" s="3" t="s">
        <v>1259</v>
      </c>
      <c r="AB181" s="3" t="s">
        <v>1259</v>
      </c>
      <c r="AC181" s="3" t="s">
        <v>1259</v>
      </c>
      <c r="AD181" s="3" t="s">
        <v>1259</v>
      </c>
      <c r="AE181" s="3" t="s">
        <v>1259</v>
      </c>
      <c r="AF181" s="3" t="s">
        <v>1259</v>
      </c>
      <c r="AG181" s="3" t="s">
        <v>1259</v>
      </c>
      <c r="AH181" s="3" t="s">
        <v>1259</v>
      </c>
      <c r="AI181" s="3" t="s">
        <v>1259</v>
      </c>
      <c r="AJ181" s="3" t="s">
        <v>1259</v>
      </c>
      <c r="AK181" s="3" t="s">
        <v>1259</v>
      </c>
      <c r="AL181" s="3" t="s">
        <v>1259</v>
      </c>
      <c r="AM181" s="3" t="s">
        <v>1259</v>
      </c>
      <c r="AN181" s="3" t="s">
        <v>1259</v>
      </c>
      <c r="AO181" s="47">
        <v>63.6</v>
      </c>
      <c r="AP181" s="3" t="s">
        <v>1259</v>
      </c>
      <c r="AQ181" s="3" t="s">
        <v>1259</v>
      </c>
      <c r="AR181" s="3" t="s">
        <v>1259</v>
      </c>
      <c r="AS181" s="3" t="s">
        <v>1259</v>
      </c>
      <c r="AT181" s="3" t="s">
        <v>1259</v>
      </c>
      <c r="AU181" s="3" t="s">
        <v>1259</v>
      </c>
      <c r="AV181" s="3" t="s">
        <v>1259</v>
      </c>
      <c r="AW181" s="3" t="s">
        <v>1259</v>
      </c>
      <c r="AX181" s="56">
        <v>14.7</v>
      </c>
      <c r="AY181" s="57">
        <v>15.3</v>
      </c>
      <c r="AZ181" s="58">
        <v>15.4</v>
      </c>
      <c r="BA181" s="59">
        <v>14.1</v>
      </c>
    </row>
    <row r="182" spans="1:53" x14ac:dyDescent="0.25">
      <c r="A182" s="4">
        <v>29555</v>
      </c>
      <c r="B182" s="3" t="s">
        <v>1259</v>
      </c>
      <c r="C182" s="3" t="s">
        <v>1259</v>
      </c>
      <c r="D182" s="3" t="s">
        <v>1259</v>
      </c>
      <c r="E182" s="3" t="s">
        <v>1259</v>
      </c>
      <c r="F182" s="3" t="s">
        <v>1259</v>
      </c>
      <c r="G182" s="3" t="s">
        <v>1259</v>
      </c>
      <c r="H182" s="3" t="s">
        <v>1259</v>
      </c>
      <c r="I182" s="3" t="s">
        <v>1259</v>
      </c>
      <c r="J182" s="3" t="s">
        <v>1259</v>
      </c>
      <c r="K182" s="3" t="s">
        <v>1259</v>
      </c>
      <c r="L182" s="3" t="s">
        <v>1259</v>
      </c>
      <c r="M182" s="3" t="s">
        <v>1259</v>
      </c>
      <c r="N182" s="3" t="s">
        <v>1259</v>
      </c>
      <c r="O182" s="3" t="s">
        <v>1259</v>
      </c>
      <c r="P182" s="3" t="s">
        <v>1259</v>
      </c>
      <c r="Q182" s="3" t="s">
        <v>1259</v>
      </c>
      <c r="R182" s="3" t="s">
        <v>1259</v>
      </c>
      <c r="S182" s="3" t="s">
        <v>1259</v>
      </c>
      <c r="T182" s="3" t="s">
        <v>1259</v>
      </c>
      <c r="U182" s="3" t="s">
        <v>1259</v>
      </c>
      <c r="V182" s="3" t="s">
        <v>1259</v>
      </c>
      <c r="W182" s="3" t="s">
        <v>1259</v>
      </c>
      <c r="X182" s="3" t="s">
        <v>1259</v>
      </c>
      <c r="Y182" s="3" t="s">
        <v>1259</v>
      </c>
      <c r="Z182" s="3" t="s">
        <v>1259</v>
      </c>
      <c r="AA182" s="3" t="s">
        <v>1259</v>
      </c>
      <c r="AB182" s="3" t="s">
        <v>1259</v>
      </c>
      <c r="AC182" s="3" t="s">
        <v>1259</v>
      </c>
      <c r="AD182" s="3" t="s">
        <v>1259</v>
      </c>
      <c r="AE182" s="3" t="s">
        <v>1259</v>
      </c>
      <c r="AF182" s="3" t="s">
        <v>1259</v>
      </c>
      <c r="AG182" s="3" t="s">
        <v>1259</v>
      </c>
      <c r="AH182" s="3" t="s">
        <v>1259</v>
      </c>
      <c r="AI182" s="3" t="s">
        <v>1259</v>
      </c>
      <c r="AJ182" s="3" t="s">
        <v>1259</v>
      </c>
      <c r="AK182" s="3" t="s">
        <v>1259</v>
      </c>
      <c r="AL182" s="3" t="s">
        <v>1259</v>
      </c>
      <c r="AM182" s="3" t="s">
        <v>1259</v>
      </c>
      <c r="AN182" s="3" t="s">
        <v>1259</v>
      </c>
      <c r="AO182" s="47">
        <v>63.3</v>
      </c>
      <c r="AP182" s="3" t="s">
        <v>1259</v>
      </c>
      <c r="AQ182" s="3" t="s">
        <v>1259</v>
      </c>
      <c r="AR182" s="3" t="s">
        <v>1259</v>
      </c>
      <c r="AS182" s="3" t="s">
        <v>1259</v>
      </c>
      <c r="AT182" s="3" t="s">
        <v>1259</v>
      </c>
      <c r="AU182" s="3" t="s">
        <v>1259</v>
      </c>
      <c r="AV182" s="3" t="s">
        <v>1259</v>
      </c>
      <c r="AW182" s="3" t="s">
        <v>1259</v>
      </c>
      <c r="AX182" s="56">
        <v>15.1</v>
      </c>
      <c r="AY182" s="57">
        <v>15.7</v>
      </c>
      <c r="AZ182" s="58">
        <v>16</v>
      </c>
      <c r="BA182" s="59">
        <v>14.4</v>
      </c>
    </row>
    <row r="183" spans="1:53" x14ac:dyDescent="0.25">
      <c r="A183" s="4">
        <v>29586</v>
      </c>
      <c r="B183" s="3" t="s">
        <v>1259</v>
      </c>
      <c r="C183" s="3" t="s">
        <v>1259</v>
      </c>
      <c r="D183" s="3" t="s">
        <v>1259</v>
      </c>
      <c r="E183" s="3" t="s">
        <v>1259</v>
      </c>
      <c r="F183" s="3" t="s">
        <v>1259</v>
      </c>
      <c r="G183" s="3" t="s">
        <v>1259</v>
      </c>
      <c r="H183" s="3" t="s">
        <v>1259</v>
      </c>
      <c r="I183" s="3" t="s">
        <v>1259</v>
      </c>
      <c r="J183" s="3" t="s">
        <v>1259</v>
      </c>
      <c r="K183" s="3" t="s">
        <v>1259</v>
      </c>
      <c r="L183" s="3" t="s">
        <v>1259</v>
      </c>
      <c r="M183" s="3" t="s">
        <v>1259</v>
      </c>
      <c r="N183" s="3" t="s">
        <v>1259</v>
      </c>
      <c r="O183" s="3" t="s">
        <v>1259</v>
      </c>
      <c r="P183" s="3" t="s">
        <v>1259</v>
      </c>
      <c r="Q183" s="3" t="s">
        <v>1259</v>
      </c>
      <c r="R183" s="3" t="s">
        <v>1259</v>
      </c>
      <c r="S183" s="3" t="s">
        <v>1259</v>
      </c>
      <c r="T183" s="3" t="s">
        <v>1259</v>
      </c>
      <c r="U183" s="3" t="s">
        <v>1259</v>
      </c>
      <c r="V183" s="3" t="s">
        <v>1259</v>
      </c>
      <c r="W183" s="3" t="s">
        <v>1259</v>
      </c>
      <c r="X183" s="3" t="s">
        <v>1259</v>
      </c>
      <c r="Y183" s="3" t="s">
        <v>1259</v>
      </c>
      <c r="Z183" s="3" t="s">
        <v>1259</v>
      </c>
      <c r="AA183" s="3" t="s">
        <v>1259</v>
      </c>
      <c r="AB183" s="3" t="s">
        <v>1259</v>
      </c>
      <c r="AC183" s="3" t="s">
        <v>1259</v>
      </c>
      <c r="AD183" s="3" t="s">
        <v>1259</v>
      </c>
      <c r="AE183" s="3" t="s">
        <v>1259</v>
      </c>
      <c r="AF183" s="3" t="s">
        <v>1259</v>
      </c>
      <c r="AG183" s="3" t="s">
        <v>1259</v>
      </c>
      <c r="AH183" s="3" t="s">
        <v>1259</v>
      </c>
      <c r="AI183" s="3" t="s">
        <v>1259</v>
      </c>
      <c r="AJ183" s="3" t="s">
        <v>1259</v>
      </c>
      <c r="AK183" s="3" t="s">
        <v>1259</v>
      </c>
      <c r="AL183" s="3" t="s">
        <v>1259</v>
      </c>
      <c r="AM183" s="3" t="s">
        <v>1259</v>
      </c>
      <c r="AN183" s="3" t="s">
        <v>1259</v>
      </c>
      <c r="AO183" s="47">
        <v>63.5</v>
      </c>
      <c r="AP183" s="3" t="s">
        <v>1259</v>
      </c>
      <c r="AQ183" s="3" t="s">
        <v>1259</v>
      </c>
      <c r="AR183" s="3" t="s">
        <v>1259</v>
      </c>
      <c r="AS183" s="3" t="s">
        <v>1259</v>
      </c>
      <c r="AT183" s="3" t="s">
        <v>1259</v>
      </c>
      <c r="AU183" s="3" t="s">
        <v>1259</v>
      </c>
      <c r="AV183" s="3" t="s">
        <v>1259</v>
      </c>
      <c r="AW183" s="3" t="s">
        <v>1259</v>
      </c>
      <c r="AX183" s="56">
        <v>15.5</v>
      </c>
      <c r="AY183" s="57">
        <v>16.100000000000001</v>
      </c>
      <c r="AZ183" s="58">
        <v>16.5</v>
      </c>
      <c r="BA183" s="59">
        <v>14.8</v>
      </c>
    </row>
    <row r="184" spans="1:53" x14ac:dyDescent="0.25">
      <c r="A184" s="4">
        <v>29617</v>
      </c>
      <c r="B184" s="3" t="s">
        <v>1259</v>
      </c>
      <c r="C184" s="3" t="s">
        <v>1259</v>
      </c>
      <c r="D184" s="3" t="s">
        <v>1259</v>
      </c>
      <c r="E184" s="11">
        <v>44.9</v>
      </c>
      <c r="F184" s="12">
        <v>43.1</v>
      </c>
      <c r="G184" s="13">
        <v>45.8</v>
      </c>
      <c r="H184" s="3" t="s">
        <v>1259</v>
      </c>
      <c r="I184" s="3" t="s">
        <v>1259</v>
      </c>
      <c r="J184" s="3" t="s">
        <v>1259</v>
      </c>
      <c r="K184" s="3" t="s">
        <v>1259</v>
      </c>
      <c r="L184" s="3" t="s">
        <v>1259</v>
      </c>
      <c r="M184" s="3" t="s">
        <v>1259</v>
      </c>
      <c r="N184" s="3" t="s">
        <v>1259</v>
      </c>
      <c r="O184" s="3" t="s">
        <v>1259</v>
      </c>
      <c r="P184" s="3" t="s">
        <v>1259</v>
      </c>
      <c r="Q184" s="3" t="s">
        <v>1259</v>
      </c>
      <c r="R184" s="3" t="s">
        <v>1259</v>
      </c>
      <c r="S184" s="3" t="s">
        <v>1259</v>
      </c>
      <c r="T184" s="3" t="s">
        <v>1259</v>
      </c>
      <c r="U184" s="3" t="s">
        <v>1259</v>
      </c>
      <c r="V184" s="3" t="s">
        <v>1259</v>
      </c>
      <c r="W184" s="3" t="s">
        <v>1259</v>
      </c>
      <c r="X184" s="3" t="s">
        <v>1259</v>
      </c>
      <c r="Y184" s="3" t="s">
        <v>1259</v>
      </c>
      <c r="Z184" s="3" t="s">
        <v>1259</v>
      </c>
      <c r="AA184" s="3" t="s">
        <v>1259</v>
      </c>
      <c r="AB184" s="3" t="s">
        <v>1259</v>
      </c>
      <c r="AC184" s="3" t="s">
        <v>1259</v>
      </c>
      <c r="AD184" s="3" t="s">
        <v>1259</v>
      </c>
      <c r="AE184" s="3" t="s">
        <v>1259</v>
      </c>
      <c r="AF184" s="3" t="s">
        <v>1259</v>
      </c>
      <c r="AG184" s="3" t="s">
        <v>1259</v>
      </c>
      <c r="AH184" s="3" t="s">
        <v>1259</v>
      </c>
      <c r="AI184" s="3" t="s">
        <v>1259</v>
      </c>
      <c r="AJ184" s="3" t="s">
        <v>1259</v>
      </c>
      <c r="AK184" s="3" t="s">
        <v>1259</v>
      </c>
      <c r="AL184" s="3" t="s">
        <v>1259</v>
      </c>
      <c r="AM184" s="3" t="s">
        <v>1259</v>
      </c>
      <c r="AN184" s="3" t="s">
        <v>1259</v>
      </c>
      <c r="AO184" s="47">
        <v>63.3</v>
      </c>
      <c r="AP184" s="3" t="s">
        <v>1259</v>
      </c>
      <c r="AQ184" s="3" t="s">
        <v>1259</v>
      </c>
      <c r="AR184" s="3" t="s">
        <v>1259</v>
      </c>
      <c r="AS184" s="3" t="s">
        <v>1259</v>
      </c>
      <c r="AT184" s="3" t="s">
        <v>1259</v>
      </c>
      <c r="AU184" s="3" t="s">
        <v>1259</v>
      </c>
      <c r="AV184" s="3" t="s">
        <v>1259</v>
      </c>
      <c r="AW184" s="3" t="s">
        <v>1259</v>
      </c>
      <c r="AX184" s="56">
        <v>15.9</v>
      </c>
      <c r="AY184" s="57">
        <v>16.3</v>
      </c>
      <c r="AZ184" s="58">
        <v>17</v>
      </c>
      <c r="BA184" s="59">
        <v>15.3</v>
      </c>
    </row>
    <row r="185" spans="1:53" x14ac:dyDescent="0.25">
      <c r="A185" s="4">
        <v>29645</v>
      </c>
      <c r="B185" s="3" t="s">
        <v>1259</v>
      </c>
      <c r="C185" s="3" t="s">
        <v>1259</v>
      </c>
      <c r="D185" s="3" t="s">
        <v>1259</v>
      </c>
      <c r="E185" s="11">
        <v>45.4</v>
      </c>
      <c r="F185" s="12">
        <v>43.7</v>
      </c>
      <c r="G185" s="13">
        <v>46.3</v>
      </c>
      <c r="H185" s="3" t="s">
        <v>1259</v>
      </c>
      <c r="I185" s="3" t="s">
        <v>1259</v>
      </c>
      <c r="J185" s="3" t="s">
        <v>1259</v>
      </c>
      <c r="K185" s="3" t="s">
        <v>1259</v>
      </c>
      <c r="L185" s="3" t="s">
        <v>1259</v>
      </c>
      <c r="M185" s="3" t="s">
        <v>1259</v>
      </c>
      <c r="N185" s="3" t="s">
        <v>1259</v>
      </c>
      <c r="O185" s="3" t="s">
        <v>1259</v>
      </c>
      <c r="P185" s="3" t="s">
        <v>1259</v>
      </c>
      <c r="Q185" s="3" t="s">
        <v>1259</v>
      </c>
      <c r="R185" s="3" t="s">
        <v>1259</v>
      </c>
      <c r="S185" s="3" t="s">
        <v>1259</v>
      </c>
      <c r="T185" s="3" t="s">
        <v>1259</v>
      </c>
      <c r="U185" s="3" t="s">
        <v>1259</v>
      </c>
      <c r="V185" s="3" t="s">
        <v>1259</v>
      </c>
      <c r="W185" s="3" t="s">
        <v>1259</v>
      </c>
      <c r="X185" s="3" t="s">
        <v>1259</v>
      </c>
      <c r="Y185" s="3" t="s">
        <v>1259</v>
      </c>
      <c r="Z185" s="3" t="s">
        <v>1259</v>
      </c>
      <c r="AA185" s="3" t="s">
        <v>1259</v>
      </c>
      <c r="AB185" s="3" t="s">
        <v>1259</v>
      </c>
      <c r="AC185" s="3" t="s">
        <v>1259</v>
      </c>
      <c r="AD185" s="3" t="s">
        <v>1259</v>
      </c>
      <c r="AE185" s="3" t="s">
        <v>1259</v>
      </c>
      <c r="AF185" s="3" t="s">
        <v>1259</v>
      </c>
      <c r="AG185" s="3" t="s">
        <v>1259</v>
      </c>
      <c r="AH185" s="3" t="s">
        <v>1259</v>
      </c>
      <c r="AI185" s="3" t="s">
        <v>1259</v>
      </c>
      <c r="AJ185" s="3" t="s">
        <v>1259</v>
      </c>
      <c r="AK185" s="3" t="s">
        <v>1259</v>
      </c>
      <c r="AL185" s="3" t="s">
        <v>1259</v>
      </c>
      <c r="AM185" s="3" t="s">
        <v>1259</v>
      </c>
      <c r="AN185" s="3" t="s">
        <v>1259</v>
      </c>
      <c r="AO185" s="47">
        <v>62.8</v>
      </c>
      <c r="AP185" s="3" t="s">
        <v>1259</v>
      </c>
      <c r="AQ185" s="3" t="s">
        <v>1259</v>
      </c>
      <c r="AR185" s="3" t="s">
        <v>1259</v>
      </c>
      <c r="AS185" s="3" t="s">
        <v>1259</v>
      </c>
      <c r="AT185" s="3" t="s">
        <v>1259</v>
      </c>
      <c r="AU185" s="3" t="s">
        <v>1259</v>
      </c>
      <c r="AV185" s="3" t="s">
        <v>1259</v>
      </c>
      <c r="AW185" s="3" t="s">
        <v>1259</v>
      </c>
      <c r="AX185" s="56">
        <v>16.399999999999999</v>
      </c>
      <c r="AY185" s="57">
        <v>16.600000000000001</v>
      </c>
      <c r="AZ185" s="58">
        <v>17.600000000000001</v>
      </c>
      <c r="BA185" s="59">
        <v>15.9</v>
      </c>
    </row>
    <row r="186" spans="1:53" x14ac:dyDescent="0.25">
      <c r="A186" s="4">
        <v>29676</v>
      </c>
      <c r="B186" s="3" t="s">
        <v>1259</v>
      </c>
      <c r="C186" s="3" t="s">
        <v>1259</v>
      </c>
      <c r="D186" s="3" t="s">
        <v>1259</v>
      </c>
      <c r="E186" s="11">
        <v>46.2</v>
      </c>
      <c r="F186" s="12">
        <v>44.5</v>
      </c>
      <c r="G186" s="13">
        <v>46.4</v>
      </c>
      <c r="H186" s="3" t="s">
        <v>1259</v>
      </c>
      <c r="I186" s="3" t="s">
        <v>1259</v>
      </c>
      <c r="J186" s="3" t="s">
        <v>1259</v>
      </c>
      <c r="K186" s="3" t="s">
        <v>1259</v>
      </c>
      <c r="L186" s="3" t="s">
        <v>1259</v>
      </c>
      <c r="M186" s="3" t="s">
        <v>1259</v>
      </c>
      <c r="N186" s="3" t="s">
        <v>1259</v>
      </c>
      <c r="O186" s="3" t="s">
        <v>1259</v>
      </c>
      <c r="P186" s="3" t="s">
        <v>1259</v>
      </c>
      <c r="Q186" s="3" t="s">
        <v>1259</v>
      </c>
      <c r="R186" s="3" t="s">
        <v>1259</v>
      </c>
      <c r="S186" s="3" t="s">
        <v>1259</v>
      </c>
      <c r="T186" s="3" t="s">
        <v>1259</v>
      </c>
      <c r="U186" s="3" t="s">
        <v>1259</v>
      </c>
      <c r="V186" s="3" t="s">
        <v>1259</v>
      </c>
      <c r="W186" s="3" t="s">
        <v>1259</v>
      </c>
      <c r="X186" s="3" t="s">
        <v>1259</v>
      </c>
      <c r="Y186" s="3" t="s">
        <v>1259</v>
      </c>
      <c r="Z186" s="3" t="s">
        <v>1259</v>
      </c>
      <c r="AA186" s="3" t="s">
        <v>1259</v>
      </c>
      <c r="AB186" s="3" t="s">
        <v>1259</v>
      </c>
      <c r="AC186" s="3" t="s">
        <v>1259</v>
      </c>
      <c r="AD186" s="3" t="s">
        <v>1259</v>
      </c>
      <c r="AE186" s="3" t="s">
        <v>1259</v>
      </c>
      <c r="AF186" s="3" t="s">
        <v>1259</v>
      </c>
      <c r="AG186" s="3" t="s">
        <v>1259</v>
      </c>
      <c r="AH186" s="3" t="s">
        <v>1259</v>
      </c>
      <c r="AI186" s="3" t="s">
        <v>1259</v>
      </c>
      <c r="AJ186" s="3" t="s">
        <v>1259</v>
      </c>
      <c r="AK186" s="3" t="s">
        <v>1259</v>
      </c>
      <c r="AL186" s="3" t="s">
        <v>1259</v>
      </c>
      <c r="AM186" s="3" t="s">
        <v>1259</v>
      </c>
      <c r="AN186" s="3" t="s">
        <v>1259</v>
      </c>
      <c r="AO186" s="47">
        <v>62.8</v>
      </c>
      <c r="AP186" s="3" t="s">
        <v>1259</v>
      </c>
      <c r="AQ186" s="3" t="s">
        <v>1259</v>
      </c>
      <c r="AR186" s="3" t="s">
        <v>1259</v>
      </c>
      <c r="AS186" s="3" t="s">
        <v>1259</v>
      </c>
      <c r="AT186" s="3" t="s">
        <v>1259</v>
      </c>
      <c r="AU186" s="3" t="s">
        <v>1259</v>
      </c>
      <c r="AV186" s="3" t="s">
        <v>1259</v>
      </c>
      <c r="AW186" s="3" t="s">
        <v>1259</v>
      </c>
      <c r="AX186" s="56">
        <v>16.899999999999999</v>
      </c>
      <c r="AY186" s="57">
        <v>16.899999999999999</v>
      </c>
      <c r="AZ186" s="58">
        <v>18.100000000000001</v>
      </c>
      <c r="BA186" s="59">
        <v>16.600000000000001</v>
      </c>
    </row>
    <row r="187" spans="1:53" x14ac:dyDescent="0.25">
      <c r="A187" s="4">
        <v>29706</v>
      </c>
      <c r="B187" s="3" t="s">
        <v>1259</v>
      </c>
      <c r="C187" s="3" t="s">
        <v>1259</v>
      </c>
      <c r="D187" s="3" t="s">
        <v>1259</v>
      </c>
      <c r="E187" s="11">
        <v>47</v>
      </c>
      <c r="F187" s="12">
        <v>45.6</v>
      </c>
      <c r="G187" s="13">
        <v>46.6</v>
      </c>
      <c r="H187" s="3" t="s">
        <v>1259</v>
      </c>
      <c r="I187" s="3" t="s">
        <v>1259</v>
      </c>
      <c r="J187" s="3" t="s">
        <v>1259</v>
      </c>
      <c r="K187" s="3" t="s">
        <v>1259</v>
      </c>
      <c r="L187" s="3" t="s">
        <v>1259</v>
      </c>
      <c r="M187" s="3" t="s">
        <v>1259</v>
      </c>
      <c r="N187" s="3" t="s">
        <v>1259</v>
      </c>
      <c r="O187" s="3" t="s">
        <v>1259</v>
      </c>
      <c r="P187" s="3" t="s">
        <v>1259</v>
      </c>
      <c r="Q187" s="3" t="s">
        <v>1259</v>
      </c>
      <c r="R187" s="3" t="s">
        <v>1259</v>
      </c>
      <c r="S187" s="3" t="s">
        <v>1259</v>
      </c>
      <c r="T187" s="3" t="s">
        <v>1259</v>
      </c>
      <c r="U187" s="3" t="s">
        <v>1259</v>
      </c>
      <c r="V187" s="3" t="s">
        <v>1259</v>
      </c>
      <c r="W187" s="3" t="s">
        <v>1259</v>
      </c>
      <c r="X187" s="3" t="s">
        <v>1259</v>
      </c>
      <c r="Y187" s="3" t="s">
        <v>1259</v>
      </c>
      <c r="Z187" s="3" t="s">
        <v>1259</v>
      </c>
      <c r="AA187" s="3" t="s">
        <v>1259</v>
      </c>
      <c r="AB187" s="3" t="s">
        <v>1259</v>
      </c>
      <c r="AC187" s="3" t="s">
        <v>1259</v>
      </c>
      <c r="AD187" s="3" t="s">
        <v>1259</v>
      </c>
      <c r="AE187" s="3" t="s">
        <v>1259</v>
      </c>
      <c r="AF187" s="3" t="s">
        <v>1259</v>
      </c>
      <c r="AG187" s="3" t="s">
        <v>1259</v>
      </c>
      <c r="AH187" s="3" t="s">
        <v>1259</v>
      </c>
      <c r="AI187" s="3" t="s">
        <v>1259</v>
      </c>
      <c r="AJ187" s="3" t="s">
        <v>1259</v>
      </c>
      <c r="AK187" s="3" t="s">
        <v>1259</v>
      </c>
      <c r="AL187" s="3" t="s">
        <v>1259</v>
      </c>
      <c r="AM187" s="3" t="s">
        <v>1259</v>
      </c>
      <c r="AN187" s="3" t="s">
        <v>1259</v>
      </c>
      <c r="AO187" s="47">
        <v>61.3</v>
      </c>
      <c r="AP187" s="3" t="s">
        <v>1259</v>
      </c>
      <c r="AQ187" s="3" t="s">
        <v>1259</v>
      </c>
      <c r="AR187" s="3" t="s">
        <v>1259</v>
      </c>
      <c r="AS187" s="3" t="s">
        <v>1259</v>
      </c>
      <c r="AT187" s="3" t="s">
        <v>1259</v>
      </c>
      <c r="AU187" s="3" t="s">
        <v>1259</v>
      </c>
      <c r="AV187" s="3" t="s">
        <v>1259</v>
      </c>
      <c r="AW187" s="3" t="s">
        <v>1259</v>
      </c>
      <c r="AX187" s="56">
        <v>17.3</v>
      </c>
      <c r="AY187" s="57">
        <v>17.3</v>
      </c>
      <c r="AZ187" s="58">
        <v>18.600000000000001</v>
      </c>
      <c r="BA187" s="59">
        <v>17.399999999999999</v>
      </c>
    </row>
    <row r="188" spans="1:53" x14ac:dyDescent="0.25">
      <c r="A188" s="4">
        <v>29737</v>
      </c>
      <c r="B188" s="3" t="s">
        <v>1259</v>
      </c>
      <c r="C188" s="3" t="s">
        <v>1259</v>
      </c>
      <c r="D188" s="3" t="s">
        <v>1259</v>
      </c>
      <c r="E188" s="11">
        <v>47.7</v>
      </c>
      <c r="F188" s="12">
        <v>46.5</v>
      </c>
      <c r="G188" s="13">
        <v>46.9</v>
      </c>
      <c r="H188" s="3" t="s">
        <v>1259</v>
      </c>
      <c r="I188" s="3" t="s">
        <v>1259</v>
      </c>
      <c r="J188" s="3" t="s">
        <v>1259</v>
      </c>
      <c r="K188" s="3" t="s">
        <v>1259</v>
      </c>
      <c r="L188" s="3" t="s">
        <v>1259</v>
      </c>
      <c r="M188" s="3" t="s">
        <v>1259</v>
      </c>
      <c r="N188" s="3" t="s">
        <v>1259</v>
      </c>
      <c r="O188" s="3" t="s">
        <v>1259</v>
      </c>
      <c r="P188" s="3" t="s">
        <v>1259</v>
      </c>
      <c r="Q188" s="3" t="s">
        <v>1259</v>
      </c>
      <c r="R188" s="3" t="s">
        <v>1259</v>
      </c>
      <c r="S188" s="3" t="s">
        <v>1259</v>
      </c>
      <c r="T188" s="3" t="s">
        <v>1259</v>
      </c>
      <c r="U188" s="3" t="s">
        <v>1259</v>
      </c>
      <c r="V188" s="3" t="s">
        <v>1259</v>
      </c>
      <c r="W188" s="3" t="s">
        <v>1259</v>
      </c>
      <c r="X188" s="3" t="s">
        <v>1259</v>
      </c>
      <c r="Y188" s="3" t="s">
        <v>1259</v>
      </c>
      <c r="Z188" s="3" t="s">
        <v>1259</v>
      </c>
      <c r="AA188" s="3" t="s">
        <v>1259</v>
      </c>
      <c r="AB188" s="3" t="s">
        <v>1259</v>
      </c>
      <c r="AC188" s="3" t="s">
        <v>1259</v>
      </c>
      <c r="AD188" s="3" t="s">
        <v>1259</v>
      </c>
      <c r="AE188" s="3" t="s">
        <v>1259</v>
      </c>
      <c r="AF188" s="3" t="s">
        <v>1259</v>
      </c>
      <c r="AG188" s="3" t="s">
        <v>1259</v>
      </c>
      <c r="AH188" s="3" t="s">
        <v>1259</v>
      </c>
      <c r="AI188" s="3" t="s">
        <v>1259</v>
      </c>
      <c r="AJ188" s="3" t="s">
        <v>1259</v>
      </c>
      <c r="AK188" s="3" t="s">
        <v>1259</v>
      </c>
      <c r="AL188" s="3" t="s">
        <v>1259</v>
      </c>
      <c r="AM188" s="3" t="s">
        <v>1259</v>
      </c>
      <c r="AN188" s="3" t="s">
        <v>1259</v>
      </c>
      <c r="AO188" s="47">
        <v>61.2</v>
      </c>
      <c r="AP188" s="3" t="s">
        <v>1259</v>
      </c>
      <c r="AQ188" s="3" t="s">
        <v>1259</v>
      </c>
      <c r="AR188" s="3" t="s">
        <v>1259</v>
      </c>
      <c r="AS188" s="3" t="s">
        <v>1259</v>
      </c>
      <c r="AT188" s="3" t="s">
        <v>1259</v>
      </c>
      <c r="AU188" s="3" t="s">
        <v>1259</v>
      </c>
      <c r="AV188" s="3" t="s">
        <v>1259</v>
      </c>
      <c r="AW188" s="3" t="s">
        <v>1259</v>
      </c>
      <c r="AX188" s="56">
        <v>17.8</v>
      </c>
      <c r="AY188" s="57">
        <v>17.7</v>
      </c>
      <c r="AZ188" s="58">
        <v>19.100000000000001</v>
      </c>
      <c r="BA188" s="59">
        <v>18.100000000000001</v>
      </c>
    </row>
    <row r="189" spans="1:53" x14ac:dyDescent="0.25">
      <c r="A189" s="4">
        <v>29767</v>
      </c>
      <c r="B189" s="3" t="s">
        <v>1259</v>
      </c>
      <c r="C189" s="3" t="s">
        <v>1259</v>
      </c>
      <c r="D189" s="3" t="s">
        <v>1259</v>
      </c>
      <c r="E189" s="11">
        <v>47.9</v>
      </c>
      <c r="F189" s="12">
        <v>46.8</v>
      </c>
      <c r="G189" s="13">
        <v>46.9</v>
      </c>
      <c r="H189" s="3" t="s">
        <v>1259</v>
      </c>
      <c r="I189" s="3" t="s">
        <v>1259</v>
      </c>
      <c r="J189" s="3" t="s">
        <v>1259</v>
      </c>
      <c r="K189" s="3" t="s">
        <v>1259</v>
      </c>
      <c r="L189" s="3" t="s">
        <v>1259</v>
      </c>
      <c r="M189" s="3" t="s">
        <v>1259</v>
      </c>
      <c r="N189" s="3" t="s">
        <v>1259</v>
      </c>
      <c r="O189" s="3" t="s">
        <v>1259</v>
      </c>
      <c r="P189" s="3" t="s">
        <v>1259</v>
      </c>
      <c r="Q189" s="3" t="s">
        <v>1259</v>
      </c>
      <c r="R189" s="3" t="s">
        <v>1259</v>
      </c>
      <c r="S189" s="3" t="s">
        <v>1259</v>
      </c>
      <c r="T189" s="3" t="s">
        <v>1259</v>
      </c>
      <c r="U189" s="3" t="s">
        <v>1259</v>
      </c>
      <c r="V189" s="3" t="s">
        <v>1259</v>
      </c>
      <c r="W189" s="3" t="s">
        <v>1259</v>
      </c>
      <c r="X189" s="3" t="s">
        <v>1259</v>
      </c>
      <c r="Y189" s="3" t="s">
        <v>1259</v>
      </c>
      <c r="Z189" s="3" t="s">
        <v>1259</v>
      </c>
      <c r="AA189" s="3" t="s">
        <v>1259</v>
      </c>
      <c r="AB189" s="3" t="s">
        <v>1259</v>
      </c>
      <c r="AC189" s="3" t="s">
        <v>1259</v>
      </c>
      <c r="AD189" s="3" t="s">
        <v>1259</v>
      </c>
      <c r="AE189" s="3" t="s">
        <v>1259</v>
      </c>
      <c r="AF189" s="3" t="s">
        <v>1259</v>
      </c>
      <c r="AG189" s="3" t="s">
        <v>1259</v>
      </c>
      <c r="AH189" s="3" t="s">
        <v>1259</v>
      </c>
      <c r="AI189" s="3" t="s">
        <v>1259</v>
      </c>
      <c r="AJ189" s="3" t="s">
        <v>1259</v>
      </c>
      <c r="AK189" s="3" t="s">
        <v>1259</v>
      </c>
      <c r="AL189" s="3" t="s">
        <v>1259</v>
      </c>
      <c r="AM189" s="3" t="s">
        <v>1259</v>
      </c>
      <c r="AN189" s="3" t="s">
        <v>1259</v>
      </c>
      <c r="AO189" s="47">
        <v>60.8</v>
      </c>
      <c r="AP189" s="3" t="s">
        <v>1259</v>
      </c>
      <c r="AQ189" s="3" t="s">
        <v>1259</v>
      </c>
      <c r="AR189" s="3" t="s">
        <v>1259</v>
      </c>
      <c r="AS189" s="3" t="s">
        <v>1259</v>
      </c>
      <c r="AT189" s="3" t="s">
        <v>1259</v>
      </c>
      <c r="AU189" s="3" t="s">
        <v>1259</v>
      </c>
      <c r="AV189" s="3" t="s">
        <v>1259</v>
      </c>
      <c r="AW189" s="3" t="s">
        <v>1259</v>
      </c>
      <c r="AX189" s="56">
        <v>18.3</v>
      </c>
      <c r="AY189" s="57">
        <v>18.2</v>
      </c>
      <c r="AZ189" s="58">
        <v>19.5</v>
      </c>
      <c r="BA189" s="59">
        <v>18.8</v>
      </c>
    </row>
    <row r="190" spans="1:53" x14ac:dyDescent="0.25">
      <c r="A190" s="4">
        <v>29798</v>
      </c>
      <c r="B190" s="3" t="s">
        <v>1259</v>
      </c>
      <c r="C190" s="3" t="s">
        <v>1259</v>
      </c>
      <c r="D190" s="3" t="s">
        <v>1259</v>
      </c>
      <c r="E190" s="11">
        <v>47.9</v>
      </c>
      <c r="F190" s="12">
        <v>46.8</v>
      </c>
      <c r="G190" s="13">
        <v>46.9</v>
      </c>
      <c r="H190" s="3" t="s">
        <v>1259</v>
      </c>
      <c r="I190" s="3" t="s">
        <v>1259</v>
      </c>
      <c r="J190" s="3" t="s">
        <v>1259</v>
      </c>
      <c r="K190" s="3" t="s">
        <v>1259</v>
      </c>
      <c r="L190" s="3" t="s">
        <v>1259</v>
      </c>
      <c r="M190" s="3" t="s">
        <v>1259</v>
      </c>
      <c r="N190" s="3" t="s">
        <v>1259</v>
      </c>
      <c r="O190" s="3" t="s">
        <v>1259</v>
      </c>
      <c r="P190" s="3" t="s">
        <v>1259</v>
      </c>
      <c r="Q190" s="3" t="s">
        <v>1259</v>
      </c>
      <c r="R190" s="3" t="s">
        <v>1259</v>
      </c>
      <c r="S190" s="3" t="s">
        <v>1259</v>
      </c>
      <c r="T190" s="3" t="s">
        <v>1259</v>
      </c>
      <c r="U190" s="3" t="s">
        <v>1259</v>
      </c>
      <c r="V190" s="3" t="s">
        <v>1259</v>
      </c>
      <c r="W190" s="3" t="s">
        <v>1259</v>
      </c>
      <c r="X190" s="3" t="s">
        <v>1259</v>
      </c>
      <c r="Y190" s="3" t="s">
        <v>1259</v>
      </c>
      <c r="Z190" s="3" t="s">
        <v>1259</v>
      </c>
      <c r="AA190" s="3" t="s">
        <v>1259</v>
      </c>
      <c r="AB190" s="3" t="s">
        <v>1259</v>
      </c>
      <c r="AC190" s="3" t="s">
        <v>1259</v>
      </c>
      <c r="AD190" s="3" t="s">
        <v>1259</v>
      </c>
      <c r="AE190" s="3" t="s">
        <v>1259</v>
      </c>
      <c r="AF190" s="3" t="s">
        <v>1259</v>
      </c>
      <c r="AG190" s="3" t="s">
        <v>1259</v>
      </c>
      <c r="AH190" s="3" t="s">
        <v>1259</v>
      </c>
      <c r="AI190" s="3" t="s">
        <v>1259</v>
      </c>
      <c r="AJ190" s="3" t="s">
        <v>1259</v>
      </c>
      <c r="AK190" s="3" t="s">
        <v>1259</v>
      </c>
      <c r="AL190" s="3" t="s">
        <v>1259</v>
      </c>
      <c r="AM190" s="3" t="s">
        <v>1259</v>
      </c>
      <c r="AN190" s="3" t="s">
        <v>1259</v>
      </c>
      <c r="AO190" s="47">
        <v>60</v>
      </c>
      <c r="AP190" s="3" t="s">
        <v>1259</v>
      </c>
      <c r="AQ190" s="3" t="s">
        <v>1259</v>
      </c>
      <c r="AR190" s="3" t="s">
        <v>1259</v>
      </c>
      <c r="AS190" s="3" t="s">
        <v>1259</v>
      </c>
      <c r="AT190" s="3" t="s">
        <v>1259</v>
      </c>
      <c r="AU190" s="3" t="s">
        <v>1259</v>
      </c>
      <c r="AV190" s="3" t="s">
        <v>1259</v>
      </c>
      <c r="AW190" s="3" t="s">
        <v>1259</v>
      </c>
      <c r="AX190" s="56">
        <v>18.8</v>
      </c>
      <c r="AY190" s="57">
        <v>18.5</v>
      </c>
      <c r="AZ190" s="58">
        <v>20</v>
      </c>
      <c r="BA190" s="59">
        <v>19.3</v>
      </c>
    </row>
    <row r="191" spans="1:53" x14ac:dyDescent="0.25">
      <c r="A191" s="4">
        <v>29829</v>
      </c>
      <c r="B191" s="3" t="s">
        <v>1259</v>
      </c>
      <c r="C191" s="3" t="s">
        <v>1259</v>
      </c>
      <c r="D191" s="3" t="s">
        <v>1259</v>
      </c>
      <c r="E191" s="11">
        <v>47.7</v>
      </c>
      <c r="F191" s="12">
        <v>46.6</v>
      </c>
      <c r="G191" s="13">
        <v>46.9</v>
      </c>
      <c r="H191" s="3" t="s">
        <v>1259</v>
      </c>
      <c r="I191" s="3" t="s">
        <v>1259</v>
      </c>
      <c r="J191" s="3" t="s">
        <v>1259</v>
      </c>
      <c r="K191" s="3" t="s">
        <v>1259</v>
      </c>
      <c r="L191" s="3" t="s">
        <v>1259</v>
      </c>
      <c r="M191" s="3" t="s">
        <v>1259</v>
      </c>
      <c r="N191" s="3" t="s">
        <v>1259</v>
      </c>
      <c r="O191" s="3" t="s">
        <v>1259</v>
      </c>
      <c r="P191" s="3" t="s">
        <v>1259</v>
      </c>
      <c r="Q191" s="3" t="s">
        <v>1259</v>
      </c>
      <c r="R191" s="3" t="s">
        <v>1259</v>
      </c>
      <c r="S191" s="3" t="s">
        <v>1259</v>
      </c>
      <c r="T191" s="3" t="s">
        <v>1259</v>
      </c>
      <c r="U191" s="3" t="s">
        <v>1259</v>
      </c>
      <c r="V191" s="3" t="s">
        <v>1259</v>
      </c>
      <c r="W191" s="3" t="s">
        <v>1259</v>
      </c>
      <c r="X191" s="3" t="s">
        <v>1259</v>
      </c>
      <c r="Y191" s="3" t="s">
        <v>1259</v>
      </c>
      <c r="Z191" s="3" t="s">
        <v>1259</v>
      </c>
      <c r="AA191" s="3" t="s">
        <v>1259</v>
      </c>
      <c r="AB191" s="3" t="s">
        <v>1259</v>
      </c>
      <c r="AC191" s="3" t="s">
        <v>1259</v>
      </c>
      <c r="AD191" s="3" t="s">
        <v>1259</v>
      </c>
      <c r="AE191" s="3" t="s">
        <v>1259</v>
      </c>
      <c r="AF191" s="3" t="s">
        <v>1259</v>
      </c>
      <c r="AG191" s="3" t="s">
        <v>1259</v>
      </c>
      <c r="AH191" s="3" t="s">
        <v>1259</v>
      </c>
      <c r="AI191" s="3" t="s">
        <v>1259</v>
      </c>
      <c r="AJ191" s="3" t="s">
        <v>1259</v>
      </c>
      <c r="AK191" s="3" t="s">
        <v>1259</v>
      </c>
      <c r="AL191" s="3" t="s">
        <v>1259</v>
      </c>
      <c r="AM191" s="3" t="s">
        <v>1259</v>
      </c>
      <c r="AN191" s="3" t="s">
        <v>1259</v>
      </c>
      <c r="AO191" s="47">
        <v>59.1</v>
      </c>
      <c r="AP191" s="3" t="s">
        <v>1259</v>
      </c>
      <c r="AQ191" s="3" t="s">
        <v>1259</v>
      </c>
      <c r="AR191" s="3" t="s">
        <v>1259</v>
      </c>
      <c r="AS191" s="3" t="s">
        <v>1259</v>
      </c>
      <c r="AT191" s="3" t="s">
        <v>1259</v>
      </c>
      <c r="AU191" s="3" t="s">
        <v>1259</v>
      </c>
      <c r="AV191" s="3" t="s">
        <v>1259</v>
      </c>
      <c r="AW191" s="3" t="s">
        <v>1259</v>
      </c>
      <c r="AX191" s="56">
        <v>19.2</v>
      </c>
      <c r="AY191" s="57">
        <v>18.899999999999999</v>
      </c>
      <c r="AZ191" s="58">
        <v>20.399999999999999</v>
      </c>
      <c r="BA191" s="59">
        <v>19.8</v>
      </c>
    </row>
    <row r="192" spans="1:53" x14ac:dyDescent="0.25">
      <c r="A192" s="4">
        <v>29859</v>
      </c>
      <c r="B192" s="3" t="s">
        <v>1259</v>
      </c>
      <c r="C192" s="3" t="s">
        <v>1259</v>
      </c>
      <c r="D192" s="3" t="s">
        <v>1259</v>
      </c>
      <c r="E192" s="11">
        <v>47.5</v>
      </c>
      <c r="F192" s="12">
        <v>46.7</v>
      </c>
      <c r="G192" s="13">
        <v>46.2</v>
      </c>
      <c r="H192" s="3" t="s">
        <v>1259</v>
      </c>
      <c r="I192" s="3" t="s">
        <v>1259</v>
      </c>
      <c r="J192" s="3" t="s">
        <v>1259</v>
      </c>
      <c r="K192" s="3" t="s">
        <v>1259</v>
      </c>
      <c r="L192" s="3" t="s">
        <v>1259</v>
      </c>
      <c r="M192" s="3" t="s">
        <v>1259</v>
      </c>
      <c r="N192" s="3" t="s">
        <v>1259</v>
      </c>
      <c r="O192" s="3" t="s">
        <v>1259</v>
      </c>
      <c r="P192" s="3" t="s">
        <v>1259</v>
      </c>
      <c r="Q192" s="3" t="s">
        <v>1259</v>
      </c>
      <c r="R192" s="3" t="s">
        <v>1259</v>
      </c>
      <c r="S192" s="3" t="s">
        <v>1259</v>
      </c>
      <c r="T192" s="3" t="s">
        <v>1259</v>
      </c>
      <c r="U192" s="3" t="s">
        <v>1259</v>
      </c>
      <c r="V192" s="3" t="s">
        <v>1259</v>
      </c>
      <c r="W192" s="3" t="s">
        <v>1259</v>
      </c>
      <c r="X192" s="3" t="s">
        <v>1259</v>
      </c>
      <c r="Y192" s="3" t="s">
        <v>1259</v>
      </c>
      <c r="Z192" s="3" t="s">
        <v>1259</v>
      </c>
      <c r="AA192" s="3" t="s">
        <v>1259</v>
      </c>
      <c r="AB192" s="3" t="s">
        <v>1259</v>
      </c>
      <c r="AC192" s="3" t="s">
        <v>1259</v>
      </c>
      <c r="AD192" s="3" t="s">
        <v>1259</v>
      </c>
      <c r="AE192" s="3" t="s">
        <v>1259</v>
      </c>
      <c r="AF192" s="3" t="s">
        <v>1259</v>
      </c>
      <c r="AG192" s="3" t="s">
        <v>1259</v>
      </c>
      <c r="AH192" s="3" t="s">
        <v>1259</v>
      </c>
      <c r="AI192" s="3" t="s">
        <v>1259</v>
      </c>
      <c r="AJ192" s="3" t="s">
        <v>1259</v>
      </c>
      <c r="AK192" s="3" t="s">
        <v>1259</v>
      </c>
      <c r="AL192" s="3" t="s">
        <v>1259</v>
      </c>
      <c r="AM192" s="3" t="s">
        <v>1259</v>
      </c>
      <c r="AN192" s="3" t="s">
        <v>1259</v>
      </c>
      <c r="AO192" s="47">
        <v>58.1</v>
      </c>
      <c r="AP192" s="3" t="s">
        <v>1259</v>
      </c>
      <c r="AQ192" s="3" t="s">
        <v>1259</v>
      </c>
      <c r="AR192" s="3" t="s">
        <v>1259</v>
      </c>
      <c r="AS192" s="3" t="s">
        <v>1259</v>
      </c>
      <c r="AT192" s="3" t="s">
        <v>1259</v>
      </c>
      <c r="AU192" s="3" t="s">
        <v>1259</v>
      </c>
      <c r="AV192" s="3" t="s">
        <v>1259</v>
      </c>
      <c r="AW192" s="3" t="s">
        <v>1259</v>
      </c>
      <c r="AX192" s="56">
        <v>19.600000000000001</v>
      </c>
      <c r="AY192" s="57">
        <v>19.2</v>
      </c>
      <c r="AZ192" s="58">
        <v>20.8</v>
      </c>
      <c r="BA192" s="59">
        <v>20.3</v>
      </c>
    </row>
    <row r="193" spans="1:53" x14ac:dyDescent="0.25">
      <c r="A193" s="4">
        <v>29890</v>
      </c>
      <c r="B193" s="3" t="s">
        <v>1259</v>
      </c>
      <c r="C193" s="3" t="s">
        <v>1259</v>
      </c>
      <c r="D193" s="3" t="s">
        <v>1259</v>
      </c>
      <c r="E193" s="11">
        <v>47.4</v>
      </c>
      <c r="F193" s="12">
        <v>46.4</v>
      </c>
      <c r="G193" s="13">
        <v>46.2</v>
      </c>
      <c r="H193" s="3" t="s">
        <v>1259</v>
      </c>
      <c r="I193" s="3" t="s">
        <v>1259</v>
      </c>
      <c r="J193" s="3" t="s">
        <v>1259</v>
      </c>
      <c r="K193" s="3" t="s">
        <v>1259</v>
      </c>
      <c r="L193" s="3" t="s">
        <v>1259</v>
      </c>
      <c r="M193" s="3" t="s">
        <v>1259</v>
      </c>
      <c r="N193" s="3" t="s">
        <v>1259</v>
      </c>
      <c r="O193" s="3" t="s">
        <v>1259</v>
      </c>
      <c r="P193" s="3" t="s">
        <v>1259</v>
      </c>
      <c r="Q193" s="3" t="s">
        <v>1259</v>
      </c>
      <c r="R193" s="3" t="s">
        <v>1259</v>
      </c>
      <c r="S193" s="3" t="s">
        <v>1259</v>
      </c>
      <c r="T193" s="3" t="s">
        <v>1259</v>
      </c>
      <c r="U193" s="3" t="s">
        <v>1259</v>
      </c>
      <c r="V193" s="3" t="s">
        <v>1259</v>
      </c>
      <c r="W193" s="3" t="s">
        <v>1259</v>
      </c>
      <c r="X193" s="3" t="s">
        <v>1259</v>
      </c>
      <c r="Y193" s="3" t="s">
        <v>1259</v>
      </c>
      <c r="Z193" s="3" t="s">
        <v>1259</v>
      </c>
      <c r="AA193" s="3" t="s">
        <v>1259</v>
      </c>
      <c r="AB193" s="3" t="s">
        <v>1259</v>
      </c>
      <c r="AC193" s="3" t="s">
        <v>1259</v>
      </c>
      <c r="AD193" s="3" t="s">
        <v>1259</v>
      </c>
      <c r="AE193" s="3" t="s">
        <v>1259</v>
      </c>
      <c r="AF193" s="3" t="s">
        <v>1259</v>
      </c>
      <c r="AG193" s="3" t="s">
        <v>1259</v>
      </c>
      <c r="AH193" s="3" t="s">
        <v>1259</v>
      </c>
      <c r="AI193" s="3" t="s">
        <v>1259</v>
      </c>
      <c r="AJ193" s="3" t="s">
        <v>1259</v>
      </c>
      <c r="AK193" s="3" t="s">
        <v>1259</v>
      </c>
      <c r="AL193" s="3" t="s">
        <v>1259</v>
      </c>
      <c r="AM193" s="3" t="s">
        <v>1259</v>
      </c>
      <c r="AN193" s="3" t="s">
        <v>1259</v>
      </c>
      <c r="AO193" s="47">
        <v>56.1</v>
      </c>
      <c r="AP193" s="3" t="s">
        <v>1259</v>
      </c>
      <c r="AQ193" s="3" t="s">
        <v>1259</v>
      </c>
      <c r="AR193" s="3" t="s">
        <v>1259</v>
      </c>
      <c r="AS193" s="3" t="s">
        <v>1259</v>
      </c>
      <c r="AT193" s="3" t="s">
        <v>1259</v>
      </c>
      <c r="AU193" s="3" t="s">
        <v>1259</v>
      </c>
      <c r="AV193" s="3" t="s">
        <v>1259</v>
      </c>
      <c r="AW193" s="3" t="s">
        <v>1259</v>
      </c>
      <c r="AX193" s="56">
        <v>20</v>
      </c>
      <c r="AY193" s="57">
        <v>19.600000000000001</v>
      </c>
      <c r="AZ193" s="58">
        <v>21.2</v>
      </c>
      <c r="BA193" s="59">
        <v>20.7</v>
      </c>
    </row>
    <row r="194" spans="1:53" x14ac:dyDescent="0.25">
      <c r="A194" s="4">
        <v>29920</v>
      </c>
      <c r="B194" s="3" t="s">
        <v>1259</v>
      </c>
      <c r="C194" s="3" t="s">
        <v>1259</v>
      </c>
      <c r="D194" s="3" t="s">
        <v>1259</v>
      </c>
      <c r="E194" s="11">
        <v>47.2</v>
      </c>
      <c r="F194" s="12">
        <v>46.3</v>
      </c>
      <c r="G194" s="13">
        <v>45.7</v>
      </c>
      <c r="H194" s="3" t="s">
        <v>1259</v>
      </c>
      <c r="I194" s="3" t="s">
        <v>1259</v>
      </c>
      <c r="J194" s="3" t="s">
        <v>1259</v>
      </c>
      <c r="K194" s="3" t="s">
        <v>1259</v>
      </c>
      <c r="L194" s="3" t="s">
        <v>1259</v>
      </c>
      <c r="M194" s="3" t="s">
        <v>1259</v>
      </c>
      <c r="N194" s="3" t="s">
        <v>1259</v>
      </c>
      <c r="O194" s="3" t="s">
        <v>1259</v>
      </c>
      <c r="P194" s="3" t="s">
        <v>1259</v>
      </c>
      <c r="Q194" s="3" t="s">
        <v>1259</v>
      </c>
      <c r="R194" s="3" t="s">
        <v>1259</v>
      </c>
      <c r="S194" s="3" t="s">
        <v>1259</v>
      </c>
      <c r="T194" s="3" t="s">
        <v>1259</v>
      </c>
      <c r="U194" s="3" t="s">
        <v>1259</v>
      </c>
      <c r="V194" s="3" t="s">
        <v>1259</v>
      </c>
      <c r="W194" s="3" t="s">
        <v>1259</v>
      </c>
      <c r="X194" s="3" t="s">
        <v>1259</v>
      </c>
      <c r="Y194" s="3" t="s">
        <v>1259</v>
      </c>
      <c r="Z194" s="3" t="s">
        <v>1259</v>
      </c>
      <c r="AA194" s="3" t="s">
        <v>1259</v>
      </c>
      <c r="AB194" s="3" t="s">
        <v>1259</v>
      </c>
      <c r="AC194" s="3" t="s">
        <v>1259</v>
      </c>
      <c r="AD194" s="3" t="s">
        <v>1259</v>
      </c>
      <c r="AE194" s="3" t="s">
        <v>1259</v>
      </c>
      <c r="AF194" s="3" t="s">
        <v>1259</v>
      </c>
      <c r="AG194" s="3" t="s">
        <v>1259</v>
      </c>
      <c r="AH194" s="3" t="s">
        <v>1259</v>
      </c>
      <c r="AI194" s="3" t="s">
        <v>1259</v>
      </c>
      <c r="AJ194" s="3" t="s">
        <v>1259</v>
      </c>
      <c r="AK194" s="3" t="s">
        <v>1259</v>
      </c>
      <c r="AL194" s="3" t="s">
        <v>1259</v>
      </c>
      <c r="AM194" s="3" t="s">
        <v>1259</v>
      </c>
      <c r="AN194" s="3" t="s">
        <v>1259</v>
      </c>
      <c r="AO194" s="47">
        <v>54.7</v>
      </c>
      <c r="AP194" s="3" t="s">
        <v>1259</v>
      </c>
      <c r="AQ194" s="3" t="s">
        <v>1259</v>
      </c>
      <c r="AR194" s="3" t="s">
        <v>1259</v>
      </c>
      <c r="AS194" s="3" t="s">
        <v>1259</v>
      </c>
      <c r="AT194" s="3" t="s">
        <v>1259</v>
      </c>
      <c r="AU194" s="3" t="s">
        <v>1259</v>
      </c>
      <c r="AV194" s="3" t="s">
        <v>1259</v>
      </c>
      <c r="AW194" s="3" t="s">
        <v>1259</v>
      </c>
      <c r="AX194" s="56">
        <v>20.399999999999999</v>
      </c>
      <c r="AY194" s="57">
        <v>20</v>
      </c>
      <c r="AZ194" s="58">
        <v>21.5</v>
      </c>
      <c r="BA194" s="59">
        <v>21.1</v>
      </c>
    </row>
    <row r="195" spans="1:53" x14ac:dyDescent="0.25">
      <c r="A195" s="4">
        <v>29951</v>
      </c>
      <c r="B195" s="3" t="s">
        <v>1259</v>
      </c>
      <c r="C195" s="3" t="s">
        <v>1259</v>
      </c>
      <c r="D195" s="3" t="s">
        <v>1259</v>
      </c>
      <c r="E195" s="11">
        <v>47.3</v>
      </c>
      <c r="F195" s="12">
        <v>46.5</v>
      </c>
      <c r="G195" s="13">
        <v>45.8</v>
      </c>
      <c r="H195" s="3" t="s">
        <v>1259</v>
      </c>
      <c r="I195" s="3" t="s">
        <v>1259</v>
      </c>
      <c r="J195" s="3" t="s">
        <v>1259</v>
      </c>
      <c r="K195" s="3" t="s">
        <v>1259</v>
      </c>
      <c r="L195" s="3" t="s">
        <v>1259</v>
      </c>
      <c r="M195" s="3" t="s">
        <v>1259</v>
      </c>
      <c r="N195" s="3" t="s">
        <v>1259</v>
      </c>
      <c r="O195" s="3" t="s">
        <v>1259</v>
      </c>
      <c r="P195" s="3" t="s">
        <v>1259</v>
      </c>
      <c r="Q195" s="3" t="s">
        <v>1259</v>
      </c>
      <c r="R195" s="3" t="s">
        <v>1259</v>
      </c>
      <c r="S195" s="3" t="s">
        <v>1259</v>
      </c>
      <c r="T195" s="3" t="s">
        <v>1259</v>
      </c>
      <c r="U195" s="3" t="s">
        <v>1259</v>
      </c>
      <c r="V195" s="3" t="s">
        <v>1259</v>
      </c>
      <c r="W195" s="3" t="s">
        <v>1259</v>
      </c>
      <c r="X195" s="3" t="s">
        <v>1259</v>
      </c>
      <c r="Y195" s="3" t="s">
        <v>1259</v>
      </c>
      <c r="Z195" s="3" t="s">
        <v>1259</v>
      </c>
      <c r="AA195" s="3" t="s">
        <v>1259</v>
      </c>
      <c r="AB195" s="3" t="s">
        <v>1259</v>
      </c>
      <c r="AC195" s="3" t="s">
        <v>1259</v>
      </c>
      <c r="AD195" s="3" t="s">
        <v>1259</v>
      </c>
      <c r="AE195" s="3" t="s">
        <v>1259</v>
      </c>
      <c r="AF195" s="3" t="s">
        <v>1259</v>
      </c>
      <c r="AG195" s="3" t="s">
        <v>1259</v>
      </c>
      <c r="AH195" s="3" t="s">
        <v>1259</v>
      </c>
      <c r="AI195" s="3" t="s">
        <v>1259</v>
      </c>
      <c r="AJ195" s="3" t="s">
        <v>1259</v>
      </c>
      <c r="AK195" s="3" t="s">
        <v>1259</v>
      </c>
      <c r="AL195" s="3" t="s">
        <v>1259</v>
      </c>
      <c r="AM195" s="3" t="s">
        <v>1259</v>
      </c>
      <c r="AN195" s="3" t="s">
        <v>1259</v>
      </c>
      <c r="AO195" s="47">
        <v>53.5</v>
      </c>
      <c r="AP195" s="3" t="s">
        <v>1259</v>
      </c>
      <c r="AQ195" s="3" t="s">
        <v>1259</v>
      </c>
      <c r="AR195" s="3" t="s">
        <v>1259</v>
      </c>
      <c r="AS195" s="3" t="s">
        <v>1259</v>
      </c>
      <c r="AT195" s="3" t="s">
        <v>1259</v>
      </c>
      <c r="AU195" s="3" t="s">
        <v>1259</v>
      </c>
      <c r="AV195" s="3" t="s">
        <v>1259</v>
      </c>
      <c r="AW195" s="3" t="s">
        <v>1259</v>
      </c>
      <c r="AX195" s="56">
        <v>20.7</v>
      </c>
      <c r="AY195" s="57">
        <v>20.5</v>
      </c>
      <c r="AZ195" s="58">
        <v>21.9</v>
      </c>
      <c r="BA195" s="59">
        <v>21.6</v>
      </c>
    </row>
    <row r="196" spans="1:53" x14ac:dyDescent="0.25">
      <c r="A196" s="4">
        <v>29982</v>
      </c>
      <c r="B196" s="3" t="s">
        <v>1259</v>
      </c>
      <c r="C196" s="3" t="s">
        <v>1259</v>
      </c>
      <c r="D196" s="3" t="s">
        <v>1259</v>
      </c>
      <c r="E196" s="11">
        <v>47.4</v>
      </c>
      <c r="F196" s="12">
        <v>46.7</v>
      </c>
      <c r="G196" s="13">
        <v>45.8</v>
      </c>
      <c r="H196" s="3" t="s">
        <v>1259</v>
      </c>
      <c r="I196" s="3" t="s">
        <v>1259</v>
      </c>
      <c r="J196" s="3" t="s">
        <v>1259</v>
      </c>
      <c r="K196" s="3" t="s">
        <v>1259</v>
      </c>
      <c r="L196" s="3" t="s">
        <v>1259</v>
      </c>
      <c r="M196" s="3" t="s">
        <v>1259</v>
      </c>
      <c r="N196" s="3" t="s">
        <v>1259</v>
      </c>
      <c r="O196" s="3" t="s">
        <v>1259</v>
      </c>
      <c r="P196" s="3" t="s">
        <v>1259</v>
      </c>
      <c r="Q196" s="3" t="s">
        <v>1259</v>
      </c>
      <c r="R196" s="3" t="s">
        <v>1259</v>
      </c>
      <c r="S196" s="3" t="s">
        <v>1259</v>
      </c>
      <c r="T196" s="3" t="s">
        <v>1259</v>
      </c>
      <c r="U196" s="3" t="s">
        <v>1259</v>
      </c>
      <c r="V196" s="3" t="s">
        <v>1259</v>
      </c>
      <c r="W196" s="3" t="s">
        <v>1259</v>
      </c>
      <c r="X196" s="3" t="s">
        <v>1259</v>
      </c>
      <c r="Y196" s="3" t="s">
        <v>1259</v>
      </c>
      <c r="Z196" s="3" t="s">
        <v>1259</v>
      </c>
      <c r="AA196" s="3" t="s">
        <v>1259</v>
      </c>
      <c r="AB196" s="3" t="s">
        <v>1259</v>
      </c>
      <c r="AC196" s="3" t="s">
        <v>1259</v>
      </c>
      <c r="AD196" s="3" t="s">
        <v>1259</v>
      </c>
      <c r="AE196" s="3" t="s">
        <v>1259</v>
      </c>
      <c r="AF196" s="3" t="s">
        <v>1259</v>
      </c>
      <c r="AG196" s="3" t="s">
        <v>1259</v>
      </c>
      <c r="AH196" s="3" t="s">
        <v>1259</v>
      </c>
      <c r="AI196" s="3" t="s">
        <v>1259</v>
      </c>
      <c r="AJ196" s="3" t="s">
        <v>1259</v>
      </c>
      <c r="AK196" s="3" t="s">
        <v>1259</v>
      </c>
      <c r="AL196" s="3" t="s">
        <v>1259</v>
      </c>
      <c r="AM196" s="3" t="s">
        <v>1259</v>
      </c>
      <c r="AN196" s="3" t="s">
        <v>1259</v>
      </c>
      <c r="AO196" s="47">
        <v>53.1</v>
      </c>
      <c r="AP196" s="3" t="s">
        <v>1259</v>
      </c>
      <c r="AQ196" s="3" t="s">
        <v>1259</v>
      </c>
      <c r="AR196" s="3" t="s">
        <v>1259</v>
      </c>
      <c r="AS196" s="3" t="s">
        <v>1259</v>
      </c>
      <c r="AT196" s="3" t="s">
        <v>1259</v>
      </c>
      <c r="AU196" s="3" t="s">
        <v>1259</v>
      </c>
      <c r="AV196" s="3" t="s">
        <v>1259</v>
      </c>
      <c r="AW196" s="3" t="s">
        <v>1259</v>
      </c>
      <c r="AX196" s="56">
        <v>21</v>
      </c>
      <c r="AY196" s="57">
        <v>20.9</v>
      </c>
      <c r="AZ196" s="58">
        <v>22.2</v>
      </c>
      <c r="BA196" s="59">
        <v>22</v>
      </c>
    </row>
    <row r="197" spans="1:53" x14ac:dyDescent="0.25">
      <c r="A197" s="4">
        <v>30010</v>
      </c>
      <c r="B197" s="3" t="s">
        <v>1259</v>
      </c>
      <c r="C197" s="3" t="s">
        <v>1259</v>
      </c>
      <c r="D197" s="3" t="s">
        <v>1259</v>
      </c>
      <c r="E197" s="11">
        <v>47.4</v>
      </c>
      <c r="F197" s="12">
        <v>46.5</v>
      </c>
      <c r="G197" s="13">
        <v>45.8</v>
      </c>
      <c r="H197" s="3" t="s">
        <v>1259</v>
      </c>
      <c r="I197" s="3" t="s">
        <v>1259</v>
      </c>
      <c r="J197" s="3" t="s">
        <v>1259</v>
      </c>
      <c r="K197" s="3" t="s">
        <v>1259</v>
      </c>
      <c r="L197" s="3" t="s">
        <v>1259</v>
      </c>
      <c r="M197" s="3" t="s">
        <v>1259</v>
      </c>
      <c r="N197" s="3" t="s">
        <v>1259</v>
      </c>
      <c r="O197" s="3" t="s">
        <v>1259</v>
      </c>
      <c r="P197" s="3" t="s">
        <v>1259</v>
      </c>
      <c r="Q197" s="3" t="s">
        <v>1259</v>
      </c>
      <c r="R197" s="3" t="s">
        <v>1259</v>
      </c>
      <c r="S197" s="3" t="s">
        <v>1259</v>
      </c>
      <c r="T197" s="3" t="s">
        <v>1259</v>
      </c>
      <c r="U197" s="3" t="s">
        <v>1259</v>
      </c>
      <c r="V197" s="3" t="s">
        <v>1259</v>
      </c>
      <c r="W197" s="3" t="s">
        <v>1259</v>
      </c>
      <c r="X197" s="3" t="s">
        <v>1259</v>
      </c>
      <c r="Y197" s="3" t="s">
        <v>1259</v>
      </c>
      <c r="Z197" s="3" t="s">
        <v>1259</v>
      </c>
      <c r="AA197" s="3" t="s">
        <v>1259</v>
      </c>
      <c r="AB197" s="3" t="s">
        <v>1259</v>
      </c>
      <c r="AC197" s="3" t="s">
        <v>1259</v>
      </c>
      <c r="AD197" s="3" t="s">
        <v>1259</v>
      </c>
      <c r="AE197" s="3" t="s">
        <v>1259</v>
      </c>
      <c r="AF197" s="3" t="s">
        <v>1259</v>
      </c>
      <c r="AG197" s="3" t="s">
        <v>1259</v>
      </c>
      <c r="AH197" s="3" t="s">
        <v>1259</v>
      </c>
      <c r="AI197" s="3" t="s">
        <v>1259</v>
      </c>
      <c r="AJ197" s="3" t="s">
        <v>1259</v>
      </c>
      <c r="AK197" s="3" t="s">
        <v>1259</v>
      </c>
      <c r="AL197" s="3" t="s">
        <v>1259</v>
      </c>
      <c r="AM197" s="3" t="s">
        <v>1259</v>
      </c>
      <c r="AN197" s="3" t="s">
        <v>1259</v>
      </c>
      <c r="AO197" s="47">
        <v>52.6</v>
      </c>
      <c r="AP197" s="3" t="s">
        <v>1259</v>
      </c>
      <c r="AQ197" s="3" t="s">
        <v>1259</v>
      </c>
      <c r="AR197" s="3" t="s">
        <v>1259</v>
      </c>
      <c r="AS197" s="3" t="s">
        <v>1259</v>
      </c>
      <c r="AT197" s="3" t="s">
        <v>1259</v>
      </c>
      <c r="AU197" s="3" t="s">
        <v>1259</v>
      </c>
      <c r="AV197" s="3" t="s">
        <v>1259</v>
      </c>
      <c r="AW197" s="3" t="s">
        <v>1259</v>
      </c>
      <c r="AX197" s="56">
        <v>21.2</v>
      </c>
      <c r="AY197" s="57">
        <v>21.2</v>
      </c>
      <c r="AZ197" s="58">
        <v>22.5</v>
      </c>
      <c r="BA197" s="59">
        <v>22.3</v>
      </c>
    </row>
    <row r="198" spans="1:53" x14ac:dyDescent="0.25">
      <c r="A198" s="4">
        <v>30041</v>
      </c>
      <c r="B198" s="3" t="s">
        <v>1259</v>
      </c>
      <c r="C198" s="3" t="s">
        <v>1259</v>
      </c>
      <c r="D198" s="3" t="s">
        <v>1259</v>
      </c>
      <c r="E198" s="11">
        <v>47.1</v>
      </c>
      <c r="F198" s="12">
        <v>46.2</v>
      </c>
      <c r="G198" s="13">
        <v>46</v>
      </c>
      <c r="H198" s="3" t="s">
        <v>1259</v>
      </c>
      <c r="I198" s="3" t="s">
        <v>1259</v>
      </c>
      <c r="J198" s="3" t="s">
        <v>1259</v>
      </c>
      <c r="K198" s="3" t="s">
        <v>1259</v>
      </c>
      <c r="L198" s="3" t="s">
        <v>1259</v>
      </c>
      <c r="M198" s="3" t="s">
        <v>1259</v>
      </c>
      <c r="N198" s="3" t="s">
        <v>1259</v>
      </c>
      <c r="O198" s="3" t="s">
        <v>1259</v>
      </c>
      <c r="P198" s="3" t="s">
        <v>1259</v>
      </c>
      <c r="Q198" s="3" t="s">
        <v>1259</v>
      </c>
      <c r="R198" s="3" t="s">
        <v>1259</v>
      </c>
      <c r="S198" s="3" t="s">
        <v>1259</v>
      </c>
      <c r="T198" s="3" t="s">
        <v>1259</v>
      </c>
      <c r="U198" s="3" t="s">
        <v>1259</v>
      </c>
      <c r="V198" s="3" t="s">
        <v>1259</v>
      </c>
      <c r="W198" s="3" t="s">
        <v>1259</v>
      </c>
      <c r="X198" s="3" t="s">
        <v>1259</v>
      </c>
      <c r="Y198" s="3" t="s">
        <v>1259</v>
      </c>
      <c r="Z198" s="3" t="s">
        <v>1259</v>
      </c>
      <c r="AA198" s="3" t="s">
        <v>1259</v>
      </c>
      <c r="AB198" s="3" t="s">
        <v>1259</v>
      </c>
      <c r="AC198" s="3" t="s">
        <v>1259</v>
      </c>
      <c r="AD198" s="3" t="s">
        <v>1259</v>
      </c>
      <c r="AE198" s="3" t="s">
        <v>1259</v>
      </c>
      <c r="AF198" s="3" t="s">
        <v>1259</v>
      </c>
      <c r="AG198" s="3" t="s">
        <v>1259</v>
      </c>
      <c r="AH198" s="3" t="s">
        <v>1259</v>
      </c>
      <c r="AI198" s="3" t="s">
        <v>1259</v>
      </c>
      <c r="AJ198" s="3" t="s">
        <v>1259</v>
      </c>
      <c r="AK198" s="3" t="s">
        <v>1259</v>
      </c>
      <c r="AL198" s="3" t="s">
        <v>1259</v>
      </c>
      <c r="AM198" s="3" t="s">
        <v>1259</v>
      </c>
      <c r="AN198" s="3" t="s">
        <v>1259</v>
      </c>
      <c r="AO198" s="47">
        <v>52.1</v>
      </c>
      <c r="AP198" s="3" t="s">
        <v>1259</v>
      </c>
      <c r="AQ198" s="3" t="s">
        <v>1259</v>
      </c>
      <c r="AR198" s="3" t="s">
        <v>1259</v>
      </c>
      <c r="AS198" s="3" t="s">
        <v>1259</v>
      </c>
      <c r="AT198" s="3" t="s">
        <v>1259</v>
      </c>
      <c r="AU198" s="3" t="s">
        <v>1259</v>
      </c>
      <c r="AV198" s="3" t="s">
        <v>1259</v>
      </c>
      <c r="AW198" s="3" t="s">
        <v>1259</v>
      </c>
      <c r="AX198" s="56">
        <v>21.4</v>
      </c>
      <c r="AY198" s="57">
        <v>21.4</v>
      </c>
      <c r="AZ198" s="58">
        <v>22.8</v>
      </c>
      <c r="BA198" s="59">
        <v>22.5</v>
      </c>
    </row>
    <row r="199" spans="1:53" x14ac:dyDescent="0.25">
      <c r="A199" s="4">
        <v>30071</v>
      </c>
      <c r="B199" s="3" t="s">
        <v>1259</v>
      </c>
      <c r="C199" s="3" t="s">
        <v>1259</v>
      </c>
      <c r="D199" s="3" t="s">
        <v>1259</v>
      </c>
      <c r="E199" s="11">
        <v>47</v>
      </c>
      <c r="F199" s="12">
        <v>46</v>
      </c>
      <c r="G199" s="13">
        <v>45.8</v>
      </c>
      <c r="H199" s="3" t="s">
        <v>1259</v>
      </c>
      <c r="I199" s="3" t="s">
        <v>1259</v>
      </c>
      <c r="J199" s="3" t="s">
        <v>1259</v>
      </c>
      <c r="K199" s="3" t="s">
        <v>1259</v>
      </c>
      <c r="L199" s="3" t="s">
        <v>1259</v>
      </c>
      <c r="M199" s="3" t="s">
        <v>1259</v>
      </c>
      <c r="N199" s="3" t="s">
        <v>1259</v>
      </c>
      <c r="O199" s="3" t="s">
        <v>1259</v>
      </c>
      <c r="P199" s="3" t="s">
        <v>1259</v>
      </c>
      <c r="Q199" s="3" t="s">
        <v>1259</v>
      </c>
      <c r="R199" s="3" t="s">
        <v>1259</v>
      </c>
      <c r="S199" s="3" t="s">
        <v>1259</v>
      </c>
      <c r="T199" s="3" t="s">
        <v>1259</v>
      </c>
      <c r="U199" s="3" t="s">
        <v>1259</v>
      </c>
      <c r="V199" s="3" t="s">
        <v>1259</v>
      </c>
      <c r="W199" s="3" t="s">
        <v>1259</v>
      </c>
      <c r="X199" s="3" t="s">
        <v>1259</v>
      </c>
      <c r="Y199" s="3" t="s">
        <v>1259</v>
      </c>
      <c r="Z199" s="3" t="s">
        <v>1259</v>
      </c>
      <c r="AA199" s="3" t="s">
        <v>1259</v>
      </c>
      <c r="AB199" s="3" t="s">
        <v>1259</v>
      </c>
      <c r="AC199" s="3" t="s">
        <v>1259</v>
      </c>
      <c r="AD199" s="3" t="s">
        <v>1259</v>
      </c>
      <c r="AE199" s="3" t="s">
        <v>1259</v>
      </c>
      <c r="AF199" s="3" t="s">
        <v>1259</v>
      </c>
      <c r="AG199" s="3" t="s">
        <v>1259</v>
      </c>
      <c r="AH199" s="3" t="s">
        <v>1259</v>
      </c>
      <c r="AI199" s="3" t="s">
        <v>1259</v>
      </c>
      <c r="AJ199" s="3" t="s">
        <v>1259</v>
      </c>
      <c r="AK199" s="3" t="s">
        <v>1259</v>
      </c>
      <c r="AL199" s="3" t="s">
        <v>1259</v>
      </c>
      <c r="AM199" s="3" t="s">
        <v>1259</v>
      </c>
      <c r="AN199" s="3" t="s">
        <v>1259</v>
      </c>
      <c r="AO199" s="47">
        <v>52.1</v>
      </c>
      <c r="AP199" s="3" t="s">
        <v>1259</v>
      </c>
      <c r="AQ199" s="3" t="s">
        <v>1259</v>
      </c>
      <c r="AR199" s="3" t="s">
        <v>1259</v>
      </c>
      <c r="AS199" s="3" t="s">
        <v>1259</v>
      </c>
      <c r="AT199" s="3" t="s">
        <v>1259</v>
      </c>
      <c r="AU199" s="3" t="s">
        <v>1259</v>
      </c>
      <c r="AV199" s="3" t="s">
        <v>1259</v>
      </c>
      <c r="AW199" s="3" t="s">
        <v>1259</v>
      </c>
      <c r="AX199" s="56">
        <v>21.7</v>
      </c>
      <c r="AY199" s="57">
        <v>21.6</v>
      </c>
      <c r="AZ199" s="58">
        <v>23.1</v>
      </c>
      <c r="BA199" s="59">
        <v>22.6</v>
      </c>
    </row>
    <row r="200" spans="1:53" x14ac:dyDescent="0.25">
      <c r="A200" s="4">
        <v>30102</v>
      </c>
      <c r="B200" s="3" t="s">
        <v>1259</v>
      </c>
      <c r="C200" s="3" t="s">
        <v>1259</v>
      </c>
      <c r="D200" s="3" t="s">
        <v>1259</v>
      </c>
      <c r="E200" s="11">
        <v>46.6</v>
      </c>
      <c r="F200" s="12">
        <v>45.6</v>
      </c>
      <c r="G200" s="13">
        <v>45.3</v>
      </c>
      <c r="H200" s="3" t="s">
        <v>1259</v>
      </c>
      <c r="I200" s="3" t="s">
        <v>1259</v>
      </c>
      <c r="J200" s="3" t="s">
        <v>1259</v>
      </c>
      <c r="K200" s="3" t="s">
        <v>1259</v>
      </c>
      <c r="L200" s="3" t="s">
        <v>1259</v>
      </c>
      <c r="M200" s="3" t="s">
        <v>1259</v>
      </c>
      <c r="N200" s="3" t="s">
        <v>1259</v>
      </c>
      <c r="O200" s="3" t="s">
        <v>1259</v>
      </c>
      <c r="P200" s="3" t="s">
        <v>1259</v>
      </c>
      <c r="Q200" s="3" t="s">
        <v>1259</v>
      </c>
      <c r="R200" s="3" t="s">
        <v>1259</v>
      </c>
      <c r="S200" s="3" t="s">
        <v>1259</v>
      </c>
      <c r="T200" s="3" t="s">
        <v>1259</v>
      </c>
      <c r="U200" s="3" t="s">
        <v>1259</v>
      </c>
      <c r="V200" s="3" t="s">
        <v>1259</v>
      </c>
      <c r="W200" s="3" t="s">
        <v>1259</v>
      </c>
      <c r="X200" s="3" t="s">
        <v>1259</v>
      </c>
      <c r="Y200" s="3" t="s">
        <v>1259</v>
      </c>
      <c r="Z200" s="3" t="s">
        <v>1259</v>
      </c>
      <c r="AA200" s="3" t="s">
        <v>1259</v>
      </c>
      <c r="AB200" s="3" t="s">
        <v>1259</v>
      </c>
      <c r="AC200" s="3" t="s">
        <v>1259</v>
      </c>
      <c r="AD200" s="3" t="s">
        <v>1259</v>
      </c>
      <c r="AE200" s="3" t="s">
        <v>1259</v>
      </c>
      <c r="AF200" s="3" t="s">
        <v>1259</v>
      </c>
      <c r="AG200" s="3" t="s">
        <v>1259</v>
      </c>
      <c r="AH200" s="3" t="s">
        <v>1259</v>
      </c>
      <c r="AI200" s="3" t="s">
        <v>1259</v>
      </c>
      <c r="AJ200" s="3" t="s">
        <v>1259</v>
      </c>
      <c r="AK200" s="3" t="s">
        <v>1259</v>
      </c>
      <c r="AL200" s="3" t="s">
        <v>1259</v>
      </c>
      <c r="AM200" s="3" t="s">
        <v>1259</v>
      </c>
      <c r="AN200" s="3" t="s">
        <v>1259</v>
      </c>
      <c r="AO200" s="47">
        <v>52.5</v>
      </c>
      <c r="AP200" s="3" t="s">
        <v>1259</v>
      </c>
      <c r="AQ200" s="3" t="s">
        <v>1259</v>
      </c>
      <c r="AR200" s="3" t="s">
        <v>1259</v>
      </c>
      <c r="AS200" s="3" t="s">
        <v>1259</v>
      </c>
      <c r="AT200" s="3" t="s">
        <v>1259</v>
      </c>
      <c r="AU200" s="3" t="s">
        <v>1259</v>
      </c>
      <c r="AV200" s="3" t="s">
        <v>1259</v>
      </c>
      <c r="AW200" s="3" t="s">
        <v>1259</v>
      </c>
      <c r="AX200" s="56">
        <v>21.9</v>
      </c>
      <c r="AY200" s="57">
        <v>21.8</v>
      </c>
      <c r="AZ200" s="58">
        <v>23.4</v>
      </c>
      <c r="BA200" s="59">
        <v>22.8</v>
      </c>
    </row>
    <row r="201" spans="1:53" x14ac:dyDescent="0.25">
      <c r="A201" s="4">
        <v>30132</v>
      </c>
      <c r="B201" s="3" t="s">
        <v>1259</v>
      </c>
      <c r="C201" s="3" t="s">
        <v>1259</v>
      </c>
      <c r="D201" s="3" t="s">
        <v>1259</v>
      </c>
      <c r="E201" s="11">
        <v>46.2</v>
      </c>
      <c r="F201" s="12">
        <v>45.5</v>
      </c>
      <c r="G201" s="13">
        <v>44.6</v>
      </c>
      <c r="H201" s="3" t="s">
        <v>1259</v>
      </c>
      <c r="I201" s="3" t="s">
        <v>1259</v>
      </c>
      <c r="J201" s="3" t="s">
        <v>1259</v>
      </c>
      <c r="K201" s="3" t="s">
        <v>1259</v>
      </c>
      <c r="L201" s="3" t="s">
        <v>1259</v>
      </c>
      <c r="M201" s="3" t="s">
        <v>1259</v>
      </c>
      <c r="N201" s="3" t="s">
        <v>1259</v>
      </c>
      <c r="O201" s="3" t="s">
        <v>1259</v>
      </c>
      <c r="P201" s="3" t="s">
        <v>1259</v>
      </c>
      <c r="Q201" s="3" t="s">
        <v>1259</v>
      </c>
      <c r="R201" s="3" t="s">
        <v>1259</v>
      </c>
      <c r="S201" s="3" t="s">
        <v>1259</v>
      </c>
      <c r="T201" s="3" t="s">
        <v>1259</v>
      </c>
      <c r="U201" s="3" t="s">
        <v>1259</v>
      </c>
      <c r="V201" s="3" t="s">
        <v>1259</v>
      </c>
      <c r="W201" s="3" t="s">
        <v>1259</v>
      </c>
      <c r="X201" s="3" t="s">
        <v>1259</v>
      </c>
      <c r="Y201" s="3" t="s">
        <v>1259</v>
      </c>
      <c r="Z201" s="3" t="s">
        <v>1259</v>
      </c>
      <c r="AA201" s="3" t="s">
        <v>1259</v>
      </c>
      <c r="AB201" s="3" t="s">
        <v>1259</v>
      </c>
      <c r="AC201" s="3" t="s">
        <v>1259</v>
      </c>
      <c r="AD201" s="3" t="s">
        <v>1259</v>
      </c>
      <c r="AE201" s="3" t="s">
        <v>1259</v>
      </c>
      <c r="AF201" s="3" t="s">
        <v>1259</v>
      </c>
      <c r="AG201" s="3" t="s">
        <v>1259</v>
      </c>
      <c r="AH201" s="3" t="s">
        <v>1259</v>
      </c>
      <c r="AI201" s="3" t="s">
        <v>1259</v>
      </c>
      <c r="AJ201" s="3" t="s">
        <v>1259</v>
      </c>
      <c r="AK201" s="3" t="s">
        <v>1259</v>
      </c>
      <c r="AL201" s="3" t="s">
        <v>1259</v>
      </c>
      <c r="AM201" s="3" t="s">
        <v>1259</v>
      </c>
      <c r="AN201" s="3" t="s">
        <v>1259</v>
      </c>
      <c r="AO201" s="47">
        <v>54.1</v>
      </c>
      <c r="AP201" s="3" t="s">
        <v>1259</v>
      </c>
      <c r="AQ201" s="3" t="s">
        <v>1259</v>
      </c>
      <c r="AR201" s="3" t="s">
        <v>1259</v>
      </c>
      <c r="AS201" s="3" t="s">
        <v>1259</v>
      </c>
      <c r="AT201" s="3" t="s">
        <v>1259</v>
      </c>
      <c r="AU201" s="3" t="s">
        <v>1259</v>
      </c>
      <c r="AV201" s="3" t="s">
        <v>1259</v>
      </c>
      <c r="AW201" s="3" t="s">
        <v>1259</v>
      </c>
      <c r="AX201" s="56">
        <v>22.1</v>
      </c>
      <c r="AY201" s="57">
        <v>22</v>
      </c>
      <c r="AZ201" s="58">
        <v>23.6</v>
      </c>
      <c r="BA201" s="59">
        <v>23</v>
      </c>
    </row>
    <row r="202" spans="1:53" x14ac:dyDescent="0.25">
      <c r="A202" s="4">
        <v>30163</v>
      </c>
      <c r="B202" s="3" t="s">
        <v>1259</v>
      </c>
      <c r="C202" s="3" t="s">
        <v>1259</v>
      </c>
      <c r="D202" s="3" t="s">
        <v>1259</v>
      </c>
      <c r="E202" s="11">
        <v>45.8</v>
      </c>
      <c r="F202" s="12">
        <v>45.5</v>
      </c>
      <c r="G202" s="13">
        <v>43.5</v>
      </c>
      <c r="H202" s="3" t="s">
        <v>1259</v>
      </c>
      <c r="I202" s="3" t="s">
        <v>1259</v>
      </c>
      <c r="J202" s="3" t="s">
        <v>1259</v>
      </c>
      <c r="K202" s="3" t="s">
        <v>1259</v>
      </c>
      <c r="L202" s="3" t="s">
        <v>1259</v>
      </c>
      <c r="M202" s="3" t="s">
        <v>1259</v>
      </c>
      <c r="N202" s="3" t="s">
        <v>1259</v>
      </c>
      <c r="O202" s="3" t="s">
        <v>1259</v>
      </c>
      <c r="P202" s="3" t="s">
        <v>1259</v>
      </c>
      <c r="Q202" s="3" t="s">
        <v>1259</v>
      </c>
      <c r="R202" s="3" t="s">
        <v>1259</v>
      </c>
      <c r="S202" s="3" t="s">
        <v>1259</v>
      </c>
      <c r="T202" s="3" t="s">
        <v>1259</v>
      </c>
      <c r="U202" s="3" t="s">
        <v>1259</v>
      </c>
      <c r="V202" s="3" t="s">
        <v>1259</v>
      </c>
      <c r="W202" s="3" t="s">
        <v>1259</v>
      </c>
      <c r="X202" s="3" t="s">
        <v>1259</v>
      </c>
      <c r="Y202" s="3" t="s">
        <v>1259</v>
      </c>
      <c r="Z202" s="3" t="s">
        <v>1259</v>
      </c>
      <c r="AA202" s="3" t="s">
        <v>1259</v>
      </c>
      <c r="AB202" s="3" t="s">
        <v>1259</v>
      </c>
      <c r="AC202" s="3" t="s">
        <v>1259</v>
      </c>
      <c r="AD202" s="3" t="s">
        <v>1259</v>
      </c>
      <c r="AE202" s="3" t="s">
        <v>1259</v>
      </c>
      <c r="AF202" s="3" t="s">
        <v>1259</v>
      </c>
      <c r="AG202" s="3" t="s">
        <v>1259</v>
      </c>
      <c r="AH202" s="3" t="s">
        <v>1259</v>
      </c>
      <c r="AI202" s="3" t="s">
        <v>1259</v>
      </c>
      <c r="AJ202" s="3" t="s">
        <v>1259</v>
      </c>
      <c r="AK202" s="3" t="s">
        <v>1259</v>
      </c>
      <c r="AL202" s="3" t="s">
        <v>1259</v>
      </c>
      <c r="AM202" s="3" t="s">
        <v>1259</v>
      </c>
      <c r="AN202" s="3" t="s">
        <v>1259</v>
      </c>
      <c r="AO202" s="47">
        <v>54.7</v>
      </c>
      <c r="AP202" s="3" t="s">
        <v>1259</v>
      </c>
      <c r="AQ202" s="3" t="s">
        <v>1259</v>
      </c>
      <c r="AR202" s="3" t="s">
        <v>1259</v>
      </c>
      <c r="AS202" s="3" t="s">
        <v>1259</v>
      </c>
      <c r="AT202" s="3" t="s">
        <v>1259</v>
      </c>
      <c r="AU202" s="3" t="s">
        <v>1259</v>
      </c>
      <c r="AV202" s="3" t="s">
        <v>1259</v>
      </c>
      <c r="AW202" s="3" t="s">
        <v>1259</v>
      </c>
      <c r="AX202" s="56">
        <v>22.3</v>
      </c>
      <c r="AY202" s="57">
        <v>22.2</v>
      </c>
      <c r="AZ202" s="58">
        <v>23.7</v>
      </c>
      <c r="BA202" s="59">
        <v>23.4</v>
      </c>
    </row>
    <row r="203" spans="1:53" x14ac:dyDescent="0.25">
      <c r="A203" s="4">
        <v>30194</v>
      </c>
      <c r="B203" s="3" t="s">
        <v>1259</v>
      </c>
      <c r="C203" s="3" t="s">
        <v>1259</v>
      </c>
      <c r="D203" s="3" t="s">
        <v>1259</v>
      </c>
      <c r="E203" s="11">
        <v>45.6</v>
      </c>
      <c r="F203" s="12">
        <v>45.2</v>
      </c>
      <c r="G203" s="13">
        <v>43.2</v>
      </c>
      <c r="H203" s="3" t="s">
        <v>1259</v>
      </c>
      <c r="I203" s="3" t="s">
        <v>1259</v>
      </c>
      <c r="J203" s="3" t="s">
        <v>1259</v>
      </c>
      <c r="K203" s="3" t="s">
        <v>1259</v>
      </c>
      <c r="L203" s="3" t="s">
        <v>1259</v>
      </c>
      <c r="M203" s="3" t="s">
        <v>1259</v>
      </c>
      <c r="N203" s="3" t="s">
        <v>1259</v>
      </c>
      <c r="O203" s="3" t="s">
        <v>1259</v>
      </c>
      <c r="P203" s="3" t="s">
        <v>1259</v>
      </c>
      <c r="Q203" s="3" t="s">
        <v>1259</v>
      </c>
      <c r="R203" s="3" t="s">
        <v>1259</v>
      </c>
      <c r="S203" s="3" t="s">
        <v>1259</v>
      </c>
      <c r="T203" s="3" t="s">
        <v>1259</v>
      </c>
      <c r="U203" s="3" t="s">
        <v>1259</v>
      </c>
      <c r="V203" s="3" t="s">
        <v>1259</v>
      </c>
      <c r="W203" s="3" t="s">
        <v>1259</v>
      </c>
      <c r="X203" s="3" t="s">
        <v>1259</v>
      </c>
      <c r="Y203" s="3" t="s">
        <v>1259</v>
      </c>
      <c r="Z203" s="3" t="s">
        <v>1259</v>
      </c>
      <c r="AA203" s="3" t="s">
        <v>1259</v>
      </c>
      <c r="AB203" s="3" t="s">
        <v>1259</v>
      </c>
      <c r="AC203" s="3" t="s">
        <v>1259</v>
      </c>
      <c r="AD203" s="3" t="s">
        <v>1259</v>
      </c>
      <c r="AE203" s="3" t="s">
        <v>1259</v>
      </c>
      <c r="AF203" s="3" t="s">
        <v>1259</v>
      </c>
      <c r="AG203" s="3" t="s">
        <v>1259</v>
      </c>
      <c r="AH203" s="3" t="s">
        <v>1259</v>
      </c>
      <c r="AI203" s="3" t="s">
        <v>1259</v>
      </c>
      <c r="AJ203" s="3" t="s">
        <v>1259</v>
      </c>
      <c r="AK203" s="3" t="s">
        <v>1259</v>
      </c>
      <c r="AL203" s="3" t="s">
        <v>1259</v>
      </c>
      <c r="AM203" s="3" t="s">
        <v>1259</v>
      </c>
      <c r="AN203" s="3" t="s">
        <v>1259</v>
      </c>
      <c r="AO203" s="47">
        <v>54.6</v>
      </c>
      <c r="AP203" s="3" t="s">
        <v>1259</v>
      </c>
      <c r="AQ203" s="3" t="s">
        <v>1259</v>
      </c>
      <c r="AR203" s="3" t="s">
        <v>1259</v>
      </c>
      <c r="AS203" s="3" t="s">
        <v>1259</v>
      </c>
      <c r="AT203" s="3" t="s">
        <v>1259</v>
      </c>
      <c r="AU203" s="3" t="s">
        <v>1259</v>
      </c>
      <c r="AV203" s="3" t="s">
        <v>1259</v>
      </c>
      <c r="AW203" s="3" t="s">
        <v>1259</v>
      </c>
      <c r="AX203" s="56">
        <v>22.5</v>
      </c>
      <c r="AY203" s="57">
        <v>22.5</v>
      </c>
      <c r="AZ203" s="58">
        <v>23.8</v>
      </c>
      <c r="BA203" s="59">
        <v>23.7</v>
      </c>
    </row>
    <row r="204" spans="1:53" x14ac:dyDescent="0.25">
      <c r="A204" s="4">
        <v>30224</v>
      </c>
      <c r="B204" s="3" t="s">
        <v>1259</v>
      </c>
      <c r="C204" s="3" t="s">
        <v>1259</v>
      </c>
      <c r="D204" s="3" t="s">
        <v>1259</v>
      </c>
      <c r="E204" s="11">
        <v>45.2</v>
      </c>
      <c r="F204" s="12">
        <v>44.9</v>
      </c>
      <c r="G204" s="13">
        <v>42.4</v>
      </c>
      <c r="H204" s="3" t="s">
        <v>1259</v>
      </c>
      <c r="I204" s="3" t="s">
        <v>1259</v>
      </c>
      <c r="J204" s="3" t="s">
        <v>1259</v>
      </c>
      <c r="K204" s="3" t="s">
        <v>1259</v>
      </c>
      <c r="L204" s="3" t="s">
        <v>1259</v>
      </c>
      <c r="M204" s="3" t="s">
        <v>1259</v>
      </c>
      <c r="N204" s="3" t="s">
        <v>1259</v>
      </c>
      <c r="O204" s="3" t="s">
        <v>1259</v>
      </c>
      <c r="P204" s="3" t="s">
        <v>1259</v>
      </c>
      <c r="Q204" s="3" t="s">
        <v>1259</v>
      </c>
      <c r="R204" s="3" t="s">
        <v>1259</v>
      </c>
      <c r="S204" s="3" t="s">
        <v>1259</v>
      </c>
      <c r="T204" s="3" t="s">
        <v>1259</v>
      </c>
      <c r="U204" s="3" t="s">
        <v>1259</v>
      </c>
      <c r="V204" s="3" t="s">
        <v>1259</v>
      </c>
      <c r="W204" s="3" t="s">
        <v>1259</v>
      </c>
      <c r="X204" s="3" t="s">
        <v>1259</v>
      </c>
      <c r="Y204" s="3" t="s">
        <v>1259</v>
      </c>
      <c r="Z204" s="3" t="s">
        <v>1259</v>
      </c>
      <c r="AA204" s="3" t="s">
        <v>1259</v>
      </c>
      <c r="AB204" s="3" t="s">
        <v>1259</v>
      </c>
      <c r="AC204" s="3" t="s">
        <v>1259</v>
      </c>
      <c r="AD204" s="3" t="s">
        <v>1259</v>
      </c>
      <c r="AE204" s="3" t="s">
        <v>1259</v>
      </c>
      <c r="AF204" s="3" t="s">
        <v>1259</v>
      </c>
      <c r="AG204" s="3" t="s">
        <v>1259</v>
      </c>
      <c r="AH204" s="3" t="s">
        <v>1259</v>
      </c>
      <c r="AI204" s="3" t="s">
        <v>1259</v>
      </c>
      <c r="AJ204" s="3" t="s">
        <v>1259</v>
      </c>
      <c r="AK204" s="3" t="s">
        <v>1259</v>
      </c>
      <c r="AL204" s="3" t="s">
        <v>1259</v>
      </c>
      <c r="AM204" s="3" t="s">
        <v>1259</v>
      </c>
      <c r="AN204" s="3" t="s">
        <v>1259</v>
      </c>
      <c r="AO204" s="47">
        <v>53.2</v>
      </c>
      <c r="AP204" s="3" t="s">
        <v>1259</v>
      </c>
      <c r="AQ204" s="3" t="s">
        <v>1259</v>
      </c>
      <c r="AR204" s="3" t="s">
        <v>1259</v>
      </c>
      <c r="AS204" s="3" t="s">
        <v>1259</v>
      </c>
      <c r="AT204" s="3" t="s">
        <v>1259</v>
      </c>
      <c r="AU204" s="3" t="s">
        <v>1259</v>
      </c>
      <c r="AV204" s="3" t="s">
        <v>1259</v>
      </c>
      <c r="AW204" s="3" t="s">
        <v>1259</v>
      </c>
      <c r="AX204" s="56">
        <v>22.7</v>
      </c>
      <c r="AY204" s="57">
        <v>22.8</v>
      </c>
      <c r="AZ204" s="58">
        <v>23.9</v>
      </c>
      <c r="BA204" s="59">
        <v>24</v>
      </c>
    </row>
    <row r="205" spans="1:53" x14ac:dyDescent="0.25">
      <c r="A205" s="4">
        <v>30255</v>
      </c>
      <c r="B205" s="3" t="s">
        <v>1259</v>
      </c>
      <c r="C205" s="3" t="s">
        <v>1259</v>
      </c>
      <c r="D205" s="3" t="s">
        <v>1259</v>
      </c>
      <c r="E205" s="11">
        <v>45</v>
      </c>
      <c r="F205" s="12">
        <v>44.7</v>
      </c>
      <c r="G205" s="13">
        <v>42.4</v>
      </c>
      <c r="H205" s="3" t="s">
        <v>1259</v>
      </c>
      <c r="I205" s="3" t="s">
        <v>1259</v>
      </c>
      <c r="J205" s="3" t="s">
        <v>1259</v>
      </c>
      <c r="K205" s="3" t="s">
        <v>1259</v>
      </c>
      <c r="L205" s="3" t="s">
        <v>1259</v>
      </c>
      <c r="M205" s="3" t="s">
        <v>1259</v>
      </c>
      <c r="N205" s="3" t="s">
        <v>1259</v>
      </c>
      <c r="O205" s="3" t="s">
        <v>1259</v>
      </c>
      <c r="P205" s="3" t="s">
        <v>1259</v>
      </c>
      <c r="Q205" s="3" t="s">
        <v>1259</v>
      </c>
      <c r="R205" s="3" t="s">
        <v>1259</v>
      </c>
      <c r="S205" s="3" t="s">
        <v>1259</v>
      </c>
      <c r="T205" s="3" t="s">
        <v>1259</v>
      </c>
      <c r="U205" s="3" t="s">
        <v>1259</v>
      </c>
      <c r="V205" s="3" t="s">
        <v>1259</v>
      </c>
      <c r="W205" s="3" t="s">
        <v>1259</v>
      </c>
      <c r="X205" s="3" t="s">
        <v>1259</v>
      </c>
      <c r="Y205" s="3" t="s">
        <v>1259</v>
      </c>
      <c r="Z205" s="3" t="s">
        <v>1259</v>
      </c>
      <c r="AA205" s="3" t="s">
        <v>1259</v>
      </c>
      <c r="AB205" s="3" t="s">
        <v>1259</v>
      </c>
      <c r="AC205" s="3" t="s">
        <v>1259</v>
      </c>
      <c r="AD205" s="3" t="s">
        <v>1259</v>
      </c>
      <c r="AE205" s="3" t="s">
        <v>1259</v>
      </c>
      <c r="AF205" s="3" t="s">
        <v>1259</v>
      </c>
      <c r="AG205" s="3" t="s">
        <v>1259</v>
      </c>
      <c r="AH205" s="3" t="s">
        <v>1259</v>
      </c>
      <c r="AI205" s="3" t="s">
        <v>1259</v>
      </c>
      <c r="AJ205" s="3" t="s">
        <v>1259</v>
      </c>
      <c r="AK205" s="3" t="s">
        <v>1259</v>
      </c>
      <c r="AL205" s="3" t="s">
        <v>1259</v>
      </c>
      <c r="AM205" s="3" t="s">
        <v>1259</v>
      </c>
      <c r="AN205" s="3" t="s">
        <v>1259</v>
      </c>
      <c r="AO205" s="47">
        <v>52.4</v>
      </c>
      <c r="AP205" s="3" t="s">
        <v>1259</v>
      </c>
      <c r="AQ205" s="3" t="s">
        <v>1259</v>
      </c>
      <c r="AR205" s="3" t="s">
        <v>1259</v>
      </c>
      <c r="AS205" s="3" t="s">
        <v>1259</v>
      </c>
      <c r="AT205" s="3" t="s">
        <v>1259</v>
      </c>
      <c r="AU205" s="3" t="s">
        <v>1259</v>
      </c>
      <c r="AV205" s="3" t="s">
        <v>1259</v>
      </c>
      <c r="AW205" s="3" t="s">
        <v>1259</v>
      </c>
      <c r="AX205" s="56">
        <v>22.8</v>
      </c>
      <c r="AY205" s="57">
        <v>23.1</v>
      </c>
      <c r="AZ205" s="58">
        <v>24</v>
      </c>
      <c r="BA205" s="59">
        <v>24.2</v>
      </c>
    </row>
    <row r="206" spans="1:53" x14ac:dyDescent="0.25">
      <c r="A206" s="4">
        <v>30285</v>
      </c>
      <c r="B206" s="3" t="s">
        <v>1259</v>
      </c>
      <c r="C206" s="3" t="s">
        <v>1259</v>
      </c>
      <c r="D206" s="3" t="s">
        <v>1259</v>
      </c>
      <c r="E206" s="11">
        <v>44.7</v>
      </c>
      <c r="F206" s="12">
        <v>44.6</v>
      </c>
      <c r="G206" s="13">
        <v>41.8</v>
      </c>
      <c r="H206" s="3" t="s">
        <v>1259</v>
      </c>
      <c r="I206" s="3" t="s">
        <v>1259</v>
      </c>
      <c r="J206" s="3" t="s">
        <v>1259</v>
      </c>
      <c r="K206" s="3" t="s">
        <v>1259</v>
      </c>
      <c r="L206" s="3" t="s">
        <v>1259</v>
      </c>
      <c r="M206" s="3" t="s">
        <v>1259</v>
      </c>
      <c r="N206" s="3" t="s">
        <v>1259</v>
      </c>
      <c r="O206" s="3" t="s">
        <v>1259</v>
      </c>
      <c r="P206" s="3" t="s">
        <v>1259</v>
      </c>
      <c r="Q206" s="3" t="s">
        <v>1259</v>
      </c>
      <c r="R206" s="3" t="s">
        <v>1259</v>
      </c>
      <c r="S206" s="3" t="s">
        <v>1259</v>
      </c>
      <c r="T206" s="3" t="s">
        <v>1259</v>
      </c>
      <c r="U206" s="3" t="s">
        <v>1259</v>
      </c>
      <c r="V206" s="3" t="s">
        <v>1259</v>
      </c>
      <c r="W206" s="3" t="s">
        <v>1259</v>
      </c>
      <c r="X206" s="3" t="s">
        <v>1259</v>
      </c>
      <c r="Y206" s="3" t="s">
        <v>1259</v>
      </c>
      <c r="Z206" s="3" t="s">
        <v>1259</v>
      </c>
      <c r="AA206" s="3" t="s">
        <v>1259</v>
      </c>
      <c r="AB206" s="3" t="s">
        <v>1259</v>
      </c>
      <c r="AC206" s="3" t="s">
        <v>1259</v>
      </c>
      <c r="AD206" s="3" t="s">
        <v>1259</v>
      </c>
      <c r="AE206" s="3" t="s">
        <v>1259</v>
      </c>
      <c r="AF206" s="3" t="s">
        <v>1259</v>
      </c>
      <c r="AG206" s="3" t="s">
        <v>1259</v>
      </c>
      <c r="AH206" s="3" t="s">
        <v>1259</v>
      </c>
      <c r="AI206" s="3" t="s">
        <v>1259</v>
      </c>
      <c r="AJ206" s="3" t="s">
        <v>1259</v>
      </c>
      <c r="AK206" s="3" t="s">
        <v>1259</v>
      </c>
      <c r="AL206" s="3" t="s">
        <v>1259</v>
      </c>
      <c r="AM206" s="3" t="s">
        <v>1259</v>
      </c>
      <c r="AN206" s="3" t="s">
        <v>1259</v>
      </c>
      <c r="AO206" s="47">
        <v>51.9</v>
      </c>
      <c r="AP206" s="3" t="s">
        <v>1259</v>
      </c>
      <c r="AQ206" s="3" t="s">
        <v>1259</v>
      </c>
      <c r="AR206" s="3" t="s">
        <v>1259</v>
      </c>
      <c r="AS206" s="3" t="s">
        <v>1259</v>
      </c>
      <c r="AT206" s="3" t="s">
        <v>1259</v>
      </c>
      <c r="AU206" s="3" t="s">
        <v>1259</v>
      </c>
      <c r="AV206" s="3" t="s">
        <v>1259</v>
      </c>
      <c r="AW206" s="3" t="s">
        <v>1259</v>
      </c>
      <c r="AX206" s="56">
        <v>23.1</v>
      </c>
      <c r="AY206" s="57">
        <v>23.4</v>
      </c>
      <c r="AZ206" s="58">
        <v>24.3</v>
      </c>
      <c r="BA206" s="59">
        <v>24.4</v>
      </c>
    </row>
    <row r="207" spans="1:53" x14ac:dyDescent="0.25">
      <c r="A207" s="4">
        <v>30316</v>
      </c>
      <c r="B207" s="3" t="s">
        <v>1259</v>
      </c>
      <c r="C207" s="3" t="s">
        <v>1259</v>
      </c>
      <c r="D207" s="3" t="s">
        <v>1259</v>
      </c>
      <c r="E207" s="11">
        <v>44.6</v>
      </c>
      <c r="F207" s="12">
        <v>44.4</v>
      </c>
      <c r="G207" s="13">
        <v>41.8</v>
      </c>
      <c r="H207" s="3" t="s">
        <v>1259</v>
      </c>
      <c r="I207" s="3" t="s">
        <v>1259</v>
      </c>
      <c r="J207" s="3" t="s">
        <v>1259</v>
      </c>
      <c r="K207" s="3" t="s">
        <v>1259</v>
      </c>
      <c r="L207" s="3" t="s">
        <v>1259</v>
      </c>
      <c r="M207" s="3" t="s">
        <v>1259</v>
      </c>
      <c r="N207" s="3" t="s">
        <v>1259</v>
      </c>
      <c r="O207" s="3" t="s">
        <v>1259</v>
      </c>
      <c r="P207" s="3" t="s">
        <v>1259</v>
      </c>
      <c r="Q207" s="3" t="s">
        <v>1259</v>
      </c>
      <c r="R207" s="3" t="s">
        <v>1259</v>
      </c>
      <c r="S207" s="3" t="s">
        <v>1259</v>
      </c>
      <c r="T207" s="3" t="s">
        <v>1259</v>
      </c>
      <c r="U207" s="3" t="s">
        <v>1259</v>
      </c>
      <c r="V207" s="3" t="s">
        <v>1259</v>
      </c>
      <c r="W207" s="3" t="s">
        <v>1259</v>
      </c>
      <c r="X207" s="3" t="s">
        <v>1259</v>
      </c>
      <c r="Y207" s="3" t="s">
        <v>1259</v>
      </c>
      <c r="Z207" s="3" t="s">
        <v>1259</v>
      </c>
      <c r="AA207" s="3" t="s">
        <v>1259</v>
      </c>
      <c r="AB207" s="3" t="s">
        <v>1259</v>
      </c>
      <c r="AC207" s="3" t="s">
        <v>1259</v>
      </c>
      <c r="AD207" s="3" t="s">
        <v>1259</v>
      </c>
      <c r="AE207" s="3" t="s">
        <v>1259</v>
      </c>
      <c r="AF207" s="3" t="s">
        <v>1259</v>
      </c>
      <c r="AG207" s="3" t="s">
        <v>1259</v>
      </c>
      <c r="AH207" s="3" t="s">
        <v>1259</v>
      </c>
      <c r="AI207" s="3" t="s">
        <v>1259</v>
      </c>
      <c r="AJ207" s="3" t="s">
        <v>1259</v>
      </c>
      <c r="AK207" s="3" t="s">
        <v>1259</v>
      </c>
      <c r="AL207" s="3" t="s">
        <v>1259</v>
      </c>
      <c r="AM207" s="3" t="s">
        <v>1259</v>
      </c>
      <c r="AN207" s="3" t="s">
        <v>1259</v>
      </c>
      <c r="AO207" s="47">
        <v>51.9</v>
      </c>
      <c r="AP207" s="3" t="s">
        <v>1259</v>
      </c>
      <c r="AQ207" s="3" t="s">
        <v>1259</v>
      </c>
      <c r="AR207" s="3" t="s">
        <v>1259</v>
      </c>
      <c r="AS207" s="3" t="s">
        <v>1259</v>
      </c>
      <c r="AT207" s="3" t="s">
        <v>1259</v>
      </c>
      <c r="AU207" s="3" t="s">
        <v>1259</v>
      </c>
      <c r="AV207" s="3" t="s">
        <v>1259</v>
      </c>
      <c r="AW207" s="3" t="s">
        <v>1259</v>
      </c>
      <c r="AX207" s="56">
        <v>23.5</v>
      </c>
      <c r="AY207" s="57">
        <v>23.8</v>
      </c>
      <c r="AZ207" s="58">
        <v>24.7</v>
      </c>
      <c r="BA207" s="59">
        <v>24.6</v>
      </c>
    </row>
    <row r="208" spans="1:53" x14ac:dyDescent="0.25">
      <c r="A208" s="4">
        <v>30347</v>
      </c>
      <c r="B208" s="3" t="s">
        <v>1259</v>
      </c>
      <c r="C208" s="3" t="s">
        <v>1259</v>
      </c>
      <c r="D208" s="3" t="s">
        <v>1259</v>
      </c>
      <c r="E208" s="11">
        <v>44.6</v>
      </c>
      <c r="F208" s="12">
        <v>44.5</v>
      </c>
      <c r="G208" s="13">
        <v>41.6</v>
      </c>
      <c r="H208" s="3" t="s">
        <v>1259</v>
      </c>
      <c r="I208" s="3" t="s">
        <v>1259</v>
      </c>
      <c r="J208" s="3" t="s">
        <v>1259</v>
      </c>
      <c r="K208" s="3" t="s">
        <v>1259</v>
      </c>
      <c r="L208" s="3" t="s">
        <v>1259</v>
      </c>
      <c r="M208" s="3" t="s">
        <v>1259</v>
      </c>
      <c r="N208" s="3" t="s">
        <v>1259</v>
      </c>
      <c r="O208" s="3" t="s">
        <v>1259</v>
      </c>
      <c r="P208" s="3" t="s">
        <v>1259</v>
      </c>
      <c r="Q208" s="3" t="s">
        <v>1259</v>
      </c>
      <c r="R208" s="3" t="s">
        <v>1259</v>
      </c>
      <c r="S208" s="25">
        <v>94.8</v>
      </c>
      <c r="T208" s="3" t="s">
        <v>1259</v>
      </c>
      <c r="U208" s="3" t="s">
        <v>1259</v>
      </c>
      <c r="V208" s="3" t="s">
        <v>1259</v>
      </c>
      <c r="W208" s="3" t="s">
        <v>1259</v>
      </c>
      <c r="X208" s="3" t="s">
        <v>1259</v>
      </c>
      <c r="Y208" s="3" t="s">
        <v>1259</v>
      </c>
      <c r="Z208" s="3" t="s">
        <v>1259</v>
      </c>
      <c r="AA208" s="3" t="s">
        <v>1259</v>
      </c>
      <c r="AB208" s="3" t="s">
        <v>1259</v>
      </c>
      <c r="AC208" s="3" t="s">
        <v>1259</v>
      </c>
      <c r="AD208" s="3" t="s">
        <v>1259</v>
      </c>
      <c r="AE208" s="3" t="s">
        <v>1259</v>
      </c>
      <c r="AF208" s="3" t="s">
        <v>1259</v>
      </c>
      <c r="AG208" s="3" t="s">
        <v>1259</v>
      </c>
      <c r="AH208" s="3" t="s">
        <v>1259</v>
      </c>
      <c r="AI208" s="3" t="s">
        <v>1259</v>
      </c>
      <c r="AJ208" s="3" t="s">
        <v>1259</v>
      </c>
      <c r="AK208" s="3" t="s">
        <v>1259</v>
      </c>
      <c r="AL208" s="3" t="s">
        <v>1259</v>
      </c>
      <c r="AM208" s="3" t="s">
        <v>1259</v>
      </c>
      <c r="AN208" s="3" t="s">
        <v>1259</v>
      </c>
      <c r="AO208" s="47">
        <v>51.8</v>
      </c>
      <c r="AP208" s="3" t="s">
        <v>1259</v>
      </c>
      <c r="AQ208" s="3" t="s">
        <v>1259</v>
      </c>
      <c r="AR208" s="3" t="s">
        <v>1259</v>
      </c>
      <c r="AS208" s="3" t="s">
        <v>1259</v>
      </c>
      <c r="AT208" s="3" t="s">
        <v>1259</v>
      </c>
      <c r="AU208" s="3" t="s">
        <v>1259</v>
      </c>
      <c r="AV208" s="3" t="s">
        <v>1259</v>
      </c>
      <c r="AW208" s="3" t="s">
        <v>1259</v>
      </c>
      <c r="AX208" s="56">
        <v>23.9</v>
      </c>
      <c r="AY208" s="57">
        <v>24.4</v>
      </c>
      <c r="AZ208" s="58">
        <v>25.2</v>
      </c>
      <c r="BA208" s="59">
        <v>25</v>
      </c>
    </row>
    <row r="209" spans="1:53" x14ac:dyDescent="0.25">
      <c r="A209" s="4">
        <v>30375</v>
      </c>
      <c r="B209" s="3" t="s">
        <v>1259</v>
      </c>
      <c r="C209" s="3" t="s">
        <v>1259</v>
      </c>
      <c r="D209" s="3" t="s">
        <v>1259</v>
      </c>
      <c r="E209" s="11">
        <v>44.5</v>
      </c>
      <c r="F209" s="12">
        <v>44.5</v>
      </c>
      <c r="G209" s="13">
        <v>41.6</v>
      </c>
      <c r="H209" s="3" t="s">
        <v>1259</v>
      </c>
      <c r="I209" s="3" t="s">
        <v>1259</v>
      </c>
      <c r="J209" s="3" t="s">
        <v>1259</v>
      </c>
      <c r="K209" s="3" t="s">
        <v>1259</v>
      </c>
      <c r="L209" s="3" t="s">
        <v>1259</v>
      </c>
      <c r="M209" s="3" t="s">
        <v>1259</v>
      </c>
      <c r="N209" s="3" t="s">
        <v>1259</v>
      </c>
      <c r="O209" s="3" t="s">
        <v>1259</v>
      </c>
      <c r="P209" s="3" t="s">
        <v>1259</v>
      </c>
      <c r="Q209" s="3" t="s">
        <v>1259</v>
      </c>
      <c r="R209" s="3" t="s">
        <v>1259</v>
      </c>
      <c r="S209" s="25">
        <v>95.7</v>
      </c>
      <c r="T209" s="3" t="s">
        <v>1259</v>
      </c>
      <c r="U209" s="3" t="s">
        <v>1259</v>
      </c>
      <c r="V209" s="3" t="s">
        <v>1259</v>
      </c>
      <c r="W209" s="3" t="s">
        <v>1259</v>
      </c>
      <c r="X209" s="3" t="s">
        <v>1259</v>
      </c>
      <c r="Y209" s="3" t="s">
        <v>1259</v>
      </c>
      <c r="Z209" s="3" t="s">
        <v>1259</v>
      </c>
      <c r="AA209" s="3" t="s">
        <v>1259</v>
      </c>
      <c r="AB209" s="3" t="s">
        <v>1259</v>
      </c>
      <c r="AC209" s="3" t="s">
        <v>1259</v>
      </c>
      <c r="AD209" s="3" t="s">
        <v>1259</v>
      </c>
      <c r="AE209" s="3" t="s">
        <v>1259</v>
      </c>
      <c r="AF209" s="3" t="s">
        <v>1259</v>
      </c>
      <c r="AG209" s="3" t="s">
        <v>1259</v>
      </c>
      <c r="AH209" s="3" t="s">
        <v>1259</v>
      </c>
      <c r="AI209" s="3" t="s">
        <v>1259</v>
      </c>
      <c r="AJ209" s="3" t="s">
        <v>1259</v>
      </c>
      <c r="AK209" s="3" t="s">
        <v>1259</v>
      </c>
      <c r="AL209" s="3" t="s">
        <v>1259</v>
      </c>
      <c r="AM209" s="3" t="s">
        <v>1259</v>
      </c>
      <c r="AN209" s="3" t="s">
        <v>1259</v>
      </c>
      <c r="AO209" s="47">
        <v>52</v>
      </c>
      <c r="AP209" s="3" t="s">
        <v>1259</v>
      </c>
      <c r="AQ209" s="3" t="s">
        <v>1259</v>
      </c>
      <c r="AR209" s="3" t="s">
        <v>1259</v>
      </c>
      <c r="AS209" s="3" t="s">
        <v>1259</v>
      </c>
      <c r="AT209" s="3" t="s">
        <v>1259</v>
      </c>
      <c r="AU209" s="3" t="s">
        <v>1259</v>
      </c>
      <c r="AV209" s="3" t="s">
        <v>1259</v>
      </c>
      <c r="AW209" s="3" t="s">
        <v>1259</v>
      </c>
      <c r="AX209" s="56">
        <v>24.5</v>
      </c>
      <c r="AY209" s="57">
        <v>24.9</v>
      </c>
      <c r="AZ209" s="58">
        <v>25.8</v>
      </c>
      <c r="BA209" s="59">
        <v>25.5</v>
      </c>
    </row>
    <row r="210" spans="1:53" x14ac:dyDescent="0.25">
      <c r="A210" s="4">
        <v>30406</v>
      </c>
      <c r="B210" s="3" t="s">
        <v>1259</v>
      </c>
      <c r="C210" s="3" t="s">
        <v>1259</v>
      </c>
      <c r="D210" s="3" t="s">
        <v>1259</v>
      </c>
      <c r="E210" s="11">
        <v>44.4</v>
      </c>
      <c r="F210" s="12">
        <v>44.4</v>
      </c>
      <c r="G210" s="13">
        <v>41.8</v>
      </c>
      <c r="H210" s="3" t="s">
        <v>1259</v>
      </c>
      <c r="I210" s="3" t="s">
        <v>1259</v>
      </c>
      <c r="J210" s="3" t="s">
        <v>1259</v>
      </c>
      <c r="K210" s="3" t="s">
        <v>1259</v>
      </c>
      <c r="L210" s="3" t="s">
        <v>1259</v>
      </c>
      <c r="M210" s="3" t="s">
        <v>1259</v>
      </c>
      <c r="N210" s="3" t="s">
        <v>1259</v>
      </c>
      <c r="O210" s="3" t="s">
        <v>1259</v>
      </c>
      <c r="P210" s="3" t="s">
        <v>1259</v>
      </c>
      <c r="Q210" s="3" t="s">
        <v>1259</v>
      </c>
      <c r="R210" s="3" t="s">
        <v>1259</v>
      </c>
      <c r="S210" s="25">
        <v>96.9</v>
      </c>
      <c r="T210" s="3" t="s">
        <v>1259</v>
      </c>
      <c r="U210" s="3" t="s">
        <v>1259</v>
      </c>
      <c r="V210" s="3" t="s">
        <v>1259</v>
      </c>
      <c r="W210" s="3" t="s">
        <v>1259</v>
      </c>
      <c r="X210" s="3" t="s">
        <v>1259</v>
      </c>
      <c r="Y210" s="3" t="s">
        <v>1259</v>
      </c>
      <c r="Z210" s="3" t="s">
        <v>1259</v>
      </c>
      <c r="AA210" s="3" t="s">
        <v>1259</v>
      </c>
      <c r="AB210" s="3" t="s">
        <v>1259</v>
      </c>
      <c r="AC210" s="3" t="s">
        <v>1259</v>
      </c>
      <c r="AD210" s="3" t="s">
        <v>1259</v>
      </c>
      <c r="AE210" s="3" t="s">
        <v>1259</v>
      </c>
      <c r="AF210" s="3" t="s">
        <v>1259</v>
      </c>
      <c r="AG210" s="3" t="s">
        <v>1259</v>
      </c>
      <c r="AH210" s="3" t="s">
        <v>1259</v>
      </c>
      <c r="AI210" s="3" t="s">
        <v>1259</v>
      </c>
      <c r="AJ210" s="3" t="s">
        <v>1259</v>
      </c>
      <c r="AK210" s="3" t="s">
        <v>1259</v>
      </c>
      <c r="AL210" s="3" t="s">
        <v>1259</v>
      </c>
      <c r="AM210" s="3" t="s">
        <v>1259</v>
      </c>
      <c r="AN210" s="3" t="s">
        <v>1259</v>
      </c>
      <c r="AO210" s="47">
        <v>52.5</v>
      </c>
      <c r="AP210" s="3" t="s">
        <v>1259</v>
      </c>
      <c r="AQ210" s="3" t="s">
        <v>1259</v>
      </c>
      <c r="AR210" s="3" t="s">
        <v>1259</v>
      </c>
      <c r="AS210" s="3" t="s">
        <v>1259</v>
      </c>
      <c r="AT210" s="3" t="s">
        <v>1259</v>
      </c>
      <c r="AU210" s="3" t="s">
        <v>1259</v>
      </c>
      <c r="AV210" s="3" t="s">
        <v>1259</v>
      </c>
      <c r="AW210" s="3" t="s">
        <v>1259</v>
      </c>
      <c r="AX210" s="56">
        <v>25.1</v>
      </c>
      <c r="AY210" s="57">
        <v>25.5</v>
      </c>
      <c r="AZ210" s="58">
        <v>26.4</v>
      </c>
      <c r="BA210" s="59">
        <v>26.1</v>
      </c>
    </row>
    <row r="211" spans="1:53" x14ac:dyDescent="0.25">
      <c r="A211" s="4">
        <v>30436</v>
      </c>
      <c r="B211" s="3" t="s">
        <v>1259</v>
      </c>
      <c r="C211" s="3" t="s">
        <v>1259</v>
      </c>
      <c r="D211" s="3" t="s">
        <v>1259</v>
      </c>
      <c r="E211" s="11">
        <v>44.4</v>
      </c>
      <c r="F211" s="12">
        <v>44.2</v>
      </c>
      <c r="G211" s="13">
        <v>42</v>
      </c>
      <c r="H211" s="3" t="s">
        <v>1259</v>
      </c>
      <c r="I211" s="3" t="s">
        <v>1259</v>
      </c>
      <c r="J211" s="3" t="s">
        <v>1259</v>
      </c>
      <c r="K211" s="3" t="s">
        <v>1259</v>
      </c>
      <c r="L211" s="3" t="s">
        <v>1259</v>
      </c>
      <c r="M211" s="3" t="s">
        <v>1259</v>
      </c>
      <c r="N211" s="3" t="s">
        <v>1259</v>
      </c>
      <c r="O211" s="3" t="s">
        <v>1259</v>
      </c>
      <c r="P211" s="3" t="s">
        <v>1259</v>
      </c>
      <c r="Q211" s="3" t="s">
        <v>1259</v>
      </c>
      <c r="R211" s="3" t="s">
        <v>1259</v>
      </c>
      <c r="S211" s="25">
        <v>98.5</v>
      </c>
      <c r="T211" s="3" t="s">
        <v>1259</v>
      </c>
      <c r="U211" s="3" t="s">
        <v>1259</v>
      </c>
      <c r="V211" s="3" t="s">
        <v>1259</v>
      </c>
      <c r="W211" s="3" t="s">
        <v>1259</v>
      </c>
      <c r="X211" s="3" t="s">
        <v>1259</v>
      </c>
      <c r="Y211" s="3" t="s">
        <v>1259</v>
      </c>
      <c r="Z211" s="3" t="s">
        <v>1259</v>
      </c>
      <c r="AA211" s="3" t="s">
        <v>1259</v>
      </c>
      <c r="AB211" s="3" t="s">
        <v>1259</v>
      </c>
      <c r="AC211" s="3" t="s">
        <v>1259</v>
      </c>
      <c r="AD211" s="3" t="s">
        <v>1259</v>
      </c>
      <c r="AE211" s="3" t="s">
        <v>1259</v>
      </c>
      <c r="AF211" s="3" t="s">
        <v>1259</v>
      </c>
      <c r="AG211" s="3" t="s">
        <v>1259</v>
      </c>
      <c r="AH211" s="3" t="s">
        <v>1259</v>
      </c>
      <c r="AI211" s="3" t="s">
        <v>1259</v>
      </c>
      <c r="AJ211" s="3" t="s">
        <v>1259</v>
      </c>
      <c r="AK211" s="3" t="s">
        <v>1259</v>
      </c>
      <c r="AL211" s="3" t="s">
        <v>1259</v>
      </c>
      <c r="AM211" s="3" t="s">
        <v>1259</v>
      </c>
      <c r="AN211" s="3" t="s">
        <v>1259</v>
      </c>
      <c r="AO211" s="47">
        <v>53.7</v>
      </c>
      <c r="AP211" s="3" t="s">
        <v>1259</v>
      </c>
      <c r="AQ211" s="3" t="s">
        <v>1259</v>
      </c>
      <c r="AR211" s="3" t="s">
        <v>1259</v>
      </c>
      <c r="AS211" s="3" t="s">
        <v>1259</v>
      </c>
      <c r="AT211" s="3" t="s">
        <v>1259</v>
      </c>
      <c r="AU211" s="3" t="s">
        <v>1259</v>
      </c>
      <c r="AV211" s="3" t="s">
        <v>1259</v>
      </c>
      <c r="AW211" s="3" t="s">
        <v>1259</v>
      </c>
      <c r="AX211" s="56">
        <v>25.6</v>
      </c>
      <c r="AY211" s="57">
        <v>25.9</v>
      </c>
      <c r="AZ211" s="58">
        <v>26.9</v>
      </c>
      <c r="BA211" s="59">
        <v>26.7</v>
      </c>
    </row>
    <row r="212" spans="1:53" x14ac:dyDescent="0.25">
      <c r="A212" s="4">
        <v>30467</v>
      </c>
      <c r="B212" s="3" t="s">
        <v>1259</v>
      </c>
      <c r="C212" s="3" t="s">
        <v>1259</v>
      </c>
      <c r="D212" s="3" t="s">
        <v>1259</v>
      </c>
      <c r="E212" s="11">
        <v>44.3</v>
      </c>
      <c r="F212" s="12">
        <v>44.1</v>
      </c>
      <c r="G212" s="13">
        <v>42</v>
      </c>
      <c r="H212" s="3" t="s">
        <v>1259</v>
      </c>
      <c r="I212" s="3" t="s">
        <v>1259</v>
      </c>
      <c r="J212" s="3" t="s">
        <v>1259</v>
      </c>
      <c r="K212" s="3" t="s">
        <v>1259</v>
      </c>
      <c r="L212" s="3" t="s">
        <v>1259</v>
      </c>
      <c r="M212" s="3" t="s">
        <v>1259</v>
      </c>
      <c r="N212" s="3" t="s">
        <v>1259</v>
      </c>
      <c r="O212" s="3" t="s">
        <v>1259</v>
      </c>
      <c r="P212" s="3" t="s">
        <v>1259</v>
      </c>
      <c r="Q212" s="3" t="s">
        <v>1259</v>
      </c>
      <c r="R212" s="3" t="s">
        <v>1259</v>
      </c>
      <c r="S212" s="25">
        <v>100.3</v>
      </c>
      <c r="T212" s="3" t="s">
        <v>1259</v>
      </c>
      <c r="U212" s="3" t="s">
        <v>1259</v>
      </c>
      <c r="V212" s="3" t="s">
        <v>1259</v>
      </c>
      <c r="W212" s="3" t="s">
        <v>1259</v>
      </c>
      <c r="X212" s="3" t="s">
        <v>1259</v>
      </c>
      <c r="Y212" s="3" t="s">
        <v>1259</v>
      </c>
      <c r="Z212" s="3" t="s">
        <v>1259</v>
      </c>
      <c r="AA212" s="3" t="s">
        <v>1259</v>
      </c>
      <c r="AB212" s="3" t="s">
        <v>1259</v>
      </c>
      <c r="AC212" s="3" t="s">
        <v>1259</v>
      </c>
      <c r="AD212" s="3" t="s">
        <v>1259</v>
      </c>
      <c r="AE212" s="3" t="s">
        <v>1259</v>
      </c>
      <c r="AF212" s="3" t="s">
        <v>1259</v>
      </c>
      <c r="AG212" s="3" t="s">
        <v>1259</v>
      </c>
      <c r="AH212" s="3" t="s">
        <v>1259</v>
      </c>
      <c r="AI212" s="3" t="s">
        <v>1259</v>
      </c>
      <c r="AJ212" s="3" t="s">
        <v>1259</v>
      </c>
      <c r="AK212" s="3" t="s">
        <v>1259</v>
      </c>
      <c r="AL212" s="3" t="s">
        <v>1259</v>
      </c>
      <c r="AM212" s="3" t="s">
        <v>1259</v>
      </c>
      <c r="AN212" s="3" t="s">
        <v>1259</v>
      </c>
      <c r="AO212" s="47">
        <v>54.7</v>
      </c>
      <c r="AP212" s="3" t="s">
        <v>1259</v>
      </c>
      <c r="AQ212" s="3" t="s">
        <v>1259</v>
      </c>
      <c r="AR212" s="3" t="s">
        <v>1259</v>
      </c>
      <c r="AS212" s="3" t="s">
        <v>1259</v>
      </c>
      <c r="AT212" s="3" t="s">
        <v>1259</v>
      </c>
      <c r="AU212" s="3" t="s">
        <v>1259</v>
      </c>
      <c r="AV212" s="3" t="s">
        <v>1259</v>
      </c>
      <c r="AW212" s="3" t="s">
        <v>1259</v>
      </c>
      <c r="AX212" s="56">
        <v>26</v>
      </c>
      <c r="AY212" s="57">
        <v>26.2</v>
      </c>
      <c r="AZ212" s="58">
        <v>27.4</v>
      </c>
      <c r="BA212" s="59">
        <v>27.3</v>
      </c>
    </row>
    <row r="213" spans="1:53" x14ac:dyDescent="0.25">
      <c r="A213" s="4">
        <v>30497</v>
      </c>
      <c r="B213" s="3" t="s">
        <v>1259</v>
      </c>
      <c r="C213" s="3" t="s">
        <v>1259</v>
      </c>
      <c r="D213" s="3" t="s">
        <v>1259</v>
      </c>
      <c r="E213" s="11">
        <v>44.4</v>
      </c>
      <c r="F213" s="12">
        <v>44.2</v>
      </c>
      <c r="G213" s="13">
        <v>42.2</v>
      </c>
      <c r="H213" s="3" t="s">
        <v>1259</v>
      </c>
      <c r="I213" s="3" t="s">
        <v>1259</v>
      </c>
      <c r="J213" s="3" t="s">
        <v>1259</v>
      </c>
      <c r="K213" s="3" t="s">
        <v>1259</v>
      </c>
      <c r="L213" s="3" t="s">
        <v>1259</v>
      </c>
      <c r="M213" s="3" t="s">
        <v>1259</v>
      </c>
      <c r="N213" s="3" t="s">
        <v>1259</v>
      </c>
      <c r="O213" s="3" t="s">
        <v>1259</v>
      </c>
      <c r="P213" s="3" t="s">
        <v>1259</v>
      </c>
      <c r="Q213" s="3" t="s">
        <v>1259</v>
      </c>
      <c r="R213" s="3" t="s">
        <v>1259</v>
      </c>
      <c r="S213" s="25">
        <v>100.9</v>
      </c>
      <c r="T213" s="3" t="s">
        <v>1259</v>
      </c>
      <c r="U213" s="3" t="s">
        <v>1259</v>
      </c>
      <c r="V213" s="3" t="s">
        <v>1259</v>
      </c>
      <c r="W213" s="3" t="s">
        <v>1259</v>
      </c>
      <c r="X213" s="3" t="s">
        <v>1259</v>
      </c>
      <c r="Y213" s="3" t="s">
        <v>1259</v>
      </c>
      <c r="Z213" s="3" t="s">
        <v>1259</v>
      </c>
      <c r="AA213" s="3" t="s">
        <v>1259</v>
      </c>
      <c r="AB213" s="3" t="s">
        <v>1259</v>
      </c>
      <c r="AC213" s="3" t="s">
        <v>1259</v>
      </c>
      <c r="AD213" s="3" t="s">
        <v>1259</v>
      </c>
      <c r="AE213" s="3" t="s">
        <v>1259</v>
      </c>
      <c r="AF213" s="3" t="s">
        <v>1259</v>
      </c>
      <c r="AG213" s="3" t="s">
        <v>1259</v>
      </c>
      <c r="AH213" s="3" t="s">
        <v>1259</v>
      </c>
      <c r="AI213" s="3" t="s">
        <v>1259</v>
      </c>
      <c r="AJ213" s="3" t="s">
        <v>1259</v>
      </c>
      <c r="AK213" s="3" t="s">
        <v>1259</v>
      </c>
      <c r="AL213" s="3" t="s">
        <v>1259</v>
      </c>
      <c r="AM213" s="3" t="s">
        <v>1259</v>
      </c>
      <c r="AN213" s="3" t="s">
        <v>1259</v>
      </c>
      <c r="AO213" s="47">
        <v>55.7</v>
      </c>
      <c r="AP213" s="3" t="s">
        <v>1259</v>
      </c>
      <c r="AQ213" s="3" t="s">
        <v>1259</v>
      </c>
      <c r="AR213" s="3" t="s">
        <v>1259</v>
      </c>
      <c r="AS213" s="3" t="s">
        <v>1259</v>
      </c>
      <c r="AT213" s="3" t="s">
        <v>1259</v>
      </c>
      <c r="AU213" s="3" t="s">
        <v>1259</v>
      </c>
      <c r="AV213" s="3" t="s">
        <v>1259</v>
      </c>
      <c r="AW213" s="3" t="s">
        <v>1259</v>
      </c>
      <c r="AX213" s="56">
        <v>26.4</v>
      </c>
      <c r="AY213" s="57">
        <v>26.4</v>
      </c>
      <c r="AZ213" s="58">
        <v>27.9</v>
      </c>
      <c r="BA213" s="59">
        <v>27.8</v>
      </c>
    </row>
    <row r="214" spans="1:53" x14ac:dyDescent="0.25">
      <c r="A214" s="4">
        <v>30528</v>
      </c>
      <c r="B214" s="3" t="s">
        <v>1259</v>
      </c>
      <c r="C214" s="3" t="s">
        <v>1259</v>
      </c>
      <c r="D214" s="3" t="s">
        <v>1259</v>
      </c>
      <c r="E214" s="11">
        <v>44.4</v>
      </c>
      <c r="F214" s="12">
        <v>44.2</v>
      </c>
      <c r="G214" s="13">
        <v>42.2</v>
      </c>
      <c r="H214" s="3" t="s">
        <v>1259</v>
      </c>
      <c r="I214" s="3" t="s">
        <v>1259</v>
      </c>
      <c r="J214" s="3" t="s">
        <v>1259</v>
      </c>
      <c r="K214" s="3" t="s">
        <v>1259</v>
      </c>
      <c r="L214" s="3" t="s">
        <v>1259</v>
      </c>
      <c r="M214" s="3" t="s">
        <v>1259</v>
      </c>
      <c r="N214" s="3" t="s">
        <v>1259</v>
      </c>
      <c r="O214" s="3" t="s">
        <v>1259</v>
      </c>
      <c r="P214" s="3" t="s">
        <v>1259</v>
      </c>
      <c r="Q214" s="3" t="s">
        <v>1259</v>
      </c>
      <c r="R214" s="3" t="s">
        <v>1259</v>
      </c>
      <c r="S214" s="25">
        <v>102.1</v>
      </c>
      <c r="T214" s="3" t="s">
        <v>1259</v>
      </c>
      <c r="U214" s="3" t="s">
        <v>1259</v>
      </c>
      <c r="V214" s="3" t="s">
        <v>1259</v>
      </c>
      <c r="W214" s="3" t="s">
        <v>1259</v>
      </c>
      <c r="X214" s="3" t="s">
        <v>1259</v>
      </c>
      <c r="Y214" s="3" t="s">
        <v>1259</v>
      </c>
      <c r="Z214" s="3" t="s">
        <v>1259</v>
      </c>
      <c r="AA214" s="3" t="s">
        <v>1259</v>
      </c>
      <c r="AB214" s="3" t="s">
        <v>1259</v>
      </c>
      <c r="AC214" s="3" t="s">
        <v>1259</v>
      </c>
      <c r="AD214" s="3" t="s">
        <v>1259</v>
      </c>
      <c r="AE214" s="3" t="s">
        <v>1259</v>
      </c>
      <c r="AF214" s="3" t="s">
        <v>1259</v>
      </c>
      <c r="AG214" s="3" t="s">
        <v>1259</v>
      </c>
      <c r="AH214" s="3" t="s">
        <v>1259</v>
      </c>
      <c r="AI214" s="3" t="s">
        <v>1259</v>
      </c>
      <c r="AJ214" s="3" t="s">
        <v>1259</v>
      </c>
      <c r="AK214" s="3" t="s">
        <v>1259</v>
      </c>
      <c r="AL214" s="3" t="s">
        <v>1259</v>
      </c>
      <c r="AM214" s="3" t="s">
        <v>1259</v>
      </c>
      <c r="AN214" s="3" t="s">
        <v>1259</v>
      </c>
      <c r="AO214" s="47">
        <v>56.3</v>
      </c>
      <c r="AP214" s="3" t="s">
        <v>1259</v>
      </c>
      <c r="AQ214" s="3" t="s">
        <v>1259</v>
      </c>
      <c r="AR214" s="3" t="s">
        <v>1259</v>
      </c>
      <c r="AS214" s="3" t="s">
        <v>1259</v>
      </c>
      <c r="AT214" s="3" t="s">
        <v>1259</v>
      </c>
      <c r="AU214" s="3" t="s">
        <v>1259</v>
      </c>
      <c r="AV214" s="3" t="s">
        <v>1259</v>
      </c>
      <c r="AW214" s="3" t="s">
        <v>1259</v>
      </c>
      <c r="AX214" s="56">
        <v>26.8</v>
      </c>
      <c r="AY214" s="57">
        <v>26.7</v>
      </c>
      <c r="AZ214" s="58">
        <v>28.3</v>
      </c>
      <c r="BA214" s="59">
        <v>28.2</v>
      </c>
    </row>
    <row r="215" spans="1:53" x14ac:dyDescent="0.25">
      <c r="A215" s="4">
        <v>30559</v>
      </c>
      <c r="B215" s="3" t="s">
        <v>1259</v>
      </c>
      <c r="C215" s="3" t="s">
        <v>1259</v>
      </c>
      <c r="D215" s="3" t="s">
        <v>1259</v>
      </c>
      <c r="E215" s="11">
        <v>44.6</v>
      </c>
      <c r="F215" s="12">
        <v>44.5</v>
      </c>
      <c r="G215" s="13">
        <v>42</v>
      </c>
      <c r="H215" s="3" t="s">
        <v>1259</v>
      </c>
      <c r="I215" s="3" t="s">
        <v>1259</v>
      </c>
      <c r="J215" s="3" t="s">
        <v>1259</v>
      </c>
      <c r="K215" s="3" t="s">
        <v>1259</v>
      </c>
      <c r="L215" s="3" t="s">
        <v>1259</v>
      </c>
      <c r="M215" s="3" t="s">
        <v>1259</v>
      </c>
      <c r="N215" s="3" t="s">
        <v>1259</v>
      </c>
      <c r="O215" s="3" t="s">
        <v>1259</v>
      </c>
      <c r="P215" s="3" t="s">
        <v>1259</v>
      </c>
      <c r="Q215" s="3" t="s">
        <v>1259</v>
      </c>
      <c r="R215" s="3" t="s">
        <v>1259</v>
      </c>
      <c r="S215" s="25">
        <v>102.3</v>
      </c>
      <c r="T215" s="3" t="s">
        <v>1259</v>
      </c>
      <c r="U215" s="3" t="s">
        <v>1259</v>
      </c>
      <c r="V215" s="3" t="s">
        <v>1259</v>
      </c>
      <c r="W215" s="3" t="s">
        <v>1259</v>
      </c>
      <c r="X215" s="3" t="s">
        <v>1259</v>
      </c>
      <c r="Y215" s="3" t="s">
        <v>1259</v>
      </c>
      <c r="Z215" s="3" t="s">
        <v>1259</v>
      </c>
      <c r="AA215" s="3" t="s">
        <v>1259</v>
      </c>
      <c r="AB215" s="3" t="s">
        <v>1259</v>
      </c>
      <c r="AC215" s="3" t="s">
        <v>1259</v>
      </c>
      <c r="AD215" s="3" t="s">
        <v>1259</v>
      </c>
      <c r="AE215" s="3" t="s">
        <v>1259</v>
      </c>
      <c r="AF215" s="3" t="s">
        <v>1259</v>
      </c>
      <c r="AG215" s="3" t="s">
        <v>1259</v>
      </c>
      <c r="AH215" s="3" t="s">
        <v>1259</v>
      </c>
      <c r="AI215" s="3" t="s">
        <v>1259</v>
      </c>
      <c r="AJ215" s="3" t="s">
        <v>1259</v>
      </c>
      <c r="AK215" s="3" t="s">
        <v>1259</v>
      </c>
      <c r="AL215" s="3" t="s">
        <v>1259</v>
      </c>
      <c r="AM215" s="3" t="s">
        <v>1259</v>
      </c>
      <c r="AN215" s="3" t="s">
        <v>1259</v>
      </c>
      <c r="AO215" s="47">
        <v>55.7</v>
      </c>
      <c r="AP215" s="3" t="s">
        <v>1259</v>
      </c>
      <c r="AQ215" s="3" t="s">
        <v>1259</v>
      </c>
      <c r="AR215" s="3" t="s">
        <v>1259</v>
      </c>
      <c r="AS215" s="3" t="s">
        <v>1259</v>
      </c>
      <c r="AT215" s="3" t="s">
        <v>1259</v>
      </c>
      <c r="AU215" s="3" t="s">
        <v>1259</v>
      </c>
      <c r="AV215" s="3" t="s">
        <v>1259</v>
      </c>
      <c r="AW215" s="3" t="s">
        <v>1259</v>
      </c>
      <c r="AX215" s="56">
        <v>27.3</v>
      </c>
      <c r="AY215" s="57">
        <v>27.1</v>
      </c>
      <c r="AZ215" s="58">
        <v>28.8</v>
      </c>
      <c r="BA215" s="59">
        <v>28.7</v>
      </c>
    </row>
    <row r="216" spans="1:53" x14ac:dyDescent="0.25">
      <c r="A216" s="4">
        <v>30589</v>
      </c>
      <c r="B216" s="3" t="s">
        <v>1259</v>
      </c>
      <c r="C216" s="3" t="s">
        <v>1259</v>
      </c>
      <c r="D216" s="3" t="s">
        <v>1259</v>
      </c>
      <c r="E216" s="11">
        <v>44.6</v>
      </c>
      <c r="F216" s="12">
        <v>44.4</v>
      </c>
      <c r="G216" s="13">
        <v>42.1</v>
      </c>
      <c r="H216" s="3" t="s">
        <v>1259</v>
      </c>
      <c r="I216" s="3" t="s">
        <v>1259</v>
      </c>
      <c r="J216" s="3" t="s">
        <v>1259</v>
      </c>
      <c r="K216" s="3" t="s">
        <v>1259</v>
      </c>
      <c r="L216" s="3" t="s">
        <v>1259</v>
      </c>
      <c r="M216" s="3" t="s">
        <v>1259</v>
      </c>
      <c r="N216" s="3" t="s">
        <v>1259</v>
      </c>
      <c r="O216" s="3" t="s">
        <v>1259</v>
      </c>
      <c r="P216" s="3" t="s">
        <v>1259</v>
      </c>
      <c r="Q216" s="3" t="s">
        <v>1259</v>
      </c>
      <c r="R216" s="3" t="s">
        <v>1259</v>
      </c>
      <c r="S216" s="25">
        <v>102.2</v>
      </c>
      <c r="T216" s="3" t="s">
        <v>1259</v>
      </c>
      <c r="U216" s="3" t="s">
        <v>1259</v>
      </c>
      <c r="V216" s="3" t="s">
        <v>1259</v>
      </c>
      <c r="W216" s="3" t="s">
        <v>1259</v>
      </c>
      <c r="X216" s="3" t="s">
        <v>1259</v>
      </c>
      <c r="Y216" s="3" t="s">
        <v>1259</v>
      </c>
      <c r="Z216" s="3" t="s">
        <v>1259</v>
      </c>
      <c r="AA216" s="3" t="s">
        <v>1259</v>
      </c>
      <c r="AB216" s="3" t="s">
        <v>1259</v>
      </c>
      <c r="AC216" s="3" t="s">
        <v>1259</v>
      </c>
      <c r="AD216" s="3" t="s">
        <v>1259</v>
      </c>
      <c r="AE216" s="3" t="s">
        <v>1259</v>
      </c>
      <c r="AF216" s="3" t="s">
        <v>1259</v>
      </c>
      <c r="AG216" s="3" t="s">
        <v>1259</v>
      </c>
      <c r="AH216" s="3" t="s">
        <v>1259</v>
      </c>
      <c r="AI216" s="3" t="s">
        <v>1259</v>
      </c>
      <c r="AJ216" s="3" t="s">
        <v>1259</v>
      </c>
      <c r="AK216" s="3" t="s">
        <v>1259</v>
      </c>
      <c r="AL216" s="3" t="s">
        <v>1259</v>
      </c>
      <c r="AM216" s="3" t="s">
        <v>1259</v>
      </c>
      <c r="AN216" s="3" t="s">
        <v>1259</v>
      </c>
      <c r="AO216" s="47">
        <v>54.7</v>
      </c>
      <c r="AP216" s="3" t="s">
        <v>1259</v>
      </c>
      <c r="AQ216" s="3" t="s">
        <v>1259</v>
      </c>
      <c r="AR216" s="3" t="s">
        <v>1259</v>
      </c>
      <c r="AS216" s="3" t="s">
        <v>1259</v>
      </c>
      <c r="AT216" s="3" t="s">
        <v>1259</v>
      </c>
      <c r="AU216" s="3" t="s">
        <v>1259</v>
      </c>
      <c r="AV216" s="3" t="s">
        <v>1259</v>
      </c>
      <c r="AW216" s="3" t="s">
        <v>1259</v>
      </c>
      <c r="AX216" s="56">
        <v>27.8</v>
      </c>
      <c r="AY216" s="57">
        <v>27.6</v>
      </c>
      <c r="AZ216" s="58">
        <v>29.2</v>
      </c>
      <c r="BA216" s="59">
        <v>29.3</v>
      </c>
    </row>
    <row r="217" spans="1:53" x14ac:dyDescent="0.25">
      <c r="A217" s="4">
        <v>30620</v>
      </c>
      <c r="B217" s="3" t="s">
        <v>1259</v>
      </c>
      <c r="C217" s="3" t="s">
        <v>1259</v>
      </c>
      <c r="D217" s="3" t="s">
        <v>1259</v>
      </c>
      <c r="E217" s="11">
        <v>44.6</v>
      </c>
      <c r="F217" s="12">
        <v>44.5</v>
      </c>
      <c r="G217" s="13">
        <v>42</v>
      </c>
      <c r="H217" s="3" t="s">
        <v>1259</v>
      </c>
      <c r="I217" s="3" t="s">
        <v>1259</v>
      </c>
      <c r="J217" s="3" t="s">
        <v>1259</v>
      </c>
      <c r="K217" s="3" t="s">
        <v>1259</v>
      </c>
      <c r="L217" s="3" t="s">
        <v>1259</v>
      </c>
      <c r="M217" s="3" t="s">
        <v>1259</v>
      </c>
      <c r="N217" s="3" t="s">
        <v>1259</v>
      </c>
      <c r="O217" s="3" t="s">
        <v>1259</v>
      </c>
      <c r="P217" s="3" t="s">
        <v>1259</v>
      </c>
      <c r="Q217" s="3" t="s">
        <v>1259</v>
      </c>
      <c r="R217" s="3" t="s">
        <v>1259</v>
      </c>
      <c r="S217" s="25">
        <v>102.5</v>
      </c>
      <c r="T217" s="3" t="s">
        <v>1259</v>
      </c>
      <c r="U217" s="3" t="s">
        <v>1259</v>
      </c>
      <c r="V217" s="3" t="s">
        <v>1259</v>
      </c>
      <c r="W217" s="3" t="s">
        <v>1259</v>
      </c>
      <c r="X217" s="3" t="s">
        <v>1259</v>
      </c>
      <c r="Y217" s="3" t="s">
        <v>1259</v>
      </c>
      <c r="Z217" s="3" t="s">
        <v>1259</v>
      </c>
      <c r="AA217" s="3" t="s">
        <v>1259</v>
      </c>
      <c r="AB217" s="3" t="s">
        <v>1259</v>
      </c>
      <c r="AC217" s="3" t="s">
        <v>1259</v>
      </c>
      <c r="AD217" s="3" t="s">
        <v>1259</v>
      </c>
      <c r="AE217" s="3" t="s">
        <v>1259</v>
      </c>
      <c r="AF217" s="3" t="s">
        <v>1259</v>
      </c>
      <c r="AG217" s="3" t="s">
        <v>1259</v>
      </c>
      <c r="AH217" s="3" t="s">
        <v>1259</v>
      </c>
      <c r="AI217" s="3" t="s">
        <v>1259</v>
      </c>
      <c r="AJ217" s="3" t="s">
        <v>1259</v>
      </c>
      <c r="AK217" s="3" t="s">
        <v>1259</v>
      </c>
      <c r="AL217" s="3" t="s">
        <v>1259</v>
      </c>
      <c r="AM217" s="3" t="s">
        <v>1259</v>
      </c>
      <c r="AN217" s="3" t="s">
        <v>1259</v>
      </c>
      <c r="AO217" s="47">
        <v>53.3</v>
      </c>
      <c r="AP217" s="3" t="s">
        <v>1259</v>
      </c>
      <c r="AQ217" s="3" t="s">
        <v>1259</v>
      </c>
      <c r="AR217" s="3" t="s">
        <v>1259</v>
      </c>
      <c r="AS217" s="3" t="s">
        <v>1259</v>
      </c>
      <c r="AT217" s="3" t="s">
        <v>1259</v>
      </c>
      <c r="AU217" s="3" t="s">
        <v>1259</v>
      </c>
      <c r="AV217" s="3" t="s">
        <v>1259</v>
      </c>
      <c r="AW217" s="3" t="s">
        <v>1259</v>
      </c>
      <c r="AX217" s="56">
        <v>28.4</v>
      </c>
      <c r="AY217" s="57">
        <v>28.2</v>
      </c>
      <c r="AZ217" s="58">
        <v>29.6</v>
      </c>
      <c r="BA217" s="59">
        <v>29.9</v>
      </c>
    </row>
    <row r="218" spans="1:53" x14ac:dyDescent="0.25">
      <c r="A218" s="4">
        <v>30650</v>
      </c>
      <c r="B218" s="3" t="s">
        <v>1259</v>
      </c>
      <c r="C218" s="3" t="s">
        <v>1259</v>
      </c>
      <c r="D218" s="3" t="s">
        <v>1259</v>
      </c>
      <c r="E218" s="11">
        <v>44.7</v>
      </c>
      <c r="F218" s="12">
        <v>44.5</v>
      </c>
      <c r="G218" s="13">
        <v>42.2</v>
      </c>
      <c r="H218" s="3" t="s">
        <v>1259</v>
      </c>
      <c r="I218" s="3" t="s">
        <v>1259</v>
      </c>
      <c r="J218" s="3" t="s">
        <v>1259</v>
      </c>
      <c r="K218" s="3" t="s">
        <v>1259</v>
      </c>
      <c r="L218" s="3" t="s">
        <v>1259</v>
      </c>
      <c r="M218" s="3" t="s">
        <v>1259</v>
      </c>
      <c r="N218" s="3" t="s">
        <v>1259</v>
      </c>
      <c r="O218" s="3" t="s">
        <v>1259</v>
      </c>
      <c r="P218" s="3" t="s">
        <v>1259</v>
      </c>
      <c r="Q218" s="3" t="s">
        <v>1259</v>
      </c>
      <c r="R218" s="3" t="s">
        <v>1259</v>
      </c>
      <c r="S218" s="25">
        <v>102.4</v>
      </c>
      <c r="T218" s="3" t="s">
        <v>1259</v>
      </c>
      <c r="U218" s="3" t="s">
        <v>1259</v>
      </c>
      <c r="V218" s="3" t="s">
        <v>1259</v>
      </c>
      <c r="W218" s="3" t="s">
        <v>1259</v>
      </c>
      <c r="X218" s="3" t="s">
        <v>1259</v>
      </c>
      <c r="Y218" s="3" t="s">
        <v>1259</v>
      </c>
      <c r="Z218" s="3" t="s">
        <v>1259</v>
      </c>
      <c r="AA218" s="3" t="s">
        <v>1259</v>
      </c>
      <c r="AB218" s="3" t="s">
        <v>1259</v>
      </c>
      <c r="AC218" s="3" t="s">
        <v>1259</v>
      </c>
      <c r="AD218" s="3" t="s">
        <v>1259</v>
      </c>
      <c r="AE218" s="3" t="s">
        <v>1259</v>
      </c>
      <c r="AF218" s="3" t="s">
        <v>1259</v>
      </c>
      <c r="AG218" s="3" t="s">
        <v>1259</v>
      </c>
      <c r="AH218" s="3" t="s">
        <v>1259</v>
      </c>
      <c r="AI218" s="3" t="s">
        <v>1259</v>
      </c>
      <c r="AJ218" s="3" t="s">
        <v>1259</v>
      </c>
      <c r="AK218" s="3" t="s">
        <v>1259</v>
      </c>
      <c r="AL218" s="3" t="s">
        <v>1259</v>
      </c>
      <c r="AM218" s="3" t="s">
        <v>1259</v>
      </c>
      <c r="AN218" s="3" t="s">
        <v>1259</v>
      </c>
      <c r="AO218" s="47">
        <v>52.9</v>
      </c>
      <c r="AP218" s="3" t="s">
        <v>1259</v>
      </c>
      <c r="AQ218" s="3" t="s">
        <v>1259</v>
      </c>
      <c r="AR218" s="3" t="s">
        <v>1259</v>
      </c>
      <c r="AS218" s="3" t="s">
        <v>1259</v>
      </c>
      <c r="AT218" s="3" t="s">
        <v>1259</v>
      </c>
      <c r="AU218" s="3" t="s">
        <v>1259</v>
      </c>
      <c r="AV218" s="3" t="s">
        <v>1259</v>
      </c>
      <c r="AW218" s="3" t="s">
        <v>1259</v>
      </c>
      <c r="AX218" s="56">
        <v>28.9</v>
      </c>
      <c r="AY218" s="57">
        <v>28.7</v>
      </c>
      <c r="AZ218" s="58">
        <v>29.9</v>
      </c>
      <c r="BA218" s="59">
        <v>30.5</v>
      </c>
    </row>
    <row r="219" spans="1:53" x14ac:dyDescent="0.25">
      <c r="A219" s="4">
        <v>30681</v>
      </c>
      <c r="B219" s="3" t="s">
        <v>1259</v>
      </c>
      <c r="C219" s="3" t="s">
        <v>1259</v>
      </c>
      <c r="D219" s="3" t="s">
        <v>1259</v>
      </c>
      <c r="E219" s="11">
        <v>44.6</v>
      </c>
      <c r="F219" s="12">
        <v>44.4</v>
      </c>
      <c r="G219" s="13">
        <v>42</v>
      </c>
      <c r="H219" s="3" t="s">
        <v>1259</v>
      </c>
      <c r="I219" s="3" t="s">
        <v>1259</v>
      </c>
      <c r="J219" s="3" t="s">
        <v>1259</v>
      </c>
      <c r="K219" s="3" t="s">
        <v>1259</v>
      </c>
      <c r="L219" s="3" t="s">
        <v>1259</v>
      </c>
      <c r="M219" s="3" t="s">
        <v>1259</v>
      </c>
      <c r="N219" s="3" t="s">
        <v>1259</v>
      </c>
      <c r="O219" s="3" t="s">
        <v>1259</v>
      </c>
      <c r="P219" s="3" t="s">
        <v>1259</v>
      </c>
      <c r="Q219" s="3" t="s">
        <v>1259</v>
      </c>
      <c r="R219" s="3" t="s">
        <v>1259</v>
      </c>
      <c r="S219" s="25">
        <v>102.2</v>
      </c>
      <c r="T219" s="3" t="s">
        <v>1259</v>
      </c>
      <c r="U219" s="3" t="s">
        <v>1259</v>
      </c>
      <c r="V219" s="3" t="s">
        <v>1259</v>
      </c>
      <c r="W219" s="3" t="s">
        <v>1259</v>
      </c>
      <c r="X219" s="3" t="s">
        <v>1259</v>
      </c>
      <c r="Y219" s="3" t="s">
        <v>1259</v>
      </c>
      <c r="Z219" s="3" t="s">
        <v>1259</v>
      </c>
      <c r="AA219" s="3" t="s">
        <v>1259</v>
      </c>
      <c r="AB219" s="3" t="s">
        <v>1259</v>
      </c>
      <c r="AC219" s="3" t="s">
        <v>1259</v>
      </c>
      <c r="AD219" s="3" t="s">
        <v>1259</v>
      </c>
      <c r="AE219" s="3" t="s">
        <v>1259</v>
      </c>
      <c r="AF219" s="3" t="s">
        <v>1259</v>
      </c>
      <c r="AG219" s="3" t="s">
        <v>1259</v>
      </c>
      <c r="AH219" s="3" t="s">
        <v>1259</v>
      </c>
      <c r="AI219" s="3" t="s">
        <v>1259</v>
      </c>
      <c r="AJ219" s="3" t="s">
        <v>1259</v>
      </c>
      <c r="AK219" s="3" t="s">
        <v>1259</v>
      </c>
      <c r="AL219" s="3" t="s">
        <v>1259</v>
      </c>
      <c r="AM219" s="3" t="s">
        <v>1259</v>
      </c>
      <c r="AN219" s="3" t="s">
        <v>1259</v>
      </c>
      <c r="AO219" s="47">
        <v>53.3</v>
      </c>
      <c r="AP219" s="3" t="s">
        <v>1259</v>
      </c>
      <c r="AQ219" s="3" t="s">
        <v>1259</v>
      </c>
      <c r="AR219" s="3" t="s">
        <v>1259</v>
      </c>
      <c r="AS219" s="3" t="s">
        <v>1259</v>
      </c>
      <c r="AT219" s="3" t="s">
        <v>1259</v>
      </c>
      <c r="AU219" s="3" t="s">
        <v>1259</v>
      </c>
      <c r="AV219" s="3" t="s">
        <v>1259</v>
      </c>
      <c r="AW219" s="3" t="s">
        <v>1259</v>
      </c>
      <c r="AX219" s="56">
        <v>29.3</v>
      </c>
      <c r="AY219" s="57">
        <v>29</v>
      </c>
      <c r="AZ219" s="58">
        <v>30</v>
      </c>
      <c r="BA219" s="59">
        <v>30.9</v>
      </c>
    </row>
    <row r="220" spans="1:53" x14ac:dyDescent="0.25">
      <c r="A220" s="4">
        <v>30712</v>
      </c>
      <c r="B220" s="3" t="s">
        <v>1259</v>
      </c>
      <c r="C220" s="3" t="s">
        <v>1259</v>
      </c>
      <c r="D220" s="3" t="s">
        <v>1259</v>
      </c>
      <c r="E220" s="11">
        <v>44.6</v>
      </c>
      <c r="F220" s="12">
        <v>44.4</v>
      </c>
      <c r="G220" s="13">
        <v>42.1</v>
      </c>
      <c r="H220" s="3" t="s">
        <v>1259</v>
      </c>
      <c r="I220" s="3" t="s">
        <v>1259</v>
      </c>
      <c r="J220" s="3" t="s">
        <v>1259</v>
      </c>
      <c r="K220" s="3" t="s">
        <v>1259</v>
      </c>
      <c r="L220" s="3" t="s">
        <v>1259</v>
      </c>
      <c r="M220" s="3" t="s">
        <v>1259</v>
      </c>
      <c r="N220" s="3" t="s">
        <v>1259</v>
      </c>
      <c r="O220" s="3" t="s">
        <v>1259</v>
      </c>
      <c r="P220" s="3" t="s">
        <v>1259</v>
      </c>
      <c r="Q220" s="3" t="s">
        <v>1259</v>
      </c>
      <c r="R220" s="3" t="s">
        <v>1259</v>
      </c>
      <c r="S220" s="25">
        <v>101.7</v>
      </c>
      <c r="T220" s="3" t="s">
        <v>1259</v>
      </c>
      <c r="U220" s="3" t="s">
        <v>1259</v>
      </c>
      <c r="V220" s="3" t="s">
        <v>1259</v>
      </c>
      <c r="W220" s="3" t="s">
        <v>1259</v>
      </c>
      <c r="X220" s="3" t="s">
        <v>1259</v>
      </c>
      <c r="Y220" s="3" t="s">
        <v>1259</v>
      </c>
      <c r="Z220" s="3" t="s">
        <v>1259</v>
      </c>
      <c r="AA220" s="3" t="s">
        <v>1259</v>
      </c>
      <c r="AB220" s="3" t="s">
        <v>1259</v>
      </c>
      <c r="AC220" s="3" t="s">
        <v>1259</v>
      </c>
      <c r="AD220" s="3" t="s">
        <v>1259</v>
      </c>
      <c r="AE220" s="3" t="s">
        <v>1259</v>
      </c>
      <c r="AF220" s="3" t="s">
        <v>1259</v>
      </c>
      <c r="AG220" s="3" t="s">
        <v>1259</v>
      </c>
      <c r="AH220" s="3" t="s">
        <v>1259</v>
      </c>
      <c r="AI220" s="3" t="s">
        <v>1259</v>
      </c>
      <c r="AJ220" s="3" t="s">
        <v>1259</v>
      </c>
      <c r="AK220" s="3" t="s">
        <v>1259</v>
      </c>
      <c r="AL220" s="3" t="s">
        <v>1259</v>
      </c>
      <c r="AM220" s="3" t="s">
        <v>1259</v>
      </c>
      <c r="AN220" s="3" t="s">
        <v>1259</v>
      </c>
      <c r="AO220" s="47">
        <v>53.2</v>
      </c>
      <c r="AP220" s="3" t="s">
        <v>1259</v>
      </c>
      <c r="AQ220" s="3" t="s">
        <v>1259</v>
      </c>
      <c r="AR220" s="3" t="s">
        <v>1259</v>
      </c>
      <c r="AS220" s="3" t="s">
        <v>1259</v>
      </c>
      <c r="AT220" s="3" t="s">
        <v>1259</v>
      </c>
      <c r="AU220" s="3" t="s">
        <v>1259</v>
      </c>
      <c r="AV220" s="3" t="s">
        <v>1259</v>
      </c>
      <c r="AW220" s="3" t="s">
        <v>1259</v>
      </c>
      <c r="AX220" s="56">
        <v>29.5</v>
      </c>
      <c r="AY220" s="57">
        <v>29.2</v>
      </c>
      <c r="AZ220" s="58">
        <v>30.1</v>
      </c>
      <c r="BA220" s="59">
        <v>31.3</v>
      </c>
    </row>
    <row r="221" spans="1:53" x14ac:dyDescent="0.25">
      <c r="A221" s="4">
        <v>30741</v>
      </c>
      <c r="B221" s="3" t="s">
        <v>1259</v>
      </c>
      <c r="C221" s="3" t="s">
        <v>1259</v>
      </c>
      <c r="D221" s="3" t="s">
        <v>1259</v>
      </c>
      <c r="E221" s="11">
        <v>44.7</v>
      </c>
      <c r="F221" s="12">
        <v>44.7</v>
      </c>
      <c r="G221" s="13">
        <v>42.1</v>
      </c>
      <c r="H221" s="3" t="s">
        <v>1259</v>
      </c>
      <c r="I221" s="3" t="s">
        <v>1259</v>
      </c>
      <c r="J221" s="3" t="s">
        <v>1259</v>
      </c>
      <c r="K221" s="3" t="s">
        <v>1259</v>
      </c>
      <c r="L221" s="3" t="s">
        <v>1259</v>
      </c>
      <c r="M221" s="3" t="s">
        <v>1259</v>
      </c>
      <c r="N221" s="3" t="s">
        <v>1259</v>
      </c>
      <c r="O221" s="3" t="s">
        <v>1259</v>
      </c>
      <c r="P221" s="3" t="s">
        <v>1259</v>
      </c>
      <c r="Q221" s="3" t="s">
        <v>1259</v>
      </c>
      <c r="R221" s="3" t="s">
        <v>1259</v>
      </c>
      <c r="S221" s="25">
        <v>102.5</v>
      </c>
      <c r="T221" s="3" t="s">
        <v>1259</v>
      </c>
      <c r="U221" s="3" t="s">
        <v>1259</v>
      </c>
      <c r="V221" s="3" t="s">
        <v>1259</v>
      </c>
      <c r="W221" s="3" t="s">
        <v>1259</v>
      </c>
      <c r="X221" s="3" t="s">
        <v>1259</v>
      </c>
      <c r="Y221" s="3" t="s">
        <v>1259</v>
      </c>
      <c r="Z221" s="3" t="s">
        <v>1259</v>
      </c>
      <c r="AA221" s="3" t="s">
        <v>1259</v>
      </c>
      <c r="AB221" s="3" t="s">
        <v>1259</v>
      </c>
      <c r="AC221" s="3" t="s">
        <v>1259</v>
      </c>
      <c r="AD221" s="3" t="s">
        <v>1259</v>
      </c>
      <c r="AE221" s="3" t="s">
        <v>1259</v>
      </c>
      <c r="AF221" s="3" t="s">
        <v>1259</v>
      </c>
      <c r="AG221" s="3" t="s">
        <v>1259</v>
      </c>
      <c r="AH221" s="3" t="s">
        <v>1259</v>
      </c>
      <c r="AI221" s="3" t="s">
        <v>1259</v>
      </c>
      <c r="AJ221" s="3" t="s">
        <v>1259</v>
      </c>
      <c r="AK221" s="3" t="s">
        <v>1259</v>
      </c>
      <c r="AL221" s="3" t="s">
        <v>1259</v>
      </c>
      <c r="AM221" s="3" t="s">
        <v>1259</v>
      </c>
      <c r="AN221" s="3" t="s">
        <v>1259</v>
      </c>
      <c r="AO221" s="47">
        <v>52.9</v>
      </c>
      <c r="AP221" s="3" t="s">
        <v>1259</v>
      </c>
      <c r="AQ221" s="3" t="s">
        <v>1259</v>
      </c>
      <c r="AR221" s="3" t="s">
        <v>1259</v>
      </c>
      <c r="AS221" s="3" t="s">
        <v>1259</v>
      </c>
      <c r="AT221" s="3" t="s">
        <v>1259</v>
      </c>
      <c r="AU221" s="3" t="s">
        <v>1259</v>
      </c>
      <c r="AV221" s="3" t="s">
        <v>1259</v>
      </c>
      <c r="AW221" s="3" t="s">
        <v>1259</v>
      </c>
      <c r="AX221" s="56">
        <v>29.5</v>
      </c>
      <c r="AY221" s="57">
        <v>29.4</v>
      </c>
      <c r="AZ221" s="58">
        <v>30.1</v>
      </c>
      <c r="BA221" s="59">
        <v>31.4</v>
      </c>
    </row>
    <row r="222" spans="1:53" x14ac:dyDescent="0.25">
      <c r="A222" s="4">
        <v>30772</v>
      </c>
      <c r="B222" s="3" t="s">
        <v>1259</v>
      </c>
      <c r="C222" s="3" t="s">
        <v>1259</v>
      </c>
      <c r="D222" s="3" t="s">
        <v>1259</v>
      </c>
      <c r="E222" s="11">
        <v>44.8</v>
      </c>
      <c r="F222" s="12">
        <v>44.8</v>
      </c>
      <c r="G222" s="13">
        <v>42.1</v>
      </c>
      <c r="H222" s="3" t="s">
        <v>1259</v>
      </c>
      <c r="I222" s="3" t="s">
        <v>1259</v>
      </c>
      <c r="J222" s="3" t="s">
        <v>1259</v>
      </c>
      <c r="K222" s="3" t="s">
        <v>1259</v>
      </c>
      <c r="L222" s="3" t="s">
        <v>1259</v>
      </c>
      <c r="M222" s="3" t="s">
        <v>1259</v>
      </c>
      <c r="N222" s="3" t="s">
        <v>1259</v>
      </c>
      <c r="O222" s="3" t="s">
        <v>1259</v>
      </c>
      <c r="P222" s="3" t="s">
        <v>1259</v>
      </c>
      <c r="Q222" s="3" t="s">
        <v>1259</v>
      </c>
      <c r="R222" s="3" t="s">
        <v>1259</v>
      </c>
      <c r="S222" s="25">
        <v>104</v>
      </c>
      <c r="T222" s="3" t="s">
        <v>1259</v>
      </c>
      <c r="U222" s="3" t="s">
        <v>1259</v>
      </c>
      <c r="V222" s="3" t="s">
        <v>1259</v>
      </c>
      <c r="W222" s="3" t="s">
        <v>1259</v>
      </c>
      <c r="X222" s="3" t="s">
        <v>1259</v>
      </c>
      <c r="Y222" s="3" t="s">
        <v>1259</v>
      </c>
      <c r="Z222" s="3" t="s">
        <v>1259</v>
      </c>
      <c r="AA222" s="3" t="s">
        <v>1259</v>
      </c>
      <c r="AB222" s="3" t="s">
        <v>1259</v>
      </c>
      <c r="AC222" s="3" t="s">
        <v>1259</v>
      </c>
      <c r="AD222" s="3" t="s">
        <v>1259</v>
      </c>
      <c r="AE222" s="3" t="s">
        <v>1259</v>
      </c>
      <c r="AF222" s="3" t="s">
        <v>1259</v>
      </c>
      <c r="AG222" s="3" t="s">
        <v>1259</v>
      </c>
      <c r="AH222" s="3" t="s">
        <v>1259</v>
      </c>
      <c r="AI222" s="3" t="s">
        <v>1259</v>
      </c>
      <c r="AJ222" s="3" t="s">
        <v>1259</v>
      </c>
      <c r="AK222" s="3" t="s">
        <v>1259</v>
      </c>
      <c r="AL222" s="3" t="s">
        <v>1259</v>
      </c>
      <c r="AM222" s="3" t="s">
        <v>1259</v>
      </c>
      <c r="AN222" s="3" t="s">
        <v>1259</v>
      </c>
      <c r="AO222" s="47">
        <v>52.5</v>
      </c>
      <c r="AP222" s="3" t="s">
        <v>1259</v>
      </c>
      <c r="AQ222" s="3" t="s">
        <v>1259</v>
      </c>
      <c r="AR222" s="3" t="s">
        <v>1259</v>
      </c>
      <c r="AS222" s="3" t="s">
        <v>1259</v>
      </c>
      <c r="AT222" s="3" t="s">
        <v>1259</v>
      </c>
      <c r="AU222" s="3" t="s">
        <v>1259</v>
      </c>
      <c r="AV222" s="3" t="s">
        <v>1259</v>
      </c>
      <c r="AW222" s="3" t="s">
        <v>1259</v>
      </c>
      <c r="AX222" s="56">
        <v>29.6</v>
      </c>
      <c r="AY222" s="57">
        <v>29.5</v>
      </c>
      <c r="AZ222" s="58">
        <v>30.1</v>
      </c>
      <c r="BA222" s="59">
        <v>31.5</v>
      </c>
    </row>
    <row r="223" spans="1:53" x14ac:dyDescent="0.25">
      <c r="A223" s="4">
        <v>30802</v>
      </c>
      <c r="B223" s="3" t="s">
        <v>1259</v>
      </c>
      <c r="C223" s="3" t="s">
        <v>1259</v>
      </c>
      <c r="D223" s="3" t="s">
        <v>1259</v>
      </c>
      <c r="E223" s="11">
        <v>44.9</v>
      </c>
      <c r="F223" s="12">
        <v>44.9</v>
      </c>
      <c r="G223" s="13">
        <v>42.2</v>
      </c>
      <c r="H223" s="3" t="s">
        <v>1259</v>
      </c>
      <c r="I223" s="3" t="s">
        <v>1259</v>
      </c>
      <c r="J223" s="3" t="s">
        <v>1259</v>
      </c>
      <c r="K223" s="3" t="s">
        <v>1259</v>
      </c>
      <c r="L223" s="3" t="s">
        <v>1259</v>
      </c>
      <c r="M223" s="3" t="s">
        <v>1259</v>
      </c>
      <c r="N223" s="3" t="s">
        <v>1259</v>
      </c>
      <c r="O223" s="3" t="s">
        <v>1259</v>
      </c>
      <c r="P223" s="3" t="s">
        <v>1259</v>
      </c>
      <c r="Q223" s="3" t="s">
        <v>1259</v>
      </c>
      <c r="R223" s="3" t="s">
        <v>1259</v>
      </c>
      <c r="S223" s="25">
        <v>104.8</v>
      </c>
      <c r="T223" s="3" t="s">
        <v>1259</v>
      </c>
      <c r="U223" s="3" t="s">
        <v>1259</v>
      </c>
      <c r="V223" s="3" t="s">
        <v>1259</v>
      </c>
      <c r="W223" s="3" t="s">
        <v>1259</v>
      </c>
      <c r="X223" s="3" t="s">
        <v>1259</v>
      </c>
      <c r="Y223" s="3" t="s">
        <v>1259</v>
      </c>
      <c r="Z223" s="3" t="s">
        <v>1259</v>
      </c>
      <c r="AA223" s="3" t="s">
        <v>1259</v>
      </c>
      <c r="AB223" s="3" t="s">
        <v>1259</v>
      </c>
      <c r="AC223" s="3" t="s">
        <v>1259</v>
      </c>
      <c r="AD223" s="3" t="s">
        <v>1259</v>
      </c>
      <c r="AE223" s="3" t="s">
        <v>1259</v>
      </c>
      <c r="AF223" s="3" t="s">
        <v>1259</v>
      </c>
      <c r="AG223" s="3" t="s">
        <v>1259</v>
      </c>
      <c r="AH223" s="3" t="s">
        <v>1259</v>
      </c>
      <c r="AI223" s="3" t="s">
        <v>1259</v>
      </c>
      <c r="AJ223" s="3" t="s">
        <v>1259</v>
      </c>
      <c r="AK223" s="3" t="s">
        <v>1259</v>
      </c>
      <c r="AL223" s="44">
        <v>94.3</v>
      </c>
      <c r="AM223" s="3" t="s">
        <v>1259</v>
      </c>
      <c r="AN223" s="3" t="s">
        <v>1259</v>
      </c>
      <c r="AO223" s="47">
        <v>52.8</v>
      </c>
      <c r="AP223" s="3" t="s">
        <v>1259</v>
      </c>
      <c r="AQ223" s="3" t="s">
        <v>1259</v>
      </c>
      <c r="AR223" s="3" t="s">
        <v>1259</v>
      </c>
      <c r="AS223" s="3" t="s">
        <v>1259</v>
      </c>
      <c r="AT223" s="3" t="s">
        <v>1259</v>
      </c>
      <c r="AU223" s="3" t="s">
        <v>1259</v>
      </c>
      <c r="AV223" s="3" t="s">
        <v>1259</v>
      </c>
      <c r="AW223" s="3" t="s">
        <v>1259</v>
      </c>
      <c r="AX223" s="56">
        <v>29.5</v>
      </c>
      <c r="AY223" s="57">
        <v>29.6</v>
      </c>
      <c r="AZ223" s="58">
        <v>30.1</v>
      </c>
      <c r="BA223" s="59">
        <v>31.6</v>
      </c>
    </row>
    <row r="224" spans="1:53" x14ac:dyDescent="0.25">
      <c r="A224" s="4">
        <v>30833</v>
      </c>
      <c r="B224" s="3" t="s">
        <v>1259</v>
      </c>
      <c r="C224" s="3" t="s">
        <v>1259</v>
      </c>
      <c r="D224" s="3" t="s">
        <v>1259</v>
      </c>
      <c r="E224" s="11">
        <v>44.9</v>
      </c>
      <c r="F224" s="12">
        <v>44.9</v>
      </c>
      <c r="G224" s="13">
        <v>42.3</v>
      </c>
      <c r="H224" s="3" t="s">
        <v>1259</v>
      </c>
      <c r="I224" s="3" t="s">
        <v>1259</v>
      </c>
      <c r="J224" s="3" t="s">
        <v>1259</v>
      </c>
      <c r="K224" s="3" t="s">
        <v>1259</v>
      </c>
      <c r="L224" s="3" t="s">
        <v>1259</v>
      </c>
      <c r="M224" s="3" t="s">
        <v>1259</v>
      </c>
      <c r="N224" s="3" t="s">
        <v>1259</v>
      </c>
      <c r="O224" s="3" t="s">
        <v>1259</v>
      </c>
      <c r="P224" s="3" t="s">
        <v>1259</v>
      </c>
      <c r="Q224" s="3" t="s">
        <v>1259</v>
      </c>
      <c r="R224" s="3" t="s">
        <v>1259</v>
      </c>
      <c r="S224" s="25">
        <v>106.4</v>
      </c>
      <c r="T224" s="3" t="s">
        <v>1259</v>
      </c>
      <c r="U224" s="3" t="s">
        <v>1259</v>
      </c>
      <c r="V224" s="3" t="s">
        <v>1259</v>
      </c>
      <c r="W224" s="3" t="s">
        <v>1259</v>
      </c>
      <c r="X224" s="3" t="s">
        <v>1259</v>
      </c>
      <c r="Y224" s="3" t="s">
        <v>1259</v>
      </c>
      <c r="Z224" s="3" t="s">
        <v>1259</v>
      </c>
      <c r="AA224" s="3" t="s">
        <v>1259</v>
      </c>
      <c r="AB224" s="3" t="s">
        <v>1259</v>
      </c>
      <c r="AC224" s="3" t="s">
        <v>1259</v>
      </c>
      <c r="AD224" s="3" t="s">
        <v>1259</v>
      </c>
      <c r="AE224" s="3" t="s">
        <v>1259</v>
      </c>
      <c r="AF224" s="3" t="s">
        <v>1259</v>
      </c>
      <c r="AG224" s="3" t="s">
        <v>1259</v>
      </c>
      <c r="AH224" s="3" t="s">
        <v>1259</v>
      </c>
      <c r="AI224" s="3" t="s">
        <v>1259</v>
      </c>
      <c r="AJ224" s="3" t="s">
        <v>1259</v>
      </c>
      <c r="AK224" s="3" t="s">
        <v>1259</v>
      </c>
      <c r="AL224" s="44">
        <v>96.7</v>
      </c>
      <c r="AM224" s="3" t="s">
        <v>1259</v>
      </c>
      <c r="AN224" s="3" t="s">
        <v>1259</v>
      </c>
      <c r="AO224" s="47">
        <v>53.7</v>
      </c>
      <c r="AP224" s="3" t="s">
        <v>1259</v>
      </c>
      <c r="AQ224" s="3" t="s">
        <v>1259</v>
      </c>
      <c r="AR224" s="3" t="s">
        <v>1259</v>
      </c>
      <c r="AS224" s="3" t="s">
        <v>1259</v>
      </c>
      <c r="AT224" s="3" t="s">
        <v>1259</v>
      </c>
      <c r="AU224" s="3" t="s">
        <v>1259</v>
      </c>
      <c r="AV224" s="3" t="s">
        <v>1259</v>
      </c>
      <c r="AW224" s="3" t="s">
        <v>1259</v>
      </c>
      <c r="AX224" s="56">
        <v>29.5</v>
      </c>
      <c r="AY224" s="57">
        <v>29.7</v>
      </c>
      <c r="AZ224" s="58">
        <v>30.1</v>
      </c>
      <c r="BA224" s="59">
        <v>31.5</v>
      </c>
    </row>
    <row r="225" spans="1:53" x14ac:dyDescent="0.25">
      <c r="A225" s="4">
        <v>30863</v>
      </c>
      <c r="B225" s="3" t="s">
        <v>1259</v>
      </c>
      <c r="C225" s="3" t="s">
        <v>1259</v>
      </c>
      <c r="D225" s="3" t="s">
        <v>1259</v>
      </c>
      <c r="E225" s="11">
        <v>44.8</v>
      </c>
      <c r="F225" s="12">
        <v>44.7</v>
      </c>
      <c r="G225" s="13">
        <v>42.2</v>
      </c>
      <c r="H225" s="3" t="s">
        <v>1259</v>
      </c>
      <c r="I225" s="3" t="s">
        <v>1259</v>
      </c>
      <c r="J225" s="3" t="s">
        <v>1259</v>
      </c>
      <c r="K225" s="3" t="s">
        <v>1259</v>
      </c>
      <c r="L225" s="3" t="s">
        <v>1259</v>
      </c>
      <c r="M225" s="3" t="s">
        <v>1259</v>
      </c>
      <c r="N225" s="3" t="s">
        <v>1259</v>
      </c>
      <c r="O225" s="3" t="s">
        <v>1259</v>
      </c>
      <c r="P225" s="3" t="s">
        <v>1259</v>
      </c>
      <c r="Q225" s="3" t="s">
        <v>1259</v>
      </c>
      <c r="R225" s="3" t="s">
        <v>1259</v>
      </c>
      <c r="S225" s="25">
        <v>107.8</v>
      </c>
      <c r="T225" s="3" t="s">
        <v>1259</v>
      </c>
      <c r="U225" s="3" t="s">
        <v>1259</v>
      </c>
      <c r="V225" s="3" t="s">
        <v>1259</v>
      </c>
      <c r="W225" s="3" t="s">
        <v>1259</v>
      </c>
      <c r="X225" s="3" t="s">
        <v>1259</v>
      </c>
      <c r="Y225" s="3" t="s">
        <v>1259</v>
      </c>
      <c r="Z225" s="3" t="s">
        <v>1259</v>
      </c>
      <c r="AA225" s="3" t="s">
        <v>1259</v>
      </c>
      <c r="AB225" s="3" t="s">
        <v>1259</v>
      </c>
      <c r="AC225" s="3" t="s">
        <v>1259</v>
      </c>
      <c r="AD225" s="3" t="s">
        <v>1259</v>
      </c>
      <c r="AE225" s="3" t="s">
        <v>1259</v>
      </c>
      <c r="AF225" s="3" t="s">
        <v>1259</v>
      </c>
      <c r="AG225" s="3" t="s">
        <v>1259</v>
      </c>
      <c r="AH225" s="3" t="s">
        <v>1259</v>
      </c>
      <c r="AI225" s="3" t="s">
        <v>1259</v>
      </c>
      <c r="AJ225" s="3" t="s">
        <v>1259</v>
      </c>
      <c r="AK225" s="3" t="s">
        <v>1259</v>
      </c>
      <c r="AL225" s="44">
        <v>96.6</v>
      </c>
      <c r="AM225" s="3" t="s">
        <v>1259</v>
      </c>
      <c r="AN225" s="3" t="s">
        <v>1259</v>
      </c>
      <c r="AO225" s="47">
        <v>54</v>
      </c>
      <c r="AP225" s="3" t="s">
        <v>1259</v>
      </c>
      <c r="AQ225" s="3" t="s">
        <v>1259</v>
      </c>
      <c r="AR225" s="3" t="s">
        <v>1259</v>
      </c>
      <c r="AS225" s="3" t="s">
        <v>1259</v>
      </c>
      <c r="AT225" s="3" t="s">
        <v>1259</v>
      </c>
      <c r="AU225" s="3" t="s">
        <v>1259</v>
      </c>
      <c r="AV225" s="3" t="s">
        <v>1259</v>
      </c>
      <c r="AW225" s="3" t="s">
        <v>1259</v>
      </c>
      <c r="AX225" s="56">
        <v>29.4</v>
      </c>
      <c r="AY225" s="57">
        <v>29.9</v>
      </c>
      <c r="AZ225" s="58">
        <v>30.1</v>
      </c>
      <c r="BA225" s="59">
        <v>31.3</v>
      </c>
    </row>
    <row r="226" spans="1:53" x14ac:dyDescent="0.25">
      <c r="A226" s="4">
        <v>30894</v>
      </c>
      <c r="B226" s="3" t="s">
        <v>1259</v>
      </c>
      <c r="C226" s="3" t="s">
        <v>1259</v>
      </c>
      <c r="D226" s="3" t="s">
        <v>1259</v>
      </c>
      <c r="E226" s="11">
        <v>44.8</v>
      </c>
      <c r="F226" s="12">
        <v>44.7</v>
      </c>
      <c r="G226" s="13">
        <v>42.2</v>
      </c>
      <c r="H226" s="3" t="s">
        <v>1259</v>
      </c>
      <c r="I226" s="3" t="s">
        <v>1259</v>
      </c>
      <c r="J226" s="3" t="s">
        <v>1259</v>
      </c>
      <c r="K226" s="3" t="s">
        <v>1259</v>
      </c>
      <c r="L226" s="3" t="s">
        <v>1259</v>
      </c>
      <c r="M226" s="3" t="s">
        <v>1259</v>
      </c>
      <c r="N226" s="3" t="s">
        <v>1259</v>
      </c>
      <c r="O226" s="3" t="s">
        <v>1259</v>
      </c>
      <c r="P226" s="3" t="s">
        <v>1259</v>
      </c>
      <c r="Q226" s="3" t="s">
        <v>1259</v>
      </c>
      <c r="R226" s="3" t="s">
        <v>1259</v>
      </c>
      <c r="S226" s="25">
        <v>108.9</v>
      </c>
      <c r="T226" s="3" t="s">
        <v>1259</v>
      </c>
      <c r="U226" s="3" t="s">
        <v>1259</v>
      </c>
      <c r="V226" s="3" t="s">
        <v>1259</v>
      </c>
      <c r="W226" s="3" t="s">
        <v>1259</v>
      </c>
      <c r="X226" s="3" t="s">
        <v>1259</v>
      </c>
      <c r="Y226" s="3" t="s">
        <v>1259</v>
      </c>
      <c r="Z226" s="3" t="s">
        <v>1259</v>
      </c>
      <c r="AA226" s="3" t="s">
        <v>1259</v>
      </c>
      <c r="AB226" s="3" t="s">
        <v>1259</v>
      </c>
      <c r="AC226" s="3" t="s">
        <v>1259</v>
      </c>
      <c r="AD226" s="3" t="s">
        <v>1259</v>
      </c>
      <c r="AE226" s="3" t="s">
        <v>1259</v>
      </c>
      <c r="AF226" s="3" t="s">
        <v>1259</v>
      </c>
      <c r="AG226" s="3" t="s">
        <v>1259</v>
      </c>
      <c r="AH226" s="3" t="s">
        <v>1259</v>
      </c>
      <c r="AI226" s="3" t="s">
        <v>1259</v>
      </c>
      <c r="AJ226" s="3" t="s">
        <v>1259</v>
      </c>
      <c r="AK226" s="3" t="s">
        <v>1259</v>
      </c>
      <c r="AL226" s="44">
        <v>98.3</v>
      </c>
      <c r="AM226" s="3" t="s">
        <v>1259</v>
      </c>
      <c r="AN226" s="3" t="s">
        <v>1259</v>
      </c>
      <c r="AO226" s="47">
        <v>54.6</v>
      </c>
      <c r="AP226" s="3" t="s">
        <v>1259</v>
      </c>
      <c r="AQ226" s="3" t="s">
        <v>1259</v>
      </c>
      <c r="AR226" s="3" t="s">
        <v>1259</v>
      </c>
      <c r="AS226" s="3" t="s">
        <v>1259</v>
      </c>
      <c r="AT226" s="3" t="s">
        <v>1259</v>
      </c>
      <c r="AU226" s="3" t="s">
        <v>1259</v>
      </c>
      <c r="AV226" s="3" t="s">
        <v>1259</v>
      </c>
      <c r="AW226" s="3" t="s">
        <v>1259</v>
      </c>
      <c r="AX226" s="56">
        <v>29.3</v>
      </c>
      <c r="AY226" s="57">
        <v>29.9</v>
      </c>
      <c r="AZ226" s="58">
        <v>30.1</v>
      </c>
      <c r="BA226" s="59">
        <v>31</v>
      </c>
    </row>
    <row r="227" spans="1:53" x14ac:dyDescent="0.25">
      <c r="A227" s="4">
        <v>30925</v>
      </c>
      <c r="B227" s="3" t="s">
        <v>1259</v>
      </c>
      <c r="C227" s="3" t="s">
        <v>1259</v>
      </c>
      <c r="D227" s="3" t="s">
        <v>1259</v>
      </c>
      <c r="E227" s="11">
        <v>44.7</v>
      </c>
      <c r="F227" s="12">
        <v>44.6</v>
      </c>
      <c r="G227" s="13">
        <v>42.2</v>
      </c>
      <c r="H227" s="3" t="s">
        <v>1259</v>
      </c>
      <c r="I227" s="3" t="s">
        <v>1259</v>
      </c>
      <c r="J227" s="3" t="s">
        <v>1259</v>
      </c>
      <c r="K227" s="3" t="s">
        <v>1259</v>
      </c>
      <c r="L227" s="3" t="s">
        <v>1259</v>
      </c>
      <c r="M227" s="3" t="s">
        <v>1259</v>
      </c>
      <c r="N227" s="3" t="s">
        <v>1259</v>
      </c>
      <c r="O227" s="3" t="s">
        <v>1259</v>
      </c>
      <c r="P227" s="3" t="s">
        <v>1259</v>
      </c>
      <c r="Q227" s="3" t="s">
        <v>1259</v>
      </c>
      <c r="R227" s="3" t="s">
        <v>1259</v>
      </c>
      <c r="S227" s="25">
        <v>108.9</v>
      </c>
      <c r="T227" s="3" t="s">
        <v>1259</v>
      </c>
      <c r="U227" s="3" t="s">
        <v>1259</v>
      </c>
      <c r="V227" s="3" t="s">
        <v>1259</v>
      </c>
      <c r="W227" s="3" t="s">
        <v>1259</v>
      </c>
      <c r="X227" s="3" t="s">
        <v>1259</v>
      </c>
      <c r="Y227" s="3" t="s">
        <v>1259</v>
      </c>
      <c r="Z227" s="3" t="s">
        <v>1259</v>
      </c>
      <c r="AA227" s="3" t="s">
        <v>1259</v>
      </c>
      <c r="AB227" s="3" t="s">
        <v>1259</v>
      </c>
      <c r="AC227" s="3" t="s">
        <v>1259</v>
      </c>
      <c r="AD227" s="3" t="s">
        <v>1259</v>
      </c>
      <c r="AE227" s="3" t="s">
        <v>1259</v>
      </c>
      <c r="AF227" s="3" t="s">
        <v>1259</v>
      </c>
      <c r="AG227" s="3" t="s">
        <v>1259</v>
      </c>
      <c r="AH227" s="3" t="s">
        <v>1259</v>
      </c>
      <c r="AI227" s="3" t="s">
        <v>1259</v>
      </c>
      <c r="AJ227" s="3" t="s">
        <v>1259</v>
      </c>
      <c r="AK227" s="3" t="s">
        <v>1259</v>
      </c>
      <c r="AL227" s="44">
        <v>98.4</v>
      </c>
      <c r="AM227" s="3" t="s">
        <v>1259</v>
      </c>
      <c r="AN227" s="3" t="s">
        <v>1259</v>
      </c>
      <c r="AO227" s="47">
        <v>54.6</v>
      </c>
      <c r="AP227" s="3" t="s">
        <v>1259</v>
      </c>
      <c r="AQ227" s="3" t="s">
        <v>1259</v>
      </c>
      <c r="AR227" s="3" t="s">
        <v>1259</v>
      </c>
      <c r="AS227" s="3" t="s">
        <v>1259</v>
      </c>
      <c r="AT227" s="3" t="s">
        <v>1259</v>
      </c>
      <c r="AU227" s="3" t="s">
        <v>1259</v>
      </c>
      <c r="AV227" s="3" t="s">
        <v>1259</v>
      </c>
      <c r="AW227" s="3" t="s">
        <v>1259</v>
      </c>
      <c r="AX227" s="56">
        <v>29.1</v>
      </c>
      <c r="AY227" s="57">
        <v>29.9</v>
      </c>
      <c r="AZ227" s="58">
        <v>30.1</v>
      </c>
      <c r="BA227" s="59">
        <v>30.5</v>
      </c>
    </row>
    <row r="228" spans="1:53" x14ac:dyDescent="0.25">
      <c r="A228" s="4">
        <v>30955</v>
      </c>
      <c r="B228" s="3" t="s">
        <v>1259</v>
      </c>
      <c r="C228" s="3" t="s">
        <v>1259</v>
      </c>
      <c r="D228" s="3" t="s">
        <v>1259</v>
      </c>
      <c r="E228" s="11">
        <v>44.6</v>
      </c>
      <c r="F228" s="12">
        <v>44.5</v>
      </c>
      <c r="G228" s="13">
        <v>42.1</v>
      </c>
      <c r="H228" s="3" t="s">
        <v>1259</v>
      </c>
      <c r="I228" s="3" t="s">
        <v>1259</v>
      </c>
      <c r="J228" s="3" t="s">
        <v>1259</v>
      </c>
      <c r="K228" s="3" t="s">
        <v>1259</v>
      </c>
      <c r="L228" s="3" t="s">
        <v>1259</v>
      </c>
      <c r="M228" s="3" t="s">
        <v>1259</v>
      </c>
      <c r="N228" s="3" t="s">
        <v>1259</v>
      </c>
      <c r="O228" s="3" t="s">
        <v>1259</v>
      </c>
      <c r="P228" s="3" t="s">
        <v>1259</v>
      </c>
      <c r="Q228" s="3" t="s">
        <v>1259</v>
      </c>
      <c r="R228" s="3" t="s">
        <v>1259</v>
      </c>
      <c r="S228" s="25">
        <v>110</v>
      </c>
      <c r="T228" s="3" t="s">
        <v>1259</v>
      </c>
      <c r="U228" s="3" t="s">
        <v>1259</v>
      </c>
      <c r="V228" s="3" t="s">
        <v>1259</v>
      </c>
      <c r="W228" s="3" t="s">
        <v>1259</v>
      </c>
      <c r="X228" s="3" t="s">
        <v>1259</v>
      </c>
      <c r="Y228" s="3" t="s">
        <v>1259</v>
      </c>
      <c r="Z228" s="3" t="s">
        <v>1259</v>
      </c>
      <c r="AA228" s="3" t="s">
        <v>1259</v>
      </c>
      <c r="AB228" s="3" t="s">
        <v>1259</v>
      </c>
      <c r="AC228" s="3" t="s">
        <v>1259</v>
      </c>
      <c r="AD228" s="3" t="s">
        <v>1259</v>
      </c>
      <c r="AE228" s="3" t="s">
        <v>1259</v>
      </c>
      <c r="AF228" s="3" t="s">
        <v>1259</v>
      </c>
      <c r="AG228" s="3" t="s">
        <v>1259</v>
      </c>
      <c r="AH228" s="3" t="s">
        <v>1259</v>
      </c>
      <c r="AI228" s="3" t="s">
        <v>1259</v>
      </c>
      <c r="AJ228" s="3" t="s">
        <v>1259</v>
      </c>
      <c r="AK228" s="3" t="s">
        <v>1259</v>
      </c>
      <c r="AL228" s="44">
        <v>99.6</v>
      </c>
      <c r="AM228" s="3" t="s">
        <v>1259</v>
      </c>
      <c r="AN228" s="3" t="s">
        <v>1259</v>
      </c>
      <c r="AO228" s="47">
        <v>54.5</v>
      </c>
      <c r="AP228" s="3" t="s">
        <v>1259</v>
      </c>
      <c r="AQ228" s="3" t="s">
        <v>1259</v>
      </c>
      <c r="AR228" s="3" t="s">
        <v>1259</v>
      </c>
      <c r="AS228" s="3" t="s">
        <v>1259</v>
      </c>
      <c r="AT228" s="3" t="s">
        <v>1259</v>
      </c>
      <c r="AU228" s="3" t="s">
        <v>1259</v>
      </c>
      <c r="AV228" s="3" t="s">
        <v>1259</v>
      </c>
      <c r="AW228" s="3" t="s">
        <v>1259</v>
      </c>
      <c r="AX228" s="56">
        <v>28.9</v>
      </c>
      <c r="AY228" s="57">
        <v>29.8</v>
      </c>
      <c r="AZ228" s="58">
        <v>30.1</v>
      </c>
      <c r="BA228" s="59">
        <v>29.9</v>
      </c>
    </row>
    <row r="229" spans="1:53" x14ac:dyDescent="0.25">
      <c r="A229" s="4">
        <v>30986</v>
      </c>
      <c r="B229" s="3" t="s">
        <v>1259</v>
      </c>
      <c r="C229" s="3" t="s">
        <v>1259</v>
      </c>
      <c r="D229" s="3" t="s">
        <v>1259</v>
      </c>
      <c r="E229" s="11">
        <v>44.6</v>
      </c>
      <c r="F229" s="12">
        <v>44.5</v>
      </c>
      <c r="G229" s="13">
        <v>42.1</v>
      </c>
      <c r="H229" s="3" t="s">
        <v>1259</v>
      </c>
      <c r="I229" s="3" t="s">
        <v>1259</v>
      </c>
      <c r="J229" s="3" t="s">
        <v>1259</v>
      </c>
      <c r="K229" s="3" t="s">
        <v>1259</v>
      </c>
      <c r="L229" s="3" t="s">
        <v>1259</v>
      </c>
      <c r="M229" s="3" t="s">
        <v>1259</v>
      </c>
      <c r="N229" s="3" t="s">
        <v>1259</v>
      </c>
      <c r="O229" s="3" t="s">
        <v>1259</v>
      </c>
      <c r="P229" s="3" t="s">
        <v>1259</v>
      </c>
      <c r="Q229" s="3" t="s">
        <v>1259</v>
      </c>
      <c r="R229" s="3" t="s">
        <v>1259</v>
      </c>
      <c r="S229" s="25">
        <v>110.5</v>
      </c>
      <c r="T229" s="3" t="s">
        <v>1259</v>
      </c>
      <c r="U229" s="3" t="s">
        <v>1259</v>
      </c>
      <c r="V229" s="3" t="s">
        <v>1259</v>
      </c>
      <c r="W229" s="3" t="s">
        <v>1259</v>
      </c>
      <c r="X229" s="3" t="s">
        <v>1259</v>
      </c>
      <c r="Y229" s="3" t="s">
        <v>1259</v>
      </c>
      <c r="Z229" s="3" t="s">
        <v>1259</v>
      </c>
      <c r="AA229" s="3" t="s">
        <v>1259</v>
      </c>
      <c r="AB229" s="3" t="s">
        <v>1259</v>
      </c>
      <c r="AC229" s="3" t="s">
        <v>1259</v>
      </c>
      <c r="AD229" s="3" t="s">
        <v>1259</v>
      </c>
      <c r="AE229" s="3" t="s">
        <v>1259</v>
      </c>
      <c r="AF229" s="3" t="s">
        <v>1259</v>
      </c>
      <c r="AG229" s="3" t="s">
        <v>1259</v>
      </c>
      <c r="AH229" s="3" t="s">
        <v>1259</v>
      </c>
      <c r="AI229" s="3" t="s">
        <v>1259</v>
      </c>
      <c r="AJ229" s="3" t="s">
        <v>1259</v>
      </c>
      <c r="AK229" s="3" t="s">
        <v>1259</v>
      </c>
      <c r="AL229" s="44">
        <v>99</v>
      </c>
      <c r="AM229" s="3" t="s">
        <v>1259</v>
      </c>
      <c r="AN229" s="3" t="s">
        <v>1259</v>
      </c>
      <c r="AO229" s="47">
        <v>53.4</v>
      </c>
      <c r="AP229" s="3" t="s">
        <v>1259</v>
      </c>
      <c r="AQ229" s="3" t="s">
        <v>1259</v>
      </c>
      <c r="AR229" s="3" t="s">
        <v>1259</v>
      </c>
      <c r="AS229" s="3" t="s">
        <v>1259</v>
      </c>
      <c r="AT229" s="3" t="s">
        <v>1259</v>
      </c>
      <c r="AU229" s="3" t="s">
        <v>1259</v>
      </c>
      <c r="AV229" s="3" t="s">
        <v>1259</v>
      </c>
      <c r="AW229" s="3" t="s">
        <v>1259</v>
      </c>
      <c r="AX229" s="56">
        <v>28.6</v>
      </c>
      <c r="AY229" s="57">
        <v>29.6</v>
      </c>
      <c r="AZ229" s="58">
        <v>30</v>
      </c>
      <c r="BA229" s="59">
        <v>29.4</v>
      </c>
    </row>
    <row r="230" spans="1:53" x14ac:dyDescent="0.25">
      <c r="A230" s="4">
        <v>31016</v>
      </c>
      <c r="B230" s="3" t="s">
        <v>1259</v>
      </c>
      <c r="C230" s="3" t="s">
        <v>1259</v>
      </c>
      <c r="D230" s="3" t="s">
        <v>1259</v>
      </c>
      <c r="E230" s="11">
        <v>44.4</v>
      </c>
      <c r="F230" s="12">
        <v>44.4</v>
      </c>
      <c r="G230" s="13">
        <v>41.8</v>
      </c>
      <c r="H230" s="3" t="s">
        <v>1259</v>
      </c>
      <c r="I230" s="3" t="s">
        <v>1259</v>
      </c>
      <c r="J230" s="3" t="s">
        <v>1259</v>
      </c>
      <c r="K230" s="3" t="s">
        <v>1259</v>
      </c>
      <c r="L230" s="3" t="s">
        <v>1259</v>
      </c>
      <c r="M230" s="3" t="s">
        <v>1259</v>
      </c>
      <c r="N230" s="3" t="s">
        <v>1259</v>
      </c>
      <c r="O230" s="3" t="s">
        <v>1259</v>
      </c>
      <c r="P230" s="3" t="s">
        <v>1259</v>
      </c>
      <c r="Q230" s="3" t="s">
        <v>1259</v>
      </c>
      <c r="R230" s="3" t="s">
        <v>1259</v>
      </c>
      <c r="S230" s="25">
        <v>111.4</v>
      </c>
      <c r="T230" s="3" t="s">
        <v>1259</v>
      </c>
      <c r="U230" s="3" t="s">
        <v>1259</v>
      </c>
      <c r="V230" s="3" t="s">
        <v>1259</v>
      </c>
      <c r="W230" s="3" t="s">
        <v>1259</v>
      </c>
      <c r="X230" s="3" t="s">
        <v>1259</v>
      </c>
      <c r="Y230" s="3" t="s">
        <v>1259</v>
      </c>
      <c r="Z230" s="3" t="s">
        <v>1259</v>
      </c>
      <c r="AA230" s="3" t="s">
        <v>1259</v>
      </c>
      <c r="AB230" s="3" t="s">
        <v>1259</v>
      </c>
      <c r="AC230" s="3" t="s">
        <v>1259</v>
      </c>
      <c r="AD230" s="3" t="s">
        <v>1259</v>
      </c>
      <c r="AE230" s="3" t="s">
        <v>1259</v>
      </c>
      <c r="AF230" s="3" t="s">
        <v>1259</v>
      </c>
      <c r="AG230" s="3" t="s">
        <v>1259</v>
      </c>
      <c r="AH230" s="3" t="s">
        <v>1259</v>
      </c>
      <c r="AI230" s="3" t="s">
        <v>1259</v>
      </c>
      <c r="AJ230" s="3" t="s">
        <v>1259</v>
      </c>
      <c r="AK230" s="3" t="s">
        <v>1259</v>
      </c>
      <c r="AL230" s="44">
        <v>99.6</v>
      </c>
      <c r="AM230" s="3" t="s">
        <v>1259</v>
      </c>
      <c r="AN230" s="3" t="s">
        <v>1259</v>
      </c>
      <c r="AO230" s="47">
        <v>52.8</v>
      </c>
      <c r="AP230" s="3" t="s">
        <v>1259</v>
      </c>
      <c r="AQ230" s="3" t="s">
        <v>1259</v>
      </c>
      <c r="AR230" s="3" t="s">
        <v>1259</v>
      </c>
      <c r="AS230" s="3" t="s">
        <v>1259</v>
      </c>
      <c r="AT230" s="3" t="s">
        <v>1259</v>
      </c>
      <c r="AU230" s="3" t="s">
        <v>1259</v>
      </c>
      <c r="AV230" s="3" t="s">
        <v>1259</v>
      </c>
      <c r="AW230" s="3" t="s">
        <v>1259</v>
      </c>
      <c r="AX230" s="56">
        <v>28.3</v>
      </c>
      <c r="AY230" s="57">
        <v>29.3</v>
      </c>
      <c r="AZ230" s="58">
        <v>29.9</v>
      </c>
      <c r="BA230" s="59">
        <v>28.9</v>
      </c>
    </row>
    <row r="231" spans="1:53" x14ac:dyDescent="0.25">
      <c r="A231" s="4">
        <v>31047</v>
      </c>
      <c r="B231" s="3" t="s">
        <v>1259</v>
      </c>
      <c r="C231" s="3" t="s">
        <v>1259</v>
      </c>
      <c r="D231" s="3" t="s">
        <v>1259</v>
      </c>
      <c r="E231" s="11">
        <v>44.5</v>
      </c>
      <c r="F231" s="12">
        <v>44.5</v>
      </c>
      <c r="G231" s="13">
        <v>41.8</v>
      </c>
      <c r="H231" s="3" t="s">
        <v>1259</v>
      </c>
      <c r="I231" s="3" t="s">
        <v>1259</v>
      </c>
      <c r="J231" s="3" t="s">
        <v>1259</v>
      </c>
      <c r="K231" s="3" t="s">
        <v>1259</v>
      </c>
      <c r="L231" s="3" t="s">
        <v>1259</v>
      </c>
      <c r="M231" s="3" t="s">
        <v>1259</v>
      </c>
      <c r="N231" s="3" t="s">
        <v>1259</v>
      </c>
      <c r="O231" s="3" t="s">
        <v>1259</v>
      </c>
      <c r="P231" s="3" t="s">
        <v>1259</v>
      </c>
      <c r="Q231" s="3" t="s">
        <v>1259</v>
      </c>
      <c r="R231" s="3" t="s">
        <v>1259</v>
      </c>
      <c r="S231" s="25">
        <v>111.4</v>
      </c>
      <c r="T231" s="3" t="s">
        <v>1259</v>
      </c>
      <c r="U231" s="3" t="s">
        <v>1259</v>
      </c>
      <c r="V231" s="3" t="s">
        <v>1259</v>
      </c>
      <c r="W231" s="3" t="s">
        <v>1259</v>
      </c>
      <c r="X231" s="3" t="s">
        <v>1259</v>
      </c>
      <c r="Y231" s="3" t="s">
        <v>1259</v>
      </c>
      <c r="Z231" s="3" t="s">
        <v>1259</v>
      </c>
      <c r="AA231" s="3" t="s">
        <v>1259</v>
      </c>
      <c r="AB231" s="3" t="s">
        <v>1259</v>
      </c>
      <c r="AC231" s="3" t="s">
        <v>1259</v>
      </c>
      <c r="AD231" s="3" t="s">
        <v>1259</v>
      </c>
      <c r="AE231" s="3" t="s">
        <v>1259</v>
      </c>
      <c r="AF231" s="3" t="s">
        <v>1259</v>
      </c>
      <c r="AG231" s="3" t="s">
        <v>1259</v>
      </c>
      <c r="AH231" s="3" t="s">
        <v>1259</v>
      </c>
      <c r="AI231" s="3" t="s">
        <v>1259</v>
      </c>
      <c r="AJ231" s="3" t="s">
        <v>1259</v>
      </c>
      <c r="AK231" s="3" t="s">
        <v>1259</v>
      </c>
      <c r="AL231" s="44">
        <v>96.8</v>
      </c>
      <c r="AM231" s="3" t="s">
        <v>1259</v>
      </c>
      <c r="AN231" s="3" t="s">
        <v>1259</v>
      </c>
      <c r="AO231" s="47">
        <v>53</v>
      </c>
      <c r="AP231" s="3" t="s">
        <v>1259</v>
      </c>
      <c r="AQ231" s="3" t="s">
        <v>1259</v>
      </c>
      <c r="AR231" s="3" t="s">
        <v>1259</v>
      </c>
      <c r="AS231" s="3" t="s">
        <v>1259</v>
      </c>
      <c r="AT231" s="3" t="s">
        <v>1259</v>
      </c>
      <c r="AU231" s="3" t="s">
        <v>1259</v>
      </c>
      <c r="AV231" s="3" t="s">
        <v>1259</v>
      </c>
      <c r="AW231" s="3" t="s">
        <v>1259</v>
      </c>
      <c r="AX231" s="56">
        <v>27.9</v>
      </c>
      <c r="AY231" s="57">
        <v>29.1</v>
      </c>
      <c r="AZ231" s="58">
        <v>29.7</v>
      </c>
      <c r="BA231" s="59">
        <v>28.6</v>
      </c>
    </row>
    <row r="232" spans="1:53" x14ac:dyDescent="0.25">
      <c r="A232" s="4">
        <v>31078</v>
      </c>
      <c r="B232" s="3" t="s">
        <v>1259</v>
      </c>
      <c r="C232" s="3" t="s">
        <v>1259</v>
      </c>
      <c r="D232" s="3" t="s">
        <v>1259</v>
      </c>
      <c r="E232" s="11">
        <v>44.6</v>
      </c>
      <c r="F232" s="12">
        <v>44.7</v>
      </c>
      <c r="G232" s="13">
        <v>41.9</v>
      </c>
      <c r="H232" s="3" t="s">
        <v>1259</v>
      </c>
      <c r="I232" s="3" t="s">
        <v>1259</v>
      </c>
      <c r="J232" s="3" t="s">
        <v>1259</v>
      </c>
      <c r="K232" s="3" t="s">
        <v>1259</v>
      </c>
      <c r="L232" s="3" t="s">
        <v>1259</v>
      </c>
      <c r="M232" s="3" t="s">
        <v>1259</v>
      </c>
      <c r="N232" s="3" t="s">
        <v>1259</v>
      </c>
      <c r="O232" s="3" t="s">
        <v>1259</v>
      </c>
      <c r="P232" s="3" t="s">
        <v>1259</v>
      </c>
      <c r="Q232" s="3" t="s">
        <v>1259</v>
      </c>
      <c r="R232" s="3" t="s">
        <v>1259</v>
      </c>
      <c r="S232" s="25">
        <v>111.3</v>
      </c>
      <c r="T232" s="3" t="s">
        <v>1259</v>
      </c>
      <c r="U232" s="3" t="s">
        <v>1259</v>
      </c>
      <c r="V232" s="3" t="s">
        <v>1259</v>
      </c>
      <c r="W232" s="3" t="s">
        <v>1259</v>
      </c>
      <c r="X232" s="3" t="s">
        <v>1259</v>
      </c>
      <c r="Y232" s="3" t="s">
        <v>1259</v>
      </c>
      <c r="Z232" s="3" t="s">
        <v>1259</v>
      </c>
      <c r="AA232" s="3" t="s">
        <v>1259</v>
      </c>
      <c r="AB232" s="3" t="s">
        <v>1259</v>
      </c>
      <c r="AC232" s="3" t="s">
        <v>1259</v>
      </c>
      <c r="AD232" s="3" t="s">
        <v>1259</v>
      </c>
      <c r="AE232" s="3" t="s">
        <v>1259</v>
      </c>
      <c r="AF232" s="3" t="s">
        <v>1259</v>
      </c>
      <c r="AG232" s="3" t="s">
        <v>1259</v>
      </c>
      <c r="AH232" s="3" t="s">
        <v>1259</v>
      </c>
      <c r="AI232" s="3" t="s">
        <v>1259</v>
      </c>
      <c r="AJ232" s="3" t="s">
        <v>1259</v>
      </c>
      <c r="AK232" s="3" t="s">
        <v>1259</v>
      </c>
      <c r="AL232" s="44">
        <v>98.6</v>
      </c>
      <c r="AM232" s="3" t="s">
        <v>1259</v>
      </c>
      <c r="AN232" s="3" t="s">
        <v>1259</v>
      </c>
      <c r="AO232" s="47">
        <v>52.8</v>
      </c>
      <c r="AP232" s="3" t="s">
        <v>1259</v>
      </c>
      <c r="AQ232" s="3" t="s">
        <v>1259</v>
      </c>
      <c r="AR232" s="3" t="s">
        <v>1259</v>
      </c>
      <c r="AS232" s="3" t="s">
        <v>1259</v>
      </c>
      <c r="AT232" s="3" t="s">
        <v>1259</v>
      </c>
      <c r="AU232" s="3" t="s">
        <v>1259</v>
      </c>
      <c r="AV232" s="3" t="s">
        <v>1259</v>
      </c>
      <c r="AW232" s="3" t="s">
        <v>1259</v>
      </c>
      <c r="AX232" s="56">
        <v>27.7</v>
      </c>
      <c r="AY232" s="57">
        <v>28.9</v>
      </c>
      <c r="AZ232" s="58">
        <v>29.5</v>
      </c>
      <c r="BA232" s="59">
        <v>28.5</v>
      </c>
    </row>
    <row r="233" spans="1:53" x14ac:dyDescent="0.25">
      <c r="A233" s="4">
        <v>31106</v>
      </c>
      <c r="B233" s="3" t="s">
        <v>1259</v>
      </c>
      <c r="C233" s="3" t="s">
        <v>1259</v>
      </c>
      <c r="D233" s="3" t="s">
        <v>1259</v>
      </c>
      <c r="E233" s="11">
        <v>44.6</v>
      </c>
      <c r="F233" s="12">
        <v>44.7</v>
      </c>
      <c r="G233" s="13">
        <v>42</v>
      </c>
      <c r="H233" s="3" t="s">
        <v>1259</v>
      </c>
      <c r="I233" s="3" t="s">
        <v>1259</v>
      </c>
      <c r="J233" s="3" t="s">
        <v>1259</v>
      </c>
      <c r="K233" s="3" t="s">
        <v>1259</v>
      </c>
      <c r="L233" s="3" t="s">
        <v>1259</v>
      </c>
      <c r="M233" s="3" t="s">
        <v>1259</v>
      </c>
      <c r="N233" s="3" t="s">
        <v>1259</v>
      </c>
      <c r="O233" s="3" t="s">
        <v>1259</v>
      </c>
      <c r="P233" s="3" t="s">
        <v>1259</v>
      </c>
      <c r="Q233" s="3" t="s">
        <v>1259</v>
      </c>
      <c r="R233" s="3" t="s">
        <v>1259</v>
      </c>
      <c r="S233" s="25">
        <v>111.9</v>
      </c>
      <c r="T233" s="3" t="s">
        <v>1259</v>
      </c>
      <c r="U233" s="3" t="s">
        <v>1259</v>
      </c>
      <c r="V233" s="3" t="s">
        <v>1259</v>
      </c>
      <c r="W233" s="3" t="s">
        <v>1259</v>
      </c>
      <c r="X233" s="3" t="s">
        <v>1259</v>
      </c>
      <c r="Y233" s="3" t="s">
        <v>1259</v>
      </c>
      <c r="Z233" s="3" t="s">
        <v>1259</v>
      </c>
      <c r="AA233" s="3" t="s">
        <v>1259</v>
      </c>
      <c r="AB233" s="3" t="s">
        <v>1259</v>
      </c>
      <c r="AC233" s="3" t="s">
        <v>1259</v>
      </c>
      <c r="AD233" s="3" t="s">
        <v>1259</v>
      </c>
      <c r="AE233" s="3" t="s">
        <v>1259</v>
      </c>
      <c r="AF233" s="3" t="s">
        <v>1259</v>
      </c>
      <c r="AG233" s="3" t="s">
        <v>1259</v>
      </c>
      <c r="AH233" s="3" t="s">
        <v>1259</v>
      </c>
      <c r="AI233" s="3" t="s">
        <v>1259</v>
      </c>
      <c r="AJ233" s="3" t="s">
        <v>1259</v>
      </c>
      <c r="AK233" s="3" t="s">
        <v>1259</v>
      </c>
      <c r="AL233" s="44">
        <v>100.3</v>
      </c>
      <c r="AM233" s="3" t="s">
        <v>1259</v>
      </c>
      <c r="AN233" s="3" t="s">
        <v>1259</v>
      </c>
      <c r="AO233" s="47">
        <v>52.4</v>
      </c>
      <c r="AP233" s="3" t="s">
        <v>1259</v>
      </c>
      <c r="AQ233" s="3" t="s">
        <v>1259</v>
      </c>
      <c r="AR233" s="3" t="s">
        <v>1259</v>
      </c>
      <c r="AS233" s="3" t="s">
        <v>1259</v>
      </c>
      <c r="AT233" s="3" t="s">
        <v>1259</v>
      </c>
      <c r="AU233" s="3" t="s">
        <v>1259</v>
      </c>
      <c r="AV233" s="3" t="s">
        <v>1259</v>
      </c>
      <c r="AW233" s="3" t="s">
        <v>1259</v>
      </c>
      <c r="AX233" s="56">
        <v>27.4</v>
      </c>
      <c r="AY233" s="57">
        <v>28.8</v>
      </c>
      <c r="AZ233" s="58">
        <v>29.3</v>
      </c>
      <c r="BA233" s="59">
        <v>28.4</v>
      </c>
    </row>
    <row r="234" spans="1:53" x14ac:dyDescent="0.25">
      <c r="A234" s="4">
        <v>31137</v>
      </c>
      <c r="B234" s="3" t="s">
        <v>1259</v>
      </c>
      <c r="C234" s="3" t="s">
        <v>1259</v>
      </c>
      <c r="D234" s="3" t="s">
        <v>1259</v>
      </c>
      <c r="E234" s="11">
        <v>44.8</v>
      </c>
      <c r="F234" s="12">
        <v>44.9</v>
      </c>
      <c r="G234" s="13">
        <v>42.1</v>
      </c>
      <c r="H234" s="3" t="s">
        <v>1259</v>
      </c>
      <c r="I234" s="3" t="s">
        <v>1259</v>
      </c>
      <c r="J234" s="3" t="s">
        <v>1259</v>
      </c>
      <c r="K234" s="3" t="s">
        <v>1259</v>
      </c>
      <c r="L234" s="3" t="s">
        <v>1259</v>
      </c>
      <c r="M234" s="3" t="s">
        <v>1259</v>
      </c>
      <c r="N234" s="3" t="s">
        <v>1259</v>
      </c>
      <c r="O234" s="3" t="s">
        <v>1259</v>
      </c>
      <c r="P234" s="3" t="s">
        <v>1259</v>
      </c>
      <c r="Q234" s="3" t="s">
        <v>1259</v>
      </c>
      <c r="R234" s="3" t="s">
        <v>1259</v>
      </c>
      <c r="S234" s="25">
        <v>113.1</v>
      </c>
      <c r="T234" s="3" t="s">
        <v>1259</v>
      </c>
      <c r="U234" s="3" t="s">
        <v>1259</v>
      </c>
      <c r="V234" s="3" t="s">
        <v>1259</v>
      </c>
      <c r="W234" s="3" t="s">
        <v>1259</v>
      </c>
      <c r="X234" s="3" t="s">
        <v>1259</v>
      </c>
      <c r="Y234" s="3" t="s">
        <v>1259</v>
      </c>
      <c r="Z234" s="3" t="s">
        <v>1259</v>
      </c>
      <c r="AA234" s="3" t="s">
        <v>1259</v>
      </c>
      <c r="AB234" s="3" t="s">
        <v>1259</v>
      </c>
      <c r="AC234" s="3" t="s">
        <v>1259</v>
      </c>
      <c r="AD234" s="3" t="s">
        <v>1259</v>
      </c>
      <c r="AE234" s="3" t="s">
        <v>1259</v>
      </c>
      <c r="AF234" s="3" t="s">
        <v>1259</v>
      </c>
      <c r="AG234" s="3" t="s">
        <v>1259</v>
      </c>
      <c r="AH234" s="3" t="s">
        <v>1259</v>
      </c>
      <c r="AI234" s="3" t="s">
        <v>1259</v>
      </c>
      <c r="AJ234" s="3" t="s">
        <v>1259</v>
      </c>
      <c r="AK234" s="3" t="s">
        <v>1259</v>
      </c>
      <c r="AL234" s="44">
        <v>100.7</v>
      </c>
      <c r="AM234" s="3" t="s">
        <v>1259</v>
      </c>
      <c r="AN234" s="3" t="s">
        <v>1259</v>
      </c>
      <c r="AO234" s="47">
        <v>52.2</v>
      </c>
      <c r="AP234" s="3" t="s">
        <v>1259</v>
      </c>
      <c r="AQ234" s="3" t="s">
        <v>1259</v>
      </c>
      <c r="AR234" s="3" t="s">
        <v>1259</v>
      </c>
      <c r="AS234" s="3" t="s">
        <v>1259</v>
      </c>
      <c r="AT234" s="3" t="s">
        <v>1259</v>
      </c>
      <c r="AU234" s="3" t="s">
        <v>1259</v>
      </c>
      <c r="AV234" s="3" t="s">
        <v>1259</v>
      </c>
      <c r="AW234" s="3" t="s">
        <v>1259</v>
      </c>
      <c r="AX234" s="56">
        <v>27.2</v>
      </c>
      <c r="AY234" s="57">
        <v>28.8</v>
      </c>
      <c r="AZ234" s="58">
        <v>29.2</v>
      </c>
      <c r="BA234" s="59">
        <v>28.3</v>
      </c>
    </row>
    <row r="235" spans="1:53" x14ac:dyDescent="0.25">
      <c r="A235" s="4">
        <v>31167</v>
      </c>
      <c r="B235" s="3" t="s">
        <v>1259</v>
      </c>
      <c r="C235" s="3" t="s">
        <v>1259</v>
      </c>
      <c r="D235" s="3" t="s">
        <v>1259</v>
      </c>
      <c r="E235" s="11">
        <v>44.8</v>
      </c>
      <c r="F235" s="12">
        <v>44.9</v>
      </c>
      <c r="G235" s="13">
        <v>42.1</v>
      </c>
      <c r="H235" s="3" t="s">
        <v>1259</v>
      </c>
      <c r="I235" s="3" t="s">
        <v>1259</v>
      </c>
      <c r="J235" s="3" t="s">
        <v>1259</v>
      </c>
      <c r="K235" s="3" t="s">
        <v>1259</v>
      </c>
      <c r="L235" s="3" t="s">
        <v>1259</v>
      </c>
      <c r="M235" s="3" t="s">
        <v>1259</v>
      </c>
      <c r="N235" s="3" t="s">
        <v>1259</v>
      </c>
      <c r="O235" s="3" t="s">
        <v>1259</v>
      </c>
      <c r="P235" s="3" t="s">
        <v>1259</v>
      </c>
      <c r="Q235" s="3" t="s">
        <v>1259</v>
      </c>
      <c r="R235" s="3" t="s">
        <v>1259</v>
      </c>
      <c r="S235" s="25">
        <v>115.2</v>
      </c>
      <c r="T235" s="3" t="s">
        <v>1259</v>
      </c>
      <c r="U235" s="3" t="s">
        <v>1259</v>
      </c>
      <c r="V235" s="3" t="s">
        <v>1259</v>
      </c>
      <c r="W235" s="3" t="s">
        <v>1259</v>
      </c>
      <c r="X235" s="3" t="s">
        <v>1259</v>
      </c>
      <c r="Y235" s="3" t="s">
        <v>1259</v>
      </c>
      <c r="Z235" s="3" t="s">
        <v>1259</v>
      </c>
      <c r="AA235" s="3" t="s">
        <v>1259</v>
      </c>
      <c r="AB235" s="3" t="s">
        <v>1259</v>
      </c>
      <c r="AC235" s="3" t="s">
        <v>1259</v>
      </c>
      <c r="AD235" s="3" t="s">
        <v>1259</v>
      </c>
      <c r="AE235" s="3" t="s">
        <v>1259</v>
      </c>
      <c r="AF235" s="3" t="s">
        <v>1259</v>
      </c>
      <c r="AG235" s="3" t="s">
        <v>1259</v>
      </c>
      <c r="AH235" s="3" t="s">
        <v>1259</v>
      </c>
      <c r="AI235" s="3" t="s">
        <v>1259</v>
      </c>
      <c r="AJ235" s="3" t="s">
        <v>1259</v>
      </c>
      <c r="AK235" s="3" t="s">
        <v>1259</v>
      </c>
      <c r="AL235" s="44">
        <v>99.6</v>
      </c>
      <c r="AM235" s="3" t="s">
        <v>1259</v>
      </c>
      <c r="AN235" s="3" t="s">
        <v>1259</v>
      </c>
      <c r="AO235" s="47">
        <v>53.1</v>
      </c>
      <c r="AP235" s="3" t="s">
        <v>1259</v>
      </c>
      <c r="AQ235" s="3" t="s">
        <v>1259</v>
      </c>
      <c r="AR235" s="3" t="s">
        <v>1259</v>
      </c>
      <c r="AS235" s="3" t="s">
        <v>1259</v>
      </c>
      <c r="AT235" s="3" t="s">
        <v>1259</v>
      </c>
      <c r="AU235" s="3" t="s">
        <v>1259</v>
      </c>
      <c r="AV235" s="3" t="s">
        <v>1259</v>
      </c>
      <c r="AW235" s="3" t="s">
        <v>1259</v>
      </c>
      <c r="AX235" s="56">
        <v>27.1</v>
      </c>
      <c r="AY235" s="57">
        <v>28.8</v>
      </c>
      <c r="AZ235" s="58">
        <v>29.1</v>
      </c>
      <c r="BA235" s="59">
        <v>28.2</v>
      </c>
    </row>
    <row r="236" spans="1:53" x14ac:dyDescent="0.25">
      <c r="A236" s="4">
        <v>31198</v>
      </c>
      <c r="B236" s="3" t="s">
        <v>1259</v>
      </c>
      <c r="C236" s="3" t="s">
        <v>1259</v>
      </c>
      <c r="D236" s="3" t="s">
        <v>1259</v>
      </c>
      <c r="E236" s="11">
        <v>44.8</v>
      </c>
      <c r="F236" s="12">
        <v>44.7</v>
      </c>
      <c r="G236" s="13">
        <v>42.4</v>
      </c>
      <c r="H236" s="3" t="s">
        <v>1259</v>
      </c>
      <c r="I236" s="3" t="s">
        <v>1259</v>
      </c>
      <c r="J236" s="3" t="s">
        <v>1259</v>
      </c>
      <c r="K236" s="3" t="s">
        <v>1259</v>
      </c>
      <c r="L236" s="3" t="s">
        <v>1259</v>
      </c>
      <c r="M236" s="3" t="s">
        <v>1259</v>
      </c>
      <c r="N236" s="3" t="s">
        <v>1259</v>
      </c>
      <c r="O236" s="3" t="s">
        <v>1259</v>
      </c>
      <c r="P236" s="3" t="s">
        <v>1259</v>
      </c>
      <c r="Q236" s="3" t="s">
        <v>1259</v>
      </c>
      <c r="R236" s="3" t="s">
        <v>1259</v>
      </c>
      <c r="S236" s="25">
        <v>115.7</v>
      </c>
      <c r="T236" s="3" t="s">
        <v>1259</v>
      </c>
      <c r="U236" s="3" t="s">
        <v>1259</v>
      </c>
      <c r="V236" s="3" t="s">
        <v>1259</v>
      </c>
      <c r="W236" s="3" t="s">
        <v>1259</v>
      </c>
      <c r="X236" s="3" t="s">
        <v>1259</v>
      </c>
      <c r="Y236" s="3" t="s">
        <v>1259</v>
      </c>
      <c r="Z236" s="3" t="s">
        <v>1259</v>
      </c>
      <c r="AA236" s="3" t="s">
        <v>1259</v>
      </c>
      <c r="AB236" s="3" t="s">
        <v>1259</v>
      </c>
      <c r="AC236" s="3" t="s">
        <v>1259</v>
      </c>
      <c r="AD236" s="3" t="s">
        <v>1259</v>
      </c>
      <c r="AE236" s="3" t="s">
        <v>1259</v>
      </c>
      <c r="AF236" s="3" t="s">
        <v>1259</v>
      </c>
      <c r="AG236" s="3" t="s">
        <v>1259</v>
      </c>
      <c r="AH236" s="3" t="s">
        <v>1259</v>
      </c>
      <c r="AI236" s="3" t="s">
        <v>1259</v>
      </c>
      <c r="AJ236" s="3" t="s">
        <v>1259</v>
      </c>
      <c r="AK236" s="3" t="s">
        <v>1259</v>
      </c>
      <c r="AL236" s="44">
        <v>100.7</v>
      </c>
      <c r="AM236" s="3" t="s">
        <v>1259</v>
      </c>
      <c r="AN236" s="3" t="s">
        <v>1259</v>
      </c>
      <c r="AO236" s="47">
        <v>54.4</v>
      </c>
      <c r="AP236" s="3" t="s">
        <v>1259</v>
      </c>
      <c r="AQ236" s="3" t="s">
        <v>1259</v>
      </c>
      <c r="AR236" s="3" t="s">
        <v>1259</v>
      </c>
      <c r="AS236" s="3" t="s">
        <v>1259</v>
      </c>
      <c r="AT236" s="3" t="s">
        <v>1259</v>
      </c>
      <c r="AU236" s="3" t="s">
        <v>1259</v>
      </c>
      <c r="AV236" s="3" t="s">
        <v>1259</v>
      </c>
      <c r="AW236" s="3" t="s">
        <v>1259</v>
      </c>
      <c r="AX236" s="56">
        <v>26.9</v>
      </c>
      <c r="AY236" s="57">
        <v>28.8</v>
      </c>
      <c r="AZ236" s="58">
        <v>29</v>
      </c>
      <c r="BA236" s="59">
        <v>28.1</v>
      </c>
    </row>
    <row r="237" spans="1:53" x14ac:dyDescent="0.25">
      <c r="A237" s="4">
        <v>31228</v>
      </c>
      <c r="B237" s="3" t="s">
        <v>1259</v>
      </c>
      <c r="C237" s="3" t="s">
        <v>1259</v>
      </c>
      <c r="D237" s="3" t="s">
        <v>1259</v>
      </c>
      <c r="E237" s="11">
        <v>45</v>
      </c>
      <c r="F237" s="12">
        <v>44.9</v>
      </c>
      <c r="G237" s="13">
        <v>42.7</v>
      </c>
      <c r="H237" s="3" t="s">
        <v>1259</v>
      </c>
      <c r="I237" s="3" t="s">
        <v>1259</v>
      </c>
      <c r="J237" s="3" t="s">
        <v>1259</v>
      </c>
      <c r="K237" s="3" t="s">
        <v>1259</v>
      </c>
      <c r="L237" s="3" t="s">
        <v>1259</v>
      </c>
      <c r="M237" s="3" t="s">
        <v>1259</v>
      </c>
      <c r="N237" s="3" t="s">
        <v>1259</v>
      </c>
      <c r="O237" s="3" t="s">
        <v>1259</v>
      </c>
      <c r="P237" s="3" t="s">
        <v>1259</v>
      </c>
      <c r="Q237" s="3" t="s">
        <v>1259</v>
      </c>
      <c r="R237" s="3" t="s">
        <v>1259</v>
      </c>
      <c r="S237" s="25">
        <v>116.7</v>
      </c>
      <c r="T237" s="3" t="s">
        <v>1259</v>
      </c>
      <c r="U237" s="3" t="s">
        <v>1259</v>
      </c>
      <c r="V237" s="3" t="s">
        <v>1259</v>
      </c>
      <c r="W237" s="3" t="s">
        <v>1259</v>
      </c>
      <c r="X237" s="3" t="s">
        <v>1259</v>
      </c>
      <c r="Y237" s="3" t="s">
        <v>1259</v>
      </c>
      <c r="Z237" s="3" t="s">
        <v>1259</v>
      </c>
      <c r="AA237" s="3" t="s">
        <v>1259</v>
      </c>
      <c r="AB237" s="3" t="s">
        <v>1259</v>
      </c>
      <c r="AC237" s="3" t="s">
        <v>1259</v>
      </c>
      <c r="AD237" s="3" t="s">
        <v>1259</v>
      </c>
      <c r="AE237" s="3" t="s">
        <v>1259</v>
      </c>
      <c r="AF237" s="3" t="s">
        <v>1259</v>
      </c>
      <c r="AG237" s="3" t="s">
        <v>1259</v>
      </c>
      <c r="AH237" s="3" t="s">
        <v>1259</v>
      </c>
      <c r="AI237" s="3" t="s">
        <v>1259</v>
      </c>
      <c r="AJ237" s="3" t="s">
        <v>1259</v>
      </c>
      <c r="AK237" s="3" t="s">
        <v>1259</v>
      </c>
      <c r="AL237" s="44">
        <v>99.2</v>
      </c>
      <c r="AM237" s="3" t="s">
        <v>1259</v>
      </c>
      <c r="AN237" s="3" t="s">
        <v>1259</v>
      </c>
      <c r="AO237" s="47">
        <v>54.9</v>
      </c>
      <c r="AP237" s="3" t="s">
        <v>1259</v>
      </c>
      <c r="AQ237" s="3" t="s">
        <v>1259</v>
      </c>
      <c r="AR237" s="3" t="s">
        <v>1259</v>
      </c>
      <c r="AS237" s="3" t="s">
        <v>1259</v>
      </c>
      <c r="AT237" s="3" t="s">
        <v>1259</v>
      </c>
      <c r="AU237" s="3" t="s">
        <v>1259</v>
      </c>
      <c r="AV237" s="3" t="s">
        <v>1259</v>
      </c>
      <c r="AW237" s="3" t="s">
        <v>1259</v>
      </c>
      <c r="AX237" s="56">
        <v>26.8</v>
      </c>
      <c r="AY237" s="57">
        <v>28.8</v>
      </c>
      <c r="AZ237" s="58">
        <v>29</v>
      </c>
      <c r="BA237" s="59">
        <v>28</v>
      </c>
    </row>
    <row r="238" spans="1:53" x14ac:dyDescent="0.25">
      <c r="A238" s="4">
        <v>31259</v>
      </c>
      <c r="B238" s="3" t="s">
        <v>1259</v>
      </c>
      <c r="C238" s="3" t="s">
        <v>1259</v>
      </c>
      <c r="D238" s="3" t="s">
        <v>1259</v>
      </c>
      <c r="E238" s="11">
        <v>45.1</v>
      </c>
      <c r="F238" s="12">
        <v>45</v>
      </c>
      <c r="G238" s="13">
        <v>42.7</v>
      </c>
      <c r="H238" s="3" t="s">
        <v>1259</v>
      </c>
      <c r="I238" s="3" t="s">
        <v>1259</v>
      </c>
      <c r="J238" s="3" t="s">
        <v>1259</v>
      </c>
      <c r="K238" s="3" t="s">
        <v>1259</v>
      </c>
      <c r="L238" s="3" t="s">
        <v>1259</v>
      </c>
      <c r="M238" s="3" t="s">
        <v>1259</v>
      </c>
      <c r="N238" s="3" t="s">
        <v>1259</v>
      </c>
      <c r="O238" s="3" t="s">
        <v>1259</v>
      </c>
      <c r="P238" s="3" t="s">
        <v>1259</v>
      </c>
      <c r="Q238" s="3" t="s">
        <v>1259</v>
      </c>
      <c r="R238" s="3" t="s">
        <v>1259</v>
      </c>
      <c r="S238" s="25">
        <v>116.4</v>
      </c>
      <c r="T238" s="3" t="s">
        <v>1259</v>
      </c>
      <c r="U238" s="3" t="s">
        <v>1259</v>
      </c>
      <c r="V238" s="3" t="s">
        <v>1259</v>
      </c>
      <c r="W238" s="3" t="s">
        <v>1259</v>
      </c>
      <c r="X238" s="3" t="s">
        <v>1259</v>
      </c>
      <c r="Y238" s="3" t="s">
        <v>1259</v>
      </c>
      <c r="Z238" s="3" t="s">
        <v>1259</v>
      </c>
      <c r="AA238" s="3" t="s">
        <v>1259</v>
      </c>
      <c r="AB238" s="3" t="s">
        <v>1259</v>
      </c>
      <c r="AC238" s="3" t="s">
        <v>1259</v>
      </c>
      <c r="AD238" s="3" t="s">
        <v>1259</v>
      </c>
      <c r="AE238" s="3" t="s">
        <v>1259</v>
      </c>
      <c r="AF238" s="3" t="s">
        <v>1259</v>
      </c>
      <c r="AG238" s="3" t="s">
        <v>1259</v>
      </c>
      <c r="AH238" s="3" t="s">
        <v>1259</v>
      </c>
      <c r="AI238" s="3" t="s">
        <v>1259</v>
      </c>
      <c r="AJ238" s="3" t="s">
        <v>1259</v>
      </c>
      <c r="AK238" s="3" t="s">
        <v>1259</v>
      </c>
      <c r="AL238" s="44">
        <v>98.2</v>
      </c>
      <c r="AM238" s="3" t="s">
        <v>1259</v>
      </c>
      <c r="AN238" s="3" t="s">
        <v>1259</v>
      </c>
      <c r="AO238" s="47">
        <v>55</v>
      </c>
      <c r="AP238" s="3" t="s">
        <v>1259</v>
      </c>
      <c r="AQ238" s="3" t="s">
        <v>1259</v>
      </c>
      <c r="AR238" s="3" t="s">
        <v>1259</v>
      </c>
      <c r="AS238" s="3" t="s">
        <v>1259</v>
      </c>
      <c r="AT238" s="3" t="s">
        <v>1259</v>
      </c>
      <c r="AU238" s="3" t="s">
        <v>1259</v>
      </c>
      <c r="AV238" s="3" t="s">
        <v>1259</v>
      </c>
      <c r="AW238" s="3" t="s">
        <v>1259</v>
      </c>
      <c r="AX238" s="56">
        <v>26.6</v>
      </c>
      <c r="AY238" s="57">
        <v>28.7</v>
      </c>
      <c r="AZ238" s="58">
        <v>28.9</v>
      </c>
      <c r="BA238" s="59">
        <v>28</v>
      </c>
    </row>
    <row r="239" spans="1:53" x14ac:dyDescent="0.25">
      <c r="A239" s="4">
        <v>31290</v>
      </c>
      <c r="B239" s="3" t="s">
        <v>1259</v>
      </c>
      <c r="C239" s="3" t="s">
        <v>1259</v>
      </c>
      <c r="D239" s="3" t="s">
        <v>1259</v>
      </c>
      <c r="E239" s="11">
        <v>45.3</v>
      </c>
      <c r="F239" s="12">
        <v>45.4</v>
      </c>
      <c r="G239" s="13">
        <v>42.9</v>
      </c>
      <c r="H239" s="3" t="s">
        <v>1259</v>
      </c>
      <c r="I239" s="3" t="s">
        <v>1259</v>
      </c>
      <c r="J239" s="3" t="s">
        <v>1259</v>
      </c>
      <c r="K239" s="3" t="s">
        <v>1259</v>
      </c>
      <c r="L239" s="3" t="s">
        <v>1259</v>
      </c>
      <c r="M239" s="3" t="s">
        <v>1259</v>
      </c>
      <c r="N239" s="3" t="s">
        <v>1259</v>
      </c>
      <c r="O239" s="3" t="s">
        <v>1259</v>
      </c>
      <c r="P239" s="3" t="s">
        <v>1259</v>
      </c>
      <c r="Q239" s="3" t="s">
        <v>1259</v>
      </c>
      <c r="R239" s="3" t="s">
        <v>1259</v>
      </c>
      <c r="S239" s="25">
        <v>117.2</v>
      </c>
      <c r="T239" s="3" t="s">
        <v>1259</v>
      </c>
      <c r="U239" s="3" t="s">
        <v>1259</v>
      </c>
      <c r="V239" s="3" t="s">
        <v>1259</v>
      </c>
      <c r="W239" s="3" t="s">
        <v>1259</v>
      </c>
      <c r="X239" s="3" t="s">
        <v>1259</v>
      </c>
      <c r="Y239" s="3" t="s">
        <v>1259</v>
      </c>
      <c r="Z239" s="3" t="s">
        <v>1259</v>
      </c>
      <c r="AA239" s="3" t="s">
        <v>1259</v>
      </c>
      <c r="AB239" s="3" t="s">
        <v>1259</v>
      </c>
      <c r="AC239" s="3" t="s">
        <v>1259</v>
      </c>
      <c r="AD239" s="3" t="s">
        <v>1259</v>
      </c>
      <c r="AE239" s="3" t="s">
        <v>1259</v>
      </c>
      <c r="AF239" s="3" t="s">
        <v>1259</v>
      </c>
      <c r="AG239" s="3" t="s">
        <v>1259</v>
      </c>
      <c r="AH239" s="3" t="s">
        <v>1259</v>
      </c>
      <c r="AI239" s="3" t="s">
        <v>1259</v>
      </c>
      <c r="AJ239" s="3" t="s">
        <v>1259</v>
      </c>
      <c r="AK239" s="3" t="s">
        <v>1259</v>
      </c>
      <c r="AL239" s="44">
        <v>101.9</v>
      </c>
      <c r="AM239" s="3" t="s">
        <v>1259</v>
      </c>
      <c r="AN239" s="3" t="s">
        <v>1259</v>
      </c>
      <c r="AO239" s="47">
        <v>54.1</v>
      </c>
      <c r="AP239" s="3" t="s">
        <v>1259</v>
      </c>
      <c r="AQ239" s="3" t="s">
        <v>1259</v>
      </c>
      <c r="AR239" s="3" t="s">
        <v>1259</v>
      </c>
      <c r="AS239" s="3" t="s">
        <v>1259</v>
      </c>
      <c r="AT239" s="3" t="s">
        <v>1259</v>
      </c>
      <c r="AU239" s="3" t="s">
        <v>1259</v>
      </c>
      <c r="AV239" s="3" t="s">
        <v>1259</v>
      </c>
      <c r="AW239" s="3" t="s">
        <v>1259</v>
      </c>
      <c r="AX239" s="56">
        <v>26.5</v>
      </c>
      <c r="AY239" s="57">
        <v>28.6</v>
      </c>
      <c r="AZ239" s="58">
        <v>28.9</v>
      </c>
      <c r="BA239" s="59">
        <v>28.1</v>
      </c>
    </row>
    <row r="240" spans="1:53" x14ac:dyDescent="0.25">
      <c r="A240" s="4">
        <v>31320</v>
      </c>
      <c r="B240" s="3" t="s">
        <v>1259</v>
      </c>
      <c r="C240" s="3" t="s">
        <v>1259</v>
      </c>
      <c r="D240" s="3" t="s">
        <v>1259</v>
      </c>
      <c r="E240" s="11">
        <v>45.6</v>
      </c>
      <c r="F240" s="12">
        <v>45.6</v>
      </c>
      <c r="G240" s="13">
        <v>43.1</v>
      </c>
      <c r="H240" s="3" t="s">
        <v>1259</v>
      </c>
      <c r="I240" s="3" t="s">
        <v>1259</v>
      </c>
      <c r="J240" s="3" t="s">
        <v>1259</v>
      </c>
      <c r="K240" s="3" t="s">
        <v>1259</v>
      </c>
      <c r="L240" s="3" t="s">
        <v>1259</v>
      </c>
      <c r="M240" s="3" t="s">
        <v>1259</v>
      </c>
      <c r="N240" s="3" t="s">
        <v>1259</v>
      </c>
      <c r="O240" s="3" t="s">
        <v>1259</v>
      </c>
      <c r="P240" s="3" t="s">
        <v>1259</v>
      </c>
      <c r="Q240" s="3" t="s">
        <v>1259</v>
      </c>
      <c r="R240" s="3" t="s">
        <v>1259</v>
      </c>
      <c r="S240" s="25">
        <v>118.9</v>
      </c>
      <c r="T240" s="3" t="s">
        <v>1259</v>
      </c>
      <c r="U240" s="3" t="s">
        <v>1259</v>
      </c>
      <c r="V240" s="3" t="s">
        <v>1259</v>
      </c>
      <c r="W240" s="3" t="s">
        <v>1259</v>
      </c>
      <c r="X240" s="3" t="s">
        <v>1259</v>
      </c>
      <c r="Y240" s="3" t="s">
        <v>1259</v>
      </c>
      <c r="Z240" s="3" t="s">
        <v>1259</v>
      </c>
      <c r="AA240" s="3" t="s">
        <v>1259</v>
      </c>
      <c r="AB240" s="3" t="s">
        <v>1259</v>
      </c>
      <c r="AC240" s="3" t="s">
        <v>1259</v>
      </c>
      <c r="AD240" s="3" t="s">
        <v>1259</v>
      </c>
      <c r="AE240" s="3" t="s">
        <v>1259</v>
      </c>
      <c r="AF240" s="3" t="s">
        <v>1259</v>
      </c>
      <c r="AG240" s="3" t="s">
        <v>1259</v>
      </c>
      <c r="AH240" s="3" t="s">
        <v>1259</v>
      </c>
      <c r="AI240" s="3" t="s">
        <v>1259</v>
      </c>
      <c r="AJ240" s="3" t="s">
        <v>1259</v>
      </c>
      <c r="AK240" s="3" t="s">
        <v>1259</v>
      </c>
      <c r="AL240" s="44">
        <v>101.2</v>
      </c>
      <c r="AM240" s="3" t="s">
        <v>1259</v>
      </c>
      <c r="AN240" s="3" t="s">
        <v>1259</v>
      </c>
      <c r="AO240" s="47">
        <v>53.4</v>
      </c>
      <c r="AP240" s="3" t="s">
        <v>1259</v>
      </c>
      <c r="AQ240" s="3" t="s">
        <v>1259</v>
      </c>
      <c r="AR240" s="3" t="s">
        <v>1259</v>
      </c>
      <c r="AS240" s="3" t="s">
        <v>1259</v>
      </c>
      <c r="AT240" s="3" t="s">
        <v>1259</v>
      </c>
      <c r="AU240" s="3" t="s">
        <v>1259</v>
      </c>
      <c r="AV240" s="3" t="s">
        <v>1259</v>
      </c>
      <c r="AW240" s="3" t="s">
        <v>1259</v>
      </c>
      <c r="AX240" s="56">
        <v>26.5</v>
      </c>
      <c r="AY240" s="57">
        <v>28.5</v>
      </c>
      <c r="AZ240" s="58">
        <v>28.9</v>
      </c>
      <c r="BA240" s="59">
        <v>28.3</v>
      </c>
    </row>
    <row r="241" spans="1:53" x14ac:dyDescent="0.25">
      <c r="A241" s="4">
        <v>31351</v>
      </c>
      <c r="B241" s="3" t="s">
        <v>1259</v>
      </c>
      <c r="C241" s="3" t="s">
        <v>1259</v>
      </c>
      <c r="D241" s="3" t="s">
        <v>1259</v>
      </c>
      <c r="E241" s="11">
        <v>45.8</v>
      </c>
      <c r="F241" s="12">
        <v>45.9</v>
      </c>
      <c r="G241" s="13">
        <v>43.2</v>
      </c>
      <c r="H241" s="3" t="s">
        <v>1259</v>
      </c>
      <c r="I241" s="3" t="s">
        <v>1259</v>
      </c>
      <c r="J241" s="3" t="s">
        <v>1259</v>
      </c>
      <c r="K241" s="3" t="s">
        <v>1259</v>
      </c>
      <c r="L241" s="3" t="s">
        <v>1259</v>
      </c>
      <c r="M241" s="3" t="s">
        <v>1259</v>
      </c>
      <c r="N241" s="3" t="s">
        <v>1259</v>
      </c>
      <c r="O241" s="3" t="s">
        <v>1259</v>
      </c>
      <c r="P241" s="3" t="s">
        <v>1259</v>
      </c>
      <c r="Q241" s="3" t="s">
        <v>1259</v>
      </c>
      <c r="R241" s="3" t="s">
        <v>1259</v>
      </c>
      <c r="S241" s="25">
        <v>119.8</v>
      </c>
      <c r="T241" s="3" t="s">
        <v>1259</v>
      </c>
      <c r="U241" s="3" t="s">
        <v>1259</v>
      </c>
      <c r="V241" s="3" t="s">
        <v>1259</v>
      </c>
      <c r="W241" s="3" t="s">
        <v>1259</v>
      </c>
      <c r="X241" s="3" t="s">
        <v>1259</v>
      </c>
      <c r="Y241" s="3" t="s">
        <v>1259</v>
      </c>
      <c r="Z241" s="3" t="s">
        <v>1259</v>
      </c>
      <c r="AA241" s="3" t="s">
        <v>1259</v>
      </c>
      <c r="AB241" s="3" t="s">
        <v>1259</v>
      </c>
      <c r="AC241" s="3" t="s">
        <v>1259</v>
      </c>
      <c r="AD241" s="3" t="s">
        <v>1259</v>
      </c>
      <c r="AE241" s="3" t="s">
        <v>1259</v>
      </c>
      <c r="AF241" s="3" t="s">
        <v>1259</v>
      </c>
      <c r="AG241" s="3" t="s">
        <v>1259</v>
      </c>
      <c r="AH241" s="3" t="s">
        <v>1259</v>
      </c>
      <c r="AI241" s="3" t="s">
        <v>1259</v>
      </c>
      <c r="AJ241" s="3" t="s">
        <v>1259</v>
      </c>
      <c r="AK241" s="3" t="s">
        <v>1259</v>
      </c>
      <c r="AL241" s="44">
        <v>101.4</v>
      </c>
      <c r="AM241" s="3" t="s">
        <v>1259</v>
      </c>
      <c r="AN241" s="3" t="s">
        <v>1259</v>
      </c>
      <c r="AO241" s="47">
        <v>53.1</v>
      </c>
      <c r="AP241" s="3" t="s">
        <v>1259</v>
      </c>
      <c r="AQ241" s="3" t="s">
        <v>1259</v>
      </c>
      <c r="AR241" s="3" t="s">
        <v>1259</v>
      </c>
      <c r="AS241" s="3" t="s">
        <v>1259</v>
      </c>
      <c r="AT241" s="3" t="s">
        <v>1259</v>
      </c>
      <c r="AU241" s="3" t="s">
        <v>1259</v>
      </c>
      <c r="AV241" s="3" t="s">
        <v>1259</v>
      </c>
      <c r="AW241" s="3" t="s">
        <v>1259</v>
      </c>
      <c r="AX241" s="56">
        <v>26.5</v>
      </c>
      <c r="AY241" s="57">
        <v>28.5</v>
      </c>
      <c r="AZ241" s="58">
        <v>29</v>
      </c>
      <c r="BA241" s="59">
        <v>28.5</v>
      </c>
    </row>
    <row r="242" spans="1:53" x14ac:dyDescent="0.25">
      <c r="A242" s="4">
        <v>31381</v>
      </c>
      <c r="B242" s="3" t="s">
        <v>1259</v>
      </c>
      <c r="C242" s="3" t="s">
        <v>1259</v>
      </c>
      <c r="D242" s="3" t="s">
        <v>1259</v>
      </c>
      <c r="E242" s="11">
        <v>46</v>
      </c>
      <c r="F242" s="12">
        <v>46.2</v>
      </c>
      <c r="G242" s="13">
        <v>43.3</v>
      </c>
      <c r="H242" s="3" t="s">
        <v>1259</v>
      </c>
      <c r="I242" s="3" t="s">
        <v>1259</v>
      </c>
      <c r="J242" s="3" t="s">
        <v>1259</v>
      </c>
      <c r="K242" s="3" t="s">
        <v>1259</v>
      </c>
      <c r="L242" s="3" t="s">
        <v>1259</v>
      </c>
      <c r="M242" s="3" t="s">
        <v>1259</v>
      </c>
      <c r="N242" s="3" t="s">
        <v>1259</v>
      </c>
      <c r="O242" s="3" t="s">
        <v>1259</v>
      </c>
      <c r="P242" s="3" t="s">
        <v>1259</v>
      </c>
      <c r="Q242" s="3" t="s">
        <v>1259</v>
      </c>
      <c r="R242" s="3" t="s">
        <v>1259</v>
      </c>
      <c r="S242" s="25">
        <v>120.5</v>
      </c>
      <c r="T242" s="3" t="s">
        <v>1259</v>
      </c>
      <c r="U242" s="3" t="s">
        <v>1259</v>
      </c>
      <c r="V242" s="3" t="s">
        <v>1259</v>
      </c>
      <c r="W242" s="3" t="s">
        <v>1259</v>
      </c>
      <c r="X242" s="3" t="s">
        <v>1259</v>
      </c>
      <c r="Y242" s="3" t="s">
        <v>1259</v>
      </c>
      <c r="Z242" s="3" t="s">
        <v>1259</v>
      </c>
      <c r="AA242" s="3" t="s">
        <v>1259</v>
      </c>
      <c r="AB242" s="3" t="s">
        <v>1259</v>
      </c>
      <c r="AC242" s="3" t="s">
        <v>1259</v>
      </c>
      <c r="AD242" s="3" t="s">
        <v>1259</v>
      </c>
      <c r="AE242" s="3" t="s">
        <v>1259</v>
      </c>
      <c r="AF242" s="3" t="s">
        <v>1259</v>
      </c>
      <c r="AG242" s="3" t="s">
        <v>1259</v>
      </c>
      <c r="AH242" s="3" t="s">
        <v>1259</v>
      </c>
      <c r="AI242" s="3" t="s">
        <v>1259</v>
      </c>
      <c r="AJ242" s="3" t="s">
        <v>1259</v>
      </c>
      <c r="AK242" s="3" t="s">
        <v>1259</v>
      </c>
      <c r="AL242" s="44">
        <v>102.9</v>
      </c>
      <c r="AM242" s="3" t="s">
        <v>1259</v>
      </c>
      <c r="AN242" s="3" t="s">
        <v>1259</v>
      </c>
      <c r="AO242" s="47">
        <v>53.6</v>
      </c>
      <c r="AP242" s="3" t="s">
        <v>1259</v>
      </c>
      <c r="AQ242" s="3" t="s">
        <v>1259</v>
      </c>
      <c r="AR242" s="3" t="s">
        <v>1259</v>
      </c>
      <c r="AS242" s="3" t="s">
        <v>1259</v>
      </c>
      <c r="AT242" s="3" t="s">
        <v>1259</v>
      </c>
      <c r="AU242" s="3" t="s">
        <v>1259</v>
      </c>
      <c r="AV242" s="3" t="s">
        <v>1259</v>
      </c>
      <c r="AW242" s="3" t="s">
        <v>1259</v>
      </c>
      <c r="AX242" s="56">
        <v>26.5</v>
      </c>
      <c r="AY242" s="57">
        <v>28.5</v>
      </c>
      <c r="AZ242" s="58">
        <v>28.9</v>
      </c>
      <c r="BA242" s="59">
        <v>28.7</v>
      </c>
    </row>
    <row r="243" spans="1:53" x14ac:dyDescent="0.25">
      <c r="A243" s="4">
        <v>31412</v>
      </c>
      <c r="B243" s="3" t="s">
        <v>1259</v>
      </c>
      <c r="C243" s="3" t="s">
        <v>1259</v>
      </c>
      <c r="D243" s="3" t="s">
        <v>1259</v>
      </c>
      <c r="E243" s="11">
        <v>46.2</v>
      </c>
      <c r="F243" s="12">
        <v>46.3</v>
      </c>
      <c r="G243" s="13">
        <v>43.4</v>
      </c>
      <c r="H243" s="3" t="s">
        <v>1259</v>
      </c>
      <c r="I243" s="3" t="s">
        <v>1259</v>
      </c>
      <c r="J243" s="3" t="s">
        <v>1259</v>
      </c>
      <c r="K243" s="3" t="s">
        <v>1259</v>
      </c>
      <c r="L243" s="3" t="s">
        <v>1259</v>
      </c>
      <c r="M243" s="3" t="s">
        <v>1259</v>
      </c>
      <c r="N243" s="3" t="s">
        <v>1259</v>
      </c>
      <c r="O243" s="3" t="s">
        <v>1259</v>
      </c>
      <c r="P243" s="3" t="s">
        <v>1259</v>
      </c>
      <c r="Q243" s="3" t="s">
        <v>1259</v>
      </c>
      <c r="R243" s="3" t="s">
        <v>1259</v>
      </c>
      <c r="S243" s="25">
        <v>122.2</v>
      </c>
      <c r="T243" s="3" t="s">
        <v>1259</v>
      </c>
      <c r="U243" s="3" t="s">
        <v>1259</v>
      </c>
      <c r="V243" s="3" t="s">
        <v>1259</v>
      </c>
      <c r="W243" s="3" t="s">
        <v>1259</v>
      </c>
      <c r="X243" s="3" t="s">
        <v>1259</v>
      </c>
      <c r="Y243" s="3" t="s">
        <v>1259</v>
      </c>
      <c r="Z243" s="3" t="s">
        <v>1259</v>
      </c>
      <c r="AA243" s="3" t="s">
        <v>1259</v>
      </c>
      <c r="AB243" s="3" t="s">
        <v>1259</v>
      </c>
      <c r="AC243" s="3" t="s">
        <v>1259</v>
      </c>
      <c r="AD243" s="3" t="s">
        <v>1259</v>
      </c>
      <c r="AE243" s="3" t="s">
        <v>1259</v>
      </c>
      <c r="AF243" s="3" t="s">
        <v>1259</v>
      </c>
      <c r="AG243" s="3" t="s">
        <v>1259</v>
      </c>
      <c r="AH243" s="3" t="s">
        <v>1259</v>
      </c>
      <c r="AI243" s="3" t="s">
        <v>1259</v>
      </c>
      <c r="AJ243" s="3" t="s">
        <v>1259</v>
      </c>
      <c r="AK243" s="3" t="s">
        <v>1259</v>
      </c>
      <c r="AL243" s="44">
        <v>101.7</v>
      </c>
      <c r="AM243" s="3" t="s">
        <v>1259</v>
      </c>
      <c r="AN243" s="3" t="s">
        <v>1259</v>
      </c>
      <c r="AO243" s="47">
        <v>54.1</v>
      </c>
      <c r="AP243" s="3" t="s">
        <v>1259</v>
      </c>
      <c r="AQ243" s="3" t="s">
        <v>1259</v>
      </c>
      <c r="AR243" s="3" t="s">
        <v>1259</v>
      </c>
      <c r="AS243" s="3" t="s">
        <v>1259</v>
      </c>
      <c r="AT243" s="3" t="s">
        <v>1259</v>
      </c>
      <c r="AU243" s="3" t="s">
        <v>1259</v>
      </c>
      <c r="AV243" s="3" t="s">
        <v>1259</v>
      </c>
      <c r="AW243" s="3" t="s">
        <v>1259</v>
      </c>
      <c r="AX243" s="56">
        <v>26.4</v>
      </c>
      <c r="AY243" s="57">
        <v>28.5</v>
      </c>
      <c r="AZ243" s="58">
        <v>28.9</v>
      </c>
      <c r="BA243" s="59">
        <v>28.8</v>
      </c>
    </row>
    <row r="244" spans="1:53" x14ac:dyDescent="0.25">
      <c r="A244" s="4">
        <v>31443</v>
      </c>
      <c r="B244" s="3" t="s">
        <v>1259</v>
      </c>
      <c r="C244" s="3" t="s">
        <v>1259</v>
      </c>
      <c r="D244" s="3" t="s">
        <v>1259</v>
      </c>
      <c r="E244" s="11">
        <v>46.8</v>
      </c>
      <c r="F244" s="12">
        <v>47.1</v>
      </c>
      <c r="G244" s="13">
        <v>43.8</v>
      </c>
      <c r="H244" s="3" t="s">
        <v>1259</v>
      </c>
      <c r="I244" s="3" t="s">
        <v>1259</v>
      </c>
      <c r="J244" s="3" t="s">
        <v>1259</v>
      </c>
      <c r="K244" s="3" t="s">
        <v>1259</v>
      </c>
      <c r="L244" s="3" t="s">
        <v>1259</v>
      </c>
      <c r="M244" s="3" t="s">
        <v>1259</v>
      </c>
      <c r="N244" s="3" t="s">
        <v>1259</v>
      </c>
      <c r="O244" s="3" t="s">
        <v>1259</v>
      </c>
      <c r="P244" s="3" t="s">
        <v>1259</v>
      </c>
      <c r="Q244" s="3" t="s">
        <v>1259</v>
      </c>
      <c r="R244" s="3" t="s">
        <v>1259</v>
      </c>
      <c r="S244" s="25">
        <v>121</v>
      </c>
      <c r="T244" s="3" t="s">
        <v>1259</v>
      </c>
      <c r="U244" s="3" t="s">
        <v>1259</v>
      </c>
      <c r="V244" s="3" t="s">
        <v>1259</v>
      </c>
      <c r="W244" s="3" t="s">
        <v>1259</v>
      </c>
      <c r="X244" s="3" t="s">
        <v>1259</v>
      </c>
      <c r="Y244" s="3" t="s">
        <v>1259</v>
      </c>
      <c r="Z244" s="3" t="s">
        <v>1259</v>
      </c>
      <c r="AA244" s="3" t="s">
        <v>1259</v>
      </c>
      <c r="AB244" s="3" t="s">
        <v>1259</v>
      </c>
      <c r="AC244" s="3" t="s">
        <v>1259</v>
      </c>
      <c r="AD244" s="3" t="s">
        <v>1259</v>
      </c>
      <c r="AE244" s="3" t="s">
        <v>1259</v>
      </c>
      <c r="AF244" s="3" t="s">
        <v>1259</v>
      </c>
      <c r="AG244" s="3" t="s">
        <v>1259</v>
      </c>
      <c r="AH244" s="3" t="s">
        <v>1259</v>
      </c>
      <c r="AI244" s="3" t="s">
        <v>1259</v>
      </c>
      <c r="AJ244" s="3" t="s">
        <v>1259</v>
      </c>
      <c r="AK244" s="3" t="s">
        <v>1259</v>
      </c>
      <c r="AL244" s="44">
        <v>103.9</v>
      </c>
      <c r="AM244" s="3" t="s">
        <v>1259</v>
      </c>
      <c r="AN244" s="46">
        <v>36.700000000000003</v>
      </c>
      <c r="AO244" s="47">
        <v>54.2</v>
      </c>
      <c r="AP244" s="3" t="s">
        <v>1259</v>
      </c>
      <c r="AQ244" s="3" t="s">
        <v>1259</v>
      </c>
      <c r="AR244" s="3" t="s">
        <v>1259</v>
      </c>
      <c r="AS244" s="3" t="s">
        <v>1259</v>
      </c>
      <c r="AT244" s="3" t="s">
        <v>1259</v>
      </c>
      <c r="AU244" s="3" t="s">
        <v>1259</v>
      </c>
      <c r="AV244" s="3" t="s">
        <v>1259</v>
      </c>
      <c r="AW244" s="3" t="s">
        <v>1259</v>
      </c>
      <c r="AX244" s="56">
        <v>26.3</v>
      </c>
      <c r="AY244" s="57">
        <v>28.4</v>
      </c>
      <c r="AZ244" s="58">
        <v>28.9</v>
      </c>
      <c r="BA244" s="59">
        <v>28.9</v>
      </c>
    </row>
    <row r="245" spans="1:53" x14ac:dyDescent="0.25">
      <c r="A245" s="4">
        <v>31471</v>
      </c>
      <c r="B245" s="3" t="s">
        <v>1259</v>
      </c>
      <c r="C245" s="3" t="s">
        <v>1259</v>
      </c>
      <c r="D245" s="3" t="s">
        <v>1259</v>
      </c>
      <c r="E245" s="11">
        <v>47.4</v>
      </c>
      <c r="F245" s="12">
        <v>47.7</v>
      </c>
      <c r="G245" s="13">
        <v>44.3</v>
      </c>
      <c r="H245" s="3" t="s">
        <v>1259</v>
      </c>
      <c r="I245" s="3" t="s">
        <v>1259</v>
      </c>
      <c r="J245" s="3" t="s">
        <v>1259</v>
      </c>
      <c r="K245" s="3" t="s">
        <v>1259</v>
      </c>
      <c r="L245" s="3" t="s">
        <v>1259</v>
      </c>
      <c r="M245" s="3" t="s">
        <v>1259</v>
      </c>
      <c r="N245" s="3" t="s">
        <v>1259</v>
      </c>
      <c r="O245" s="3" t="s">
        <v>1259</v>
      </c>
      <c r="P245" s="3" t="s">
        <v>1259</v>
      </c>
      <c r="Q245" s="3" t="s">
        <v>1259</v>
      </c>
      <c r="R245" s="3" t="s">
        <v>1259</v>
      </c>
      <c r="S245" s="25">
        <v>122.3</v>
      </c>
      <c r="T245" s="3" t="s">
        <v>1259</v>
      </c>
      <c r="U245" s="3" t="s">
        <v>1259</v>
      </c>
      <c r="V245" s="3" t="s">
        <v>1259</v>
      </c>
      <c r="W245" s="3" t="s">
        <v>1259</v>
      </c>
      <c r="X245" s="3" t="s">
        <v>1259</v>
      </c>
      <c r="Y245" s="3" t="s">
        <v>1259</v>
      </c>
      <c r="Z245" s="3" t="s">
        <v>1259</v>
      </c>
      <c r="AA245" s="3" t="s">
        <v>1259</v>
      </c>
      <c r="AB245" s="3" t="s">
        <v>1259</v>
      </c>
      <c r="AC245" s="3" t="s">
        <v>1259</v>
      </c>
      <c r="AD245" s="3" t="s">
        <v>1259</v>
      </c>
      <c r="AE245" s="3" t="s">
        <v>1259</v>
      </c>
      <c r="AF245" s="3" t="s">
        <v>1259</v>
      </c>
      <c r="AG245" s="3" t="s">
        <v>1259</v>
      </c>
      <c r="AH245" s="3" t="s">
        <v>1259</v>
      </c>
      <c r="AI245" s="3" t="s">
        <v>1259</v>
      </c>
      <c r="AJ245" s="3" t="s">
        <v>1259</v>
      </c>
      <c r="AK245" s="3" t="s">
        <v>1259</v>
      </c>
      <c r="AL245" s="44">
        <v>109.6</v>
      </c>
      <c r="AM245" s="3" t="s">
        <v>1259</v>
      </c>
      <c r="AN245" s="46">
        <v>36.700000000000003</v>
      </c>
      <c r="AO245" s="47">
        <v>54.4</v>
      </c>
      <c r="AP245" s="3" t="s">
        <v>1259</v>
      </c>
      <c r="AQ245" s="3" t="s">
        <v>1259</v>
      </c>
      <c r="AR245" s="3" t="s">
        <v>1259</v>
      </c>
      <c r="AS245" s="3" t="s">
        <v>1259</v>
      </c>
      <c r="AT245" s="3" t="s">
        <v>1259</v>
      </c>
      <c r="AU245" s="3" t="s">
        <v>1259</v>
      </c>
      <c r="AV245" s="3" t="s">
        <v>1259</v>
      </c>
      <c r="AW245" s="3" t="s">
        <v>1259</v>
      </c>
      <c r="AX245" s="56">
        <v>26.2</v>
      </c>
      <c r="AY245" s="57">
        <v>28.3</v>
      </c>
      <c r="AZ245" s="58">
        <v>28.9</v>
      </c>
      <c r="BA245" s="59">
        <v>28.9</v>
      </c>
    </row>
    <row r="246" spans="1:53" x14ac:dyDescent="0.25">
      <c r="A246" s="4">
        <v>31502</v>
      </c>
      <c r="B246" s="3" t="s">
        <v>1259</v>
      </c>
      <c r="C246" s="3" t="s">
        <v>1259</v>
      </c>
      <c r="D246" s="3" t="s">
        <v>1259</v>
      </c>
      <c r="E246" s="11">
        <v>47.7</v>
      </c>
      <c r="F246" s="12">
        <v>48.1</v>
      </c>
      <c r="G246" s="13">
        <v>44.4</v>
      </c>
      <c r="H246" s="3" t="s">
        <v>1259</v>
      </c>
      <c r="I246" s="3" t="s">
        <v>1259</v>
      </c>
      <c r="J246" s="3" t="s">
        <v>1259</v>
      </c>
      <c r="K246" s="3" t="s">
        <v>1259</v>
      </c>
      <c r="L246" s="3" t="s">
        <v>1259</v>
      </c>
      <c r="M246" s="3" t="s">
        <v>1259</v>
      </c>
      <c r="N246" s="3" t="s">
        <v>1259</v>
      </c>
      <c r="O246" s="3" t="s">
        <v>1259</v>
      </c>
      <c r="P246" s="3" t="s">
        <v>1259</v>
      </c>
      <c r="Q246" s="3" t="s">
        <v>1259</v>
      </c>
      <c r="R246" s="3" t="s">
        <v>1259</v>
      </c>
      <c r="S246" s="25">
        <v>124</v>
      </c>
      <c r="T246" s="3" t="s">
        <v>1259</v>
      </c>
      <c r="U246" s="3" t="s">
        <v>1259</v>
      </c>
      <c r="V246" s="3" t="s">
        <v>1259</v>
      </c>
      <c r="W246" s="3" t="s">
        <v>1259</v>
      </c>
      <c r="X246" s="3" t="s">
        <v>1259</v>
      </c>
      <c r="Y246" s="3" t="s">
        <v>1259</v>
      </c>
      <c r="Z246" s="3" t="s">
        <v>1259</v>
      </c>
      <c r="AA246" s="3" t="s">
        <v>1259</v>
      </c>
      <c r="AB246" s="3" t="s">
        <v>1259</v>
      </c>
      <c r="AC246" s="3" t="s">
        <v>1259</v>
      </c>
      <c r="AD246" s="3" t="s">
        <v>1259</v>
      </c>
      <c r="AE246" s="3" t="s">
        <v>1259</v>
      </c>
      <c r="AF246" s="3" t="s">
        <v>1259</v>
      </c>
      <c r="AG246" s="3" t="s">
        <v>1259</v>
      </c>
      <c r="AH246" s="3" t="s">
        <v>1259</v>
      </c>
      <c r="AI246" s="3" t="s">
        <v>1259</v>
      </c>
      <c r="AJ246" s="3" t="s">
        <v>1259</v>
      </c>
      <c r="AK246" s="3" t="s">
        <v>1259</v>
      </c>
      <c r="AL246" s="44">
        <v>106.3</v>
      </c>
      <c r="AM246" s="3" t="s">
        <v>1259</v>
      </c>
      <c r="AN246" s="46">
        <v>36.700000000000003</v>
      </c>
      <c r="AO246" s="47">
        <v>54.3</v>
      </c>
      <c r="AP246" s="3" t="s">
        <v>1259</v>
      </c>
      <c r="AQ246" s="3" t="s">
        <v>1259</v>
      </c>
      <c r="AR246" s="3" t="s">
        <v>1259</v>
      </c>
      <c r="AS246" s="3" t="s">
        <v>1259</v>
      </c>
      <c r="AT246" s="3" t="s">
        <v>1259</v>
      </c>
      <c r="AU246" s="3" t="s">
        <v>1259</v>
      </c>
      <c r="AV246" s="3" t="s">
        <v>1259</v>
      </c>
      <c r="AW246" s="3" t="s">
        <v>1259</v>
      </c>
      <c r="AX246" s="56">
        <v>26</v>
      </c>
      <c r="AY246" s="57">
        <v>28.1</v>
      </c>
      <c r="AZ246" s="58">
        <v>28.8</v>
      </c>
      <c r="BA246" s="59">
        <v>28.8</v>
      </c>
    </row>
    <row r="247" spans="1:53" x14ac:dyDescent="0.25">
      <c r="A247" s="4">
        <v>31532</v>
      </c>
      <c r="B247" s="3" t="s">
        <v>1259</v>
      </c>
      <c r="C247" s="3" t="s">
        <v>1259</v>
      </c>
      <c r="D247" s="3" t="s">
        <v>1259</v>
      </c>
      <c r="E247" s="11">
        <v>47.9</v>
      </c>
      <c r="F247" s="12">
        <v>48.5</v>
      </c>
      <c r="G247" s="13">
        <v>44.4</v>
      </c>
      <c r="H247" s="3" t="s">
        <v>1259</v>
      </c>
      <c r="I247" s="3" t="s">
        <v>1259</v>
      </c>
      <c r="J247" s="3" t="s">
        <v>1259</v>
      </c>
      <c r="K247" s="3" t="s">
        <v>1259</v>
      </c>
      <c r="L247" s="3" t="s">
        <v>1259</v>
      </c>
      <c r="M247" s="3" t="s">
        <v>1259</v>
      </c>
      <c r="N247" s="3" t="s">
        <v>1259</v>
      </c>
      <c r="O247" s="3" t="s">
        <v>1259</v>
      </c>
      <c r="P247" s="3" t="s">
        <v>1259</v>
      </c>
      <c r="Q247" s="3" t="s">
        <v>1259</v>
      </c>
      <c r="R247" s="3" t="s">
        <v>1259</v>
      </c>
      <c r="S247" s="25">
        <v>126.7</v>
      </c>
      <c r="T247" s="3" t="s">
        <v>1259</v>
      </c>
      <c r="U247" s="3" t="s">
        <v>1259</v>
      </c>
      <c r="V247" s="3" t="s">
        <v>1259</v>
      </c>
      <c r="W247" s="3" t="s">
        <v>1259</v>
      </c>
      <c r="X247" s="3" t="s">
        <v>1259</v>
      </c>
      <c r="Y247" s="3" t="s">
        <v>1259</v>
      </c>
      <c r="Z247" s="3" t="s">
        <v>1259</v>
      </c>
      <c r="AA247" s="3" t="s">
        <v>1259</v>
      </c>
      <c r="AB247" s="3" t="s">
        <v>1259</v>
      </c>
      <c r="AC247" s="3" t="s">
        <v>1259</v>
      </c>
      <c r="AD247" s="3" t="s">
        <v>1259</v>
      </c>
      <c r="AE247" s="3" t="s">
        <v>1259</v>
      </c>
      <c r="AF247" s="3" t="s">
        <v>1259</v>
      </c>
      <c r="AG247" s="3" t="s">
        <v>1259</v>
      </c>
      <c r="AH247" s="3" t="s">
        <v>1259</v>
      </c>
      <c r="AI247" s="3" t="s">
        <v>1259</v>
      </c>
      <c r="AJ247" s="3" t="s">
        <v>1259</v>
      </c>
      <c r="AK247" s="3" t="s">
        <v>1259</v>
      </c>
      <c r="AL247" s="44">
        <v>110.9</v>
      </c>
      <c r="AM247" s="3" t="s">
        <v>1259</v>
      </c>
      <c r="AN247" s="46">
        <v>36.5</v>
      </c>
      <c r="AO247" s="47">
        <v>54.7</v>
      </c>
      <c r="AP247" s="3" t="s">
        <v>1259</v>
      </c>
      <c r="AQ247" s="3" t="s">
        <v>1259</v>
      </c>
      <c r="AR247" s="3" t="s">
        <v>1259</v>
      </c>
      <c r="AS247" s="3" t="s">
        <v>1259</v>
      </c>
      <c r="AT247" s="3" t="s">
        <v>1259</v>
      </c>
      <c r="AU247" s="3" t="s">
        <v>1259</v>
      </c>
      <c r="AV247" s="3" t="s">
        <v>1259</v>
      </c>
      <c r="AW247" s="3" t="s">
        <v>1259</v>
      </c>
      <c r="AX247" s="56">
        <v>25.8</v>
      </c>
      <c r="AY247" s="57">
        <v>28</v>
      </c>
      <c r="AZ247" s="58">
        <v>28.6</v>
      </c>
      <c r="BA247" s="59">
        <v>28.6</v>
      </c>
    </row>
    <row r="248" spans="1:53" x14ac:dyDescent="0.25">
      <c r="A248" s="4">
        <v>31563</v>
      </c>
      <c r="B248" s="3" t="s">
        <v>1259</v>
      </c>
      <c r="C248" s="3" t="s">
        <v>1259</v>
      </c>
      <c r="D248" s="3" t="s">
        <v>1259</v>
      </c>
      <c r="E248" s="11">
        <v>48.3</v>
      </c>
      <c r="F248" s="12">
        <v>48.9</v>
      </c>
      <c r="G248" s="13">
        <v>44.7</v>
      </c>
      <c r="H248" s="3" t="s">
        <v>1259</v>
      </c>
      <c r="I248" s="3" t="s">
        <v>1259</v>
      </c>
      <c r="J248" s="3" t="s">
        <v>1259</v>
      </c>
      <c r="K248" s="3" t="s">
        <v>1259</v>
      </c>
      <c r="L248" s="3" t="s">
        <v>1259</v>
      </c>
      <c r="M248" s="3" t="s">
        <v>1259</v>
      </c>
      <c r="N248" s="3" t="s">
        <v>1259</v>
      </c>
      <c r="O248" s="3" t="s">
        <v>1259</v>
      </c>
      <c r="P248" s="3" t="s">
        <v>1259</v>
      </c>
      <c r="Q248" s="3" t="s">
        <v>1259</v>
      </c>
      <c r="R248" s="3" t="s">
        <v>1259</v>
      </c>
      <c r="S248" s="25">
        <v>128.4</v>
      </c>
      <c r="T248" s="3" t="s">
        <v>1259</v>
      </c>
      <c r="U248" s="3" t="s">
        <v>1259</v>
      </c>
      <c r="V248" s="3" t="s">
        <v>1259</v>
      </c>
      <c r="W248" s="3" t="s">
        <v>1259</v>
      </c>
      <c r="X248" s="3" t="s">
        <v>1259</v>
      </c>
      <c r="Y248" s="3" t="s">
        <v>1259</v>
      </c>
      <c r="Z248" s="3" t="s">
        <v>1259</v>
      </c>
      <c r="AA248" s="3" t="s">
        <v>1259</v>
      </c>
      <c r="AB248" s="3" t="s">
        <v>1259</v>
      </c>
      <c r="AC248" s="3" t="s">
        <v>1259</v>
      </c>
      <c r="AD248" s="3" t="s">
        <v>1259</v>
      </c>
      <c r="AE248" s="3" t="s">
        <v>1259</v>
      </c>
      <c r="AF248" s="3" t="s">
        <v>1259</v>
      </c>
      <c r="AG248" s="3" t="s">
        <v>1259</v>
      </c>
      <c r="AH248" s="3" t="s">
        <v>1259</v>
      </c>
      <c r="AI248" s="3" t="s">
        <v>1259</v>
      </c>
      <c r="AJ248" s="3" t="s">
        <v>1259</v>
      </c>
      <c r="AK248" s="3" t="s">
        <v>1259</v>
      </c>
      <c r="AL248" s="44">
        <v>114.3</v>
      </c>
      <c r="AM248" s="3" t="s">
        <v>1259</v>
      </c>
      <c r="AN248" s="46">
        <v>36.299999999999997</v>
      </c>
      <c r="AO248" s="47">
        <v>55.8</v>
      </c>
      <c r="AP248" s="3" t="s">
        <v>1259</v>
      </c>
      <c r="AQ248" s="3" t="s">
        <v>1259</v>
      </c>
      <c r="AR248" s="3" t="s">
        <v>1259</v>
      </c>
      <c r="AS248" s="3" t="s">
        <v>1259</v>
      </c>
      <c r="AT248" s="3" t="s">
        <v>1259</v>
      </c>
      <c r="AU248" s="3" t="s">
        <v>1259</v>
      </c>
      <c r="AV248" s="3" t="s">
        <v>1259</v>
      </c>
      <c r="AW248" s="3" t="s">
        <v>1259</v>
      </c>
      <c r="AX248" s="56">
        <v>25.7</v>
      </c>
      <c r="AY248" s="57">
        <v>27.8</v>
      </c>
      <c r="AZ248" s="58">
        <v>28.4</v>
      </c>
      <c r="BA248" s="59">
        <v>28.5</v>
      </c>
    </row>
    <row r="249" spans="1:53" x14ac:dyDescent="0.25">
      <c r="A249" s="4">
        <v>31593</v>
      </c>
      <c r="B249" s="3" t="s">
        <v>1259</v>
      </c>
      <c r="C249" s="3" t="s">
        <v>1259</v>
      </c>
      <c r="D249" s="3" t="s">
        <v>1259</v>
      </c>
      <c r="E249" s="11">
        <v>48.5</v>
      </c>
      <c r="F249" s="12">
        <v>49.2</v>
      </c>
      <c r="G249" s="13">
        <v>44.8</v>
      </c>
      <c r="H249" s="3" t="s">
        <v>1259</v>
      </c>
      <c r="I249" s="3" t="s">
        <v>1259</v>
      </c>
      <c r="J249" s="3" t="s">
        <v>1259</v>
      </c>
      <c r="K249" s="3" t="s">
        <v>1259</v>
      </c>
      <c r="L249" s="3" t="s">
        <v>1259</v>
      </c>
      <c r="M249" s="3" t="s">
        <v>1259</v>
      </c>
      <c r="N249" s="3" t="s">
        <v>1259</v>
      </c>
      <c r="O249" s="3" t="s">
        <v>1259</v>
      </c>
      <c r="P249" s="3" t="s">
        <v>1259</v>
      </c>
      <c r="Q249" s="3" t="s">
        <v>1259</v>
      </c>
      <c r="R249" s="3" t="s">
        <v>1259</v>
      </c>
      <c r="S249" s="25">
        <v>130.80000000000001</v>
      </c>
      <c r="T249" s="3" t="s">
        <v>1259</v>
      </c>
      <c r="U249" s="3" t="s">
        <v>1259</v>
      </c>
      <c r="V249" s="3" t="s">
        <v>1259</v>
      </c>
      <c r="W249" s="3" t="s">
        <v>1259</v>
      </c>
      <c r="X249" s="3" t="s">
        <v>1259</v>
      </c>
      <c r="Y249" s="3" t="s">
        <v>1259</v>
      </c>
      <c r="Z249" s="3" t="s">
        <v>1259</v>
      </c>
      <c r="AA249" s="3" t="s">
        <v>1259</v>
      </c>
      <c r="AB249" s="3" t="s">
        <v>1259</v>
      </c>
      <c r="AC249" s="3" t="s">
        <v>1259</v>
      </c>
      <c r="AD249" s="3" t="s">
        <v>1259</v>
      </c>
      <c r="AE249" s="3" t="s">
        <v>1259</v>
      </c>
      <c r="AF249" s="3" t="s">
        <v>1259</v>
      </c>
      <c r="AG249" s="3" t="s">
        <v>1259</v>
      </c>
      <c r="AH249" s="3" t="s">
        <v>1259</v>
      </c>
      <c r="AI249" s="3" t="s">
        <v>1259</v>
      </c>
      <c r="AJ249" s="3" t="s">
        <v>1259</v>
      </c>
      <c r="AK249" s="3" t="s">
        <v>1259</v>
      </c>
      <c r="AL249" s="44">
        <v>112.4</v>
      </c>
      <c r="AM249" s="3" t="s">
        <v>1259</v>
      </c>
      <c r="AN249" s="46">
        <v>36.1</v>
      </c>
      <c r="AO249" s="47">
        <v>57.2</v>
      </c>
      <c r="AP249" s="3" t="s">
        <v>1259</v>
      </c>
      <c r="AQ249" s="3" t="s">
        <v>1259</v>
      </c>
      <c r="AR249" s="3" t="s">
        <v>1259</v>
      </c>
      <c r="AS249" s="3" t="s">
        <v>1259</v>
      </c>
      <c r="AT249" s="3" t="s">
        <v>1259</v>
      </c>
      <c r="AU249" s="3" t="s">
        <v>1259</v>
      </c>
      <c r="AV249" s="3" t="s">
        <v>1259</v>
      </c>
      <c r="AW249" s="3" t="s">
        <v>1259</v>
      </c>
      <c r="AX249" s="56">
        <v>25.6</v>
      </c>
      <c r="AY249" s="57">
        <v>27.8</v>
      </c>
      <c r="AZ249" s="58">
        <v>28.2</v>
      </c>
      <c r="BA249" s="59">
        <v>28.4</v>
      </c>
    </row>
    <row r="250" spans="1:53" x14ac:dyDescent="0.25">
      <c r="A250" s="4">
        <v>31624</v>
      </c>
      <c r="B250" s="3" t="s">
        <v>1259</v>
      </c>
      <c r="C250" s="3" t="s">
        <v>1259</v>
      </c>
      <c r="D250" s="3" t="s">
        <v>1259</v>
      </c>
      <c r="E250" s="11">
        <v>48.9</v>
      </c>
      <c r="F250" s="12">
        <v>49.5</v>
      </c>
      <c r="G250" s="13">
        <v>44.9</v>
      </c>
      <c r="H250" s="3" t="s">
        <v>1259</v>
      </c>
      <c r="I250" s="3" t="s">
        <v>1259</v>
      </c>
      <c r="J250" s="3" t="s">
        <v>1259</v>
      </c>
      <c r="K250" s="3" t="s">
        <v>1259</v>
      </c>
      <c r="L250" s="3" t="s">
        <v>1259</v>
      </c>
      <c r="M250" s="3" t="s">
        <v>1259</v>
      </c>
      <c r="N250" s="3" t="s">
        <v>1259</v>
      </c>
      <c r="O250" s="3" t="s">
        <v>1259</v>
      </c>
      <c r="P250" s="3" t="s">
        <v>1259</v>
      </c>
      <c r="Q250" s="3" t="s">
        <v>1259</v>
      </c>
      <c r="R250" s="3" t="s">
        <v>1259</v>
      </c>
      <c r="S250" s="25">
        <v>132.30000000000001</v>
      </c>
      <c r="T250" s="3" t="s">
        <v>1259</v>
      </c>
      <c r="U250" s="3" t="s">
        <v>1259</v>
      </c>
      <c r="V250" s="3" t="s">
        <v>1259</v>
      </c>
      <c r="W250" s="3" t="s">
        <v>1259</v>
      </c>
      <c r="X250" s="3" t="s">
        <v>1259</v>
      </c>
      <c r="Y250" s="3" t="s">
        <v>1259</v>
      </c>
      <c r="Z250" s="3" t="s">
        <v>1259</v>
      </c>
      <c r="AA250" s="3" t="s">
        <v>1259</v>
      </c>
      <c r="AB250" s="3" t="s">
        <v>1259</v>
      </c>
      <c r="AC250" s="3" t="s">
        <v>1259</v>
      </c>
      <c r="AD250" s="3" t="s">
        <v>1259</v>
      </c>
      <c r="AE250" s="3" t="s">
        <v>1259</v>
      </c>
      <c r="AF250" s="3" t="s">
        <v>1259</v>
      </c>
      <c r="AG250" s="3" t="s">
        <v>1259</v>
      </c>
      <c r="AH250" s="3" t="s">
        <v>1259</v>
      </c>
      <c r="AI250" s="3" t="s">
        <v>1259</v>
      </c>
      <c r="AJ250" s="3" t="s">
        <v>1259</v>
      </c>
      <c r="AK250" s="3" t="s">
        <v>1259</v>
      </c>
      <c r="AL250" s="44">
        <v>114.7</v>
      </c>
      <c r="AM250" s="3" t="s">
        <v>1259</v>
      </c>
      <c r="AN250" s="46">
        <v>36</v>
      </c>
      <c r="AO250" s="47">
        <v>58</v>
      </c>
      <c r="AP250" s="3" t="s">
        <v>1259</v>
      </c>
      <c r="AQ250" s="3" t="s">
        <v>1259</v>
      </c>
      <c r="AR250" s="3" t="s">
        <v>1259</v>
      </c>
      <c r="AS250" s="3" t="s">
        <v>1259</v>
      </c>
      <c r="AT250" s="3" t="s">
        <v>1259</v>
      </c>
      <c r="AU250" s="3" t="s">
        <v>1259</v>
      </c>
      <c r="AV250" s="3" t="s">
        <v>1259</v>
      </c>
      <c r="AW250" s="3" t="s">
        <v>1259</v>
      </c>
      <c r="AX250" s="56">
        <v>25.6</v>
      </c>
      <c r="AY250" s="57">
        <v>27.8</v>
      </c>
      <c r="AZ250" s="58">
        <v>28.1</v>
      </c>
      <c r="BA250" s="59">
        <v>28.3</v>
      </c>
    </row>
    <row r="251" spans="1:53" x14ac:dyDescent="0.25">
      <c r="A251" s="4">
        <v>31655</v>
      </c>
      <c r="B251" s="3" t="s">
        <v>1259</v>
      </c>
      <c r="C251" s="3" t="s">
        <v>1259</v>
      </c>
      <c r="D251" s="3" t="s">
        <v>1259</v>
      </c>
      <c r="E251" s="11">
        <v>49.3</v>
      </c>
      <c r="F251" s="12">
        <v>50.1</v>
      </c>
      <c r="G251" s="13">
        <v>45.2</v>
      </c>
      <c r="H251" s="3" t="s">
        <v>1259</v>
      </c>
      <c r="I251" s="3" t="s">
        <v>1259</v>
      </c>
      <c r="J251" s="3" t="s">
        <v>1259</v>
      </c>
      <c r="K251" s="3" t="s">
        <v>1259</v>
      </c>
      <c r="L251" s="3" t="s">
        <v>1259</v>
      </c>
      <c r="M251" s="3" t="s">
        <v>1259</v>
      </c>
      <c r="N251" s="3" t="s">
        <v>1259</v>
      </c>
      <c r="O251" s="3" t="s">
        <v>1259</v>
      </c>
      <c r="P251" s="3" t="s">
        <v>1259</v>
      </c>
      <c r="Q251" s="3" t="s">
        <v>1259</v>
      </c>
      <c r="R251" s="3" t="s">
        <v>1259</v>
      </c>
      <c r="S251" s="25">
        <v>133.1</v>
      </c>
      <c r="T251" s="3" t="s">
        <v>1259</v>
      </c>
      <c r="U251" s="3" t="s">
        <v>1259</v>
      </c>
      <c r="V251" s="3" t="s">
        <v>1259</v>
      </c>
      <c r="W251" s="3" t="s">
        <v>1259</v>
      </c>
      <c r="X251" s="3" t="s">
        <v>1259</v>
      </c>
      <c r="Y251" s="3" t="s">
        <v>1259</v>
      </c>
      <c r="Z251" s="3" t="s">
        <v>1259</v>
      </c>
      <c r="AA251" s="3" t="s">
        <v>1259</v>
      </c>
      <c r="AB251" s="3" t="s">
        <v>1259</v>
      </c>
      <c r="AC251" s="3" t="s">
        <v>1259</v>
      </c>
      <c r="AD251" s="3" t="s">
        <v>1259</v>
      </c>
      <c r="AE251" s="3" t="s">
        <v>1259</v>
      </c>
      <c r="AF251" s="3" t="s">
        <v>1259</v>
      </c>
      <c r="AG251" s="3" t="s">
        <v>1259</v>
      </c>
      <c r="AH251" s="3" t="s">
        <v>1259</v>
      </c>
      <c r="AI251" s="3" t="s">
        <v>1259</v>
      </c>
      <c r="AJ251" s="3" t="s">
        <v>1259</v>
      </c>
      <c r="AK251" s="3" t="s">
        <v>1259</v>
      </c>
      <c r="AL251" s="44">
        <v>122.9</v>
      </c>
      <c r="AM251" s="3" t="s">
        <v>1259</v>
      </c>
      <c r="AN251" s="46">
        <v>36</v>
      </c>
      <c r="AO251" s="47">
        <v>57.8</v>
      </c>
      <c r="AP251" s="3" t="s">
        <v>1259</v>
      </c>
      <c r="AQ251" s="3" t="s">
        <v>1259</v>
      </c>
      <c r="AR251" s="3" t="s">
        <v>1259</v>
      </c>
      <c r="AS251" s="3" t="s">
        <v>1259</v>
      </c>
      <c r="AT251" s="3" t="s">
        <v>1259</v>
      </c>
      <c r="AU251" s="3" t="s">
        <v>1259</v>
      </c>
      <c r="AV251" s="3" t="s">
        <v>1259</v>
      </c>
      <c r="AW251" s="3" t="s">
        <v>1259</v>
      </c>
      <c r="AX251" s="56">
        <v>25.5</v>
      </c>
      <c r="AY251" s="57">
        <v>27.9</v>
      </c>
      <c r="AZ251" s="58">
        <v>28</v>
      </c>
      <c r="BA251" s="59">
        <v>28.4</v>
      </c>
    </row>
    <row r="252" spans="1:53" x14ac:dyDescent="0.25">
      <c r="A252" s="4">
        <v>31685</v>
      </c>
      <c r="B252" s="3" t="s">
        <v>1259</v>
      </c>
      <c r="C252" s="3" t="s">
        <v>1259</v>
      </c>
      <c r="D252" s="3" t="s">
        <v>1259</v>
      </c>
      <c r="E252" s="11">
        <v>50.3</v>
      </c>
      <c r="F252" s="12">
        <v>51.3</v>
      </c>
      <c r="G252" s="13">
        <v>45.9</v>
      </c>
      <c r="H252" s="3" t="s">
        <v>1259</v>
      </c>
      <c r="I252" s="3" t="s">
        <v>1259</v>
      </c>
      <c r="J252" s="3" t="s">
        <v>1259</v>
      </c>
      <c r="K252" s="3" t="s">
        <v>1259</v>
      </c>
      <c r="L252" s="3" t="s">
        <v>1259</v>
      </c>
      <c r="M252" s="3" t="s">
        <v>1259</v>
      </c>
      <c r="N252" s="3" t="s">
        <v>1259</v>
      </c>
      <c r="O252" s="3" t="s">
        <v>1259</v>
      </c>
      <c r="P252" s="3" t="s">
        <v>1259</v>
      </c>
      <c r="Q252" s="3" t="s">
        <v>1259</v>
      </c>
      <c r="R252" s="3" t="s">
        <v>1259</v>
      </c>
      <c r="S252" s="25">
        <v>134.1</v>
      </c>
      <c r="T252" s="3" t="s">
        <v>1259</v>
      </c>
      <c r="U252" s="3" t="s">
        <v>1259</v>
      </c>
      <c r="V252" s="3" t="s">
        <v>1259</v>
      </c>
      <c r="W252" s="3" t="s">
        <v>1259</v>
      </c>
      <c r="X252" s="3" t="s">
        <v>1259</v>
      </c>
      <c r="Y252" s="3" t="s">
        <v>1259</v>
      </c>
      <c r="Z252" s="3" t="s">
        <v>1259</v>
      </c>
      <c r="AA252" s="3" t="s">
        <v>1259</v>
      </c>
      <c r="AB252" s="3" t="s">
        <v>1259</v>
      </c>
      <c r="AC252" s="3" t="s">
        <v>1259</v>
      </c>
      <c r="AD252" s="3" t="s">
        <v>1259</v>
      </c>
      <c r="AE252" s="3" t="s">
        <v>1259</v>
      </c>
      <c r="AF252" s="3" t="s">
        <v>1259</v>
      </c>
      <c r="AG252" s="3" t="s">
        <v>1259</v>
      </c>
      <c r="AH252" s="3" t="s">
        <v>1259</v>
      </c>
      <c r="AI252" s="3" t="s">
        <v>1259</v>
      </c>
      <c r="AJ252" s="3" t="s">
        <v>1259</v>
      </c>
      <c r="AK252" s="3" t="s">
        <v>1259</v>
      </c>
      <c r="AL252" s="44">
        <v>125.9</v>
      </c>
      <c r="AM252" s="3" t="s">
        <v>1259</v>
      </c>
      <c r="AN252" s="46">
        <v>36</v>
      </c>
      <c r="AO252" s="47">
        <v>57.3</v>
      </c>
      <c r="AP252" s="3" t="s">
        <v>1259</v>
      </c>
      <c r="AQ252" s="3" t="s">
        <v>1259</v>
      </c>
      <c r="AR252" s="3" t="s">
        <v>1259</v>
      </c>
      <c r="AS252" s="3" t="s">
        <v>1259</v>
      </c>
      <c r="AT252" s="3" t="s">
        <v>1259</v>
      </c>
      <c r="AU252" s="3" t="s">
        <v>1259</v>
      </c>
      <c r="AV252" s="3" t="s">
        <v>1259</v>
      </c>
      <c r="AW252" s="3" t="s">
        <v>1259</v>
      </c>
      <c r="AX252" s="56">
        <v>25.5</v>
      </c>
      <c r="AY252" s="57">
        <v>28.1</v>
      </c>
      <c r="AZ252" s="58">
        <v>28.1</v>
      </c>
      <c r="BA252" s="59">
        <v>28.5</v>
      </c>
    </row>
    <row r="253" spans="1:53" x14ac:dyDescent="0.25">
      <c r="A253" s="4">
        <v>31716</v>
      </c>
      <c r="B253" s="3" t="s">
        <v>1259</v>
      </c>
      <c r="C253" s="3" t="s">
        <v>1259</v>
      </c>
      <c r="D253" s="3" t="s">
        <v>1259</v>
      </c>
      <c r="E253" s="11">
        <v>50.8</v>
      </c>
      <c r="F253" s="12">
        <v>51.9</v>
      </c>
      <c r="G253" s="13">
        <v>45.9</v>
      </c>
      <c r="H253" s="3" t="s">
        <v>1259</v>
      </c>
      <c r="I253" s="3" t="s">
        <v>1259</v>
      </c>
      <c r="J253" s="3" t="s">
        <v>1259</v>
      </c>
      <c r="K253" s="3" t="s">
        <v>1259</v>
      </c>
      <c r="L253" s="3" t="s">
        <v>1259</v>
      </c>
      <c r="M253" s="3" t="s">
        <v>1259</v>
      </c>
      <c r="N253" s="3" t="s">
        <v>1259</v>
      </c>
      <c r="O253" s="3" t="s">
        <v>1259</v>
      </c>
      <c r="P253" s="3" t="s">
        <v>1259</v>
      </c>
      <c r="Q253" s="3" t="s">
        <v>1259</v>
      </c>
      <c r="R253" s="3" t="s">
        <v>1259</v>
      </c>
      <c r="S253" s="25">
        <v>136.1</v>
      </c>
      <c r="T253" s="3" t="s">
        <v>1259</v>
      </c>
      <c r="U253" s="3" t="s">
        <v>1259</v>
      </c>
      <c r="V253" s="3" t="s">
        <v>1259</v>
      </c>
      <c r="W253" s="3" t="s">
        <v>1259</v>
      </c>
      <c r="X253" s="3" t="s">
        <v>1259</v>
      </c>
      <c r="Y253" s="3" t="s">
        <v>1259</v>
      </c>
      <c r="Z253" s="3" t="s">
        <v>1259</v>
      </c>
      <c r="AA253" s="3" t="s">
        <v>1259</v>
      </c>
      <c r="AB253" s="3" t="s">
        <v>1259</v>
      </c>
      <c r="AC253" s="3" t="s">
        <v>1259</v>
      </c>
      <c r="AD253" s="3" t="s">
        <v>1259</v>
      </c>
      <c r="AE253" s="3" t="s">
        <v>1259</v>
      </c>
      <c r="AF253" s="3" t="s">
        <v>1259</v>
      </c>
      <c r="AG253" s="3" t="s">
        <v>1259</v>
      </c>
      <c r="AH253" s="3" t="s">
        <v>1259</v>
      </c>
      <c r="AI253" s="3" t="s">
        <v>1259</v>
      </c>
      <c r="AJ253" s="3" t="s">
        <v>1259</v>
      </c>
      <c r="AK253" s="3" t="s">
        <v>1259</v>
      </c>
      <c r="AL253" s="44">
        <v>131.9</v>
      </c>
      <c r="AM253" s="3" t="s">
        <v>1259</v>
      </c>
      <c r="AN253" s="46">
        <v>36</v>
      </c>
      <c r="AO253" s="47">
        <v>56.7</v>
      </c>
      <c r="AP253" s="3" t="s">
        <v>1259</v>
      </c>
      <c r="AQ253" s="3" t="s">
        <v>1259</v>
      </c>
      <c r="AR253" s="3" t="s">
        <v>1259</v>
      </c>
      <c r="AS253" s="3" t="s">
        <v>1259</v>
      </c>
      <c r="AT253" s="3" t="s">
        <v>1259</v>
      </c>
      <c r="AU253" s="3" t="s">
        <v>1259</v>
      </c>
      <c r="AV253" s="3" t="s">
        <v>1259</v>
      </c>
      <c r="AW253" s="3" t="s">
        <v>1259</v>
      </c>
      <c r="AX253" s="56">
        <v>25.5</v>
      </c>
      <c r="AY253" s="57">
        <v>28.4</v>
      </c>
      <c r="AZ253" s="58">
        <v>28.2</v>
      </c>
      <c r="BA253" s="59">
        <v>28.7</v>
      </c>
    </row>
    <row r="254" spans="1:53" x14ac:dyDescent="0.25">
      <c r="A254" s="4">
        <v>31746</v>
      </c>
      <c r="B254" s="3" t="s">
        <v>1259</v>
      </c>
      <c r="C254" s="3" t="s">
        <v>1259</v>
      </c>
      <c r="D254" s="3" t="s">
        <v>1259</v>
      </c>
      <c r="E254" s="11">
        <v>51.5</v>
      </c>
      <c r="F254" s="12">
        <v>52.7</v>
      </c>
      <c r="G254" s="13">
        <v>46.3</v>
      </c>
      <c r="H254" s="3" t="s">
        <v>1259</v>
      </c>
      <c r="I254" s="3" t="s">
        <v>1259</v>
      </c>
      <c r="J254" s="3" t="s">
        <v>1259</v>
      </c>
      <c r="K254" s="3" t="s">
        <v>1259</v>
      </c>
      <c r="L254" s="3" t="s">
        <v>1259</v>
      </c>
      <c r="M254" s="3" t="s">
        <v>1259</v>
      </c>
      <c r="N254" s="3" t="s">
        <v>1259</v>
      </c>
      <c r="O254" s="3" t="s">
        <v>1259</v>
      </c>
      <c r="P254" s="3" t="s">
        <v>1259</v>
      </c>
      <c r="Q254" s="3" t="s">
        <v>1259</v>
      </c>
      <c r="R254" s="3" t="s">
        <v>1259</v>
      </c>
      <c r="S254" s="25">
        <v>136.9</v>
      </c>
      <c r="T254" s="3" t="s">
        <v>1259</v>
      </c>
      <c r="U254" s="3" t="s">
        <v>1259</v>
      </c>
      <c r="V254" s="3" t="s">
        <v>1259</v>
      </c>
      <c r="W254" s="3" t="s">
        <v>1259</v>
      </c>
      <c r="X254" s="3" t="s">
        <v>1259</v>
      </c>
      <c r="Y254" s="3" t="s">
        <v>1259</v>
      </c>
      <c r="Z254" s="3" t="s">
        <v>1259</v>
      </c>
      <c r="AA254" s="3" t="s">
        <v>1259</v>
      </c>
      <c r="AB254" s="3" t="s">
        <v>1259</v>
      </c>
      <c r="AC254" s="3" t="s">
        <v>1259</v>
      </c>
      <c r="AD254" s="3" t="s">
        <v>1259</v>
      </c>
      <c r="AE254" s="3" t="s">
        <v>1259</v>
      </c>
      <c r="AF254" s="3" t="s">
        <v>1259</v>
      </c>
      <c r="AG254" s="3" t="s">
        <v>1259</v>
      </c>
      <c r="AH254" s="3" t="s">
        <v>1259</v>
      </c>
      <c r="AI254" s="3" t="s">
        <v>1259</v>
      </c>
      <c r="AJ254" s="3" t="s">
        <v>1259</v>
      </c>
      <c r="AK254" s="3" t="s">
        <v>1259</v>
      </c>
      <c r="AL254" s="44">
        <v>136.6</v>
      </c>
      <c r="AM254" s="3" t="s">
        <v>1259</v>
      </c>
      <c r="AN254" s="46">
        <v>35.799999999999997</v>
      </c>
      <c r="AO254" s="47">
        <v>56.8</v>
      </c>
      <c r="AP254" s="3" t="s">
        <v>1259</v>
      </c>
      <c r="AQ254" s="3" t="s">
        <v>1259</v>
      </c>
      <c r="AR254" s="3" t="s">
        <v>1259</v>
      </c>
      <c r="AS254" s="3" t="s">
        <v>1259</v>
      </c>
      <c r="AT254" s="3" t="s">
        <v>1259</v>
      </c>
      <c r="AU254" s="3" t="s">
        <v>1259</v>
      </c>
      <c r="AV254" s="3" t="s">
        <v>1259</v>
      </c>
      <c r="AW254" s="3" t="s">
        <v>1259</v>
      </c>
      <c r="AX254" s="56">
        <v>25.7</v>
      </c>
      <c r="AY254" s="57">
        <v>28.7</v>
      </c>
      <c r="AZ254" s="58">
        <v>28.4</v>
      </c>
      <c r="BA254" s="59">
        <v>29</v>
      </c>
    </row>
    <row r="255" spans="1:53" x14ac:dyDescent="0.25">
      <c r="A255" s="4">
        <v>31777</v>
      </c>
      <c r="B255" s="3" t="s">
        <v>1259</v>
      </c>
      <c r="C255" s="3" t="s">
        <v>1259</v>
      </c>
      <c r="D255" s="3" t="s">
        <v>1259</v>
      </c>
      <c r="E255" s="11">
        <v>51.8</v>
      </c>
      <c r="F255" s="12">
        <v>53</v>
      </c>
      <c r="G255" s="13">
        <v>46.3</v>
      </c>
      <c r="H255" s="3" t="s">
        <v>1259</v>
      </c>
      <c r="I255" s="3" t="s">
        <v>1259</v>
      </c>
      <c r="J255" s="3" t="s">
        <v>1259</v>
      </c>
      <c r="K255" s="3" t="s">
        <v>1259</v>
      </c>
      <c r="L255" s="3" t="s">
        <v>1259</v>
      </c>
      <c r="M255" s="3" t="s">
        <v>1259</v>
      </c>
      <c r="N255" s="3" t="s">
        <v>1259</v>
      </c>
      <c r="O255" s="3" t="s">
        <v>1259</v>
      </c>
      <c r="P255" s="3" t="s">
        <v>1259</v>
      </c>
      <c r="Q255" s="3" t="s">
        <v>1259</v>
      </c>
      <c r="R255" s="3" t="s">
        <v>1259</v>
      </c>
      <c r="S255" s="25">
        <v>138.30000000000001</v>
      </c>
      <c r="T255" s="3" t="s">
        <v>1259</v>
      </c>
      <c r="U255" s="3" t="s">
        <v>1259</v>
      </c>
      <c r="V255" s="3" t="s">
        <v>1259</v>
      </c>
      <c r="W255" s="3" t="s">
        <v>1259</v>
      </c>
      <c r="X255" s="3" t="s">
        <v>1259</v>
      </c>
      <c r="Y255" s="3" t="s">
        <v>1259</v>
      </c>
      <c r="Z255" s="3" t="s">
        <v>1259</v>
      </c>
      <c r="AA255" s="3" t="s">
        <v>1259</v>
      </c>
      <c r="AB255" s="3" t="s">
        <v>1259</v>
      </c>
      <c r="AC255" s="3" t="s">
        <v>1259</v>
      </c>
      <c r="AD255" s="3" t="s">
        <v>1259</v>
      </c>
      <c r="AE255" s="3" t="s">
        <v>1259</v>
      </c>
      <c r="AF255" s="3" t="s">
        <v>1259</v>
      </c>
      <c r="AG255" s="3" t="s">
        <v>1259</v>
      </c>
      <c r="AH255" s="3" t="s">
        <v>1259</v>
      </c>
      <c r="AI255" s="3" t="s">
        <v>1259</v>
      </c>
      <c r="AJ255" s="3" t="s">
        <v>1259</v>
      </c>
      <c r="AK255" s="3" t="s">
        <v>1259</v>
      </c>
      <c r="AL255" s="44">
        <v>146.19999999999999</v>
      </c>
      <c r="AM255" s="3" t="s">
        <v>1259</v>
      </c>
      <c r="AN255" s="46">
        <v>35.700000000000003</v>
      </c>
      <c r="AO255" s="47">
        <v>56.5</v>
      </c>
      <c r="AP255" s="3" t="s">
        <v>1259</v>
      </c>
      <c r="AQ255" s="3" t="s">
        <v>1259</v>
      </c>
      <c r="AR255" s="3" t="s">
        <v>1259</v>
      </c>
      <c r="AS255" s="3" t="s">
        <v>1259</v>
      </c>
      <c r="AT255" s="3" t="s">
        <v>1259</v>
      </c>
      <c r="AU255" s="3" t="s">
        <v>1259</v>
      </c>
      <c r="AV255" s="3" t="s">
        <v>1259</v>
      </c>
      <c r="AW255" s="3" t="s">
        <v>1259</v>
      </c>
      <c r="AX255" s="56">
        <v>25.9</v>
      </c>
      <c r="AY255" s="57">
        <v>29</v>
      </c>
      <c r="AZ255" s="58">
        <v>28.7</v>
      </c>
      <c r="BA255" s="59">
        <v>29.2</v>
      </c>
    </row>
    <row r="256" spans="1:53" x14ac:dyDescent="0.25">
      <c r="A256" s="4">
        <v>31808</v>
      </c>
      <c r="B256" s="3" t="s">
        <v>1259</v>
      </c>
      <c r="C256" s="3" t="s">
        <v>1259</v>
      </c>
      <c r="D256" s="3" t="s">
        <v>1259</v>
      </c>
      <c r="E256" s="11">
        <v>52.2</v>
      </c>
      <c r="F256" s="12">
        <v>53.6</v>
      </c>
      <c r="G256" s="13">
        <v>46.4</v>
      </c>
      <c r="H256" s="3" t="s">
        <v>1259</v>
      </c>
      <c r="I256" s="3" t="s">
        <v>1259</v>
      </c>
      <c r="J256" s="3" t="s">
        <v>1259</v>
      </c>
      <c r="K256" s="3" t="s">
        <v>1259</v>
      </c>
      <c r="L256" s="3" t="s">
        <v>1259</v>
      </c>
      <c r="M256" s="3" t="s">
        <v>1259</v>
      </c>
      <c r="N256" s="3" t="s">
        <v>1259</v>
      </c>
      <c r="O256" s="3" t="s">
        <v>1259</v>
      </c>
      <c r="P256" s="3" t="s">
        <v>1259</v>
      </c>
      <c r="Q256" s="3" t="s">
        <v>1259</v>
      </c>
      <c r="R256" s="3" t="s">
        <v>1259</v>
      </c>
      <c r="S256" s="25">
        <v>137.4</v>
      </c>
      <c r="T256" s="3" t="s">
        <v>1259</v>
      </c>
      <c r="U256" s="3" t="s">
        <v>1259</v>
      </c>
      <c r="V256" s="3" t="s">
        <v>1259</v>
      </c>
      <c r="W256" s="3" t="s">
        <v>1259</v>
      </c>
      <c r="X256" s="3" t="s">
        <v>1259</v>
      </c>
      <c r="Y256" s="3" t="s">
        <v>1259</v>
      </c>
      <c r="Z256" s="3" t="s">
        <v>1259</v>
      </c>
      <c r="AA256" s="3" t="s">
        <v>1259</v>
      </c>
      <c r="AB256" s="3" t="s">
        <v>1259</v>
      </c>
      <c r="AC256" s="3" t="s">
        <v>1259</v>
      </c>
      <c r="AD256" s="3" t="s">
        <v>1259</v>
      </c>
      <c r="AE256" s="3" t="s">
        <v>1259</v>
      </c>
      <c r="AF256" s="3" t="s">
        <v>1259</v>
      </c>
      <c r="AG256" s="3" t="s">
        <v>1259</v>
      </c>
      <c r="AH256" s="3" t="s">
        <v>1259</v>
      </c>
      <c r="AI256" s="3" t="s">
        <v>1259</v>
      </c>
      <c r="AJ256" s="3" t="s">
        <v>1259</v>
      </c>
      <c r="AK256" s="3" t="s">
        <v>1259</v>
      </c>
      <c r="AL256" s="44">
        <v>158.69999999999999</v>
      </c>
      <c r="AM256" s="3" t="s">
        <v>1259</v>
      </c>
      <c r="AN256" s="46">
        <v>35.700000000000003</v>
      </c>
      <c r="AO256" s="47">
        <v>57</v>
      </c>
      <c r="AP256" s="3" t="s">
        <v>1259</v>
      </c>
      <c r="AQ256" s="3" t="s">
        <v>1259</v>
      </c>
      <c r="AR256" s="3" t="s">
        <v>1259</v>
      </c>
      <c r="AS256" s="3" t="s">
        <v>1259</v>
      </c>
      <c r="AT256" s="3" t="s">
        <v>1259</v>
      </c>
      <c r="AU256" s="3" t="s">
        <v>1259</v>
      </c>
      <c r="AV256" s="3" t="s">
        <v>1259</v>
      </c>
      <c r="AW256" s="3" t="s">
        <v>1259</v>
      </c>
      <c r="AX256" s="56">
        <v>26.2</v>
      </c>
      <c r="AY256" s="57">
        <v>29.5</v>
      </c>
      <c r="AZ256" s="58">
        <v>28.9</v>
      </c>
      <c r="BA256" s="59">
        <v>29.3</v>
      </c>
    </row>
    <row r="257" spans="1:53" x14ac:dyDescent="0.25">
      <c r="A257" s="4">
        <v>31836</v>
      </c>
      <c r="B257" s="3" t="s">
        <v>1259</v>
      </c>
      <c r="C257" s="3" t="s">
        <v>1259</v>
      </c>
      <c r="D257" s="3" t="s">
        <v>1259</v>
      </c>
      <c r="E257" s="11">
        <v>53.1</v>
      </c>
      <c r="F257" s="12">
        <v>54.8</v>
      </c>
      <c r="G257" s="13">
        <v>46.6</v>
      </c>
      <c r="H257" s="3" t="s">
        <v>1259</v>
      </c>
      <c r="I257" s="3" t="s">
        <v>1259</v>
      </c>
      <c r="J257" s="3" t="s">
        <v>1259</v>
      </c>
      <c r="K257" s="3" t="s">
        <v>1259</v>
      </c>
      <c r="L257" s="3" t="s">
        <v>1259</v>
      </c>
      <c r="M257" s="3" t="s">
        <v>1259</v>
      </c>
      <c r="N257" s="3" t="s">
        <v>1259</v>
      </c>
      <c r="O257" s="3" t="s">
        <v>1259</v>
      </c>
      <c r="P257" s="3" t="s">
        <v>1259</v>
      </c>
      <c r="Q257" s="3" t="s">
        <v>1259</v>
      </c>
      <c r="R257" s="3" t="s">
        <v>1259</v>
      </c>
      <c r="S257" s="25">
        <v>140.6</v>
      </c>
      <c r="T257" s="3" t="s">
        <v>1259</v>
      </c>
      <c r="U257" s="3" t="s">
        <v>1259</v>
      </c>
      <c r="V257" s="3" t="s">
        <v>1259</v>
      </c>
      <c r="W257" s="3" t="s">
        <v>1259</v>
      </c>
      <c r="X257" s="3" t="s">
        <v>1259</v>
      </c>
      <c r="Y257" s="3" t="s">
        <v>1259</v>
      </c>
      <c r="Z257" s="3" t="s">
        <v>1259</v>
      </c>
      <c r="AA257" s="3" t="s">
        <v>1259</v>
      </c>
      <c r="AB257" s="3" t="s">
        <v>1259</v>
      </c>
      <c r="AC257" s="3" t="s">
        <v>1259</v>
      </c>
      <c r="AD257" s="3" t="s">
        <v>1259</v>
      </c>
      <c r="AE257" s="3" t="s">
        <v>1259</v>
      </c>
      <c r="AF257" s="3" t="s">
        <v>1259</v>
      </c>
      <c r="AG257" s="3" t="s">
        <v>1259</v>
      </c>
      <c r="AH257" s="3" t="s">
        <v>1259</v>
      </c>
      <c r="AI257" s="3" t="s">
        <v>1259</v>
      </c>
      <c r="AJ257" s="3" t="s">
        <v>1259</v>
      </c>
      <c r="AK257" s="3" t="s">
        <v>1259</v>
      </c>
      <c r="AL257" s="44">
        <v>163.80000000000001</v>
      </c>
      <c r="AM257" s="3" t="s">
        <v>1259</v>
      </c>
      <c r="AN257" s="46">
        <v>35.6</v>
      </c>
      <c r="AO257" s="47">
        <v>57</v>
      </c>
      <c r="AP257" s="3" t="s">
        <v>1259</v>
      </c>
      <c r="AQ257" s="3" t="s">
        <v>1259</v>
      </c>
      <c r="AR257" s="3" t="s">
        <v>1259</v>
      </c>
      <c r="AS257" s="3" t="s">
        <v>1259</v>
      </c>
      <c r="AT257" s="3" t="s">
        <v>1259</v>
      </c>
      <c r="AU257" s="3" t="s">
        <v>1259</v>
      </c>
      <c r="AV257" s="3" t="s">
        <v>1259</v>
      </c>
      <c r="AW257" s="3" t="s">
        <v>1259</v>
      </c>
      <c r="AX257" s="56">
        <v>26.6</v>
      </c>
      <c r="AY257" s="57">
        <v>30</v>
      </c>
      <c r="AZ257" s="58">
        <v>29.3</v>
      </c>
      <c r="BA257" s="59">
        <v>29.3</v>
      </c>
    </row>
    <row r="258" spans="1:53" x14ac:dyDescent="0.25">
      <c r="A258" s="4">
        <v>31867</v>
      </c>
      <c r="B258" s="3" t="s">
        <v>1259</v>
      </c>
      <c r="C258" s="3" t="s">
        <v>1259</v>
      </c>
      <c r="D258" s="3" t="s">
        <v>1259</v>
      </c>
      <c r="E258" s="11">
        <v>54.7</v>
      </c>
      <c r="F258" s="12">
        <v>56.5</v>
      </c>
      <c r="G258" s="13">
        <v>48.2</v>
      </c>
      <c r="H258" s="3" t="s">
        <v>1259</v>
      </c>
      <c r="I258" s="3" t="s">
        <v>1259</v>
      </c>
      <c r="J258" s="3" t="s">
        <v>1259</v>
      </c>
      <c r="K258" s="3" t="s">
        <v>1259</v>
      </c>
      <c r="L258" s="3" t="s">
        <v>1259</v>
      </c>
      <c r="M258" s="3" t="s">
        <v>1259</v>
      </c>
      <c r="N258" s="3" t="s">
        <v>1259</v>
      </c>
      <c r="O258" s="3" t="s">
        <v>1259</v>
      </c>
      <c r="P258" s="3" t="s">
        <v>1259</v>
      </c>
      <c r="Q258" s="3" t="s">
        <v>1259</v>
      </c>
      <c r="R258" s="3" t="s">
        <v>1259</v>
      </c>
      <c r="S258" s="25">
        <v>142.9</v>
      </c>
      <c r="T258" s="3" t="s">
        <v>1259</v>
      </c>
      <c r="U258" s="3" t="s">
        <v>1259</v>
      </c>
      <c r="V258" s="3" t="s">
        <v>1259</v>
      </c>
      <c r="W258" s="3" t="s">
        <v>1259</v>
      </c>
      <c r="X258" s="3" t="s">
        <v>1259</v>
      </c>
      <c r="Y258" s="3" t="s">
        <v>1259</v>
      </c>
      <c r="Z258" s="3" t="s">
        <v>1259</v>
      </c>
      <c r="AA258" s="3" t="s">
        <v>1259</v>
      </c>
      <c r="AB258" s="3" t="s">
        <v>1259</v>
      </c>
      <c r="AC258" s="3" t="s">
        <v>1259</v>
      </c>
      <c r="AD258" s="3" t="s">
        <v>1259</v>
      </c>
      <c r="AE258" s="3" t="s">
        <v>1259</v>
      </c>
      <c r="AF258" s="3" t="s">
        <v>1259</v>
      </c>
      <c r="AG258" s="3" t="s">
        <v>1259</v>
      </c>
      <c r="AH258" s="3" t="s">
        <v>1259</v>
      </c>
      <c r="AI258" s="3" t="s">
        <v>1259</v>
      </c>
      <c r="AJ258" s="3" t="s">
        <v>1259</v>
      </c>
      <c r="AK258" s="3" t="s">
        <v>1259</v>
      </c>
      <c r="AL258" s="44">
        <v>154</v>
      </c>
      <c r="AM258" s="3" t="s">
        <v>1259</v>
      </c>
      <c r="AN258" s="46">
        <v>35.5</v>
      </c>
      <c r="AO258" s="47">
        <v>57.6</v>
      </c>
      <c r="AP258" s="3" t="s">
        <v>1259</v>
      </c>
      <c r="AQ258" s="3" t="s">
        <v>1259</v>
      </c>
      <c r="AR258" s="3" t="s">
        <v>1259</v>
      </c>
      <c r="AS258" s="3" t="s">
        <v>1259</v>
      </c>
      <c r="AT258" s="3" t="s">
        <v>1259</v>
      </c>
      <c r="AU258" s="3" t="s">
        <v>1259</v>
      </c>
      <c r="AV258" s="3" t="s">
        <v>1259</v>
      </c>
      <c r="AW258" s="3" t="s">
        <v>1259</v>
      </c>
      <c r="AX258" s="56">
        <v>27</v>
      </c>
      <c r="AY258" s="57">
        <v>30.5</v>
      </c>
      <c r="AZ258" s="58">
        <v>29.6</v>
      </c>
      <c r="BA258" s="59">
        <v>29.4</v>
      </c>
    </row>
    <row r="259" spans="1:53" x14ac:dyDescent="0.25">
      <c r="A259" s="4">
        <v>31897</v>
      </c>
      <c r="B259" s="3" t="s">
        <v>1259</v>
      </c>
      <c r="C259" s="3" t="s">
        <v>1259</v>
      </c>
      <c r="D259" s="3" t="s">
        <v>1259</v>
      </c>
      <c r="E259" s="11">
        <v>55.4</v>
      </c>
      <c r="F259" s="12">
        <v>57.3</v>
      </c>
      <c r="G259" s="13">
        <v>48.6</v>
      </c>
      <c r="H259" s="3" t="s">
        <v>1259</v>
      </c>
      <c r="I259" s="3" t="s">
        <v>1259</v>
      </c>
      <c r="J259" s="3" t="s">
        <v>1259</v>
      </c>
      <c r="K259" s="3" t="s">
        <v>1259</v>
      </c>
      <c r="L259" s="3" t="s">
        <v>1259</v>
      </c>
      <c r="M259" s="3" t="s">
        <v>1259</v>
      </c>
      <c r="N259" s="3" t="s">
        <v>1259</v>
      </c>
      <c r="O259" s="3" t="s">
        <v>1259</v>
      </c>
      <c r="P259" s="3" t="s">
        <v>1259</v>
      </c>
      <c r="Q259" s="3" t="s">
        <v>1259</v>
      </c>
      <c r="R259" s="3" t="s">
        <v>1259</v>
      </c>
      <c r="S259" s="25">
        <v>145.1</v>
      </c>
      <c r="T259" s="3" t="s">
        <v>1259</v>
      </c>
      <c r="U259" s="3" t="s">
        <v>1259</v>
      </c>
      <c r="V259" s="3" t="s">
        <v>1259</v>
      </c>
      <c r="W259" s="3" t="s">
        <v>1259</v>
      </c>
      <c r="X259" s="3" t="s">
        <v>1259</v>
      </c>
      <c r="Y259" s="3" t="s">
        <v>1259</v>
      </c>
      <c r="Z259" s="3" t="s">
        <v>1259</v>
      </c>
      <c r="AA259" s="3" t="s">
        <v>1259</v>
      </c>
      <c r="AB259" s="3" t="s">
        <v>1259</v>
      </c>
      <c r="AC259" s="3" t="s">
        <v>1259</v>
      </c>
      <c r="AD259" s="3" t="s">
        <v>1259</v>
      </c>
      <c r="AE259" s="3" t="s">
        <v>1259</v>
      </c>
      <c r="AF259" s="3" t="s">
        <v>1259</v>
      </c>
      <c r="AG259" s="3" t="s">
        <v>1259</v>
      </c>
      <c r="AH259" s="3" t="s">
        <v>1259</v>
      </c>
      <c r="AI259" s="3" t="s">
        <v>1259</v>
      </c>
      <c r="AJ259" s="3" t="s">
        <v>1259</v>
      </c>
      <c r="AK259" s="3" t="s">
        <v>1259</v>
      </c>
      <c r="AL259" s="44">
        <v>163.19999999999999</v>
      </c>
      <c r="AM259" s="3" t="s">
        <v>1259</v>
      </c>
      <c r="AN259" s="46">
        <v>35.6</v>
      </c>
      <c r="AO259" s="47">
        <v>58.4</v>
      </c>
      <c r="AP259" s="3" t="s">
        <v>1259</v>
      </c>
      <c r="AQ259" s="3" t="s">
        <v>1259</v>
      </c>
      <c r="AR259" s="3" t="s">
        <v>1259</v>
      </c>
      <c r="AS259" s="3" t="s">
        <v>1259</v>
      </c>
      <c r="AT259" s="3" t="s">
        <v>1259</v>
      </c>
      <c r="AU259" s="3" t="s">
        <v>1259</v>
      </c>
      <c r="AV259" s="3" t="s">
        <v>1259</v>
      </c>
      <c r="AW259" s="3" t="s">
        <v>1259</v>
      </c>
      <c r="AX259" s="56">
        <v>27.4</v>
      </c>
      <c r="AY259" s="57">
        <v>30.9</v>
      </c>
      <c r="AZ259" s="58">
        <v>30</v>
      </c>
      <c r="BA259" s="59">
        <v>29.6</v>
      </c>
    </row>
    <row r="260" spans="1:53" x14ac:dyDescent="0.25">
      <c r="A260" s="4">
        <v>31928</v>
      </c>
      <c r="B260" s="3" t="s">
        <v>1259</v>
      </c>
      <c r="C260" s="3" t="s">
        <v>1259</v>
      </c>
      <c r="D260" s="3" t="s">
        <v>1259</v>
      </c>
      <c r="E260" s="11">
        <v>55.9</v>
      </c>
      <c r="F260" s="12">
        <v>57.7</v>
      </c>
      <c r="G260" s="13">
        <v>49.2</v>
      </c>
      <c r="H260" s="3" t="s">
        <v>1259</v>
      </c>
      <c r="I260" s="3" t="s">
        <v>1259</v>
      </c>
      <c r="J260" s="3" t="s">
        <v>1259</v>
      </c>
      <c r="K260" s="3" t="s">
        <v>1259</v>
      </c>
      <c r="L260" s="3" t="s">
        <v>1259</v>
      </c>
      <c r="M260" s="3" t="s">
        <v>1259</v>
      </c>
      <c r="N260" s="3" t="s">
        <v>1259</v>
      </c>
      <c r="O260" s="3" t="s">
        <v>1259</v>
      </c>
      <c r="P260" s="3" t="s">
        <v>1259</v>
      </c>
      <c r="Q260" s="3" t="s">
        <v>1259</v>
      </c>
      <c r="R260" s="3" t="s">
        <v>1259</v>
      </c>
      <c r="S260" s="25">
        <v>147.30000000000001</v>
      </c>
      <c r="T260" s="3" t="s">
        <v>1259</v>
      </c>
      <c r="U260" s="3" t="s">
        <v>1259</v>
      </c>
      <c r="V260" s="3" t="s">
        <v>1259</v>
      </c>
      <c r="W260" s="3" t="s">
        <v>1259</v>
      </c>
      <c r="X260" s="3" t="s">
        <v>1259</v>
      </c>
      <c r="Y260" s="3" t="s">
        <v>1259</v>
      </c>
      <c r="Z260" s="3" t="s">
        <v>1259</v>
      </c>
      <c r="AA260" s="3" t="s">
        <v>1259</v>
      </c>
      <c r="AB260" s="3" t="s">
        <v>1259</v>
      </c>
      <c r="AC260" s="3" t="s">
        <v>1259</v>
      </c>
      <c r="AD260" s="3" t="s">
        <v>1259</v>
      </c>
      <c r="AE260" s="3" t="s">
        <v>1259</v>
      </c>
      <c r="AF260" s="3" t="s">
        <v>1259</v>
      </c>
      <c r="AG260" s="3" t="s">
        <v>1259</v>
      </c>
      <c r="AH260" s="3" t="s">
        <v>1259</v>
      </c>
      <c r="AI260" s="3" t="s">
        <v>1259</v>
      </c>
      <c r="AJ260" s="3" t="s">
        <v>1259</v>
      </c>
      <c r="AK260" s="3" t="s">
        <v>1259</v>
      </c>
      <c r="AL260" s="44">
        <v>175.9</v>
      </c>
      <c r="AM260" s="3" t="s">
        <v>1259</v>
      </c>
      <c r="AN260" s="46">
        <v>35.6</v>
      </c>
      <c r="AO260" s="47">
        <v>59.3</v>
      </c>
      <c r="AP260" s="3" t="s">
        <v>1259</v>
      </c>
      <c r="AQ260" s="3" t="s">
        <v>1259</v>
      </c>
      <c r="AR260" s="3" t="s">
        <v>1259</v>
      </c>
      <c r="AS260" s="3" t="s">
        <v>1259</v>
      </c>
      <c r="AT260" s="3" t="s">
        <v>1259</v>
      </c>
      <c r="AU260" s="3" t="s">
        <v>1259</v>
      </c>
      <c r="AV260" s="3" t="s">
        <v>1259</v>
      </c>
      <c r="AW260" s="3" t="s">
        <v>1259</v>
      </c>
      <c r="AX260" s="56">
        <v>27.7</v>
      </c>
      <c r="AY260" s="57">
        <v>31.1</v>
      </c>
      <c r="AZ260" s="58">
        <v>30.3</v>
      </c>
      <c r="BA260" s="59">
        <v>29.9</v>
      </c>
    </row>
    <row r="261" spans="1:53" x14ac:dyDescent="0.25">
      <c r="A261" s="4">
        <v>31958</v>
      </c>
      <c r="B261" s="3" t="s">
        <v>1259</v>
      </c>
      <c r="C261" s="3" t="s">
        <v>1259</v>
      </c>
      <c r="D261" s="3" t="s">
        <v>1259</v>
      </c>
      <c r="E261" s="11">
        <v>56.1</v>
      </c>
      <c r="F261" s="12">
        <v>58.1</v>
      </c>
      <c r="G261" s="13">
        <v>49.3</v>
      </c>
      <c r="H261" s="3" t="s">
        <v>1259</v>
      </c>
      <c r="I261" s="3" t="s">
        <v>1259</v>
      </c>
      <c r="J261" s="3" t="s">
        <v>1259</v>
      </c>
      <c r="K261" s="3" t="s">
        <v>1259</v>
      </c>
      <c r="L261" s="3" t="s">
        <v>1259</v>
      </c>
      <c r="M261" s="3" t="s">
        <v>1259</v>
      </c>
      <c r="N261" s="3" t="s">
        <v>1259</v>
      </c>
      <c r="O261" s="3" t="s">
        <v>1259</v>
      </c>
      <c r="P261" s="3" t="s">
        <v>1259</v>
      </c>
      <c r="Q261" s="3" t="s">
        <v>1259</v>
      </c>
      <c r="R261" s="3" t="s">
        <v>1259</v>
      </c>
      <c r="S261" s="25">
        <v>149.4</v>
      </c>
      <c r="T261" s="3" t="s">
        <v>1259</v>
      </c>
      <c r="U261" s="3" t="s">
        <v>1259</v>
      </c>
      <c r="V261" s="3" t="s">
        <v>1259</v>
      </c>
      <c r="W261" s="3" t="s">
        <v>1259</v>
      </c>
      <c r="X261" s="3" t="s">
        <v>1259</v>
      </c>
      <c r="Y261" s="3" t="s">
        <v>1259</v>
      </c>
      <c r="Z261" s="3" t="s">
        <v>1259</v>
      </c>
      <c r="AA261" s="3" t="s">
        <v>1259</v>
      </c>
      <c r="AB261" s="3" t="s">
        <v>1259</v>
      </c>
      <c r="AC261" s="3" t="s">
        <v>1259</v>
      </c>
      <c r="AD261" s="3" t="s">
        <v>1259</v>
      </c>
      <c r="AE261" s="3" t="s">
        <v>1259</v>
      </c>
      <c r="AF261" s="3" t="s">
        <v>1259</v>
      </c>
      <c r="AG261" s="3" t="s">
        <v>1259</v>
      </c>
      <c r="AH261" s="3" t="s">
        <v>1259</v>
      </c>
      <c r="AI261" s="3" t="s">
        <v>1259</v>
      </c>
      <c r="AJ261" s="3" t="s">
        <v>1259</v>
      </c>
      <c r="AK261" s="3" t="s">
        <v>1259</v>
      </c>
      <c r="AL261" s="44">
        <v>197.9</v>
      </c>
      <c r="AM261" s="3" t="s">
        <v>1259</v>
      </c>
      <c r="AN261" s="46">
        <v>35.6</v>
      </c>
      <c r="AO261" s="47">
        <v>59.8</v>
      </c>
      <c r="AP261" s="3" t="s">
        <v>1259</v>
      </c>
      <c r="AQ261" s="3" t="s">
        <v>1259</v>
      </c>
      <c r="AR261" s="3" t="s">
        <v>1259</v>
      </c>
      <c r="AS261" s="3" t="s">
        <v>1259</v>
      </c>
      <c r="AT261" s="3" t="s">
        <v>1259</v>
      </c>
      <c r="AU261" s="3" t="s">
        <v>1259</v>
      </c>
      <c r="AV261" s="3" t="s">
        <v>1259</v>
      </c>
      <c r="AW261" s="3" t="s">
        <v>1259</v>
      </c>
      <c r="AX261" s="56">
        <v>28.1</v>
      </c>
      <c r="AY261" s="57">
        <v>31.2</v>
      </c>
      <c r="AZ261" s="58">
        <v>30.7</v>
      </c>
      <c r="BA261" s="59">
        <v>30.3</v>
      </c>
    </row>
    <row r="262" spans="1:53" x14ac:dyDescent="0.25">
      <c r="A262" s="4">
        <v>31989</v>
      </c>
      <c r="B262" s="3" t="s">
        <v>1259</v>
      </c>
      <c r="C262" s="3" t="s">
        <v>1259</v>
      </c>
      <c r="D262" s="3" t="s">
        <v>1259</v>
      </c>
      <c r="E262" s="11">
        <v>56.4</v>
      </c>
      <c r="F262" s="12">
        <v>58.3</v>
      </c>
      <c r="G262" s="13">
        <v>49.6</v>
      </c>
      <c r="H262" s="3" t="s">
        <v>1259</v>
      </c>
      <c r="I262" s="3" t="s">
        <v>1259</v>
      </c>
      <c r="J262" s="3" t="s">
        <v>1259</v>
      </c>
      <c r="K262" s="3" t="s">
        <v>1259</v>
      </c>
      <c r="L262" s="3" t="s">
        <v>1259</v>
      </c>
      <c r="M262" s="3" t="s">
        <v>1259</v>
      </c>
      <c r="N262" s="3" t="s">
        <v>1259</v>
      </c>
      <c r="O262" s="3" t="s">
        <v>1259</v>
      </c>
      <c r="P262" s="3" t="s">
        <v>1259</v>
      </c>
      <c r="Q262" s="3" t="s">
        <v>1259</v>
      </c>
      <c r="R262" s="3" t="s">
        <v>1259</v>
      </c>
      <c r="S262" s="25">
        <v>151.19999999999999</v>
      </c>
      <c r="T262" s="3" t="s">
        <v>1259</v>
      </c>
      <c r="U262" s="3" t="s">
        <v>1259</v>
      </c>
      <c r="V262" s="3" t="s">
        <v>1259</v>
      </c>
      <c r="W262" s="3" t="s">
        <v>1259</v>
      </c>
      <c r="X262" s="3" t="s">
        <v>1259</v>
      </c>
      <c r="Y262" s="3" t="s">
        <v>1259</v>
      </c>
      <c r="Z262" s="3" t="s">
        <v>1259</v>
      </c>
      <c r="AA262" s="3" t="s">
        <v>1259</v>
      </c>
      <c r="AB262" s="3" t="s">
        <v>1259</v>
      </c>
      <c r="AC262" s="3" t="s">
        <v>1259</v>
      </c>
      <c r="AD262" s="3" t="s">
        <v>1259</v>
      </c>
      <c r="AE262" s="3" t="s">
        <v>1259</v>
      </c>
      <c r="AF262" s="3" t="s">
        <v>1259</v>
      </c>
      <c r="AG262" s="3" t="s">
        <v>1259</v>
      </c>
      <c r="AH262" s="3" t="s">
        <v>1259</v>
      </c>
      <c r="AI262" s="3" t="s">
        <v>1259</v>
      </c>
      <c r="AJ262" s="3" t="s">
        <v>1259</v>
      </c>
      <c r="AK262" s="3" t="s">
        <v>1259</v>
      </c>
      <c r="AL262" s="44">
        <v>190.9</v>
      </c>
      <c r="AM262" s="3" t="s">
        <v>1259</v>
      </c>
      <c r="AN262" s="46">
        <v>35.700000000000003</v>
      </c>
      <c r="AO262" s="47">
        <v>60.1</v>
      </c>
      <c r="AP262" s="3" t="s">
        <v>1259</v>
      </c>
      <c r="AQ262" s="3" t="s">
        <v>1259</v>
      </c>
      <c r="AR262" s="3" t="s">
        <v>1259</v>
      </c>
      <c r="AS262" s="3" t="s">
        <v>1259</v>
      </c>
      <c r="AT262" s="3" t="s">
        <v>1259</v>
      </c>
      <c r="AU262" s="3" t="s">
        <v>1259</v>
      </c>
      <c r="AV262" s="3" t="s">
        <v>1259</v>
      </c>
      <c r="AW262" s="3" t="s">
        <v>1259</v>
      </c>
      <c r="AX262" s="56">
        <v>28.4</v>
      </c>
      <c r="AY262" s="57">
        <v>31.3</v>
      </c>
      <c r="AZ262" s="58">
        <v>31.1</v>
      </c>
      <c r="BA262" s="59">
        <v>30.8</v>
      </c>
    </row>
    <row r="263" spans="1:53" x14ac:dyDescent="0.25">
      <c r="A263" s="4">
        <v>32020</v>
      </c>
      <c r="B263" s="3" t="s">
        <v>1259</v>
      </c>
      <c r="C263" s="3" t="s">
        <v>1259</v>
      </c>
      <c r="D263" s="3" t="s">
        <v>1259</v>
      </c>
      <c r="E263" s="11">
        <v>56.7</v>
      </c>
      <c r="F263" s="12">
        <v>58.6</v>
      </c>
      <c r="G263" s="13">
        <v>50</v>
      </c>
      <c r="H263" s="3" t="s">
        <v>1259</v>
      </c>
      <c r="I263" s="3" t="s">
        <v>1259</v>
      </c>
      <c r="J263" s="3" t="s">
        <v>1259</v>
      </c>
      <c r="K263" s="3" t="s">
        <v>1259</v>
      </c>
      <c r="L263" s="3" t="s">
        <v>1259</v>
      </c>
      <c r="M263" s="3" t="s">
        <v>1259</v>
      </c>
      <c r="N263" s="3" t="s">
        <v>1259</v>
      </c>
      <c r="O263" s="3" t="s">
        <v>1259</v>
      </c>
      <c r="P263" s="3" t="s">
        <v>1259</v>
      </c>
      <c r="Q263" s="3" t="s">
        <v>1259</v>
      </c>
      <c r="R263" s="3" t="s">
        <v>1259</v>
      </c>
      <c r="S263" s="25">
        <v>152.5</v>
      </c>
      <c r="T263" s="3" t="s">
        <v>1259</v>
      </c>
      <c r="U263" s="3" t="s">
        <v>1259</v>
      </c>
      <c r="V263" s="3" t="s">
        <v>1259</v>
      </c>
      <c r="W263" s="3" t="s">
        <v>1259</v>
      </c>
      <c r="X263" s="3" t="s">
        <v>1259</v>
      </c>
      <c r="Y263" s="3" t="s">
        <v>1259</v>
      </c>
      <c r="Z263" s="3" t="s">
        <v>1259</v>
      </c>
      <c r="AA263" s="3" t="s">
        <v>1259</v>
      </c>
      <c r="AB263" s="3" t="s">
        <v>1259</v>
      </c>
      <c r="AC263" s="3" t="s">
        <v>1259</v>
      </c>
      <c r="AD263" s="3" t="s">
        <v>1259</v>
      </c>
      <c r="AE263" s="3" t="s">
        <v>1259</v>
      </c>
      <c r="AF263" s="3" t="s">
        <v>1259</v>
      </c>
      <c r="AG263" s="3" t="s">
        <v>1259</v>
      </c>
      <c r="AH263" s="3" t="s">
        <v>1259</v>
      </c>
      <c r="AI263" s="3" t="s">
        <v>1259</v>
      </c>
      <c r="AJ263" s="3" t="s">
        <v>1259</v>
      </c>
      <c r="AK263" s="3" t="s">
        <v>1259</v>
      </c>
      <c r="AL263" s="44">
        <v>212.6</v>
      </c>
      <c r="AM263" s="3" t="s">
        <v>1259</v>
      </c>
      <c r="AN263" s="46">
        <v>35.799999999999997</v>
      </c>
      <c r="AO263" s="47">
        <v>59.7</v>
      </c>
      <c r="AP263" s="3" t="s">
        <v>1259</v>
      </c>
      <c r="AQ263" s="3" t="s">
        <v>1259</v>
      </c>
      <c r="AR263" s="3" t="s">
        <v>1259</v>
      </c>
      <c r="AS263" s="3" t="s">
        <v>1259</v>
      </c>
      <c r="AT263" s="3" t="s">
        <v>1259</v>
      </c>
      <c r="AU263" s="3" t="s">
        <v>1259</v>
      </c>
      <c r="AV263" s="3" t="s">
        <v>1259</v>
      </c>
      <c r="AW263" s="3" t="s">
        <v>1259</v>
      </c>
      <c r="AX263" s="56">
        <v>28.7</v>
      </c>
      <c r="AY263" s="57">
        <v>31.4</v>
      </c>
      <c r="AZ263" s="58">
        <v>31.4</v>
      </c>
      <c r="BA263" s="59">
        <v>31.2</v>
      </c>
    </row>
    <row r="264" spans="1:53" x14ac:dyDescent="0.25">
      <c r="A264" s="4">
        <v>32050</v>
      </c>
      <c r="B264" s="3" t="s">
        <v>1259</v>
      </c>
      <c r="C264" s="3" t="s">
        <v>1259</v>
      </c>
      <c r="D264" s="3" t="s">
        <v>1259</v>
      </c>
      <c r="E264" s="11">
        <v>57.2</v>
      </c>
      <c r="F264" s="12">
        <v>58.8</v>
      </c>
      <c r="G264" s="13">
        <v>51.3</v>
      </c>
      <c r="H264" s="3" t="s">
        <v>1259</v>
      </c>
      <c r="I264" s="3" t="s">
        <v>1259</v>
      </c>
      <c r="J264" s="3" t="s">
        <v>1259</v>
      </c>
      <c r="K264" s="3" t="s">
        <v>1259</v>
      </c>
      <c r="L264" s="3" t="s">
        <v>1259</v>
      </c>
      <c r="M264" s="3" t="s">
        <v>1259</v>
      </c>
      <c r="N264" s="3" t="s">
        <v>1259</v>
      </c>
      <c r="O264" s="3" t="s">
        <v>1259</v>
      </c>
      <c r="P264" s="3" t="s">
        <v>1259</v>
      </c>
      <c r="Q264" s="3" t="s">
        <v>1259</v>
      </c>
      <c r="R264" s="3" t="s">
        <v>1259</v>
      </c>
      <c r="S264" s="25">
        <v>154</v>
      </c>
      <c r="T264" s="3" t="s">
        <v>1259</v>
      </c>
      <c r="U264" s="3" t="s">
        <v>1259</v>
      </c>
      <c r="V264" s="3" t="s">
        <v>1259</v>
      </c>
      <c r="W264" s="3" t="s">
        <v>1259</v>
      </c>
      <c r="X264" s="3" t="s">
        <v>1259</v>
      </c>
      <c r="Y264" s="3" t="s">
        <v>1259</v>
      </c>
      <c r="Z264" s="3" t="s">
        <v>1259</v>
      </c>
      <c r="AA264" s="3" t="s">
        <v>1259</v>
      </c>
      <c r="AB264" s="3" t="s">
        <v>1259</v>
      </c>
      <c r="AC264" s="3" t="s">
        <v>1259</v>
      </c>
      <c r="AD264" s="3" t="s">
        <v>1259</v>
      </c>
      <c r="AE264" s="3" t="s">
        <v>1259</v>
      </c>
      <c r="AF264" s="3" t="s">
        <v>1259</v>
      </c>
      <c r="AG264" s="3" t="s">
        <v>1259</v>
      </c>
      <c r="AH264" s="3" t="s">
        <v>1259</v>
      </c>
      <c r="AI264" s="3" t="s">
        <v>1259</v>
      </c>
      <c r="AJ264" s="3" t="s">
        <v>1259</v>
      </c>
      <c r="AK264" s="3" t="s">
        <v>1259</v>
      </c>
      <c r="AL264" s="44">
        <v>215.2</v>
      </c>
      <c r="AM264" s="3" t="s">
        <v>1259</v>
      </c>
      <c r="AN264" s="46">
        <v>37.200000000000003</v>
      </c>
      <c r="AO264" s="47">
        <v>59.5</v>
      </c>
      <c r="AP264" s="3" t="s">
        <v>1259</v>
      </c>
      <c r="AQ264" s="3" t="s">
        <v>1259</v>
      </c>
      <c r="AR264" s="3" t="s">
        <v>1259</v>
      </c>
      <c r="AS264" s="3" t="s">
        <v>1259</v>
      </c>
      <c r="AT264" s="3" t="s">
        <v>1259</v>
      </c>
      <c r="AU264" s="3" t="s">
        <v>1259</v>
      </c>
      <c r="AV264" s="3" t="s">
        <v>1259</v>
      </c>
      <c r="AW264" s="3" t="s">
        <v>1259</v>
      </c>
      <c r="AX264" s="56">
        <v>29.1</v>
      </c>
      <c r="AY264" s="57">
        <v>31.6</v>
      </c>
      <c r="AZ264" s="58">
        <v>31.8</v>
      </c>
      <c r="BA264" s="59">
        <v>31.6</v>
      </c>
    </row>
    <row r="265" spans="1:53" x14ac:dyDescent="0.25">
      <c r="A265" s="4">
        <v>32081</v>
      </c>
      <c r="B265" s="3" t="s">
        <v>1259</v>
      </c>
      <c r="C265" s="3" t="s">
        <v>1259</v>
      </c>
      <c r="D265" s="3" t="s">
        <v>1259</v>
      </c>
      <c r="E265" s="11">
        <v>57.5</v>
      </c>
      <c r="F265" s="12">
        <v>58.9</v>
      </c>
      <c r="G265" s="13">
        <v>51.5</v>
      </c>
      <c r="H265" s="3" t="s">
        <v>1259</v>
      </c>
      <c r="I265" s="3" t="s">
        <v>1259</v>
      </c>
      <c r="J265" s="3" t="s">
        <v>1259</v>
      </c>
      <c r="K265" s="3" t="s">
        <v>1259</v>
      </c>
      <c r="L265" s="3" t="s">
        <v>1259</v>
      </c>
      <c r="M265" s="3" t="s">
        <v>1259</v>
      </c>
      <c r="N265" s="3" t="s">
        <v>1259</v>
      </c>
      <c r="O265" s="3" t="s">
        <v>1259</v>
      </c>
      <c r="P265" s="3" t="s">
        <v>1259</v>
      </c>
      <c r="Q265" s="3" t="s">
        <v>1259</v>
      </c>
      <c r="R265" s="3" t="s">
        <v>1259</v>
      </c>
      <c r="S265" s="25">
        <v>155.80000000000001</v>
      </c>
      <c r="T265" s="3" t="s">
        <v>1259</v>
      </c>
      <c r="U265" s="3" t="s">
        <v>1259</v>
      </c>
      <c r="V265" s="3" t="s">
        <v>1259</v>
      </c>
      <c r="W265" s="3" t="s">
        <v>1259</v>
      </c>
      <c r="X265" s="3" t="s">
        <v>1259</v>
      </c>
      <c r="Y265" s="3" t="s">
        <v>1259</v>
      </c>
      <c r="Z265" s="3" t="s">
        <v>1259</v>
      </c>
      <c r="AA265" s="3" t="s">
        <v>1259</v>
      </c>
      <c r="AB265" s="3" t="s">
        <v>1259</v>
      </c>
      <c r="AC265" s="3" t="s">
        <v>1259</v>
      </c>
      <c r="AD265" s="3" t="s">
        <v>1259</v>
      </c>
      <c r="AE265" s="3" t="s">
        <v>1259</v>
      </c>
      <c r="AF265" s="3" t="s">
        <v>1259</v>
      </c>
      <c r="AG265" s="3" t="s">
        <v>1259</v>
      </c>
      <c r="AH265" s="3" t="s">
        <v>1259</v>
      </c>
      <c r="AI265" s="3" t="s">
        <v>1259</v>
      </c>
      <c r="AJ265" s="3" t="s">
        <v>1259</v>
      </c>
      <c r="AK265" s="3" t="s">
        <v>1259</v>
      </c>
      <c r="AL265" s="44">
        <v>217.7</v>
      </c>
      <c r="AM265" s="3" t="s">
        <v>1259</v>
      </c>
      <c r="AN265" s="46">
        <v>37.700000000000003</v>
      </c>
      <c r="AO265" s="47">
        <v>58.7</v>
      </c>
      <c r="AP265" s="3" t="s">
        <v>1259</v>
      </c>
      <c r="AQ265" s="3" t="s">
        <v>1259</v>
      </c>
      <c r="AR265" s="3" t="s">
        <v>1259</v>
      </c>
      <c r="AS265" s="3" t="s">
        <v>1259</v>
      </c>
      <c r="AT265" s="3" t="s">
        <v>1259</v>
      </c>
      <c r="AU265" s="3" t="s">
        <v>1259</v>
      </c>
      <c r="AV265" s="3" t="s">
        <v>1259</v>
      </c>
      <c r="AW265" s="3" t="s">
        <v>1259</v>
      </c>
      <c r="AX265" s="56">
        <v>29.6</v>
      </c>
      <c r="AY265" s="57">
        <v>32</v>
      </c>
      <c r="AZ265" s="58">
        <v>32.200000000000003</v>
      </c>
      <c r="BA265" s="59">
        <v>32</v>
      </c>
    </row>
    <row r="266" spans="1:53" x14ac:dyDescent="0.25">
      <c r="A266" s="4">
        <v>32111</v>
      </c>
      <c r="B266" s="3" t="s">
        <v>1259</v>
      </c>
      <c r="C266" s="3" t="s">
        <v>1259</v>
      </c>
      <c r="D266" s="3" t="s">
        <v>1259</v>
      </c>
      <c r="E266" s="11">
        <v>57.7</v>
      </c>
      <c r="F266" s="12">
        <v>59.1</v>
      </c>
      <c r="G266" s="13">
        <v>51.9</v>
      </c>
      <c r="H266" s="3" t="s">
        <v>1259</v>
      </c>
      <c r="I266" s="3" t="s">
        <v>1259</v>
      </c>
      <c r="J266" s="3" t="s">
        <v>1259</v>
      </c>
      <c r="K266" s="3" t="s">
        <v>1259</v>
      </c>
      <c r="L266" s="3" t="s">
        <v>1259</v>
      </c>
      <c r="M266" s="3" t="s">
        <v>1259</v>
      </c>
      <c r="N266" s="3" t="s">
        <v>1259</v>
      </c>
      <c r="O266" s="3" t="s">
        <v>1259</v>
      </c>
      <c r="P266" s="3" t="s">
        <v>1259</v>
      </c>
      <c r="Q266" s="3" t="s">
        <v>1259</v>
      </c>
      <c r="R266" s="3" t="s">
        <v>1259</v>
      </c>
      <c r="S266" s="25">
        <v>159.1</v>
      </c>
      <c r="T266" s="3" t="s">
        <v>1259</v>
      </c>
      <c r="U266" s="3" t="s">
        <v>1259</v>
      </c>
      <c r="V266" s="3" t="s">
        <v>1259</v>
      </c>
      <c r="W266" s="3" t="s">
        <v>1259</v>
      </c>
      <c r="X266" s="3" t="s">
        <v>1259</v>
      </c>
      <c r="Y266" s="3" t="s">
        <v>1259</v>
      </c>
      <c r="Z266" s="3" t="s">
        <v>1259</v>
      </c>
      <c r="AA266" s="3" t="s">
        <v>1259</v>
      </c>
      <c r="AB266" s="3" t="s">
        <v>1259</v>
      </c>
      <c r="AC266" s="3" t="s">
        <v>1259</v>
      </c>
      <c r="AD266" s="3" t="s">
        <v>1259</v>
      </c>
      <c r="AE266" s="3" t="s">
        <v>1259</v>
      </c>
      <c r="AF266" s="3" t="s">
        <v>1259</v>
      </c>
      <c r="AG266" s="3" t="s">
        <v>1259</v>
      </c>
      <c r="AH266" s="3" t="s">
        <v>1259</v>
      </c>
      <c r="AI266" s="3" t="s">
        <v>1259</v>
      </c>
      <c r="AJ266" s="3" t="s">
        <v>1259</v>
      </c>
      <c r="AK266" s="3" t="s">
        <v>1259</v>
      </c>
      <c r="AL266" s="44">
        <v>234.7</v>
      </c>
      <c r="AM266" s="3" t="s">
        <v>1259</v>
      </c>
      <c r="AN266" s="46">
        <v>38.200000000000003</v>
      </c>
      <c r="AO266" s="47">
        <v>59.3</v>
      </c>
      <c r="AP266" s="3" t="s">
        <v>1259</v>
      </c>
      <c r="AQ266" s="3" t="s">
        <v>1259</v>
      </c>
      <c r="AR266" s="3" t="s">
        <v>1259</v>
      </c>
      <c r="AS266" s="3" t="s">
        <v>1259</v>
      </c>
      <c r="AT266" s="3" t="s">
        <v>1259</v>
      </c>
      <c r="AU266" s="3" t="s">
        <v>1259</v>
      </c>
      <c r="AV266" s="3" t="s">
        <v>1259</v>
      </c>
      <c r="AW266" s="3" t="s">
        <v>1259</v>
      </c>
      <c r="AX266" s="56">
        <v>30.1</v>
      </c>
      <c r="AY266" s="57">
        <v>32.4</v>
      </c>
      <c r="AZ266" s="58">
        <v>32.700000000000003</v>
      </c>
      <c r="BA266" s="59">
        <v>32.299999999999997</v>
      </c>
    </row>
    <row r="267" spans="1:53" x14ac:dyDescent="0.25">
      <c r="A267" s="4">
        <v>32142</v>
      </c>
      <c r="B267" s="3" t="s">
        <v>1259</v>
      </c>
      <c r="C267" s="3" t="s">
        <v>1259</v>
      </c>
      <c r="D267" s="3" t="s">
        <v>1259</v>
      </c>
      <c r="E267" s="11">
        <v>57.8</v>
      </c>
      <c r="F267" s="12">
        <v>59.2</v>
      </c>
      <c r="G267" s="13">
        <v>52.1</v>
      </c>
      <c r="H267" s="3" t="s">
        <v>1259</v>
      </c>
      <c r="I267" s="3" t="s">
        <v>1259</v>
      </c>
      <c r="J267" s="3" t="s">
        <v>1259</v>
      </c>
      <c r="K267" s="3" t="s">
        <v>1259</v>
      </c>
      <c r="L267" s="3" t="s">
        <v>1259</v>
      </c>
      <c r="M267" s="3" t="s">
        <v>1259</v>
      </c>
      <c r="N267" s="3" t="s">
        <v>1259</v>
      </c>
      <c r="O267" s="3" t="s">
        <v>1259</v>
      </c>
      <c r="P267" s="3" t="s">
        <v>1259</v>
      </c>
      <c r="Q267" s="3" t="s">
        <v>1259</v>
      </c>
      <c r="R267" s="3" t="s">
        <v>1259</v>
      </c>
      <c r="S267" s="25">
        <v>160.1</v>
      </c>
      <c r="T267" s="3" t="s">
        <v>1259</v>
      </c>
      <c r="U267" s="3" t="s">
        <v>1259</v>
      </c>
      <c r="V267" s="3" t="s">
        <v>1259</v>
      </c>
      <c r="W267" s="3" t="s">
        <v>1259</v>
      </c>
      <c r="X267" s="3" t="s">
        <v>1259</v>
      </c>
      <c r="Y267" s="3" t="s">
        <v>1259</v>
      </c>
      <c r="Z267" s="3" t="s">
        <v>1259</v>
      </c>
      <c r="AA267" s="3" t="s">
        <v>1259</v>
      </c>
      <c r="AB267" s="3" t="s">
        <v>1259</v>
      </c>
      <c r="AC267" s="3" t="s">
        <v>1259</v>
      </c>
      <c r="AD267" s="3" t="s">
        <v>1259</v>
      </c>
      <c r="AE267" s="3" t="s">
        <v>1259</v>
      </c>
      <c r="AF267" s="3" t="s">
        <v>1259</v>
      </c>
      <c r="AG267" s="3" t="s">
        <v>1259</v>
      </c>
      <c r="AH267" s="3" t="s">
        <v>1259</v>
      </c>
      <c r="AI267" s="3" t="s">
        <v>1259</v>
      </c>
      <c r="AJ267" s="3" t="s">
        <v>1259</v>
      </c>
      <c r="AK267" s="3" t="s">
        <v>1259</v>
      </c>
      <c r="AL267" s="44">
        <v>218</v>
      </c>
      <c r="AM267" s="3" t="s">
        <v>1259</v>
      </c>
      <c r="AN267" s="46">
        <v>38.200000000000003</v>
      </c>
      <c r="AO267" s="47">
        <v>59.1</v>
      </c>
      <c r="AP267" s="3" t="s">
        <v>1259</v>
      </c>
      <c r="AQ267" s="3" t="s">
        <v>1259</v>
      </c>
      <c r="AR267" s="3" t="s">
        <v>1259</v>
      </c>
      <c r="AS267" s="3" t="s">
        <v>1259</v>
      </c>
      <c r="AT267" s="3" t="s">
        <v>1259</v>
      </c>
      <c r="AU267" s="3" t="s">
        <v>1259</v>
      </c>
      <c r="AV267" s="3" t="s">
        <v>1259</v>
      </c>
      <c r="AW267" s="3" t="s">
        <v>1259</v>
      </c>
      <c r="AX267" s="56">
        <v>30.5</v>
      </c>
      <c r="AY267" s="57">
        <v>32.9</v>
      </c>
      <c r="AZ267" s="58">
        <v>33.200000000000003</v>
      </c>
      <c r="BA267" s="59">
        <v>32.6</v>
      </c>
    </row>
    <row r="268" spans="1:53" x14ac:dyDescent="0.25">
      <c r="A268" s="4">
        <v>32173</v>
      </c>
      <c r="B268" s="3" t="s">
        <v>1259</v>
      </c>
      <c r="C268" s="3" t="s">
        <v>1259</v>
      </c>
      <c r="D268" s="3" t="s">
        <v>1259</v>
      </c>
      <c r="E268" s="11">
        <v>58</v>
      </c>
      <c r="F268" s="12">
        <v>59.4</v>
      </c>
      <c r="G268" s="13">
        <v>52.4</v>
      </c>
      <c r="H268" s="3" t="s">
        <v>1259</v>
      </c>
      <c r="I268" s="3" t="s">
        <v>1259</v>
      </c>
      <c r="J268" s="3" t="s">
        <v>1259</v>
      </c>
      <c r="K268" s="3" t="s">
        <v>1259</v>
      </c>
      <c r="L268" s="3" t="s">
        <v>1259</v>
      </c>
      <c r="M268" s="3" t="s">
        <v>1259</v>
      </c>
      <c r="N268" s="3" t="s">
        <v>1259</v>
      </c>
      <c r="O268" s="3" t="s">
        <v>1259</v>
      </c>
      <c r="P268" s="3" t="s">
        <v>1259</v>
      </c>
      <c r="Q268" s="3" t="s">
        <v>1259</v>
      </c>
      <c r="R268" s="3" t="s">
        <v>1259</v>
      </c>
      <c r="S268" s="25">
        <v>159.80000000000001</v>
      </c>
      <c r="T268" s="3" t="s">
        <v>1259</v>
      </c>
      <c r="U268" s="3" t="s">
        <v>1259</v>
      </c>
      <c r="V268" s="3" t="s">
        <v>1259</v>
      </c>
      <c r="W268" s="3" t="s">
        <v>1259</v>
      </c>
      <c r="X268" s="3" t="s">
        <v>1259</v>
      </c>
      <c r="Y268" s="3" t="s">
        <v>1259</v>
      </c>
      <c r="Z268" s="3" t="s">
        <v>1259</v>
      </c>
      <c r="AA268" s="3" t="s">
        <v>1259</v>
      </c>
      <c r="AB268" s="3" t="s">
        <v>1259</v>
      </c>
      <c r="AC268" s="3" t="s">
        <v>1259</v>
      </c>
      <c r="AD268" s="3" t="s">
        <v>1259</v>
      </c>
      <c r="AE268" s="3" t="s">
        <v>1259</v>
      </c>
      <c r="AF268" s="3" t="s">
        <v>1259</v>
      </c>
      <c r="AG268" s="3" t="s">
        <v>1259</v>
      </c>
      <c r="AH268" s="3" t="s">
        <v>1259</v>
      </c>
      <c r="AI268" s="3" t="s">
        <v>1259</v>
      </c>
      <c r="AJ268" s="3" t="s">
        <v>1259</v>
      </c>
      <c r="AK268" s="3" t="s">
        <v>1259</v>
      </c>
      <c r="AL268" s="44">
        <v>203.5</v>
      </c>
      <c r="AM268" s="3" t="s">
        <v>1259</v>
      </c>
      <c r="AN268" s="46">
        <v>38.700000000000003</v>
      </c>
      <c r="AO268" s="47">
        <v>59</v>
      </c>
      <c r="AP268" s="3" t="s">
        <v>1259</v>
      </c>
      <c r="AQ268" s="49">
        <v>37.799999999999997</v>
      </c>
      <c r="AR268" s="3" t="s">
        <v>1259</v>
      </c>
      <c r="AS268" s="3" t="s">
        <v>1259</v>
      </c>
      <c r="AT268" s="3" t="s">
        <v>1259</v>
      </c>
      <c r="AU268" s="3" t="s">
        <v>1259</v>
      </c>
      <c r="AV268" s="3" t="s">
        <v>1259</v>
      </c>
      <c r="AW268" s="3" t="s">
        <v>1259</v>
      </c>
      <c r="AX268" s="56">
        <v>30.9</v>
      </c>
      <c r="AY268" s="57">
        <v>33.299999999999997</v>
      </c>
      <c r="AZ268" s="58">
        <v>33.6</v>
      </c>
      <c r="BA268" s="59">
        <v>32.9</v>
      </c>
    </row>
    <row r="269" spans="1:53" x14ac:dyDescent="0.25">
      <c r="A269" s="4">
        <v>32202</v>
      </c>
      <c r="B269" s="3" t="s">
        <v>1259</v>
      </c>
      <c r="C269" s="3" t="s">
        <v>1259</v>
      </c>
      <c r="D269" s="3" t="s">
        <v>1259</v>
      </c>
      <c r="E269" s="11">
        <v>58.6</v>
      </c>
      <c r="F269" s="12">
        <v>59.9</v>
      </c>
      <c r="G269" s="13">
        <v>53</v>
      </c>
      <c r="H269" s="3" t="s">
        <v>1259</v>
      </c>
      <c r="I269" s="3" t="s">
        <v>1259</v>
      </c>
      <c r="J269" s="3" t="s">
        <v>1259</v>
      </c>
      <c r="K269" s="3" t="s">
        <v>1259</v>
      </c>
      <c r="L269" s="3" t="s">
        <v>1259</v>
      </c>
      <c r="M269" s="3" t="s">
        <v>1259</v>
      </c>
      <c r="N269" s="3" t="s">
        <v>1259</v>
      </c>
      <c r="O269" s="3" t="s">
        <v>1259</v>
      </c>
      <c r="P269" s="3" t="s">
        <v>1259</v>
      </c>
      <c r="Q269" s="3" t="s">
        <v>1259</v>
      </c>
      <c r="R269" s="3" t="s">
        <v>1259</v>
      </c>
      <c r="S269" s="25">
        <v>164.3</v>
      </c>
      <c r="T269" s="3" t="s">
        <v>1259</v>
      </c>
      <c r="U269" s="3" t="s">
        <v>1259</v>
      </c>
      <c r="V269" s="3" t="s">
        <v>1259</v>
      </c>
      <c r="W269" s="3" t="s">
        <v>1259</v>
      </c>
      <c r="X269" s="3" t="s">
        <v>1259</v>
      </c>
      <c r="Y269" s="3" t="s">
        <v>1259</v>
      </c>
      <c r="Z269" s="3" t="s">
        <v>1259</v>
      </c>
      <c r="AA269" s="3" t="s">
        <v>1259</v>
      </c>
      <c r="AB269" s="3" t="s">
        <v>1259</v>
      </c>
      <c r="AC269" s="3" t="s">
        <v>1259</v>
      </c>
      <c r="AD269" s="3" t="s">
        <v>1259</v>
      </c>
      <c r="AE269" s="3" t="s">
        <v>1259</v>
      </c>
      <c r="AF269" s="3" t="s">
        <v>1259</v>
      </c>
      <c r="AG269" s="3" t="s">
        <v>1259</v>
      </c>
      <c r="AH269" s="3" t="s">
        <v>1259</v>
      </c>
      <c r="AI269" s="3" t="s">
        <v>1259</v>
      </c>
      <c r="AJ269" s="3" t="s">
        <v>1259</v>
      </c>
      <c r="AK269" s="3" t="s">
        <v>1259</v>
      </c>
      <c r="AL269" s="44">
        <v>204.2</v>
      </c>
      <c r="AM269" s="3" t="s">
        <v>1259</v>
      </c>
      <c r="AN269" s="46">
        <v>39.700000000000003</v>
      </c>
      <c r="AO269" s="47">
        <v>58.3</v>
      </c>
      <c r="AP269" s="3" t="s">
        <v>1259</v>
      </c>
      <c r="AQ269" s="49">
        <v>38.1</v>
      </c>
      <c r="AR269" s="3" t="s">
        <v>1259</v>
      </c>
      <c r="AS269" s="3" t="s">
        <v>1259</v>
      </c>
      <c r="AT269" s="3" t="s">
        <v>1259</v>
      </c>
      <c r="AU269" s="3" t="s">
        <v>1259</v>
      </c>
      <c r="AV269" s="3" t="s">
        <v>1259</v>
      </c>
      <c r="AW269" s="3" t="s">
        <v>1259</v>
      </c>
      <c r="AX269" s="56">
        <v>31.2</v>
      </c>
      <c r="AY269" s="57">
        <v>33.5</v>
      </c>
      <c r="AZ269" s="58">
        <v>33.9</v>
      </c>
      <c r="BA269" s="59">
        <v>33.1</v>
      </c>
    </row>
    <row r="270" spans="1:53" x14ac:dyDescent="0.25">
      <c r="A270" s="4">
        <v>32233</v>
      </c>
      <c r="B270" s="3" t="s">
        <v>1259</v>
      </c>
      <c r="C270" s="3" t="s">
        <v>1259</v>
      </c>
      <c r="D270" s="3" t="s">
        <v>1259</v>
      </c>
      <c r="E270" s="11">
        <v>59.1</v>
      </c>
      <c r="F270" s="12">
        <v>60.4</v>
      </c>
      <c r="G270" s="13">
        <v>53.5</v>
      </c>
      <c r="H270" s="3" t="s">
        <v>1259</v>
      </c>
      <c r="I270" s="3" t="s">
        <v>1259</v>
      </c>
      <c r="J270" s="3" t="s">
        <v>1259</v>
      </c>
      <c r="K270" s="3" t="s">
        <v>1259</v>
      </c>
      <c r="L270" s="3" t="s">
        <v>1259</v>
      </c>
      <c r="M270" s="3" t="s">
        <v>1259</v>
      </c>
      <c r="N270" s="3" t="s">
        <v>1259</v>
      </c>
      <c r="O270" s="3" t="s">
        <v>1259</v>
      </c>
      <c r="P270" s="3" t="s">
        <v>1259</v>
      </c>
      <c r="Q270" s="3" t="s">
        <v>1259</v>
      </c>
      <c r="R270" s="3" t="s">
        <v>1259</v>
      </c>
      <c r="S270" s="25">
        <v>168.9</v>
      </c>
      <c r="T270" s="3" t="s">
        <v>1259</v>
      </c>
      <c r="U270" s="3" t="s">
        <v>1259</v>
      </c>
      <c r="V270" s="3" t="s">
        <v>1259</v>
      </c>
      <c r="W270" s="3" t="s">
        <v>1259</v>
      </c>
      <c r="X270" s="3" t="s">
        <v>1259</v>
      </c>
      <c r="Y270" s="3" t="s">
        <v>1259</v>
      </c>
      <c r="Z270" s="3" t="s">
        <v>1259</v>
      </c>
      <c r="AA270" s="3" t="s">
        <v>1259</v>
      </c>
      <c r="AB270" s="3" t="s">
        <v>1259</v>
      </c>
      <c r="AC270" s="3" t="s">
        <v>1259</v>
      </c>
      <c r="AD270" s="3" t="s">
        <v>1259</v>
      </c>
      <c r="AE270" s="3" t="s">
        <v>1259</v>
      </c>
      <c r="AF270" s="3" t="s">
        <v>1259</v>
      </c>
      <c r="AG270" s="3" t="s">
        <v>1259</v>
      </c>
      <c r="AH270" s="3" t="s">
        <v>1259</v>
      </c>
      <c r="AI270" s="3" t="s">
        <v>1259</v>
      </c>
      <c r="AJ270" s="3" t="s">
        <v>1259</v>
      </c>
      <c r="AK270" s="3" t="s">
        <v>1259</v>
      </c>
      <c r="AL270" s="44">
        <v>199.8</v>
      </c>
      <c r="AM270" s="3" t="s">
        <v>1259</v>
      </c>
      <c r="AN270" s="46">
        <v>40.6</v>
      </c>
      <c r="AO270" s="47">
        <v>58.9</v>
      </c>
      <c r="AP270" s="3" t="s">
        <v>1259</v>
      </c>
      <c r="AQ270" s="49">
        <v>38.799999999999997</v>
      </c>
      <c r="AR270" s="3" t="s">
        <v>1259</v>
      </c>
      <c r="AS270" s="3" t="s">
        <v>1259</v>
      </c>
      <c r="AT270" s="3" t="s">
        <v>1259</v>
      </c>
      <c r="AU270" s="3" t="s">
        <v>1259</v>
      </c>
      <c r="AV270" s="3" t="s">
        <v>1259</v>
      </c>
      <c r="AW270" s="3" t="s">
        <v>1259</v>
      </c>
      <c r="AX270" s="56">
        <v>31.4</v>
      </c>
      <c r="AY270" s="57">
        <v>33.9</v>
      </c>
      <c r="AZ270" s="58">
        <v>34.1</v>
      </c>
      <c r="BA270" s="59">
        <v>33.200000000000003</v>
      </c>
    </row>
    <row r="271" spans="1:53" x14ac:dyDescent="0.25">
      <c r="A271" s="4">
        <v>32263</v>
      </c>
      <c r="B271" s="3" t="s">
        <v>1259</v>
      </c>
      <c r="C271" s="3" t="s">
        <v>1259</v>
      </c>
      <c r="D271" s="3" t="s">
        <v>1259</v>
      </c>
      <c r="E271" s="11">
        <v>60.2</v>
      </c>
      <c r="F271" s="12">
        <v>61.6</v>
      </c>
      <c r="G271" s="13">
        <v>54.6</v>
      </c>
      <c r="H271" s="3" t="s">
        <v>1259</v>
      </c>
      <c r="I271" s="3" t="s">
        <v>1259</v>
      </c>
      <c r="J271" s="3" t="s">
        <v>1259</v>
      </c>
      <c r="K271" s="3" t="s">
        <v>1259</v>
      </c>
      <c r="L271" s="3" t="s">
        <v>1259</v>
      </c>
      <c r="M271" s="3" t="s">
        <v>1259</v>
      </c>
      <c r="N271" s="3" t="s">
        <v>1259</v>
      </c>
      <c r="O271" s="3" t="s">
        <v>1259</v>
      </c>
      <c r="P271" s="3" t="s">
        <v>1259</v>
      </c>
      <c r="Q271" s="3" t="s">
        <v>1259</v>
      </c>
      <c r="R271" s="3" t="s">
        <v>1259</v>
      </c>
      <c r="S271" s="25">
        <v>174.5</v>
      </c>
      <c r="T271" s="3" t="s">
        <v>1259</v>
      </c>
      <c r="U271" s="3" t="s">
        <v>1259</v>
      </c>
      <c r="V271" s="3" t="s">
        <v>1259</v>
      </c>
      <c r="W271" s="3" t="s">
        <v>1259</v>
      </c>
      <c r="X271" s="3" t="s">
        <v>1259</v>
      </c>
      <c r="Y271" s="3" t="s">
        <v>1259</v>
      </c>
      <c r="Z271" s="3" t="s">
        <v>1259</v>
      </c>
      <c r="AA271" s="3" t="s">
        <v>1259</v>
      </c>
      <c r="AB271" s="3" t="s">
        <v>1259</v>
      </c>
      <c r="AC271" s="3" t="s">
        <v>1259</v>
      </c>
      <c r="AD271" s="3" t="s">
        <v>1259</v>
      </c>
      <c r="AE271" s="3" t="s">
        <v>1259</v>
      </c>
      <c r="AF271" s="3" t="s">
        <v>1259</v>
      </c>
      <c r="AG271" s="3" t="s">
        <v>1259</v>
      </c>
      <c r="AH271" s="3" t="s">
        <v>1259</v>
      </c>
      <c r="AI271" s="3" t="s">
        <v>1259</v>
      </c>
      <c r="AJ271" s="3" t="s">
        <v>1259</v>
      </c>
      <c r="AK271" s="3" t="s">
        <v>1259</v>
      </c>
      <c r="AL271" s="44">
        <v>205.2</v>
      </c>
      <c r="AM271" s="3" t="s">
        <v>1259</v>
      </c>
      <c r="AN271" s="46">
        <v>41.5</v>
      </c>
      <c r="AO271" s="47">
        <v>59.9</v>
      </c>
      <c r="AP271" s="3" t="s">
        <v>1259</v>
      </c>
      <c r="AQ271" s="49">
        <v>39</v>
      </c>
      <c r="AR271" s="3" t="s">
        <v>1259</v>
      </c>
      <c r="AS271" s="3" t="s">
        <v>1259</v>
      </c>
      <c r="AT271" s="3" t="s">
        <v>1259</v>
      </c>
      <c r="AU271" s="3" t="s">
        <v>1259</v>
      </c>
      <c r="AV271" s="3" t="s">
        <v>1259</v>
      </c>
      <c r="AW271" s="3" t="s">
        <v>1259</v>
      </c>
      <c r="AX271" s="56">
        <v>31.6</v>
      </c>
      <c r="AY271" s="57">
        <v>34.299999999999997</v>
      </c>
      <c r="AZ271" s="58">
        <v>34.299999999999997</v>
      </c>
      <c r="BA271" s="59">
        <v>33.299999999999997</v>
      </c>
    </row>
    <row r="272" spans="1:53" x14ac:dyDescent="0.25">
      <c r="A272" s="4">
        <v>32294</v>
      </c>
      <c r="B272" s="3" t="s">
        <v>1259</v>
      </c>
      <c r="C272" s="3" t="s">
        <v>1259</v>
      </c>
      <c r="D272" s="3" t="s">
        <v>1259</v>
      </c>
      <c r="E272" s="11">
        <v>61</v>
      </c>
      <c r="F272" s="12">
        <v>62.3</v>
      </c>
      <c r="G272" s="13">
        <v>55.6</v>
      </c>
      <c r="H272" s="3" t="s">
        <v>1259</v>
      </c>
      <c r="I272" s="3" t="s">
        <v>1259</v>
      </c>
      <c r="J272" s="3" t="s">
        <v>1259</v>
      </c>
      <c r="K272" s="3" t="s">
        <v>1259</v>
      </c>
      <c r="L272" s="3" t="s">
        <v>1259</v>
      </c>
      <c r="M272" s="3" t="s">
        <v>1259</v>
      </c>
      <c r="N272" s="3" t="s">
        <v>1259</v>
      </c>
      <c r="O272" s="3" t="s">
        <v>1259</v>
      </c>
      <c r="P272" s="3" t="s">
        <v>1259</v>
      </c>
      <c r="Q272" s="3" t="s">
        <v>1259</v>
      </c>
      <c r="R272" s="3" t="s">
        <v>1259</v>
      </c>
      <c r="S272" s="25">
        <v>179.7</v>
      </c>
      <c r="T272" s="3" t="s">
        <v>1259</v>
      </c>
      <c r="U272" s="3" t="s">
        <v>1259</v>
      </c>
      <c r="V272" s="3" t="s">
        <v>1259</v>
      </c>
      <c r="W272" s="3" t="s">
        <v>1259</v>
      </c>
      <c r="X272" s="3" t="s">
        <v>1259</v>
      </c>
      <c r="Y272" s="3" t="s">
        <v>1259</v>
      </c>
      <c r="Z272" s="3" t="s">
        <v>1259</v>
      </c>
      <c r="AA272" s="3" t="s">
        <v>1259</v>
      </c>
      <c r="AB272" s="3" t="s">
        <v>1259</v>
      </c>
      <c r="AC272" s="3" t="s">
        <v>1259</v>
      </c>
      <c r="AD272" s="3" t="s">
        <v>1259</v>
      </c>
      <c r="AE272" s="3" t="s">
        <v>1259</v>
      </c>
      <c r="AF272" s="3" t="s">
        <v>1259</v>
      </c>
      <c r="AG272" s="3" t="s">
        <v>1259</v>
      </c>
      <c r="AH272" s="3" t="s">
        <v>1259</v>
      </c>
      <c r="AI272" s="3" t="s">
        <v>1259</v>
      </c>
      <c r="AJ272" s="3" t="s">
        <v>1259</v>
      </c>
      <c r="AK272" s="3" t="s">
        <v>1259</v>
      </c>
      <c r="AL272" s="44">
        <v>201</v>
      </c>
      <c r="AM272" s="3" t="s">
        <v>1259</v>
      </c>
      <c r="AN272" s="46">
        <v>41.9</v>
      </c>
      <c r="AO272" s="47">
        <v>61.9</v>
      </c>
      <c r="AP272" s="3" t="s">
        <v>1259</v>
      </c>
      <c r="AQ272" s="49">
        <v>39.6</v>
      </c>
      <c r="AR272" s="3" t="s">
        <v>1259</v>
      </c>
      <c r="AS272" s="3" t="s">
        <v>1259</v>
      </c>
      <c r="AT272" s="3" t="s">
        <v>1259</v>
      </c>
      <c r="AU272" s="3" t="s">
        <v>1259</v>
      </c>
      <c r="AV272" s="3" t="s">
        <v>1259</v>
      </c>
      <c r="AW272" s="3" t="s">
        <v>1259</v>
      </c>
      <c r="AX272" s="56">
        <v>31.8</v>
      </c>
      <c r="AY272" s="57">
        <v>34.9</v>
      </c>
      <c r="AZ272" s="58">
        <v>34.6</v>
      </c>
      <c r="BA272" s="59">
        <v>33.299999999999997</v>
      </c>
    </row>
    <row r="273" spans="1:53" x14ac:dyDescent="0.25">
      <c r="A273" s="4">
        <v>32324</v>
      </c>
      <c r="B273" s="3" t="s">
        <v>1259</v>
      </c>
      <c r="C273" s="3" t="s">
        <v>1259</v>
      </c>
      <c r="D273" s="3" t="s">
        <v>1259</v>
      </c>
      <c r="E273" s="11">
        <v>61.5</v>
      </c>
      <c r="F273" s="12">
        <v>62.6</v>
      </c>
      <c r="G273" s="13">
        <v>56.8</v>
      </c>
      <c r="H273" s="3" t="s">
        <v>1259</v>
      </c>
      <c r="I273" s="3" t="s">
        <v>1259</v>
      </c>
      <c r="J273" s="3" t="s">
        <v>1259</v>
      </c>
      <c r="K273" s="3" t="s">
        <v>1259</v>
      </c>
      <c r="L273" s="3" t="s">
        <v>1259</v>
      </c>
      <c r="M273" s="3" t="s">
        <v>1259</v>
      </c>
      <c r="N273" s="3" t="s">
        <v>1259</v>
      </c>
      <c r="O273" s="3" t="s">
        <v>1259</v>
      </c>
      <c r="P273" s="3" t="s">
        <v>1259</v>
      </c>
      <c r="Q273" s="3" t="s">
        <v>1259</v>
      </c>
      <c r="R273" s="3" t="s">
        <v>1259</v>
      </c>
      <c r="S273" s="25">
        <v>185.5</v>
      </c>
      <c r="T273" s="3" t="s">
        <v>1259</v>
      </c>
      <c r="U273" s="3" t="s">
        <v>1259</v>
      </c>
      <c r="V273" s="3" t="s">
        <v>1259</v>
      </c>
      <c r="W273" s="3" t="s">
        <v>1259</v>
      </c>
      <c r="X273" s="3" t="s">
        <v>1259</v>
      </c>
      <c r="Y273" s="3" t="s">
        <v>1259</v>
      </c>
      <c r="Z273" s="3" t="s">
        <v>1259</v>
      </c>
      <c r="AA273" s="3" t="s">
        <v>1259</v>
      </c>
      <c r="AB273" s="3" t="s">
        <v>1259</v>
      </c>
      <c r="AC273" s="3" t="s">
        <v>1259</v>
      </c>
      <c r="AD273" s="3" t="s">
        <v>1259</v>
      </c>
      <c r="AE273" s="3" t="s">
        <v>1259</v>
      </c>
      <c r="AF273" s="3" t="s">
        <v>1259</v>
      </c>
      <c r="AG273" s="3" t="s">
        <v>1259</v>
      </c>
      <c r="AH273" s="3" t="s">
        <v>1259</v>
      </c>
      <c r="AI273" s="3" t="s">
        <v>1259</v>
      </c>
      <c r="AJ273" s="3" t="s">
        <v>1259</v>
      </c>
      <c r="AK273" s="3" t="s">
        <v>1259</v>
      </c>
      <c r="AL273" s="44">
        <v>191.9</v>
      </c>
      <c r="AM273" s="3" t="s">
        <v>1259</v>
      </c>
      <c r="AN273" s="46">
        <v>42.2</v>
      </c>
      <c r="AO273" s="47">
        <v>63.4</v>
      </c>
      <c r="AP273" s="3" t="s">
        <v>1259</v>
      </c>
      <c r="AQ273" s="49">
        <v>40.5</v>
      </c>
      <c r="AR273" s="3" t="s">
        <v>1259</v>
      </c>
      <c r="AS273" s="3" t="s">
        <v>1259</v>
      </c>
      <c r="AT273" s="3" t="s">
        <v>1259</v>
      </c>
      <c r="AU273" s="3" t="s">
        <v>1259</v>
      </c>
      <c r="AV273" s="3" t="s">
        <v>1259</v>
      </c>
      <c r="AW273" s="3" t="s">
        <v>1259</v>
      </c>
      <c r="AX273" s="56">
        <v>32.1</v>
      </c>
      <c r="AY273" s="57">
        <v>35.6</v>
      </c>
      <c r="AZ273" s="58">
        <v>34.9</v>
      </c>
      <c r="BA273" s="59">
        <v>33.299999999999997</v>
      </c>
    </row>
    <row r="274" spans="1:53" x14ac:dyDescent="0.25">
      <c r="A274" s="4">
        <v>32355</v>
      </c>
      <c r="B274" s="3" t="s">
        <v>1259</v>
      </c>
      <c r="C274" s="3" t="s">
        <v>1259</v>
      </c>
      <c r="D274" s="3" t="s">
        <v>1259</v>
      </c>
      <c r="E274" s="11">
        <v>61.7</v>
      </c>
      <c r="F274" s="12">
        <v>62.7</v>
      </c>
      <c r="G274" s="13">
        <v>57.2</v>
      </c>
      <c r="H274" s="3" t="s">
        <v>1259</v>
      </c>
      <c r="I274" s="3" t="s">
        <v>1259</v>
      </c>
      <c r="J274" s="3" t="s">
        <v>1259</v>
      </c>
      <c r="K274" s="3" t="s">
        <v>1259</v>
      </c>
      <c r="L274" s="3" t="s">
        <v>1259</v>
      </c>
      <c r="M274" s="3" t="s">
        <v>1259</v>
      </c>
      <c r="N274" s="3" t="s">
        <v>1259</v>
      </c>
      <c r="O274" s="3" t="s">
        <v>1259</v>
      </c>
      <c r="P274" s="3" t="s">
        <v>1259</v>
      </c>
      <c r="Q274" s="3" t="s">
        <v>1259</v>
      </c>
      <c r="R274" s="3" t="s">
        <v>1259</v>
      </c>
      <c r="S274" s="25">
        <v>193.4</v>
      </c>
      <c r="T274" s="3" t="s">
        <v>1259</v>
      </c>
      <c r="U274" s="3" t="s">
        <v>1259</v>
      </c>
      <c r="V274" s="3" t="s">
        <v>1259</v>
      </c>
      <c r="W274" s="3" t="s">
        <v>1259</v>
      </c>
      <c r="X274" s="3" t="s">
        <v>1259</v>
      </c>
      <c r="Y274" s="3" t="s">
        <v>1259</v>
      </c>
      <c r="Z274" s="3" t="s">
        <v>1259</v>
      </c>
      <c r="AA274" s="3" t="s">
        <v>1259</v>
      </c>
      <c r="AB274" s="3" t="s">
        <v>1259</v>
      </c>
      <c r="AC274" s="3" t="s">
        <v>1259</v>
      </c>
      <c r="AD274" s="3" t="s">
        <v>1259</v>
      </c>
      <c r="AE274" s="3" t="s">
        <v>1259</v>
      </c>
      <c r="AF274" s="3" t="s">
        <v>1259</v>
      </c>
      <c r="AG274" s="3" t="s">
        <v>1259</v>
      </c>
      <c r="AH274" s="3" t="s">
        <v>1259</v>
      </c>
      <c r="AI274" s="3" t="s">
        <v>1259</v>
      </c>
      <c r="AJ274" s="3" t="s">
        <v>1259</v>
      </c>
      <c r="AK274" s="3" t="s">
        <v>1259</v>
      </c>
      <c r="AL274" s="44">
        <v>198.4</v>
      </c>
      <c r="AM274" s="3" t="s">
        <v>1259</v>
      </c>
      <c r="AN274" s="46">
        <v>42.6</v>
      </c>
      <c r="AO274" s="47">
        <v>63.9</v>
      </c>
      <c r="AP274" s="3" t="s">
        <v>1259</v>
      </c>
      <c r="AQ274" s="49">
        <v>41</v>
      </c>
      <c r="AR274" s="3" t="s">
        <v>1259</v>
      </c>
      <c r="AS274" s="3" t="s">
        <v>1259</v>
      </c>
      <c r="AT274" s="3" t="s">
        <v>1259</v>
      </c>
      <c r="AU274" s="3" t="s">
        <v>1259</v>
      </c>
      <c r="AV274" s="3" t="s">
        <v>1259</v>
      </c>
      <c r="AW274" s="3" t="s">
        <v>1259</v>
      </c>
      <c r="AX274" s="56">
        <v>32.6</v>
      </c>
      <c r="AY274" s="57">
        <v>36.299999999999997</v>
      </c>
      <c r="AZ274" s="58">
        <v>35.299999999999997</v>
      </c>
      <c r="BA274" s="59">
        <v>33.4</v>
      </c>
    </row>
    <row r="275" spans="1:53" x14ac:dyDescent="0.25">
      <c r="A275" s="4">
        <v>32386</v>
      </c>
      <c r="B275" s="3" t="s">
        <v>1259</v>
      </c>
      <c r="C275" s="3" t="s">
        <v>1259</v>
      </c>
      <c r="D275" s="3" t="s">
        <v>1259</v>
      </c>
      <c r="E275" s="11">
        <v>62.2</v>
      </c>
      <c r="F275" s="12">
        <v>63.4</v>
      </c>
      <c r="G275" s="13">
        <v>57.5</v>
      </c>
      <c r="H275" s="3" t="s">
        <v>1259</v>
      </c>
      <c r="I275" s="3" t="s">
        <v>1259</v>
      </c>
      <c r="J275" s="3" t="s">
        <v>1259</v>
      </c>
      <c r="K275" s="3" t="s">
        <v>1259</v>
      </c>
      <c r="L275" s="3" t="s">
        <v>1259</v>
      </c>
      <c r="M275" s="3" t="s">
        <v>1259</v>
      </c>
      <c r="N275" s="3" t="s">
        <v>1259</v>
      </c>
      <c r="O275" s="3" t="s">
        <v>1259</v>
      </c>
      <c r="P275" s="3" t="s">
        <v>1259</v>
      </c>
      <c r="Q275" s="3" t="s">
        <v>1259</v>
      </c>
      <c r="R275" s="3" t="s">
        <v>1259</v>
      </c>
      <c r="S275" s="25">
        <v>199.3</v>
      </c>
      <c r="T275" s="3" t="s">
        <v>1259</v>
      </c>
      <c r="U275" s="3" t="s">
        <v>1259</v>
      </c>
      <c r="V275" s="3" t="s">
        <v>1259</v>
      </c>
      <c r="W275" s="3" t="s">
        <v>1259</v>
      </c>
      <c r="X275" s="3" t="s">
        <v>1259</v>
      </c>
      <c r="Y275" s="3" t="s">
        <v>1259</v>
      </c>
      <c r="Z275" s="3" t="s">
        <v>1259</v>
      </c>
      <c r="AA275" s="3" t="s">
        <v>1259</v>
      </c>
      <c r="AB275" s="3" t="s">
        <v>1259</v>
      </c>
      <c r="AC275" s="3" t="s">
        <v>1259</v>
      </c>
      <c r="AD275" s="3" t="s">
        <v>1259</v>
      </c>
      <c r="AE275" s="3" t="s">
        <v>1259</v>
      </c>
      <c r="AF275" s="3" t="s">
        <v>1259</v>
      </c>
      <c r="AG275" s="3" t="s">
        <v>1259</v>
      </c>
      <c r="AH275" s="3" t="s">
        <v>1259</v>
      </c>
      <c r="AI275" s="3" t="s">
        <v>1259</v>
      </c>
      <c r="AJ275" s="3" t="s">
        <v>1259</v>
      </c>
      <c r="AK275" s="3" t="s">
        <v>1259</v>
      </c>
      <c r="AL275" s="44">
        <v>192.1</v>
      </c>
      <c r="AM275" s="3" t="s">
        <v>1259</v>
      </c>
      <c r="AN275" s="46">
        <v>43.7</v>
      </c>
      <c r="AO275" s="47">
        <v>63.3</v>
      </c>
      <c r="AP275" s="3" t="s">
        <v>1259</v>
      </c>
      <c r="AQ275" s="49">
        <v>41.6</v>
      </c>
      <c r="AR275" s="3" t="s">
        <v>1259</v>
      </c>
      <c r="AS275" s="3" t="s">
        <v>1259</v>
      </c>
      <c r="AT275" s="3" t="s">
        <v>1259</v>
      </c>
      <c r="AU275" s="3" t="s">
        <v>1259</v>
      </c>
      <c r="AV275" s="3" t="s">
        <v>1259</v>
      </c>
      <c r="AW275" s="3" t="s">
        <v>1259</v>
      </c>
      <c r="AX275" s="56">
        <v>33</v>
      </c>
      <c r="AY275" s="57">
        <v>37</v>
      </c>
      <c r="AZ275" s="58">
        <v>35.700000000000003</v>
      </c>
      <c r="BA275" s="59">
        <v>33.5</v>
      </c>
    </row>
    <row r="276" spans="1:53" x14ac:dyDescent="0.25">
      <c r="A276" s="4">
        <v>32416</v>
      </c>
      <c r="B276" s="3" t="s">
        <v>1259</v>
      </c>
      <c r="C276" s="3" t="s">
        <v>1259</v>
      </c>
      <c r="D276" s="3" t="s">
        <v>1259</v>
      </c>
      <c r="E276" s="11">
        <v>63.4</v>
      </c>
      <c r="F276" s="12">
        <v>64.3</v>
      </c>
      <c r="G276" s="13">
        <v>59</v>
      </c>
      <c r="H276" s="3" t="s">
        <v>1259</v>
      </c>
      <c r="I276" s="3" t="s">
        <v>1259</v>
      </c>
      <c r="J276" s="3" t="s">
        <v>1259</v>
      </c>
      <c r="K276" s="3" t="s">
        <v>1259</v>
      </c>
      <c r="L276" s="3" t="s">
        <v>1259</v>
      </c>
      <c r="M276" s="3" t="s">
        <v>1259</v>
      </c>
      <c r="N276" s="3" t="s">
        <v>1259</v>
      </c>
      <c r="O276" s="3" t="s">
        <v>1259</v>
      </c>
      <c r="P276" s="3" t="s">
        <v>1259</v>
      </c>
      <c r="Q276" s="3" t="s">
        <v>1259</v>
      </c>
      <c r="R276" s="3" t="s">
        <v>1259</v>
      </c>
      <c r="S276" s="25">
        <v>206.4</v>
      </c>
      <c r="T276" s="3" t="s">
        <v>1259</v>
      </c>
      <c r="U276" s="3" t="s">
        <v>1259</v>
      </c>
      <c r="V276" s="3" t="s">
        <v>1259</v>
      </c>
      <c r="W276" s="3" t="s">
        <v>1259</v>
      </c>
      <c r="X276" s="3" t="s">
        <v>1259</v>
      </c>
      <c r="Y276" s="3" t="s">
        <v>1259</v>
      </c>
      <c r="Z276" s="3" t="s">
        <v>1259</v>
      </c>
      <c r="AA276" s="3" t="s">
        <v>1259</v>
      </c>
      <c r="AB276" s="3" t="s">
        <v>1259</v>
      </c>
      <c r="AC276" s="3" t="s">
        <v>1259</v>
      </c>
      <c r="AD276" s="3" t="s">
        <v>1259</v>
      </c>
      <c r="AE276" s="3" t="s">
        <v>1259</v>
      </c>
      <c r="AF276" s="3" t="s">
        <v>1259</v>
      </c>
      <c r="AG276" s="3" t="s">
        <v>1259</v>
      </c>
      <c r="AH276" s="3" t="s">
        <v>1259</v>
      </c>
      <c r="AI276" s="3" t="s">
        <v>1259</v>
      </c>
      <c r="AJ276" s="3" t="s">
        <v>1259</v>
      </c>
      <c r="AK276" s="3" t="s">
        <v>1259</v>
      </c>
      <c r="AL276" s="44">
        <v>197</v>
      </c>
      <c r="AM276" s="3" t="s">
        <v>1259</v>
      </c>
      <c r="AN276" s="46">
        <v>43.6</v>
      </c>
      <c r="AO276" s="47">
        <v>62.4</v>
      </c>
      <c r="AP276" s="3" t="s">
        <v>1259</v>
      </c>
      <c r="AQ276" s="49">
        <v>42.1</v>
      </c>
      <c r="AR276" s="3" t="s">
        <v>1259</v>
      </c>
      <c r="AS276" s="3" t="s">
        <v>1259</v>
      </c>
      <c r="AT276" s="3" t="s">
        <v>1259</v>
      </c>
      <c r="AU276" s="3" t="s">
        <v>1259</v>
      </c>
      <c r="AV276" s="3" t="s">
        <v>1259</v>
      </c>
      <c r="AW276" s="3" t="s">
        <v>1259</v>
      </c>
      <c r="AX276" s="56">
        <v>33.5</v>
      </c>
      <c r="AY276" s="57">
        <v>37.5</v>
      </c>
      <c r="AZ276" s="58">
        <v>36.1</v>
      </c>
      <c r="BA276" s="59">
        <v>33.6</v>
      </c>
    </row>
    <row r="277" spans="1:53" x14ac:dyDescent="0.25">
      <c r="A277" s="4">
        <v>32447</v>
      </c>
      <c r="B277" s="3" t="s">
        <v>1259</v>
      </c>
      <c r="C277" s="3" t="s">
        <v>1259</v>
      </c>
      <c r="D277" s="3" t="s">
        <v>1259</v>
      </c>
      <c r="E277" s="11">
        <v>63.8</v>
      </c>
      <c r="F277" s="12">
        <v>64.7</v>
      </c>
      <c r="G277" s="13">
        <v>59.6</v>
      </c>
      <c r="H277" s="3" t="s">
        <v>1259</v>
      </c>
      <c r="I277" s="3" t="s">
        <v>1259</v>
      </c>
      <c r="J277" s="3" t="s">
        <v>1259</v>
      </c>
      <c r="K277" s="3" t="s">
        <v>1259</v>
      </c>
      <c r="L277" s="3" t="s">
        <v>1259</v>
      </c>
      <c r="M277" s="3" t="s">
        <v>1259</v>
      </c>
      <c r="N277" s="3" t="s">
        <v>1259</v>
      </c>
      <c r="O277" s="3" t="s">
        <v>1259</v>
      </c>
      <c r="P277" s="3" t="s">
        <v>1259</v>
      </c>
      <c r="Q277" s="3" t="s">
        <v>1259</v>
      </c>
      <c r="R277" s="3" t="s">
        <v>1259</v>
      </c>
      <c r="S277" s="25">
        <v>209.4</v>
      </c>
      <c r="T277" s="3" t="s">
        <v>1259</v>
      </c>
      <c r="U277" s="3" t="s">
        <v>1259</v>
      </c>
      <c r="V277" s="3" t="s">
        <v>1259</v>
      </c>
      <c r="W277" s="3" t="s">
        <v>1259</v>
      </c>
      <c r="X277" s="3" t="s">
        <v>1259</v>
      </c>
      <c r="Y277" s="3" t="s">
        <v>1259</v>
      </c>
      <c r="Z277" s="3" t="s">
        <v>1259</v>
      </c>
      <c r="AA277" s="3" t="s">
        <v>1259</v>
      </c>
      <c r="AB277" s="3" t="s">
        <v>1259</v>
      </c>
      <c r="AC277" s="3" t="s">
        <v>1259</v>
      </c>
      <c r="AD277" s="3" t="s">
        <v>1259</v>
      </c>
      <c r="AE277" s="3" t="s">
        <v>1259</v>
      </c>
      <c r="AF277" s="3" t="s">
        <v>1259</v>
      </c>
      <c r="AG277" s="3" t="s">
        <v>1259</v>
      </c>
      <c r="AH277" s="3" t="s">
        <v>1259</v>
      </c>
      <c r="AI277" s="3" t="s">
        <v>1259</v>
      </c>
      <c r="AJ277" s="3" t="s">
        <v>1259</v>
      </c>
      <c r="AK277" s="3" t="s">
        <v>1259</v>
      </c>
      <c r="AL277" s="44">
        <v>200.1</v>
      </c>
      <c r="AM277" s="3" t="s">
        <v>1259</v>
      </c>
      <c r="AN277" s="46">
        <v>43.5</v>
      </c>
      <c r="AO277" s="47">
        <v>62.1</v>
      </c>
      <c r="AP277" s="3" t="s">
        <v>1259</v>
      </c>
      <c r="AQ277" s="49">
        <v>43.1</v>
      </c>
      <c r="AR277" s="3" t="s">
        <v>1259</v>
      </c>
      <c r="AS277" s="3" t="s">
        <v>1259</v>
      </c>
      <c r="AT277" s="3" t="s">
        <v>1259</v>
      </c>
      <c r="AU277" s="3" t="s">
        <v>1259</v>
      </c>
      <c r="AV277" s="3" t="s">
        <v>1259</v>
      </c>
      <c r="AW277" s="3" t="s">
        <v>1259</v>
      </c>
      <c r="AX277" s="56">
        <v>33.799999999999997</v>
      </c>
      <c r="AY277" s="57">
        <v>37.700000000000003</v>
      </c>
      <c r="AZ277" s="58">
        <v>36.299999999999997</v>
      </c>
      <c r="BA277" s="59">
        <v>33.700000000000003</v>
      </c>
    </row>
    <row r="278" spans="1:53" x14ac:dyDescent="0.25">
      <c r="A278" s="4">
        <v>32477</v>
      </c>
      <c r="B278" s="3" t="s">
        <v>1259</v>
      </c>
      <c r="C278" s="3" t="s">
        <v>1259</v>
      </c>
      <c r="D278" s="3" t="s">
        <v>1259</v>
      </c>
      <c r="E278" s="11">
        <v>64.7</v>
      </c>
      <c r="F278" s="12">
        <v>65</v>
      </c>
      <c r="G278" s="13">
        <v>61.3</v>
      </c>
      <c r="H278" s="3" t="s">
        <v>1259</v>
      </c>
      <c r="I278" s="3" t="s">
        <v>1259</v>
      </c>
      <c r="J278" s="3" t="s">
        <v>1259</v>
      </c>
      <c r="K278" s="3" t="s">
        <v>1259</v>
      </c>
      <c r="L278" s="3" t="s">
        <v>1259</v>
      </c>
      <c r="M278" s="3" t="s">
        <v>1259</v>
      </c>
      <c r="N278" s="3" t="s">
        <v>1259</v>
      </c>
      <c r="O278" s="3" t="s">
        <v>1259</v>
      </c>
      <c r="P278" s="3" t="s">
        <v>1259</v>
      </c>
      <c r="Q278" s="3" t="s">
        <v>1259</v>
      </c>
      <c r="R278" s="3" t="s">
        <v>1259</v>
      </c>
      <c r="S278" s="25">
        <v>212.9</v>
      </c>
      <c r="T278" s="3" t="s">
        <v>1259</v>
      </c>
      <c r="U278" s="3" t="s">
        <v>1259</v>
      </c>
      <c r="V278" s="3" t="s">
        <v>1259</v>
      </c>
      <c r="W278" s="3" t="s">
        <v>1259</v>
      </c>
      <c r="X278" s="3" t="s">
        <v>1259</v>
      </c>
      <c r="Y278" s="3" t="s">
        <v>1259</v>
      </c>
      <c r="Z278" s="3" t="s">
        <v>1259</v>
      </c>
      <c r="AA278" s="3" t="s">
        <v>1259</v>
      </c>
      <c r="AB278" s="3" t="s">
        <v>1259</v>
      </c>
      <c r="AC278" s="3" t="s">
        <v>1259</v>
      </c>
      <c r="AD278" s="3" t="s">
        <v>1259</v>
      </c>
      <c r="AE278" s="3" t="s">
        <v>1259</v>
      </c>
      <c r="AF278" s="3" t="s">
        <v>1259</v>
      </c>
      <c r="AG278" s="3" t="s">
        <v>1259</v>
      </c>
      <c r="AH278" s="3" t="s">
        <v>1259</v>
      </c>
      <c r="AI278" s="3" t="s">
        <v>1259</v>
      </c>
      <c r="AJ278" s="3" t="s">
        <v>1259</v>
      </c>
      <c r="AK278" s="3" t="s">
        <v>1259</v>
      </c>
      <c r="AL278" s="44">
        <v>192.7</v>
      </c>
      <c r="AM278" s="3" t="s">
        <v>1259</v>
      </c>
      <c r="AN278" s="46">
        <v>43.2</v>
      </c>
      <c r="AO278" s="47">
        <v>62.2</v>
      </c>
      <c r="AP278" s="3" t="s">
        <v>1259</v>
      </c>
      <c r="AQ278" s="49">
        <v>43.8</v>
      </c>
      <c r="AR278" s="3" t="s">
        <v>1259</v>
      </c>
      <c r="AS278" s="3" t="s">
        <v>1259</v>
      </c>
      <c r="AT278" s="3" t="s">
        <v>1259</v>
      </c>
      <c r="AU278" s="3" t="s">
        <v>1259</v>
      </c>
      <c r="AV278" s="3" t="s">
        <v>1259</v>
      </c>
      <c r="AW278" s="3" t="s">
        <v>1259</v>
      </c>
      <c r="AX278" s="56">
        <v>34.200000000000003</v>
      </c>
      <c r="AY278" s="57">
        <v>37.799999999999997</v>
      </c>
      <c r="AZ278" s="58">
        <v>36.6</v>
      </c>
      <c r="BA278" s="59">
        <v>33.700000000000003</v>
      </c>
    </row>
    <row r="279" spans="1:53" x14ac:dyDescent="0.25">
      <c r="A279" s="4">
        <v>32508</v>
      </c>
      <c r="B279" s="3" t="s">
        <v>1259</v>
      </c>
      <c r="C279" s="3" t="s">
        <v>1259</v>
      </c>
      <c r="D279" s="3" t="s">
        <v>1259</v>
      </c>
      <c r="E279" s="11">
        <v>65.5</v>
      </c>
      <c r="F279" s="12">
        <v>65.3</v>
      </c>
      <c r="G279" s="13">
        <v>63.5</v>
      </c>
      <c r="H279" s="3" t="s">
        <v>1259</v>
      </c>
      <c r="I279" s="3" t="s">
        <v>1259</v>
      </c>
      <c r="J279" s="3" t="s">
        <v>1259</v>
      </c>
      <c r="K279" s="3" t="s">
        <v>1259</v>
      </c>
      <c r="L279" s="3" t="s">
        <v>1259</v>
      </c>
      <c r="M279" s="3" t="s">
        <v>1259</v>
      </c>
      <c r="N279" s="3" t="s">
        <v>1259</v>
      </c>
      <c r="O279" s="3" t="s">
        <v>1259</v>
      </c>
      <c r="P279" s="3" t="s">
        <v>1259</v>
      </c>
      <c r="Q279" s="3" t="s">
        <v>1259</v>
      </c>
      <c r="R279" s="3" t="s">
        <v>1259</v>
      </c>
      <c r="S279" s="25">
        <v>215.1</v>
      </c>
      <c r="T279" s="3" t="s">
        <v>1259</v>
      </c>
      <c r="U279" s="3" t="s">
        <v>1259</v>
      </c>
      <c r="V279" s="3" t="s">
        <v>1259</v>
      </c>
      <c r="W279" s="3" t="s">
        <v>1259</v>
      </c>
      <c r="X279" s="3" t="s">
        <v>1259</v>
      </c>
      <c r="Y279" s="3" t="s">
        <v>1259</v>
      </c>
      <c r="Z279" s="3" t="s">
        <v>1259</v>
      </c>
      <c r="AA279" s="3" t="s">
        <v>1259</v>
      </c>
      <c r="AB279" s="3" t="s">
        <v>1259</v>
      </c>
      <c r="AC279" s="3" t="s">
        <v>1259</v>
      </c>
      <c r="AD279" s="3" t="s">
        <v>1259</v>
      </c>
      <c r="AE279" s="3" t="s">
        <v>1259</v>
      </c>
      <c r="AF279" s="3" t="s">
        <v>1259</v>
      </c>
      <c r="AG279" s="3" t="s">
        <v>1259</v>
      </c>
      <c r="AH279" s="3" t="s">
        <v>1259</v>
      </c>
      <c r="AI279" s="3" t="s">
        <v>1259</v>
      </c>
      <c r="AJ279" s="3" t="s">
        <v>1259</v>
      </c>
      <c r="AK279" s="3" t="s">
        <v>1259</v>
      </c>
      <c r="AL279" s="44">
        <v>195.9</v>
      </c>
      <c r="AM279" s="3" t="s">
        <v>1259</v>
      </c>
      <c r="AN279" s="46">
        <v>43.3</v>
      </c>
      <c r="AO279" s="47">
        <v>62.7</v>
      </c>
      <c r="AP279" s="3" t="s">
        <v>1259</v>
      </c>
      <c r="AQ279" s="49">
        <v>44.2</v>
      </c>
      <c r="AR279" s="3" t="s">
        <v>1259</v>
      </c>
      <c r="AS279" s="3" t="s">
        <v>1259</v>
      </c>
      <c r="AT279" s="3" t="s">
        <v>1259</v>
      </c>
      <c r="AU279" s="3" t="s">
        <v>1259</v>
      </c>
      <c r="AV279" s="3" t="s">
        <v>1259</v>
      </c>
      <c r="AW279" s="3" t="s">
        <v>1259</v>
      </c>
      <c r="AX279" s="56">
        <v>34.5</v>
      </c>
      <c r="AY279" s="57">
        <v>37.9</v>
      </c>
      <c r="AZ279" s="58">
        <v>36.799999999999997</v>
      </c>
      <c r="BA279" s="59">
        <v>33.799999999999997</v>
      </c>
    </row>
    <row r="280" spans="1:53" x14ac:dyDescent="0.25">
      <c r="A280" s="4">
        <v>32539</v>
      </c>
      <c r="B280" s="3" t="s">
        <v>1259</v>
      </c>
      <c r="C280" s="3" t="s">
        <v>1259</v>
      </c>
      <c r="D280" s="3" t="s">
        <v>1259</v>
      </c>
      <c r="E280" s="11">
        <v>66.2</v>
      </c>
      <c r="F280" s="12">
        <v>65.400000000000006</v>
      </c>
      <c r="G280" s="13">
        <v>65</v>
      </c>
      <c r="H280" s="3" t="s">
        <v>1259</v>
      </c>
      <c r="I280" s="3" t="s">
        <v>1259</v>
      </c>
      <c r="J280" s="3" t="s">
        <v>1259</v>
      </c>
      <c r="K280" s="3" t="s">
        <v>1259</v>
      </c>
      <c r="L280" s="3" t="s">
        <v>1259</v>
      </c>
      <c r="M280" s="3" t="s">
        <v>1259</v>
      </c>
      <c r="N280" s="3" t="s">
        <v>1259</v>
      </c>
      <c r="O280" s="3" t="s">
        <v>1259</v>
      </c>
      <c r="P280" s="3" t="s">
        <v>1259</v>
      </c>
      <c r="Q280" s="3" t="s">
        <v>1259</v>
      </c>
      <c r="R280" s="3" t="s">
        <v>1259</v>
      </c>
      <c r="S280" s="25">
        <v>213.4</v>
      </c>
      <c r="T280" s="3" t="s">
        <v>1259</v>
      </c>
      <c r="U280" s="3" t="s">
        <v>1259</v>
      </c>
      <c r="V280" s="3" t="s">
        <v>1259</v>
      </c>
      <c r="W280" s="3" t="s">
        <v>1259</v>
      </c>
      <c r="X280" s="3" t="s">
        <v>1259</v>
      </c>
      <c r="Y280" s="3" t="s">
        <v>1259</v>
      </c>
      <c r="Z280" s="3" t="s">
        <v>1259</v>
      </c>
      <c r="AA280" s="3" t="s">
        <v>1259</v>
      </c>
      <c r="AB280" s="3" t="s">
        <v>1259</v>
      </c>
      <c r="AC280" s="3" t="s">
        <v>1259</v>
      </c>
      <c r="AD280" s="3" t="s">
        <v>1259</v>
      </c>
      <c r="AE280" s="3" t="s">
        <v>1259</v>
      </c>
      <c r="AF280" s="3" t="s">
        <v>1259</v>
      </c>
      <c r="AG280" s="3" t="s">
        <v>1259</v>
      </c>
      <c r="AH280" s="3" t="s">
        <v>1259</v>
      </c>
      <c r="AI280" s="3" t="s">
        <v>1259</v>
      </c>
      <c r="AJ280" s="3" t="s">
        <v>1259</v>
      </c>
      <c r="AK280" s="3" t="s">
        <v>1259</v>
      </c>
      <c r="AL280" s="44">
        <v>186.6</v>
      </c>
      <c r="AM280" s="3" t="s">
        <v>1259</v>
      </c>
      <c r="AN280" s="46">
        <v>43.8</v>
      </c>
      <c r="AO280" s="47">
        <v>62.8</v>
      </c>
      <c r="AP280" s="3" t="s">
        <v>1259</v>
      </c>
      <c r="AQ280" s="49">
        <v>44.8</v>
      </c>
      <c r="AR280" s="3" t="s">
        <v>1259</v>
      </c>
      <c r="AS280" s="3" t="s">
        <v>1259</v>
      </c>
      <c r="AT280" s="3" t="s">
        <v>1259</v>
      </c>
      <c r="AU280" s="3" t="s">
        <v>1259</v>
      </c>
      <c r="AV280" s="3" t="s">
        <v>1259</v>
      </c>
      <c r="AW280" s="3" t="s">
        <v>1259</v>
      </c>
      <c r="AX280" s="56">
        <v>34.799999999999997</v>
      </c>
      <c r="AY280" s="57">
        <v>38</v>
      </c>
      <c r="AZ280" s="58">
        <v>37</v>
      </c>
      <c r="BA280" s="59">
        <v>34</v>
      </c>
    </row>
    <row r="281" spans="1:53" x14ac:dyDescent="0.25">
      <c r="A281" s="4">
        <v>32567</v>
      </c>
      <c r="B281" s="3" t="s">
        <v>1259</v>
      </c>
      <c r="C281" s="3" t="s">
        <v>1259</v>
      </c>
      <c r="D281" s="3" t="s">
        <v>1259</v>
      </c>
      <c r="E281" s="11">
        <v>67.8</v>
      </c>
      <c r="F281" s="12">
        <v>66.5</v>
      </c>
      <c r="G281" s="13">
        <v>68.099999999999994</v>
      </c>
      <c r="H281" s="3" t="s">
        <v>1259</v>
      </c>
      <c r="I281" s="3" t="s">
        <v>1259</v>
      </c>
      <c r="J281" s="3" t="s">
        <v>1259</v>
      </c>
      <c r="K281" s="3" t="s">
        <v>1259</v>
      </c>
      <c r="L281" s="3" t="s">
        <v>1259</v>
      </c>
      <c r="M281" s="3" t="s">
        <v>1259</v>
      </c>
      <c r="N281" s="3" t="s">
        <v>1259</v>
      </c>
      <c r="O281" s="3" t="s">
        <v>1259</v>
      </c>
      <c r="P281" s="3" t="s">
        <v>1259</v>
      </c>
      <c r="Q281" s="3" t="s">
        <v>1259</v>
      </c>
      <c r="R281" s="3" t="s">
        <v>1259</v>
      </c>
      <c r="S281" s="25">
        <v>216.9</v>
      </c>
      <c r="T281" s="3" t="s">
        <v>1259</v>
      </c>
      <c r="U281" s="3" t="s">
        <v>1259</v>
      </c>
      <c r="V281" s="3" t="s">
        <v>1259</v>
      </c>
      <c r="W281" s="3" t="s">
        <v>1259</v>
      </c>
      <c r="X281" s="3" t="s">
        <v>1259</v>
      </c>
      <c r="Y281" s="3" t="s">
        <v>1259</v>
      </c>
      <c r="Z281" s="3" t="s">
        <v>1259</v>
      </c>
      <c r="AA281" s="3" t="s">
        <v>1259</v>
      </c>
      <c r="AB281" s="3" t="s">
        <v>1259</v>
      </c>
      <c r="AC281" s="3" t="s">
        <v>1259</v>
      </c>
      <c r="AD281" s="3" t="s">
        <v>1259</v>
      </c>
      <c r="AE281" s="3" t="s">
        <v>1259</v>
      </c>
      <c r="AF281" s="3" t="s">
        <v>1259</v>
      </c>
      <c r="AG281" s="3" t="s">
        <v>1259</v>
      </c>
      <c r="AH281" s="3" t="s">
        <v>1259</v>
      </c>
      <c r="AI281" s="3" t="s">
        <v>1259</v>
      </c>
      <c r="AJ281" s="3" t="s">
        <v>1259</v>
      </c>
      <c r="AK281" s="3" t="s">
        <v>1259</v>
      </c>
      <c r="AL281" s="44">
        <v>190.6</v>
      </c>
      <c r="AM281" s="3" t="s">
        <v>1259</v>
      </c>
      <c r="AN281" s="46">
        <v>45.2</v>
      </c>
      <c r="AO281" s="47">
        <v>62.3</v>
      </c>
      <c r="AP281" s="3" t="s">
        <v>1259</v>
      </c>
      <c r="AQ281" s="49">
        <v>45.3</v>
      </c>
      <c r="AR281" s="3" t="s">
        <v>1259</v>
      </c>
      <c r="AS281" s="3" t="s">
        <v>1259</v>
      </c>
      <c r="AT281" s="3" t="s">
        <v>1259</v>
      </c>
      <c r="AU281" s="3" t="s">
        <v>1259</v>
      </c>
      <c r="AV281" s="3" t="s">
        <v>1259</v>
      </c>
      <c r="AW281" s="3" t="s">
        <v>1259</v>
      </c>
      <c r="AX281" s="56">
        <v>35.200000000000003</v>
      </c>
      <c r="AY281" s="57">
        <v>38.299999999999997</v>
      </c>
      <c r="AZ281" s="58">
        <v>37.299999999999997</v>
      </c>
      <c r="BA281" s="59">
        <v>34.4</v>
      </c>
    </row>
    <row r="282" spans="1:53" x14ac:dyDescent="0.25">
      <c r="A282" s="4">
        <v>32598</v>
      </c>
      <c r="B282" s="3" t="s">
        <v>1259</v>
      </c>
      <c r="C282" s="3" t="s">
        <v>1259</v>
      </c>
      <c r="D282" s="3" t="s">
        <v>1259</v>
      </c>
      <c r="E282" s="11">
        <v>68.900000000000006</v>
      </c>
      <c r="F282" s="12">
        <v>67</v>
      </c>
      <c r="G282" s="13">
        <v>70.599999999999994</v>
      </c>
      <c r="H282" s="3" t="s">
        <v>1259</v>
      </c>
      <c r="I282" s="3" t="s">
        <v>1259</v>
      </c>
      <c r="J282" s="3" t="s">
        <v>1259</v>
      </c>
      <c r="K282" s="3" t="s">
        <v>1259</v>
      </c>
      <c r="L282" s="3" t="s">
        <v>1259</v>
      </c>
      <c r="M282" s="3" t="s">
        <v>1259</v>
      </c>
      <c r="N282" s="3" t="s">
        <v>1259</v>
      </c>
      <c r="O282" s="3" t="s">
        <v>1259</v>
      </c>
      <c r="P282" s="3" t="s">
        <v>1259</v>
      </c>
      <c r="Q282" s="3" t="s">
        <v>1259</v>
      </c>
      <c r="R282" s="3" t="s">
        <v>1259</v>
      </c>
      <c r="S282" s="25">
        <v>221.6</v>
      </c>
      <c r="T282" s="3" t="s">
        <v>1259</v>
      </c>
      <c r="U282" s="3" t="s">
        <v>1259</v>
      </c>
      <c r="V282" s="3" t="s">
        <v>1259</v>
      </c>
      <c r="W282" s="3" t="s">
        <v>1259</v>
      </c>
      <c r="X282" s="3" t="s">
        <v>1259</v>
      </c>
      <c r="Y282" s="3" t="s">
        <v>1259</v>
      </c>
      <c r="Z282" s="3" t="s">
        <v>1259</v>
      </c>
      <c r="AA282" s="3" t="s">
        <v>1259</v>
      </c>
      <c r="AB282" s="3" t="s">
        <v>1259</v>
      </c>
      <c r="AC282" s="3" t="s">
        <v>1259</v>
      </c>
      <c r="AD282" s="3" t="s">
        <v>1259</v>
      </c>
      <c r="AE282" s="3" t="s">
        <v>1259</v>
      </c>
      <c r="AF282" s="3" t="s">
        <v>1259</v>
      </c>
      <c r="AG282" s="3" t="s">
        <v>1259</v>
      </c>
      <c r="AH282" s="3" t="s">
        <v>1259</v>
      </c>
      <c r="AI282" s="3" t="s">
        <v>1259</v>
      </c>
      <c r="AJ282" s="3" t="s">
        <v>1259</v>
      </c>
      <c r="AK282" s="3" t="s">
        <v>1259</v>
      </c>
      <c r="AL282" s="44">
        <v>188.5</v>
      </c>
      <c r="AM282" s="3" t="s">
        <v>1259</v>
      </c>
      <c r="AN282" s="46">
        <v>46.4</v>
      </c>
      <c r="AO282" s="47">
        <v>62.9</v>
      </c>
      <c r="AP282" s="3" t="s">
        <v>1259</v>
      </c>
      <c r="AQ282" s="49">
        <v>45.8</v>
      </c>
      <c r="AR282" s="3" t="s">
        <v>1259</v>
      </c>
      <c r="AS282" s="3" t="s">
        <v>1259</v>
      </c>
      <c r="AT282" s="3" t="s">
        <v>1259</v>
      </c>
      <c r="AU282" s="3" t="s">
        <v>1259</v>
      </c>
      <c r="AV282" s="3" t="s">
        <v>1259</v>
      </c>
      <c r="AW282" s="3" t="s">
        <v>1259</v>
      </c>
      <c r="AX282" s="56">
        <v>35.700000000000003</v>
      </c>
      <c r="AY282" s="57">
        <v>38.700000000000003</v>
      </c>
      <c r="AZ282" s="58">
        <v>37.5</v>
      </c>
      <c r="BA282" s="59">
        <v>34.799999999999997</v>
      </c>
    </row>
    <row r="283" spans="1:53" x14ac:dyDescent="0.25">
      <c r="A283" s="4">
        <v>32628</v>
      </c>
      <c r="B283" s="3" t="s">
        <v>1259</v>
      </c>
      <c r="C283" s="3" t="s">
        <v>1259</v>
      </c>
      <c r="D283" s="3" t="s">
        <v>1259</v>
      </c>
      <c r="E283" s="11">
        <v>69.5</v>
      </c>
      <c r="F283" s="12">
        <v>67.400000000000006</v>
      </c>
      <c r="G283" s="13">
        <v>71.599999999999994</v>
      </c>
      <c r="H283" s="3" t="s">
        <v>1259</v>
      </c>
      <c r="I283" s="3" t="s">
        <v>1259</v>
      </c>
      <c r="J283" s="3" t="s">
        <v>1259</v>
      </c>
      <c r="K283" s="3" t="s">
        <v>1259</v>
      </c>
      <c r="L283" s="3" t="s">
        <v>1259</v>
      </c>
      <c r="M283" s="3" t="s">
        <v>1259</v>
      </c>
      <c r="N283" s="3" t="s">
        <v>1259</v>
      </c>
      <c r="O283" s="3" t="s">
        <v>1259</v>
      </c>
      <c r="P283" s="3" t="s">
        <v>1259</v>
      </c>
      <c r="Q283" s="3" t="s">
        <v>1259</v>
      </c>
      <c r="R283" s="3" t="s">
        <v>1259</v>
      </c>
      <c r="S283" s="25">
        <v>224.3</v>
      </c>
      <c r="T283" s="3" t="s">
        <v>1259</v>
      </c>
      <c r="U283" s="3" t="s">
        <v>1259</v>
      </c>
      <c r="V283" s="3" t="s">
        <v>1259</v>
      </c>
      <c r="W283" s="3" t="s">
        <v>1259</v>
      </c>
      <c r="X283" s="3" t="s">
        <v>1259</v>
      </c>
      <c r="Y283" s="3" t="s">
        <v>1259</v>
      </c>
      <c r="Z283" s="3" t="s">
        <v>1259</v>
      </c>
      <c r="AA283" s="3" t="s">
        <v>1259</v>
      </c>
      <c r="AB283" s="3" t="s">
        <v>1259</v>
      </c>
      <c r="AC283" s="3" t="s">
        <v>1259</v>
      </c>
      <c r="AD283" s="3" t="s">
        <v>1259</v>
      </c>
      <c r="AE283" s="3" t="s">
        <v>1259</v>
      </c>
      <c r="AF283" s="3" t="s">
        <v>1259</v>
      </c>
      <c r="AG283" s="3" t="s">
        <v>1259</v>
      </c>
      <c r="AH283" s="3" t="s">
        <v>1259</v>
      </c>
      <c r="AI283" s="3" t="s">
        <v>1259</v>
      </c>
      <c r="AJ283" s="3" t="s">
        <v>1259</v>
      </c>
      <c r="AK283" s="3" t="s">
        <v>1259</v>
      </c>
      <c r="AL283" s="44">
        <v>183.8</v>
      </c>
      <c r="AM283" s="3" t="s">
        <v>1259</v>
      </c>
      <c r="AN283" s="46">
        <v>48.3</v>
      </c>
      <c r="AO283" s="47">
        <v>64.2</v>
      </c>
      <c r="AP283" s="3" t="s">
        <v>1259</v>
      </c>
      <c r="AQ283" s="49">
        <v>45.8</v>
      </c>
      <c r="AR283" s="3" t="s">
        <v>1259</v>
      </c>
      <c r="AS283" s="3" t="s">
        <v>1259</v>
      </c>
      <c r="AT283" s="3" t="s">
        <v>1259</v>
      </c>
      <c r="AU283" s="3" t="s">
        <v>1259</v>
      </c>
      <c r="AV283" s="3" t="s">
        <v>1259</v>
      </c>
      <c r="AW283" s="3" t="s">
        <v>1259</v>
      </c>
      <c r="AX283" s="56">
        <v>36.299999999999997</v>
      </c>
      <c r="AY283" s="57">
        <v>39.299999999999997</v>
      </c>
      <c r="AZ283" s="58">
        <v>37.700000000000003</v>
      </c>
      <c r="BA283" s="59">
        <v>35.4</v>
      </c>
    </row>
    <row r="284" spans="1:53" x14ac:dyDescent="0.25">
      <c r="A284" s="4">
        <v>32659</v>
      </c>
      <c r="B284" s="3" t="s">
        <v>1259</v>
      </c>
      <c r="C284" s="3" t="s">
        <v>1259</v>
      </c>
      <c r="D284" s="3" t="s">
        <v>1259</v>
      </c>
      <c r="E284" s="11">
        <v>69.7</v>
      </c>
      <c r="F284" s="12">
        <v>67.5</v>
      </c>
      <c r="G284" s="13">
        <v>71.900000000000006</v>
      </c>
      <c r="H284" s="3" t="s">
        <v>1259</v>
      </c>
      <c r="I284" s="3" t="s">
        <v>1259</v>
      </c>
      <c r="J284" s="3" t="s">
        <v>1259</v>
      </c>
      <c r="K284" s="3" t="s">
        <v>1259</v>
      </c>
      <c r="L284" s="3" t="s">
        <v>1259</v>
      </c>
      <c r="M284" s="3" t="s">
        <v>1259</v>
      </c>
      <c r="N284" s="3" t="s">
        <v>1259</v>
      </c>
      <c r="O284" s="3" t="s">
        <v>1259</v>
      </c>
      <c r="P284" s="3" t="s">
        <v>1259</v>
      </c>
      <c r="Q284" s="3" t="s">
        <v>1259</v>
      </c>
      <c r="R284" s="3" t="s">
        <v>1259</v>
      </c>
      <c r="S284" s="25">
        <v>228</v>
      </c>
      <c r="T284" s="3" t="s">
        <v>1259</v>
      </c>
      <c r="U284" s="3" t="s">
        <v>1259</v>
      </c>
      <c r="V284" s="3" t="s">
        <v>1259</v>
      </c>
      <c r="W284" s="3" t="s">
        <v>1259</v>
      </c>
      <c r="X284" s="3" t="s">
        <v>1259</v>
      </c>
      <c r="Y284" s="3" t="s">
        <v>1259</v>
      </c>
      <c r="Z284" s="3" t="s">
        <v>1259</v>
      </c>
      <c r="AA284" s="3" t="s">
        <v>1259</v>
      </c>
      <c r="AB284" s="3" t="s">
        <v>1259</v>
      </c>
      <c r="AC284" s="3" t="s">
        <v>1259</v>
      </c>
      <c r="AD284" s="3" t="s">
        <v>1259</v>
      </c>
      <c r="AE284" s="3" t="s">
        <v>1259</v>
      </c>
      <c r="AF284" s="3" t="s">
        <v>1259</v>
      </c>
      <c r="AG284" s="3" t="s">
        <v>1259</v>
      </c>
      <c r="AH284" s="3" t="s">
        <v>1259</v>
      </c>
      <c r="AI284" s="3" t="s">
        <v>1259</v>
      </c>
      <c r="AJ284" s="3" t="s">
        <v>1259</v>
      </c>
      <c r="AK284" s="3" t="s">
        <v>1259</v>
      </c>
      <c r="AL284" s="44">
        <v>187.2</v>
      </c>
      <c r="AM284" s="3" t="s">
        <v>1259</v>
      </c>
      <c r="AN284" s="46">
        <v>48.7</v>
      </c>
      <c r="AO284" s="47">
        <v>65.7</v>
      </c>
      <c r="AP284" s="3" t="s">
        <v>1259</v>
      </c>
      <c r="AQ284" s="49">
        <v>46.3</v>
      </c>
      <c r="AR284" s="3" t="s">
        <v>1259</v>
      </c>
      <c r="AS284" s="3" t="s">
        <v>1259</v>
      </c>
      <c r="AT284" s="3" t="s">
        <v>1259</v>
      </c>
      <c r="AU284" s="3" t="s">
        <v>1259</v>
      </c>
      <c r="AV284" s="3" t="s">
        <v>1259</v>
      </c>
      <c r="AW284" s="3" t="s">
        <v>1259</v>
      </c>
      <c r="AX284" s="56">
        <v>36.9</v>
      </c>
      <c r="AY284" s="57">
        <v>39.9</v>
      </c>
      <c r="AZ284" s="58">
        <v>38</v>
      </c>
      <c r="BA284" s="59">
        <v>35.9</v>
      </c>
    </row>
    <row r="285" spans="1:53" x14ac:dyDescent="0.25">
      <c r="A285" s="4">
        <v>32689</v>
      </c>
      <c r="B285" s="3" t="s">
        <v>1259</v>
      </c>
      <c r="C285" s="3" t="s">
        <v>1259</v>
      </c>
      <c r="D285" s="3" t="s">
        <v>1259</v>
      </c>
      <c r="E285" s="11">
        <v>70.099999999999994</v>
      </c>
      <c r="F285" s="12">
        <v>68</v>
      </c>
      <c r="G285" s="13">
        <v>72.3</v>
      </c>
      <c r="H285" s="3" t="s">
        <v>1259</v>
      </c>
      <c r="I285" s="3" t="s">
        <v>1259</v>
      </c>
      <c r="J285" s="3" t="s">
        <v>1259</v>
      </c>
      <c r="K285" s="3" t="s">
        <v>1259</v>
      </c>
      <c r="L285" s="3" t="s">
        <v>1259</v>
      </c>
      <c r="M285" s="3" t="s">
        <v>1259</v>
      </c>
      <c r="N285" s="3" t="s">
        <v>1259</v>
      </c>
      <c r="O285" s="3" t="s">
        <v>1259</v>
      </c>
      <c r="P285" s="3" t="s">
        <v>1259</v>
      </c>
      <c r="Q285" s="3" t="s">
        <v>1259</v>
      </c>
      <c r="R285" s="3" t="s">
        <v>1259</v>
      </c>
      <c r="S285" s="25">
        <v>228.3</v>
      </c>
      <c r="T285" s="3" t="s">
        <v>1259</v>
      </c>
      <c r="U285" s="3" t="s">
        <v>1259</v>
      </c>
      <c r="V285" s="3" t="s">
        <v>1259</v>
      </c>
      <c r="W285" s="3" t="s">
        <v>1259</v>
      </c>
      <c r="X285" s="3" t="s">
        <v>1259</v>
      </c>
      <c r="Y285" s="3" t="s">
        <v>1259</v>
      </c>
      <c r="Z285" s="3" t="s">
        <v>1259</v>
      </c>
      <c r="AA285" s="3" t="s">
        <v>1259</v>
      </c>
      <c r="AB285" s="3" t="s">
        <v>1259</v>
      </c>
      <c r="AC285" s="3" t="s">
        <v>1259</v>
      </c>
      <c r="AD285" s="3" t="s">
        <v>1259</v>
      </c>
      <c r="AE285" s="3" t="s">
        <v>1259</v>
      </c>
      <c r="AF285" s="3" t="s">
        <v>1259</v>
      </c>
      <c r="AG285" s="3" t="s">
        <v>1259</v>
      </c>
      <c r="AH285" s="3" t="s">
        <v>1259</v>
      </c>
      <c r="AI285" s="3" t="s">
        <v>1259</v>
      </c>
      <c r="AJ285" s="3" t="s">
        <v>1259</v>
      </c>
      <c r="AK285" s="3" t="s">
        <v>1259</v>
      </c>
      <c r="AL285" s="44">
        <v>195.1</v>
      </c>
      <c r="AM285" s="3" t="s">
        <v>1259</v>
      </c>
      <c r="AN285" s="46">
        <v>48.8</v>
      </c>
      <c r="AO285" s="47">
        <v>67</v>
      </c>
      <c r="AP285" s="3" t="s">
        <v>1259</v>
      </c>
      <c r="AQ285" s="49">
        <v>47.5</v>
      </c>
      <c r="AR285" s="3" t="s">
        <v>1259</v>
      </c>
      <c r="AS285" s="3" t="s">
        <v>1259</v>
      </c>
      <c r="AT285" s="3" t="s">
        <v>1259</v>
      </c>
      <c r="AU285" s="3" t="s">
        <v>1259</v>
      </c>
      <c r="AV285" s="3" t="s">
        <v>1259</v>
      </c>
      <c r="AW285" s="3" t="s">
        <v>1259</v>
      </c>
      <c r="AX285" s="56">
        <v>37.4</v>
      </c>
      <c r="AY285" s="57">
        <v>40.5</v>
      </c>
      <c r="AZ285" s="58">
        <v>38.4</v>
      </c>
      <c r="BA285" s="59">
        <v>36.299999999999997</v>
      </c>
    </row>
    <row r="286" spans="1:53" x14ac:dyDescent="0.25">
      <c r="A286" s="4">
        <v>32720</v>
      </c>
      <c r="B286" s="3" t="s">
        <v>1259</v>
      </c>
      <c r="C286" s="3" t="s">
        <v>1259</v>
      </c>
      <c r="D286" s="3" t="s">
        <v>1259</v>
      </c>
      <c r="E286" s="11">
        <v>70.3</v>
      </c>
      <c r="F286" s="12">
        <v>68.099999999999994</v>
      </c>
      <c r="G286" s="13">
        <v>72.8</v>
      </c>
      <c r="H286" s="3" t="s">
        <v>1259</v>
      </c>
      <c r="I286" s="3" t="s">
        <v>1259</v>
      </c>
      <c r="J286" s="3" t="s">
        <v>1259</v>
      </c>
      <c r="K286" s="3" t="s">
        <v>1259</v>
      </c>
      <c r="L286" s="3" t="s">
        <v>1259</v>
      </c>
      <c r="M286" s="3" t="s">
        <v>1259</v>
      </c>
      <c r="N286" s="3" t="s">
        <v>1259</v>
      </c>
      <c r="O286" s="3" t="s">
        <v>1259</v>
      </c>
      <c r="P286" s="3" t="s">
        <v>1259</v>
      </c>
      <c r="Q286" s="3" t="s">
        <v>1259</v>
      </c>
      <c r="R286" s="3" t="s">
        <v>1259</v>
      </c>
      <c r="S286" s="25">
        <v>228.5</v>
      </c>
      <c r="T286" s="3" t="s">
        <v>1259</v>
      </c>
      <c r="U286" s="3" t="s">
        <v>1259</v>
      </c>
      <c r="V286" s="3" t="s">
        <v>1259</v>
      </c>
      <c r="W286" s="3" t="s">
        <v>1259</v>
      </c>
      <c r="X286" s="3" t="s">
        <v>1259</v>
      </c>
      <c r="Y286" s="3" t="s">
        <v>1259</v>
      </c>
      <c r="Z286" s="3" t="s">
        <v>1259</v>
      </c>
      <c r="AA286" s="3" t="s">
        <v>1259</v>
      </c>
      <c r="AB286" s="3" t="s">
        <v>1259</v>
      </c>
      <c r="AC286" s="3" t="s">
        <v>1259</v>
      </c>
      <c r="AD286" s="3" t="s">
        <v>1259</v>
      </c>
      <c r="AE286" s="3" t="s">
        <v>1259</v>
      </c>
      <c r="AF286" s="3" t="s">
        <v>1259</v>
      </c>
      <c r="AG286" s="3" t="s">
        <v>1259</v>
      </c>
      <c r="AH286" s="3" t="s">
        <v>1259</v>
      </c>
      <c r="AI286" s="3" t="s">
        <v>1259</v>
      </c>
      <c r="AJ286" s="3" t="s">
        <v>1259</v>
      </c>
      <c r="AK286" s="3" t="s">
        <v>1259</v>
      </c>
      <c r="AL286" s="44">
        <v>187</v>
      </c>
      <c r="AM286" s="3" t="s">
        <v>1259</v>
      </c>
      <c r="AN286" s="46">
        <v>48.7</v>
      </c>
      <c r="AO286" s="47">
        <v>67.7</v>
      </c>
      <c r="AP286" s="3" t="s">
        <v>1259</v>
      </c>
      <c r="AQ286" s="49">
        <v>48.7</v>
      </c>
      <c r="AR286" s="3" t="s">
        <v>1259</v>
      </c>
      <c r="AS286" s="3" t="s">
        <v>1259</v>
      </c>
      <c r="AT286" s="3" t="s">
        <v>1259</v>
      </c>
      <c r="AU286" s="3" t="s">
        <v>1259</v>
      </c>
      <c r="AV286" s="3" t="s">
        <v>1259</v>
      </c>
      <c r="AW286" s="3" t="s">
        <v>1259</v>
      </c>
      <c r="AX286" s="56">
        <v>37.9</v>
      </c>
      <c r="AY286" s="57">
        <v>41</v>
      </c>
      <c r="AZ286" s="58">
        <v>38.700000000000003</v>
      </c>
      <c r="BA286" s="59">
        <v>36.6</v>
      </c>
    </row>
    <row r="287" spans="1:53" x14ac:dyDescent="0.25">
      <c r="A287" s="4">
        <v>32751</v>
      </c>
      <c r="B287" s="3" t="s">
        <v>1259</v>
      </c>
      <c r="C287" s="3" t="s">
        <v>1259</v>
      </c>
      <c r="D287" s="3" t="s">
        <v>1259</v>
      </c>
      <c r="E287" s="11">
        <v>70.3</v>
      </c>
      <c r="F287" s="12">
        <v>68</v>
      </c>
      <c r="G287" s="13">
        <v>73.099999999999994</v>
      </c>
      <c r="H287" s="3" t="s">
        <v>1259</v>
      </c>
      <c r="I287" s="3" t="s">
        <v>1259</v>
      </c>
      <c r="J287" s="3" t="s">
        <v>1259</v>
      </c>
      <c r="K287" s="3" t="s">
        <v>1259</v>
      </c>
      <c r="L287" s="3" t="s">
        <v>1259</v>
      </c>
      <c r="M287" s="3" t="s">
        <v>1259</v>
      </c>
      <c r="N287" s="3" t="s">
        <v>1259</v>
      </c>
      <c r="O287" s="3" t="s">
        <v>1259</v>
      </c>
      <c r="P287" s="3" t="s">
        <v>1259</v>
      </c>
      <c r="Q287" s="3" t="s">
        <v>1259</v>
      </c>
      <c r="R287" s="3" t="s">
        <v>1259</v>
      </c>
      <c r="S287" s="25">
        <v>227.7</v>
      </c>
      <c r="T287" s="3" t="s">
        <v>1259</v>
      </c>
      <c r="U287" s="3" t="s">
        <v>1259</v>
      </c>
      <c r="V287" s="3" t="s">
        <v>1259</v>
      </c>
      <c r="W287" s="3" t="s">
        <v>1259</v>
      </c>
      <c r="X287" s="3" t="s">
        <v>1259</v>
      </c>
      <c r="Y287" s="3" t="s">
        <v>1259</v>
      </c>
      <c r="Z287" s="3" t="s">
        <v>1259</v>
      </c>
      <c r="AA287" s="3" t="s">
        <v>1259</v>
      </c>
      <c r="AB287" s="3" t="s">
        <v>1259</v>
      </c>
      <c r="AC287" s="3" t="s">
        <v>1259</v>
      </c>
      <c r="AD287" s="3" t="s">
        <v>1259</v>
      </c>
      <c r="AE287" s="3" t="s">
        <v>1259</v>
      </c>
      <c r="AF287" s="3" t="s">
        <v>1259</v>
      </c>
      <c r="AG287" s="3" t="s">
        <v>1259</v>
      </c>
      <c r="AH287" s="3" t="s">
        <v>1259</v>
      </c>
      <c r="AI287" s="3" t="s">
        <v>1259</v>
      </c>
      <c r="AJ287" s="3" t="s">
        <v>1259</v>
      </c>
      <c r="AK287" s="3" t="s">
        <v>1259</v>
      </c>
      <c r="AL287" s="44">
        <v>187.7</v>
      </c>
      <c r="AM287" s="3" t="s">
        <v>1259</v>
      </c>
      <c r="AN287" s="46">
        <v>48.7</v>
      </c>
      <c r="AO287" s="47">
        <v>67.5</v>
      </c>
      <c r="AP287" s="3" t="s">
        <v>1259</v>
      </c>
      <c r="AQ287" s="49">
        <v>50</v>
      </c>
      <c r="AR287" s="3" t="s">
        <v>1259</v>
      </c>
      <c r="AS287" s="3" t="s">
        <v>1259</v>
      </c>
      <c r="AT287" s="3" t="s">
        <v>1259</v>
      </c>
      <c r="AU287" s="3" t="s">
        <v>1259</v>
      </c>
      <c r="AV287" s="3" t="s">
        <v>1259</v>
      </c>
      <c r="AW287" s="3" t="s">
        <v>1259</v>
      </c>
      <c r="AX287" s="56">
        <v>38.200000000000003</v>
      </c>
      <c r="AY287" s="57">
        <v>41.5</v>
      </c>
      <c r="AZ287" s="58">
        <v>39.1</v>
      </c>
      <c r="BA287" s="59">
        <v>36.799999999999997</v>
      </c>
    </row>
    <row r="288" spans="1:53" x14ac:dyDescent="0.25">
      <c r="A288" s="4">
        <v>32781</v>
      </c>
      <c r="B288" s="3" t="s">
        <v>1259</v>
      </c>
      <c r="C288" s="3" t="s">
        <v>1259</v>
      </c>
      <c r="D288" s="3" t="s">
        <v>1259</v>
      </c>
      <c r="E288" s="11">
        <v>70.599999999999994</v>
      </c>
      <c r="F288" s="12">
        <v>68.3</v>
      </c>
      <c r="G288" s="13">
        <v>73.7</v>
      </c>
      <c r="H288" s="3" t="s">
        <v>1259</v>
      </c>
      <c r="I288" s="3" t="s">
        <v>1259</v>
      </c>
      <c r="J288" s="3" t="s">
        <v>1259</v>
      </c>
      <c r="K288" s="3" t="s">
        <v>1259</v>
      </c>
      <c r="L288" s="3" t="s">
        <v>1259</v>
      </c>
      <c r="M288" s="3" t="s">
        <v>1259</v>
      </c>
      <c r="N288" s="3" t="s">
        <v>1259</v>
      </c>
      <c r="O288" s="3" t="s">
        <v>1259</v>
      </c>
      <c r="P288" s="3" t="s">
        <v>1259</v>
      </c>
      <c r="Q288" s="3" t="s">
        <v>1259</v>
      </c>
      <c r="R288" s="3" t="s">
        <v>1259</v>
      </c>
      <c r="S288" s="25">
        <v>226</v>
      </c>
      <c r="T288" s="3" t="s">
        <v>1259</v>
      </c>
      <c r="U288" s="3" t="s">
        <v>1259</v>
      </c>
      <c r="V288" s="3" t="s">
        <v>1259</v>
      </c>
      <c r="W288" s="3" t="s">
        <v>1259</v>
      </c>
      <c r="X288" s="3" t="s">
        <v>1259</v>
      </c>
      <c r="Y288" s="3" t="s">
        <v>1259</v>
      </c>
      <c r="Z288" s="3" t="s">
        <v>1259</v>
      </c>
      <c r="AA288" s="3" t="s">
        <v>1259</v>
      </c>
      <c r="AB288" s="3" t="s">
        <v>1259</v>
      </c>
      <c r="AC288" s="3" t="s">
        <v>1259</v>
      </c>
      <c r="AD288" s="3" t="s">
        <v>1259</v>
      </c>
      <c r="AE288" s="3" t="s">
        <v>1259</v>
      </c>
      <c r="AF288" s="3" t="s">
        <v>1259</v>
      </c>
      <c r="AG288" s="3" t="s">
        <v>1259</v>
      </c>
      <c r="AH288" s="3" t="s">
        <v>1259</v>
      </c>
      <c r="AI288" s="3" t="s">
        <v>1259</v>
      </c>
      <c r="AJ288" s="3" t="s">
        <v>1259</v>
      </c>
      <c r="AK288" s="3" t="s">
        <v>1259</v>
      </c>
      <c r="AL288" s="44">
        <v>195.4</v>
      </c>
      <c r="AM288" s="3" t="s">
        <v>1259</v>
      </c>
      <c r="AN288" s="46">
        <v>48.8</v>
      </c>
      <c r="AO288" s="47">
        <v>67.3</v>
      </c>
      <c r="AP288" s="3" t="s">
        <v>1259</v>
      </c>
      <c r="AQ288" s="49">
        <v>50.4</v>
      </c>
      <c r="AR288" s="3" t="s">
        <v>1259</v>
      </c>
      <c r="AS288" s="3" t="s">
        <v>1259</v>
      </c>
      <c r="AT288" s="3" t="s">
        <v>1259</v>
      </c>
      <c r="AU288" s="3" t="s">
        <v>1259</v>
      </c>
      <c r="AV288" s="3" t="s">
        <v>1259</v>
      </c>
      <c r="AW288" s="3" t="s">
        <v>1259</v>
      </c>
      <c r="AX288" s="56">
        <v>38.5</v>
      </c>
      <c r="AY288" s="57">
        <v>41.8</v>
      </c>
      <c r="AZ288" s="58">
        <v>39.5</v>
      </c>
      <c r="BA288" s="59">
        <v>37</v>
      </c>
    </row>
    <row r="289" spans="1:53" x14ac:dyDescent="0.25">
      <c r="A289" s="4">
        <v>32812</v>
      </c>
      <c r="B289" s="3" t="s">
        <v>1259</v>
      </c>
      <c r="C289" s="3" t="s">
        <v>1259</v>
      </c>
      <c r="D289" s="3" t="s">
        <v>1259</v>
      </c>
      <c r="E289" s="11">
        <v>71</v>
      </c>
      <c r="F289" s="12">
        <v>68.599999999999994</v>
      </c>
      <c r="G289" s="13">
        <v>74</v>
      </c>
      <c r="H289" s="3" t="s">
        <v>1259</v>
      </c>
      <c r="I289" s="3" t="s">
        <v>1259</v>
      </c>
      <c r="J289" s="3" t="s">
        <v>1259</v>
      </c>
      <c r="K289" s="3" t="s">
        <v>1259</v>
      </c>
      <c r="L289" s="3" t="s">
        <v>1259</v>
      </c>
      <c r="M289" s="3" t="s">
        <v>1259</v>
      </c>
      <c r="N289" s="3" t="s">
        <v>1259</v>
      </c>
      <c r="O289" s="3" t="s">
        <v>1259</v>
      </c>
      <c r="P289" s="3" t="s">
        <v>1259</v>
      </c>
      <c r="Q289" s="3" t="s">
        <v>1259</v>
      </c>
      <c r="R289" s="3" t="s">
        <v>1259</v>
      </c>
      <c r="S289" s="25">
        <v>224</v>
      </c>
      <c r="T289" s="3" t="s">
        <v>1259</v>
      </c>
      <c r="U289" s="3" t="s">
        <v>1259</v>
      </c>
      <c r="V289" s="3" t="s">
        <v>1259</v>
      </c>
      <c r="W289" s="3" t="s">
        <v>1259</v>
      </c>
      <c r="X289" s="3" t="s">
        <v>1259</v>
      </c>
      <c r="Y289" s="3" t="s">
        <v>1259</v>
      </c>
      <c r="Z289" s="3" t="s">
        <v>1259</v>
      </c>
      <c r="AA289" s="3" t="s">
        <v>1259</v>
      </c>
      <c r="AB289" s="3" t="s">
        <v>1259</v>
      </c>
      <c r="AC289" s="3" t="s">
        <v>1259</v>
      </c>
      <c r="AD289" s="3" t="s">
        <v>1259</v>
      </c>
      <c r="AE289" s="3" t="s">
        <v>1259</v>
      </c>
      <c r="AF289" s="3" t="s">
        <v>1259</v>
      </c>
      <c r="AG289" s="3" t="s">
        <v>1259</v>
      </c>
      <c r="AH289" s="3" t="s">
        <v>1259</v>
      </c>
      <c r="AI289" s="3" t="s">
        <v>1259</v>
      </c>
      <c r="AJ289" s="3" t="s">
        <v>1259</v>
      </c>
      <c r="AK289" s="3" t="s">
        <v>1259</v>
      </c>
      <c r="AL289" s="44">
        <v>206</v>
      </c>
      <c r="AM289" s="3" t="s">
        <v>1259</v>
      </c>
      <c r="AN289" s="46">
        <v>49.1</v>
      </c>
      <c r="AO289" s="47">
        <v>66.400000000000006</v>
      </c>
      <c r="AP289" s="3" t="s">
        <v>1259</v>
      </c>
      <c r="AQ289" s="49">
        <v>50.8</v>
      </c>
      <c r="AR289" s="3" t="s">
        <v>1259</v>
      </c>
      <c r="AS289" s="3" t="s">
        <v>1259</v>
      </c>
      <c r="AT289" s="3" t="s">
        <v>1259</v>
      </c>
      <c r="AU289" s="3" t="s">
        <v>1259</v>
      </c>
      <c r="AV289" s="3" t="s">
        <v>1259</v>
      </c>
      <c r="AW289" s="3" t="s">
        <v>1259</v>
      </c>
      <c r="AX289" s="56">
        <v>38.700000000000003</v>
      </c>
      <c r="AY289" s="57">
        <v>42.1</v>
      </c>
      <c r="AZ289" s="58">
        <v>39.9</v>
      </c>
      <c r="BA289" s="59">
        <v>37.200000000000003</v>
      </c>
    </row>
    <row r="290" spans="1:53" x14ac:dyDescent="0.25">
      <c r="A290" s="4">
        <v>32842</v>
      </c>
      <c r="B290" s="3" t="s">
        <v>1259</v>
      </c>
      <c r="C290" s="3" t="s">
        <v>1259</v>
      </c>
      <c r="D290" s="3" t="s">
        <v>1259</v>
      </c>
      <c r="E290" s="11">
        <v>71.400000000000006</v>
      </c>
      <c r="F290" s="12">
        <v>68.900000000000006</v>
      </c>
      <c r="G290" s="13">
        <v>75.2</v>
      </c>
      <c r="H290" s="3" t="s">
        <v>1259</v>
      </c>
      <c r="I290" s="3" t="s">
        <v>1259</v>
      </c>
      <c r="J290" s="3" t="s">
        <v>1259</v>
      </c>
      <c r="K290" s="3" t="s">
        <v>1259</v>
      </c>
      <c r="L290" s="3" t="s">
        <v>1259</v>
      </c>
      <c r="M290" s="3" t="s">
        <v>1259</v>
      </c>
      <c r="N290" s="3" t="s">
        <v>1259</v>
      </c>
      <c r="O290" s="3" t="s">
        <v>1259</v>
      </c>
      <c r="P290" s="3" t="s">
        <v>1259</v>
      </c>
      <c r="Q290" s="3" t="s">
        <v>1259</v>
      </c>
      <c r="R290" s="3" t="s">
        <v>1259</v>
      </c>
      <c r="S290" s="25">
        <v>222.5</v>
      </c>
      <c r="T290" s="3" t="s">
        <v>1259</v>
      </c>
      <c r="U290" s="3" t="s">
        <v>1259</v>
      </c>
      <c r="V290" s="3" t="s">
        <v>1259</v>
      </c>
      <c r="W290" s="3" t="s">
        <v>1259</v>
      </c>
      <c r="X290" s="3" t="s">
        <v>1259</v>
      </c>
      <c r="Y290" s="3" t="s">
        <v>1259</v>
      </c>
      <c r="Z290" s="3" t="s">
        <v>1259</v>
      </c>
      <c r="AA290" s="3" t="s">
        <v>1259</v>
      </c>
      <c r="AB290" s="3" t="s">
        <v>1259</v>
      </c>
      <c r="AC290" s="3" t="s">
        <v>1259</v>
      </c>
      <c r="AD290" s="3" t="s">
        <v>1259</v>
      </c>
      <c r="AE290" s="3" t="s">
        <v>1259</v>
      </c>
      <c r="AF290" s="3" t="s">
        <v>1259</v>
      </c>
      <c r="AG290" s="3" t="s">
        <v>1259</v>
      </c>
      <c r="AH290" s="3" t="s">
        <v>1259</v>
      </c>
      <c r="AI290" s="3" t="s">
        <v>1259</v>
      </c>
      <c r="AJ290" s="3" t="s">
        <v>1259</v>
      </c>
      <c r="AK290" s="3" t="s">
        <v>1259</v>
      </c>
      <c r="AL290" s="44">
        <v>194.8</v>
      </c>
      <c r="AM290" s="3" t="s">
        <v>1259</v>
      </c>
      <c r="AN290" s="46">
        <v>49.4</v>
      </c>
      <c r="AO290" s="47">
        <v>66.7</v>
      </c>
      <c r="AP290" s="3" t="s">
        <v>1259</v>
      </c>
      <c r="AQ290" s="49">
        <v>51.2</v>
      </c>
      <c r="AR290" s="3" t="s">
        <v>1259</v>
      </c>
      <c r="AS290" s="3" t="s">
        <v>1259</v>
      </c>
      <c r="AT290" s="3" t="s">
        <v>1259</v>
      </c>
      <c r="AU290" s="3" t="s">
        <v>1259</v>
      </c>
      <c r="AV290" s="3" t="s">
        <v>1259</v>
      </c>
      <c r="AW290" s="3" t="s">
        <v>1259</v>
      </c>
      <c r="AX290" s="56">
        <v>39</v>
      </c>
      <c r="AY290" s="57">
        <v>42.4</v>
      </c>
      <c r="AZ290" s="58">
        <v>40.299999999999997</v>
      </c>
      <c r="BA290" s="59">
        <v>37.5</v>
      </c>
    </row>
    <row r="291" spans="1:53" x14ac:dyDescent="0.25">
      <c r="A291" s="4">
        <v>32873</v>
      </c>
      <c r="B291" s="3" t="s">
        <v>1259</v>
      </c>
      <c r="C291" s="3" t="s">
        <v>1259</v>
      </c>
      <c r="D291" s="3" t="s">
        <v>1259</v>
      </c>
      <c r="E291" s="11">
        <v>71.900000000000006</v>
      </c>
      <c r="F291" s="12">
        <v>69.2</v>
      </c>
      <c r="G291" s="13">
        <v>75.7</v>
      </c>
      <c r="H291" s="3" t="s">
        <v>1259</v>
      </c>
      <c r="I291" s="3" t="s">
        <v>1259</v>
      </c>
      <c r="J291" s="3" t="s">
        <v>1259</v>
      </c>
      <c r="K291" s="3" t="s">
        <v>1259</v>
      </c>
      <c r="L291" s="3" t="s">
        <v>1259</v>
      </c>
      <c r="M291" s="3" t="s">
        <v>1259</v>
      </c>
      <c r="N291" s="3" t="s">
        <v>1259</v>
      </c>
      <c r="O291" s="3" t="s">
        <v>1259</v>
      </c>
      <c r="P291" s="3" t="s">
        <v>1259</v>
      </c>
      <c r="Q291" s="3" t="s">
        <v>1259</v>
      </c>
      <c r="R291" s="3" t="s">
        <v>1259</v>
      </c>
      <c r="S291" s="25">
        <v>221.2</v>
      </c>
      <c r="T291" s="3" t="s">
        <v>1259</v>
      </c>
      <c r="U291" s="3" t="s">
        <v>1259</v>
      </c>
      <c r="V291" s="3" t="s">
        <v>1259</v>
      </c>
      <c r="W291" s="3" t="s">
        <v>1259</v>
      </c>
      <c r="X291" s="3" t="s">
        <v>1259</v>
      </c>
      <c r="Y291" s="3" t="s">
        <v>1259</v>
      </c>
      <c r="Z291" s="3" t="s">
        <v>1259</v>
      </c>
      <c r="AA291" s="3" t="s">
        <v>1259</v>
      </c>
      <c r="AB291" s="3" t="s">
        <v>1259</v>
      </c>
      <c r="AC291" s="3" t="s">
        <v>1259</v>
      </c>
      <c r="AD291" s="3" t="s">
        <v>1259</v>
      </c>
      <c r="AE291" s="3" t="s">
        <v>1259</v>
      </c>
      <c r="AF291" s="3" t="s">
        <v>1259</v>
      </c>
      <c r="AG291" s="3" t="s">
        <v>1259</v>
      </c>
      <c r="AH291" s="3" t="s">
        <v>1259</v>
      </c>
      <c r="AI291" s="3" t="s">
        <v>1259</v>
      </c>
      <c r="AJ291" s="3" t="s">
        <v>1259</v>
      </c>
      <c r="AK291" s="3" t="s">
        <v>1259</v>
      </c>
      <c r="AL291" s="44">
        <v>213.8</v>
      </c>
      <c r="AM291" s="3" t="s">
        <v>1259</v>
      </c>
      <c r="AN291" s="46">
        <v>49.6</v>
      </c>
      <c r="AO291" s="47">
        <v>66.599999999999994</v>
      </c>
      <c r="AP291" s="3" t="s">
        <v>1259</v>
      </c>
      <c r="AQ291" s="49">
        <v>51.6</v>
      </c>
      <c r="AR291" s="3" t="s">
        <v>1259</v>
      </c>
      <c r="AS291" s="3" t="s">
        <v>1259</v>
      </c>
      <c r="AT291" s="3" t="s">
        <v>1259</v>
      </c>
      <c r="AU291" s="3" t="s">
        <v>1259</v>
      </c>
      <c r="AV291" s="3" t="s">
        <v>1259</v>
      </c>
      <c r="AW291" s="3" t="s">
        <v>1259</v>
      </c>
      <c r="AX291" s="56">
        <v>39.4</v>
      </c>
      <c r="AY291" s="57">
        <v>42.9</v>
      </c>
      <c r="AZ291" s="58">
        <v>40.700000000000003</v>
      </c>
      <c r="BA291" s="59">
        <v>38</v>
      </c>
    </row>
    <row r="292" spans="1:53" x14ac:dyDescent="0.25">
      <c r="A292" s="4">
        <v>32904</v>
      </c>
      <c r="B292" s="3" t="s">
        <v>1259</v>
      </c>
      <c r="C292" s="3" t="s">
        <v>1259</v>
      </c>
      <c r="D292" s="3" t="s">
        <v>1259</v>
      </c>
      <c r="E292" s="11">
        <v>72.5</v>
      </c>
      <c r="F292" s="12">
        <v>69.8</v>
      </c>
      <c r="G292" s="13">
        <v>76.3</v>
      </c>
      <c r="H292" s="3" t="s">
        <v>1259</v>
      </c>
      <c r="I292" s="3" t="s">
        <v>1259</v>
      </c>
      <c r="J292" s="3" t="s">
        <v>1259</v>
      </c>
      <c r="K292" s="3" t="s">
        <v>1259</v>
      </c>
      <c r="L292" s="3" t="s">
        <v>1259</v>
      </c>
      <c r="M292" s="3" t="s">
        <v>1259</v>
      </c>
      <c r="N292" s="3" t="s">
        <v>1259</v>
      </c>
      <c r="O292" s="3" t="s">
        <v>1259</v>
      </c>
      <c r="P292" s="3" t="s">
        <v>1259</v>
      </c>
      <c r="Q292" s="3" t="s">
        <v>1259</v>
      </c>
      <c r="R292" s="3" t="s">
        <v>1259</v>
      </c>
      <c r="S292" s="25">
        <v>219.8</v>
      </c>
      <c r="T292" s="3" t="s">
        <v>1259</v>
      </c>
      <c r="U292" s="3" t="s">
        <v>1259</v>
      </c>
      <c r="V292" s="3" t="s">
        <v>1259</v>
      </c>
      <c r="W292" s="3" t="s">
        <v>1259</v>
      </c>
      <c r="X292" s="3" t="s">
        <v>1259</v>
      </c>
      <c r="Y292" s="3" t="s">
        <v>1259</v>
      </c>
      <c r="Z292" s="3" t="s">
        <v>1259</v>
      </c>
      <c r="AA292" s="3" t="s">
        <v>1259</v>
      </c>
      <c r="AB292" s="3" t="s">
        <v>1259</v>
      </c>
      <c r="AC292" s="3" t="s">
        <v>1259</v>
      </c>
      <c r="AD292" s="3" t="s">
        <v>1259</v>
      </c>
      <c r="AE292" s="3" t="s">
        <v>1259</v>
      </c>
      <c r="AF292" s="3" t="s">
        <v>1259</v>
      </c>
      <c r="AG292" s="3" t="s">
        <v>1259</v>
      </c>
      <c r="AH292" s="3" t="s">
        <v>1259</v>
      </c>
      <c r="AI292" s="3" t="s">
        <v>1259</v>
      </c>
      <c r="AJ292" s="3" t="s">
        <v>1259</v>
      </c>
      <c r="AK292" s="3" t="s">
        <v>1259</v>
      </c>
      <c r="AL292" s="44">
        <v>218.5</v>
      </c>
      <c r="AM292" s="3" t="s">
        <v>1259</v>
      </c>
      <c r="AN292" s="46">
        <v>50</v>
      </c>
      <c r="AO292" s="47">
        <v>65.8</v>
      </c>
      <c r="AP292" s="3" t="s">
        <v>1259</v>
      </c>
      <c r="AQ292" s="49">
        <v>52</v>
      </c>
      <c r="AR292" s="3" t="s">
        <v>1259</v>
      </c>
      <c r="AS292" s="3" t="s">
        <v>1259</v>
      </c>
      <c r="AT292" s="3" t="s">
        <v>1259</v>
      </c>
      <c r="AU292" s="3" t="s">
        <v>1259</v>
      </c>
      <c r="AV292" s="3" t="s">
        <v>1259</v>
      </c>
      <c r="AW292" s="3" t="s">
        <v>1259</v>
      </c>
      <c r="AX292" s="56">
        <v>40</v>
      </c>
      <c r="AY292" s="57">
        <v>43.6</v>
      </c>
      <c r="AZ292" s="58">
        <v>41.2</v>
      </c>
      <c r="BA292" s="59">
        <v>38.6</v>
      </c>
    </row>
    <row r="293" spans="1:53" x14ac:dyDescent="0.25">
      <c r="A293" s="4">
        <v>32932</v>
      </c>
      <c r="B293" s="3" t="s">
        <v>1259</v>
      </c>
      <c r="C293" s="3" t="s">
        <v>1259</v>
      </c>
      <c r="D293" s="3" t="s">
        <v>1259</v>
      </c>
      <c r="E293" s="11">
        <v>72.599999999999994</v>
      </c>
      <c r="F293" s="12">
        <v>69.8</v>
      </c>
      <c r="G293" s="13">
        <v>76.8</v>
      </c>
      <c r="H293" s="3" t="s">
        <v>1259</v>
      </c>
      <c r="I293" s="3" t="s">
        <v>1259</v>
      </c>
      <c r="J293" s="3" t="s">
        <v>1259</v>
      </c>
      <c r="K293" s="3" t="s">
        <v>1259</v>
      </c>
      <c r="L293" s="3" t="s">
        <v>1259</v>
      </c>
      <c r="M293" s="3" t="s">
        <v>1259</v>
      </c>
      <c r="N293" s="3" t="s">
        <v>1259</v>
      </c>
      <c r="O293" s="3" t="s">
        <v>1259</v>
      </c>
      <c r="P293" s="3" t="s">
        <v>1259</v>
      </c>
      <c r="Q293" s="3" t="s">
        <v>1259</v>
      </c>
      <c r="R293" s="3" t="s">
        <v>1259</v>
      </c>
      <c r="S293" s="25">
        <v>220.4</v>
      </c>
      <c r="T293" s="3" t="s">
        <v>1259</v>
      </c>
      <c r="U293" s="3" t="s">
        <v>1259</v>
      </c>
      <c r="V293" s="3" t="s">
        <v>1259</v>
      </c>
      <c r="W293" s="3" t="s">
        <v>1259</v>
      </c>
      <c r="X293" s="3" t="s">
        <v>1259</v>
      </c>
      <c r="Y293" s="3" t="s">
        <v>1259</v>
      </c>
      <c r="Z293" s="3" t="s">
        <v>1259</v>
      </c>
      <c r="AA293" s="3" t="s">
        <v>1259</v>
      </c>
      <c r="AB293" s="3" t="s">
        <v>1259</v>
      </c>
      <c r="AC293" s="3" t="s">
        <v>1259</v>
      </c>
      <c r="AD293" s="3" t="s">
        <v>1259</v>
      </c>
      <c r="AE293" s="3" t="s">
        <v>1259</v>
      </c>
      <c r="AF293" s="3" t="s">
        <v>1259</v>
      </c>
      <c r="AG293" s="3" t="s">
        <v>1259</v>
      </c>
      <c r="AH293" s="3" t="s">
        <v>1259</v>
      </c>
      <c r="AI293" s="3" t="s">
        <v>1259</v>
      </c>
      <c r="AJ293" s="3" t="s">
        <v>1259</v>
      </c>
      <c r="AK293" s="3" t="s">
        <v>1259</v>
      </c>
      <c r="AL293" s="44">
        <v>215.9</v>
      </c>
      <c r="AM293" s="3" t="s">
        <v>1259</v>
      </c>
      <c r="AN293" s="46">
        <v>52.5</v>
      </c>
      <c r="AO293" s="47">
        <v>65.400000000000006</v>
      </c>
      <c r="AP293" s="3" t="s">
        <v>1259</v>
      </c>
      <c r="AQ293" s="49">
        <v>52.7</v>
      </c>
      <c r="AR293" s="3" t="s">
        <v>1259</v>
      </c>
      <c r="AS293" s="3" t="s">
        <v>1259</v>
      </c>
      <c r="AT293" s="3" t="s">
        <v>1259</v>
      </c>
      <c r="AU293" s="3" t="s">
        <v>1259</v>
      </c>
      <c r="AV293" s="3" t="s">
        <v>1259</v>
      </c>
      <c r="AW293" s="3" t="s">
        <v>1259</v>
      </c>
      <c r="AX293" s="56">
        <v>40.700000000000003</v>
      </c>
      <c r="AY293" s="57">
        <v>44.2</v>
      </c>
      <c r="AZ293" s="58">
        <v>41.8</v>
      </c>
      <c r="BA293" s="59">
        <v>39.200000000000003</v>
      </c>
    </row>
    <row r="294" spans="1:53" x14ac:dyDescent="0.25">
      <c r="A294" s="4">
        <v>32963</v>
      </c>
      <c r="B294" s="3" t="s">
        <v>1259</v>
      </c>
      <c r="C294" s="3" t="s">
        <v>1259</v>
      </c>
      <c r="D294" s="3" t="s">
        <v>1259</v>
      </c>
      <c r="E294" s="11">
        <v>72.8</v>
      </c>
      <c r="F294" s="12">
        <v>70</v>
      </c>
      <c r="G294" s="13">
        <v>77.3</v>
      </c>
      <c r="H294" s="3" t="s">
        <v>1259</v>
      </c>
      <c r="I294" s="3" t="s">
        <v>1259</v>
      </c>
      <c r="J294" s="3" t="s">
        <v>1259</v>
      </c>
      <c r="K294" s="3" t="s">
        <v>1259</v>
      </c>
      <c r="L294" s="3" t="s">
        <v>1259</v>
      </c>
      <c r="M294" s="3" t="s">
        <v>1259</v>
      </c>
      <c r="N294" s="3" t="s">
        <v>1259</v>
      </c>
      <c r="O294" s="3" t="s">
        <v>1259</v>
      </c>
      <c r="P294" s="3" t="s">
        <v>1259</v>
      </c>
      <c r="Q294" s="3" t="s">
        <v>1259</v>
      </c>
      <c r="R294" s="3" t="s">
        <v>1259</v>
      </c>
      <c r="S294" s="25">
        <v>221.5</v>
      </c>
      <c r="T294" s="3" t="s">
        <v>1259</v>
      </c>
      <c r="U294" s="3" t="s">
        <v>1259</v>
      </c>
      <c r="V294" s="3" t="s">
        <v>1259</v>
      </c>
      <c r="W294" s="3" t="s">
        <v>1259</v>
      </c>
      <c r="X294" s="3" t="s">
        <v>1259</v>
      </c>
      <c r="Y294" s="3" t="s">
        <v>1259</v>
      </c>
      <c r="Z294" s="3" t="s">
        <v>1259</v>
      </c>
      <c r="AA294" s="3" t="s">
        <v>1259</v>
      </c>
      <c r="AB294" s="3" t="s">
        <v>1259</v>
      </c>
      <c r="AC294" s="3" t="s">
        <v>1259</v>
      </c>
      <c r="AD294" s="3" t="s">
        <v>1259</v>
      </c>
      <c r="AE294" s="3" t="s">
        <v>1259</v>
      </c>
      <c r="AF294" s="3" t="s">
        <v>1259</v>
      </c>
      <c r="AG294" s="3" t="s">
        <v>1259</v>
      </c>
      <c r="AH294" s="3" t="s">
        <v>1259</v>
      </c>
      <c r="AI294" s="3" t="s">
        <v>1259</v>
      </c>
      <c r="AJ294" s="3" t="s">
        <v>1259</v>
      </c>
      <c r="AK294" s="3" t="s">
        <v>1259</v>
      </c>
      <c r="AL294" s="44">
        <v>226.2</v>
      </c>
      <c r="AM294" s="3" t="s">
        <v>1259</v>
      </c>
      <c r="AN294" s="46">
        <v>53.7</v>
      </c>
      <c r="AO294" s="47">
        <v>65.7</v>
      </c>
      <c r="AP294" s="3" t="s">
        <v>1259</v>
      </c>
      <c r="AQ294" s="49">
        <v>53.3</v>
      </c>
      <c r="AR294" s="3" t="s">
        <v>1259</v>
      </c>
      <c r="AS294" s="3" t="s">
        <v>1259</v>
      </c>
      <c r="AT294" s="3" t="s">
        <v>1259</v>
      </c>
      <c r="AU294" s="3" t="s">
        <v>1259</v>
      </c>
      <c r="AV294" s="3" t="s">
        <v>1259</v>
      </c>
      <c r="AW294" s="3" t="s">
        <v>1259</v>
      </c>
      <c r="AX294" s="56">
        <v>41.4</v>
      </c>
      <c r="AY294" s="57">
        <v>44.7</v>
      </c>
      <c r="AZ294" s="58">
        <v>42.5</v>
      </c>
      <c r="BA294" s="59">
        <v>39.799999999999997</v>
      </c>
    </row>
    <row r="295" spans="1:53" x14ac:dyDescent="0.25">
      <c r="A295" s="4">
        <v>32993</v>
      </c>
      <c r="B295" s="3" t="s">
        <v>1259</v>
      </c>
      <c r="C295" s="3" t="s">
        <v>1259</v>
      </c>
      <c r="D295" s="3" t="s">
        <v>1259</v>
      </c>
      <c r="E295" s="11">
        <v>72.599999999999994</v>
      </c>
      <c r="F295" s="12">
        <v>69.7</v>
      </c>
      <c r="G295" s="13">
        <v>77.3</v>
      </c>
      <c r="H295" s="3" t="s">
        <v>1259</v>
      </c>
      <c r="I295" s="3" t="s">
        <v>1259</v>
      </c>
      <c r="J295" s="3" t="s">
        <v>1259</v>
      </c>
      <c r="K295" s="3" t="s">
        <v>1259</v>
      </c>
      <c r="L295" s="3" t="s">
        <v>1259</v>
      </c>
      <c r="M295" s="3" t="s">
        <v>1259</v>
      </c>
      <c r="N295" s="3" t="s">
        <v>1259</v>
      </c>
      <c r="O295" s="3" t="s">
        <v>1259</v>
      </c>
      <c r="P295" s="3" t="s">
        <v>1259</v>
      </c>
      <c r="Q295" s="3" t="s">
        <v>1259</v>
      </c>
      <c r="R295" s="3" t="s">
        <v>1259</v>
      </c>
      <c r="S295" s="25">
        <v>224</v>
      </c>
      <c r="T295" s="3" t="s">
        <v>1259</v>
      </c>
      <c r="U295" s="3" t="s">
        <v>1259</v>
      </c>
      <c r="V295" s="3" t="s">
        <v>1259</v>
      </c>
      <c r="W295" s="3" t="s">
        <v>1259</v>
      </c>
      <c r="X295" s="3" t="s">
        <v>1259</v>
      </c>
      <c r="Y295" s="3" t="s">
        <v>1259</v>
      </c>
      <c r="Z295" s="3" t="s">
        <v>1259</v>
      </c>
      <c r="AA295" s="3" t="s">
        <v>1259</v>
      </c>
      <c r="AB295" s="3" t="s">
        <v>1259</v>
      </c>
      <c r="AC295" s="3" t="s">
        <v>1259</v>
      </c>
      <c r="AD295" s="3" t="s">
        <v>1259</v>
      </c>
      <c r="AE295" s="3" t="s">
        <v>1259</v>
      </c>
      <c r="AF295" s="3" t="s">
        <v>1259</v>
      </c>
      <c r="AG295" s="3" t="s">
        <v>1259</v>
      </c>
      <c r="AH295" s="3" t="s">
        <v>1259</v>
      </c>
      <c r="AI295" s="3" t="s">
        <v>1259</v>
      </c>
      <c r="AJ295" s="3" t="s">
        <v>1259</v>
      </c>
      <c r="AK295" s="3" t="s">
        <v>1259</v>
      </c>
      <c r="AL295" s="44">
        <v>225.8</v>
      </c>
      <c r="AM295" s="3" t="s">
        <v>1259</v>
      </c>
      <c r="AN295" s="46">
        <v>55.4</v>
      </c>
      <c r="AO295" s="47">
        <v>67.7</v>
      </c>
      <c r="AP295" s="3" t="s">
        <v>1259</v>
      </c>
      <c r="AQ295" s="49">
        <v>53.7</v>
      </c>
      <c r="AR295" s="3" t="s">
        <v>1259</v>
      </c>
      <c r="AS295" s="3" t="s">
        <v>1259</v>
      </c>
      <c r="AT295" s="3" t="s">
        <v>1259</v>
      </c>
      <c r="AU295" s="3" t="s">
        <v>1259</v>
      </c>
      <c r="AV295" s="3" t="s">
        <v>1259</v>
      </c>
      <c r="AW295" s="3" t="s">
        <v>1259</v>
      </c>
      <c r="AX295" s="56">
        <v>42.1</v>
      </c>
      <c r="AY295" s="57">
        <v>45.1</v>
      </c>
      <c r="AZ295" s="58">
        <v>43.3</v>
      </c>
      <c r="BA295" s="59">
        <v>40.4</v>
      </c>
    </row>
    <row r="296" spans="1:53" x14ac:dyDescent="0.25">
      <c r="A296" s="4">
        <v>33024</v>
      </c>
      <c r="B296" s="3" t="s">
        <v>1259</v>
      </c>
      <c r="C296" s="3" t="s">
        <v>1259</v>
      </c>
      <c r="D296" s="3" t="s">
        <v>1259</v>
      </c>
      <c r="E296" s="11">
        <v>72.3</v>
      </c>
      <c r="F296" s="12">
        <v>69.2</v>
      </c>
      <c r="G296" s="13">
        <v>77.5</v>
      </c>
      <c r="H296" s="3" t="s">
        <v>1259</v>
      </c>
      <c r="I296" s="3" t="s">
        <v>1259</v>
      </c>
      <c r="J296" s="3" t="s">
        <v>1259</v>
      </c>
      <c r="K296" s="3" t="s">
        <v>1259</v>
      </c>
      <c r="L296" s="3" t="s">
        <v>1259</v>
      </c>
      <c r="M296" s="3" t="s">
        <v>1259</v>
      </c>
      <c r="N296" s="3" t="s">
        <v>1259</v>
      </c>
      <c r="O296" s="3" t="s">
        <v>1259</v>
      </c>
      <c r="P296" s="3" t="s">
        <v>1259</v>
      </c>
      <c r="Q296" s="3" t="s">
        <v>1259</v>
      </c>
      <c r="R296" s="3" t="s">
        <v>1259</v>
      </c>
      <c r="S296" s="25">
        <v>224</v>
      </c>
      <c r="T296" s="3" t="s">
        <v>1259</v>
      </c>
      <c r="U296" s="3" t="s">
        <v>1259</v>
      </c>
      <c r="V296" s="3" t="s">
        <v>1259</v>
      </c>
      <c r="W296" s="3" t="s">
        <v>1259</v>
      </c>
      <c r="X296" s="3" t="s">
        <v>1259</v>
      </c>
      <c r="Y296" s="3" t="s">
        <v>1259</v>
      </c>
      <c r="Z296" s="3" t="s">
        <v>1259</v>
      </c>
      <c r="AA296" s="3" t="s">
        <v>1259</v>
      </c>
      <c r="AB296" s="3" t="s">
        <v>1259</v>
      </c>
      <c r="AC296" s="3" t="s">
        <v>1259</v>
      </c>
      <c r="AD296" s="3" t="s">
        <v>1259</v>
      </c>
      <c r="AE296" s="3" t="s">
        <v>1259</v>
      </c>
      <c r="AF296" s="3" t="s">
        <v>1259</v>
      </c>
      <c r="AG296" s="3" t="s">
        <v>1259</v>
      </c>
      <c r="AH296" s="3" t="s">
        <v>1259</v>
      </c>
      <c r="AI296" s="3" t="s">
        <v>1259</v>
      </c>
      <c r="AJ296" s="3" t="s">
        <v>1259</v>
      </c>
      <c r="AK296" s="3" t="s">
        <v>1259</v>
      </c>
      <c r="AL296" s="44">
        <v>226.1</v>
      </c>
      <c r="AM296" s="3" t="s">
        <v>1259</v>
      </c>
      <c r="AN296" s="46">
        <v>56</v>
      </c>
      <c r="AO296" s="47">
        <v>68.900000000000006</v>
      </c>
      <c r="AP296" s="3" t="s">
        <v>1259</v>
      </c>
      <c r="AQ296" s="49">
        <v>54.2</v>
      </c>
      <c r="AR296" s="3" t="s">
        <v>1259</v>
      </c>
      <c r="AS296" s="3" t="s">
        <v>1259</v>
      </c>
      <c r="AT296" s="3" t="s">
        <v>1259</v>
      </c>
      <c r="AU296" s="3" t="s">
        <v>1259</v>
      </c>
      <c r="AV296" s="3" t="s">
        <v>1259</v>
      </c>
      <c r="AW296" s="3" t="s">
        <v>1259</v>
      </c>
      <c r="AX296" s="56">
        <v>42.6</v>
      </c>
      <c r="AY296" s="57">
        <v>45.3</v>
      </c>
      <c r="AZ296" s="58">
        <v>44</v>
      </c>
      <c r="BA296" s="59">
        <v>41</v>
      </c>
    </row>
    <row r="297" spans="1:53" x14ac:dyDescent="0.25">
      <c r="A297" s="4">
        <v>33054</v>
      </c>
      <c r="B297" s="3" t="s">
        <v>1259</v>
      </c>
      <c r="C297" s="3" t="s">
        <v>1259</v>
      </c>
      <c r="D297" s="3" t="s">
        <v>1259</v>
      </c>
      <c r="E297" s="11">
        <v>71.400000000000006</v>
      </c>
      <c r="F297" s="12">
        <v>67.900000000000006</v>
      </c>
      <c r="G297" s="13">
        <v>77.2</v>
      </c>
      <c r="H297" s="3" t="s">
        <v>1259</v>
      </c>
      <c r="I297" s="3" t="s">
        <v>1259</v>
      </c>
      <c r="J297" s="3" t="s">
        <v>1259</v>
      </c>
      <c r="K297" s="3" t="s">
        <v>1259</v>
      </c>
      <c r="L297" s="3" t="s">
        <v>1259</v>
      </c>
      <c r="M297" s="3" t="s">
        <v>1259</v>
      </c>
      <c r="N297" s="3" t="s">
        <v>1259</v>
      </c>
      <c r="O297" s="3" t="s">
        <v>1259</v>
      </c>
      <c r="P297" s="3" t="s">
        <v>1259</v>
      </c>
      <c r="Q297" s="3" t="s">
        <v>1259</v>
      </c>
      <c r="R297" s="3" t="s">
        <v>1259</v>
      </c>
      <c r="S297" s="25">
        <v>224.6</v>
      </c>
      <c r="T297" s="3" t="s">
        <v>1259</v>
      </c>
      <c r="U297" s="3" t="s">
        <v>1259</v>
      </c>
      <c r="V297" s="3" t="s">
        <v>1259</v>
      </c>
      <c r="W297" s="3" t="s">
        <v>1259</v>
      </c>
      <c r="X297" s="3" t="s">
        <v>1259</v>
      </c>
      <c r="Y297" s="3" t="s">
        <v>1259</v>
      </c>
      <c r="Z297" s="3" t="s">
        <v>1259</v>
      </c>
      <c r="AA297" s="3" t="s">
        <v>1259</v>
      </c>
      <c r="AB297" s="3" t="s">
        <v>1259</v>
      </c>
      <c r="AC297" s="3" t="s">
        <v>1259</v>
      </c>
      <c r="AD297" s="3" t="s">
        <v>1259</v>
      </c>
      <c r="AE297" s="3" t="s">
        <v>1259</v>
      </c>
      <c r="AF297" s="3" t="s">
        <v>1259</v>
      </c>
      <c r="AG297" s="3" t="s">
        <v>1259</v>
      </c>
      <c r="AH297" s="3" t="s">
        <v>1259</v>
      </c>
      <c r="AI297" s="3" t="s">
        <v>1259</v>
      </c>
      <c r="AJ297" s="3" t="s">
        <v>1259</v>
      </c>
      <c r="AK297" s="3" t="s">
        <v>1259</v>
      </c>
      <c r="AL297" s="44">
        <v>226.4</v>
      </c>
      <c r="AM297" s="3" t="s">
        <v>1259</v>
      </c>
      <c r="AN297" s="46">
        <v>56.2</v>
      </c>
      <c r="AO297" s="47">
        <v>69.099999999999994</v>
      </c>
      <c r="AP297" s="3" t="s">
        <v>1259</v>
      </c>
      <c r="AQ297" s="49">
        <v>55.1</v>
      </c>
      <c r="AR297" s="3" t="s">
        <v>1259</v>
      </c>
      <c r="AS297" s="3" t="s">
        <v>1259</v>
      </c>
      <c r="AT297" s="3" t="s">
        <v>1259</v>
      </c>
      <c r="AU297" s="3" t="s">
        <v>1259</v>
      </c>
      <c r="AV297" s="3" t="s">
        <v>1259</v>
      </c>
      <c r="AW297" s="3" t="s">
        <v>1259</v>
      </c>
      <c r="AX297" s="56">
        <v>43</v>
      </c>
      <c r="AY297" s="57">
        <v>45.5</v>
      </c>
      <c r="AZ297" s="58">
        <v>44.6</v>
      </c>
      <c r="BA297" s="59">
        <v>41.5</v>
      </c>
    </row>
    <row r="298" spans="1:53" x14ac:dyDescent="0.25">
      <c r="A298" s="4">
        <v>33085</v>
      </c>
      <c r="B298" s="3" t="s">
        <v>1259</v>
      </c>
      <c r="C298" s="3" t="s">
        <v>1259</v>
      </c>
      <c r="D298" s="3" t="s">
        <v>1259</v>
      </c>
      <c r="E298" s="11">
        <v>71</v>
      </c>
      <c r="F298" s="12">
        <v>67.3</v>
      </c>
      <c r="G298" s="13">
        <v>77.2</v>
      </c>
      <c r="H298" s="3" t="s">
        <v>1259</v>
      </c>
      <c r="I298" s="3" t="s">
        <v>1259</v>
      </c>
      <c r="J298" s="3" t="s">
        <v>1259</v>
      </c>
      <c r="K298" s="3" t="s">
        <v>1259</v>
      </c>
      <c r="L298" s="3" t="s">
        <v>1259</v>
      </c>
      <c r="M298" s="3" t="s">
        <v>1259</v>
      </c>
      <c r="N298" s="3" t="s">
        <v>1259</v>
      </c>
      <c r="O298" s="3" t="s">
        <v>1259</v>
      </c>
      <c r="P298" s="3" t="s">
        <v>1259</v>
      </c>
      <c r="Q298" s="3" t="s">
        <v>1259</v>
      </c>
      <c r="R298" s="3" t="s">
        <v>1259</v>
      </c>
      <c r="S298" s="25">
        <v>224.5</v>
      </c>
      <c r="T298" s="3" t="s">
        <v>1259</v>
      </c>
      <c r="U298" s="3" t="s">
        <v>1259</v>
      </c>
      <c r="V298" s="3" t="s">
        <v>1259</v>
      </c>
      <c r="W298" s="3" t="s">
        <v>1259</v>
      </c>
      <c r="X298" s="3" t="s">
        <v>1259</v>
      </c>
      <c r="Y298" s="3" t="s">
        <v>1259</v>
      </c>
      <c r="Z298" s="3" t="s">
        <v>1259</v>
      </c>
      <c r="AA298" s="3" t="s">
        <v>1259</v>
      </c>
      <c r="AB298" s="3" t="s">
        <v>1259</v>
      </c>
      <c r="AC298" s="3" t="s">
        <v>1259</v>
      </c>
      <c r="AD298" s="3" t="s">
        <v>1259</v>
      </c>
      <c r="AE298" s="3" t="s">
        <v>1259</v>
      </c>
      <c r="AF298" s="3" t="s">
        <v>1259</v>
      </c>
      <c r="AG298" s="3" t="s">
        <v>1259</v>
      </c>
      <c r="AH298" s="3" t="s">
        <v>1259</v>
      </c>
      <c r="AI298" s="3" t="s">
        <v>1259</v>
      </c>
      <c r="AJ298" s="3" t="s">
        <v>1259</v>
      </c>
      <c r="AK298" s="3" t="s">
        <v>1259</v>
      </c>
      <c r="AL298" s="44">
        <v>229.9</v>
      </c>
      <c r="AM298" s="3" t="s">
        <v>1259</v>
      </c>
      <c r="AN298" s="46">
        <v>56.4</v>
      </c>
      <c r="AO298" s="47">
        <v>68.599999999999994</v>
      </c>
      <c r="AP298" s="3" t="s">
        <v>1259</v>
      </c>
      <c r="AQ298" s="49">
        <v>55.7</v>
      </c>
      <c r="AR298" s="3" t="s">
        <v>1259</v>
      </c>
      <c r="AS298" s="3" t="s">
        <v>1259</v>
      </c>
      <c r="AT298" s="3" t="s">
        <v>1259</v>
      </c>
      <c r="AU298" s="3" t="s">
        <v>1259</v>
      </c>
      <c r="AV298" s="3" t="s">
        <v>1259</v>
      </c>
      <c r="AW298" s="3" t="s">
        <v>1259</v>
      </c>
      <c r="AX298" s="56">
        <v>43.3</v>
      </c>
      <c r="AY298" s="57">
        <v>45.7</v>
      </c>
      <c r="AZ298" s="58">
        <v>45</v>
      </c>
      <c r="BA298" s="59">
        <v>42</v>
      </c>
    </row>
    <row r="299" spans="1:53" x14ac:dyDescent="0.25">
      <c r="A299" s="4">
        <v>33116</v>
      </c>
      <c r="B299" s="3" t="s">
        <v>1259</v>
      </c>
      <c r="C299" s="3" t="s">
        <v>1259</v>
      </c>
      <c r="D299" s="3" t="s">
        <v>1259</v>
      </c>
      <c r="E299" s="11">
        <v>70.3</v>
      </c>
      <c r="F299" s="12">
        <v>66.599999999999994</v>
      </c>
      <c r="G299" s="13">
        <v>76.400000000000006</v>
      </c>
      <c r="H299" s="3" t="s">
        <v>1259</v>
      </c>
      <c r="I299" s="3" t="s">
        <v>1259</v>
      </c>
      <c r="J299" s="3" t="s">
        <v>1259</v>
      </c>
      <c r="K299" s="3" t="s">
        <v>1259</v>
      </c>
      <c r="L299" s="3" t="s">
        <v>1259</v>
      </c>
      <c r="M299" s="3" t="s">
        <v>1259</v>
      </c>
      <c r="N299" s="3" t="s">
        <v>1259</v>
      </c>
      <c r="O299" s="3" t="s">
        <v>1259</v>
      </c>
      <c r="P299" s="3" t="s">
        <v>1259</v>
      </c>
      <c r="Q299" s="3" t="s">
        <v>1259</v>
      </c>
      <c r="R299" s="3" t="s">
        <v>1259</v>
      </c>
      <c r="S299" s="25">
        <v>223.6</v>
      </c>
      <c r="T299" s="3" t="s">
        <v>1259</v>
      </c>
      <c r="U299" s="3" t="s">
        <v>1259</v>
      </c>
      <c r="V299" s="3" t="s">
        <v>1259</v>
      </c>
      <c r="W299" s="3" t="s">
        <v>1259</v>
      </c>
      <c r="X299" s="3" t="s">
        <v>1259</v>
      </c>
      <c r="Y299" s="3" t="s">
        <v>1259</v>
      </c>
      <c r="Z299" s="3" t="s">
        <v>1259</v>
      </c>
      <c r="AA299" s="3" t="s">
        <v>1259</v>
      </c>
      <c r="AB299" s="3" t="s">
        <v>1259</v>
      </c>
      <c r="AC299" s="3" t="s">
        <v>1259</v>
      </c>
      <c r="AD299" s="3" t="s">
        <v>1259</v>
      </c>
      <c r="AE299" s="3" t="s">
        <v>1259</v>
      </c>
      <c r="AF299" s="3" t="s">
        <v>1259</v>
      </c>
      <c r="AG299" s="3" t="s">
        <v>1259</v>
      </c>
      <c r="AH299" s="3" t="s">
        <v>1259</v>
      </c>
      <c r="AI299" s="3" t="s">
        <v>1259</v>
      </c>
      <c r="AJ299" s="3" t="s">
        <v>1259</v>
      </c>
      <c r="AK299" s="3" t="s">
        <v>1259</v>
      </c>
      <c r="AL299" s="44">
        <v>226.3</v>
      </c>
      <c r="AM299" s="3" t="s">
        <v>1259</v>
      </c>
      <c r="AN299" s="46">
        <v>56.8</v>
      </c>
      <c r="AO299" s="47">
        <v>67.3</v>
      </c>
      <c r="AP299" s="3" t="s">
        <v>1259</v>
      </c>
      <c r="AQ299" s="49">
        <v>56.3</v>
      </c>
      <c r="AR299" s="3" t="s">
        <v>1259</v>
      </c>
      <c r="AS299" s="3" t="s">
        <v>1259</v>
      </c>
      <c r="AT299" s="3" t="s">
        <v>1259</v>
      </c>
      <c r="AU299" s="3" t="s">
        <v>1259</v>
      </c>
      <c r="AV299" s="3" t="s">
        <v>1259</v>
      </c>
      <c r="AW299" s="3" t="s">
        <v>1259</v>
      </c>
      <c r="AX299" s="56">
        <v>43.6</v>
      </c>
      <c r="AY299" s="57">
        <v>46</v>
      </c>
      <c r="AZ299" s="58">
        <v>45.2</v>
      </c>
      <c r="BA299" s="59">
        <v>42.6</v>
      </c>
    </row>
    <row r="300" spans="1:53" x14ac:dyDescent="0.25">
      <c r="A300" s="4">
        <v>33146</v>
      </c>
      <c r="B300" s="3" t="s">
        <v>1259</v>
      </c>
      <c r="C300" s="3" t="s">
        <v>1259</v>
      </c>
      <c r="D300" s="3" t="s">
        <v>1259</v>
      </c>
      <c r="E300" s="11">
        <v>69.400000000000006</v>
      </c>
      <c r="F300" s="12">
        <v>65.7</v>
      </c>
      <c r="G300" s="13">
        <v>75.2</v>
      </c>
      <c r="H300" s="3" t="s">
        <v>1259</v>
      </c>
      <c r="I300" s="3" t="s">
        <v>1259</v>
      </c>
      <c r="J300" s="3" t="s">
        <v>1259</v>
      </c>
      <c r="K300" s="3" t="s">
        <v>1259</v>
      </c>
      <c r="L300" s="3" t="s">
        <v>1259</v>
      </c>
      <c r="M300" s="3" t="s">
        <v>1259</v>
      </c>
      <c r="N300" s="3" t="s">
        <v>1259</v>
      </c>
      <c r="O300" s="3" t="s">
        <v>1259</v>
      </c>
      <c r="P300" s="3" t="s">
        <v>1259</v>
      </c>
      <c r="Q300" s="3" t="s">
        <v>1259</v>
      </c>
      <c r="R300" s="3" t="s">
        <v>1259</v>
      </c>
      <c r="S300" s="25">
        <v>224.8</v>
      </c>
      <c r="T300" s="3" t="s">
        <v>1259</v>
      </c>
      <c r="U300" s="3" t="s">
        <v>1259</v>
      </c>
      <c r="V300" s="3" t="s">
        <v>1259</v>
      </c>
      <c r="W300" s="3" t="s">
        <v>1259</v>
      </c>
      <c r="X300" s="3" t="s">
        <v>1259</v>
      </c>
      <c r="Y300" s="3" t="s">
        <v>1259</v>
      </c>
      <c r="Z300" s="3" t="s">
        <v>1259</v>
      </c>
      <c r="AA300" s="3" t="s">
        <v>1259</v>
      </c>
      <c r="AB300" s="3" t="s">
        <v>1259</v>
      </c>
      <c r="AC300" s="3" t="s">
        <v>1259</v>
      </c>
      <c r="AD300" s="3" t="s">
        <v>1259</v>
      </c>
      <c r="AE300" s="3" t="s">
        <v>1259</v>
      </c>
      <c r="AF300" s="3" t="s">
        <v>1259</v>
      </c>
      <c r="AG300" s="3" t="s">
        <v>1259</v>
      </c>
      <c r="AH300" s="3" t="s">
        <v>1259</v>
      </c>
      <c r="AI300" s="3" t="s">
        <v>1259</v>
      </c>
      <c r="AJ300" s="3" t="s">
        <v>1259</v>
      </c>
      <c r="AK300" s="3" t="s">
        <v>1259</v>
      </c>
      <c r="AL300" s="44">
        <v>239.9</v>
      </c>
      <c r="AM300" s="3" t="s">
        <v>1259</v>
      </c>
      <c r="AN300" s="46">
        <v>58.3</v>
      </c>
      <c r="AO300" s="47">
        <v>66.599999999999994</v>
      </c>
      <c r="AP300" s="3" t="s">
        <v>1259</v>
      </c>
      <c r="AQ300" s="49">
        <v>57.2</v>
      </c>
      <c r="AR300" s="3" t="s">
        <v>1259</v>
      </c>
      <c r="AS300" s="3" t="s">
        <v>1259</v>
      </c>
      <c r="AT300" s="3" t="s">
        <v>1259</v>
      </c>
      <c r="AU300" s="3" t="s">
        <v>1259</v>
      </c>
      <c r="AV300" s="3" t="s">
        <v>1259</v>
      </c>
      <c r="AW300" s="3" t="s">
        <v>1259</v>
      </c>
      <c r="AX300" s="56">
        <v>43.8</v>
      </c>
      <c r="AY300" s="57">
        <v>46.4</v>
      </c>
      <c r="AZ300" s="58">
        <v>45.4</v>
      </c>
      <c r="BA300" s="59">
        <v>43.1</v>
      </c>
    </row>
    <row r="301" spans="1:53" x14ac:dyDescent="0.25">
      <c r="A301" s="4">
        <v>33177</v>
      </c>
      <c r="B301" s="3" t="s">
        <v>1259</v>
      </c>
      <c r="C301" s="3" t="s">
        <v>1259</v>
      </c>
      <c r="D301" s="3" t="s">
        <v>1259</v>
      </c>
      <c r="E301" s="11">
        <v>68.8</v>
      </c>
      <c r="F301" s="12">
        <v>65</v>
      </c>
      <c r="G301" s="13">
        <v>75.099999999999994</v>
      </c>
      <c r="H301" s="3" t="s">
        <v>1259</v>
      </c>
      <c r="I301" s="3" t="s">
        <v>1259</v>
      </c>
      <c r="J301" s="3" t="s">
        <v>1259</v>
      </c>
      <c r="K301" s="3" t="s">
        <v>1259</v>
      </c>
      <c r="L301" s="3" t="s">
        <v>1259</v>
      </c>
      <c r="M301" s="3" t="s">
        <v>1259</v>
      </c>
      <c r="N301" s="3" t="s">
        <v>1259</v>
      </c>
      <c r="O301" s="3" t="s">
        <v>1259</v>
      </c>
      <c r="P301" s="3" t="s">
        <v>1259</v>
      </c>
      <c r="Q301" s="3" t="s">
        <v>1259</v>
      </c>
      <c r="R301" s="3" t="s">
        <v>1259</v>
      </c>
      <c r="S301" s="25">
        <v>223.1</v>
      </c>
      <c r="T301" s="3" t="s">
        <v>1259</v>
      </c>
      <c r="U301" s="3" t="s">
        <v>1259</v>
      </c>
      <c r="V301" s="3" t="s">
        <v>1259</v>
      </c>
      <c r="W301" s="3" t="s">
        <v>1259</v>
      </c>
      <c r="X301" s="3" t="s">
        <v>1259</v>
      </c>
      <c r="Y301" s="3" t="s">
        <v>1259</v>
      </c>
      <c r="Z301" s="3" t="s">
        <v>1259</v>
      </c>
      <c r="AA301" s="3" t="s">
        <v>1259</v>
      </c>
      <c r="AB301" s="3" t="s">
        <v>1259</v>
      </c>
      <c r="AC301" s="3" t="s">
        <v>1259</v>
      </c>
      <c r="AD301" s="3" t="s">
        <v>1259</v>
      </c>
      <c r="AE301" s="3" t="s">
        <v>1259</v>
      </c>
      <c r="AF301" s="3" t="s">
        <v>1259</v>
      </c>
      <c r="AG301" s="3" t="s">
        <v>1259</v>
      </c>
      <c r="AH301" s="3" t="s">
        <v>1259</v>
      </c>
      <c r="AI301" s="3" t="s">
        <v>1259</v>
      </c>
      <c r="AJ301" s="3" t="s">
        <v>1259</v>
      </c>
      <c r="AK301" s="3" t="s">
        <v>1259</v>
      </c>
      <c r="AL301" s="44">
        <v>248.3</v>
      </c>
      <c r="AM301" s="3" t="s">
        <v>1259</v>
      </c>
      <c r="AN301" s="46">
        <v>59.1</v>
      </c>
      <c r="AO301" s="47">
        <v>65.7</v>
      </c>
      <c r="AP301" s="3" t="s">
        <v>1259</v>
      </c>
      <c r="AQ301" s="49">
        <v>57.7</v>
      </c>
      <c r="AR301" s="3" t="s">
        <v>1259</v>
      </c>
      <c r="AS301" s="3" t="s">
        <v>1259</v>
      </c>
      <c r="AT301" s="3" t="s">
        <v>1259</v>
      </c>
      <c r="AU301" s="3" t="s">
        <v>1259</v>
      </c>
      <c r="AV301" s="3" t="s">
        <v>1259</v>
      </c>
      <c r="AW301" s="3" t="s">
        <v>1259</v>
      </c>
      <c r="AX301" s="56">
        <v>44.1</v>
      </c>
      <c r="AY301" s="57">
        <v>47</v>
      </c>
      <c r="AZ301" s="58">
        <v>45.5</v>
      </c>
      <c r="BA301" s="59">
        <v>43.6</v>
      </c>
    </row>
    <row r="302" spans="1:53" x14ac:dyDescent="0.25">
      <c r="A302" s="4">
        <v>33207</v>
      </c>
      <c r="B302" s="3" t="s">
        <v>1259</v>
      </c>
      <c r="C302" s="3" t="s">
        <v>1259</v>
      </c>
      <c r="D302" s="3" t="s">
        <v>1259</v>
      </c>
      <c r="E302" s="11">
        <v>68.2</v>
      </c>
      <c r="F302" s="12">
        <v>64.099999999999994</v>
      </c>
      <c r="G302" s="13">
        <v>74.7</v>
      </c>
      <c r="H302" s="3" t="s">
        <v>1259</v>
      </c>
      <c r="I302" s="3" t="s">
        <v>1259</v>
      </c>
      <c r="J302" s="3" t="s">
        <v>1259</v>
      </c>
      <c r="K302" s="3" t="s">
        <v>1259</v>
      </c>
      <c r="L302" s="3" t="s">
        <v>1259</v>
      </c>
      <c r="M302" s="3" t="s">
        <v>1259</v>
      </c>
      <c r="N302" s="3" t="s">
        <v>1259</v>
      </c>
      <c r="O302" s="3" t="s">
        <v>1259</v>
      </c>
      <c r="P302" s="3" t="s">
        <v>1259</v>
      </c>
      <c r="Q302" s="3" t="s">
        <v>1259</v>
      </c>
      <c r="R302" s="3" t="s">
        <v>1259</v>
      </c>
      <c r="S302" s="25">
        <v>222.9</v>
      </c>
      <c r="T302" s="3" t="s">
        <v>1259</v>
      </c>
      <c r="U302" s="3" t="s">
        <v>1259</v>
      </c>
      <c r="V302" s="3" t="s">
        <v>1259</v>
      </c>
      <c r="W302" s="3" t="s">
        <v>1259</v>
      </c>
      <c r="X302" s="3" t="s">
        <v>1259</v>
      </c>
      <c r="Y302" s="3" t="s">
        <v>1259</v>
      </c>
      <c r="Z302" s="3" t="s">
        <v>1259</v>
      </c>
      <c r="AA302" s="3" t="s">
        <v>1259</v>
      </c>
      <c r="AB302" s="3" t="s">
        <v>1259</v>
      </c>
      <c r="AC302" s="3" t="s">
        <v>1259</v>
      </c>
      <c r="AD302" s="3" t="s">
        <v>1259</v>
      </c>
      <c r="AE302" s="3" t="s">
        <v>1259</v>
      </c>
      <c r="AF302" s="3" t="s">
        <v>1259</v>
      </c>
      <c r="AG302" s="3" t="s">
        <v>1259</v>
      </c>
      <c r="AH302" s="3" t="s">
        <v>1259</v>
      </c>
      <c r="AI302" s="3" t="s">
        <v>1259</v>
      </c>
      <c r="AJ302" s="3" t="s">
        <v>1259</v>
      </c>
      <c r="AK302" s="3" t="s">
        <v>1259</v>
      </c>
      <c r="AL302" s="44">
        <v>234.8</v>
      </c>
      <c r="AM302" s="3" t="s">
        <v>1259</v>
      </c>
      <c r="AN302" s="46">
        <v>59.8</v>
      </c>
      <c r="AO302" s="47">
        <v>66</v>
      </c>
      <c r="AP302" s="3" t="s">
        <v>1259</v>
      </c>
      <c r="AQ302" s="49">
        <v>57.7</v>
      </c>
      <c r="AR302" s="3" t="s">
        <v>1259</v>
      </c>
      <c r="AS302" s="3" t="s">
        <v>1259</v>
      </c>
      <c r="AT302" s="3" t="s">
        <v>1259</v>
      </c>
      <c r="AU302" s="3" t="s">
        <v>1259</v>
      </c>
      <c r="AV302" s="3" t="s">
        <v>1259</v>
      </c>
      <c r="AW302" s="3" t="s">
        <v>1259</v>
      </c>
      <c r="AX302" s="56">
        <v>44.4</v>
      </c>
      <c r="AY302" s="57">
        <v>47.6</v>
      </c>
      <c r="AZ302" s="58">
        <v>45.8</v>
      </c>
      <c r="BA302" s="59">
        <v>44</v>
      </c>
    </row>
    <row r="303" spans="1:53" x14ac:dyDescent="0.25">
      <c r="A303" s="4">
        <v>33238</v>
      </c>
      <c r="B303" s="3" t="s">
        <v>1259</v>
      </c>
      <c r="C303" s="3" t="s">
        <v>1259</v>
      </c>
      <c r="D303" s="3" t="s">
        <v>1259</v>
      </c>
      <c r="E303" s="11">
        <v>67.900000000000006</v>
      </c>
      <c r="F303" s="12">
        <v>63.8</v>
      </c>
      <c r="G303" s="13">
        <v>74.7</v>
      </c>
      <c r="H303" s="3" t="s">
        <v>1259</v>
      </c>
      <c r="I303" s="3" t="s">
        <v>1259</v>
      </c>
      <c r="J303" s="3" t="s">
        <v>1259</v>
      </c>
      <c r="K303" s="3" t="s">
        <v>1259</v>
      </c>
      <c r="L303" s="3" t="s">
        <v>1259</v>
      </c>
      <c r="M303" s="3" t="s">
        <v>1259</v>
      </c>
      <c r="N303" s="3" t="s">
        <v>1259</v>
      </c>
      <c r="O303" s="3" t="s">
        <v>1259</v>
      </c>
      <c r="P303" s="3" t="s">
        <v>1259</v>
      </c>
      <c r="Q303" s="3" t="s">
        <v>1259</v>
      </c>
      <c r="R303" s="3" t="s">
        <v>1259</v>
      </c>
      <c r="S303" s="25">
        <v>222.4</v>
      </c>
      <c r="T303" s="3" t="s">
        <v>1259</v>
      </c>
      <c r="U303" s="3" t="s">
        <v>1259</v>
      </c>
      <c r="V303" s="3" t="s">
        <v>1259</v>
      </c>
      <c r="W303" s="3" t="s">
        <v>1259</v>
      </c>
      <c r="X303" s="3" t="s">
        <v>1259</v>
      </c>
      <c r="Y303" s="3" t="s">
        <v>1259</v>
      </c>
      <c r="Z303" s="3" t="s">
        <v>1259</v>
      </c>
      <c r="AA303" s="3" t="s">
        <v>1259</v>
      </c>
      <c r="AB303" s="3" t="s">
        <v>1259</v>
      </c>
      <c r="AC303" s="3" t="s">
        <v>1259</v>
      </c>
      <c r="AD303" s="3" t="s">
        <v>1259</v>
      </c>
      <c r="AE303" s="3" t="s">
        <v>1259</v>
      </c>
      <c r="AF303" s="3" t="s">
        <v>1259</v>
      </c>
      <c r="AG303" s="3" t="s">
        <v>1259</v>
      </c>
      <c r="AH303" s="3" t="s">
        <v>1259</v>
      </c>
      <c r="AI303" s="3" t="s">
        <v>1259</v>
      </c>
      <c r="AJ303" s="3" t="s">
        <v>1259</v>
      </c>
      <c r="AK303" s="3" t="s">
        <v>1259</v>
      </c>
      <c r="AL303" s="44">
        <v>221.8</v>
      </c>
      <c r="AM303" s="3" t="s">
        <v>1259</v>
      </c>
      <c r="AN303" s="46">
        <v>60</v>
      </c>
      <c r="AO303" s="47">
        <v>65.900000000000006</v>
      </c>
      <c r="AP303" s="3" t="s">
        <v>1259</v>
      </c>
      <c r="AQ303" s="49">
        <v>59.5</v>
      </c>
      <c r="AR303" s="3" t="s">
        <v>1259</v>
      </c>
      <c r="AS303" s="3" t="s">
        <v>1259</v>
      </c>
      <c r="AT303" s="3" t="s">
        <v>1259</v>
      </c>
      <c r="AU303" s="3" t="s">
        <v>1259</v>
      </c>
      <c r="AV303" s="3" t="s">
        <v>1259</v>
      </c>
      <c r="AW303" s="3" t="s">
        <v>1259</v>
      </c>
      <c r="AX303" s="56">
        <v>44.8</v>
      </c>
      <c r="AY303" s="57">
        <v>48.1</v>
      </c>
      <c r="AZ303" s="58">
        <v>46.2</v>
      </c>
      <c r="BA303" s="59">
        <v>44.4</v>
      </c>
    </row>
    <row r="304" spans="1:53" x14ac:dyDescent="0.25">
      <c r="A304" s="4">
        <v>33269</v>
      </c>
      <c r="B304" s="3" t="s">
        <v>1259</v>
      </c>
      <c r="C304" s="3" t="s">
        <v>1259</v>
      </c>
      <c r="D304" s="3" t="s">
        <v>1259</v>
      </c>
      <c r="E304" s="11">
        <v>66.900000000000006</v>
      </c>
      <c r="F304" s="12">
        <v>62.9</v>
      </c>
      <c r="G304" s="13">
        <v>73.5</v>
      </c>
      <c r="H304" s="3" t="s">
        <v>1259</v>
      </c>
      <c r="I304" s="3" t="s">
        <v>1259</v>
      </c>
      <c r="J304" s="3" t="s">
        <v>1259</v>
      </c>
      <c r="K304" s="3" t="s">
        <v>1259</v>
      </c>
      <c r="L304" s="3" t="s">
        <v>1259</v>
      </c>
      <c r="M304" s="3" t="s">
        <v>1259</v>
      </c>
      <c r="N304" s="3" t="s">
        <v>1259</v>
      </c>
      <c r="O304" s="3" t="s">
        <v>1259</v>
      </c>
      <c r="P304" s="3" t="s">
        <v>1259</v>
      </c>
      <c r="Q304" s="3" t="s">
        <v>1259</v>
      </c>
      <c r="R304" s="3" t="s">
        <v>1259</v>
      </c>
      <c r="S304" s="25">
        <v>220</v>
      </c>
      <c r="T304" s="3" t="s">
        <v>1259</v>
      </c>
      <c r="U304" s="3" t="s">
        <v>1259</v>
      </c>
      <c r="V304" s="3" t="s">
        <v>1259</v>
      </c>
      <c r="W304" s="3" t="s">
        <v>1259</v>
      </c>
      <c r="X304" s="3" t="s">
        <v>1259</v>
      </c>
      <c r="Y304" s="3" t="s">
        <v>1259</v>
      </c>
      <c r="Z304" s="3" t="s">
        <v>1259</v>
      </c>
      <c r="AA304" s="3" t="s">
        <v>1259</v>
      </c>
      <c r="AB304" s="3" t="s">
        <v>1259</v>
      </c>
      <c r="AC304" s="3" t="s">
        <v>1259</v>
      </c>
      <c r="AD304" s="3" t="s">
        <v>1259</v>
      </c>
      <c r="AE304" s="3" t="s">
        <v>1259</v>
      </c>
      <c r="AF304" s="3" t="s">
        <v>1259</v>
      </c>
      <c r="AG304" s="3" t="s">
        <v>1259</v>
      </c>
      <c r="AH304" s="3" t="s">
        <v>1259</v>
      </c>
      <c r="AI304" s="3" t="s">
        <v>1259</v>
      </c>
      <c r="AJ304" s="3" t="s">
        <v>1259</v>
      </c>
      <c r="AK304" s="3" t="s">
        <v>1259</v>
      </c>
      <c r="AL304" s="44">
        <v>232.8</v>
      </c>
      <c r="AM304" s="3" t="s">
        <v>1259</v>
      </c>
      <c r="AN304" s="46">
        <v>60.4</v>
      </c>
      <c r="AO304" s="47">
        <v>65.8</v>
      </c>
      <c r="AP304" s="3" t="s">
        <v>1259</v>
      </c>
      <c r="AQ304" s="49">
        <v>61.4</v>
      </c>
      <c r="AR304" s="3" t="s">
        <v>1259</v>
      </c>
      <c r="AS304" s="3" t="s">
        <v>1259</v>
      </c>
      <c r="AT304" s="3" t="s">
        <v>1259</v>
      </c>
      <c r="AU304" s="3" t="s">
        <v>1259</v>
      </c>
      <c r="AV304" s="3" t="s">
        <v>1259</v>
      </c>
      <c r="AW304" s="3" t="s">
        <v>1259</v>
      </c>
      <c r="AX304" s="56">
        <v>45.3</v>
      </c>
      <c r="AY304" s="57">
        <v>48.8</v>
      </c>
      <c r="AZ304" s="58">
        <v>46.8</v>
      </c>
      <c r="BA304" s="59">
        <v>44.8</v>
      </c>
    </row>
    <row r="305" spans="1:53" x14ac:dyDescent="0.25">
      <c r="A305" s="4">
        <v>33297</v>
      </c>
      <c r="B305" s="3" t="s">
        <v>1259</v>
      </c>
      <c r="C305" s="3" t="s">
        <v>1259</v>
      </c>
      <c r="D305" s="3" t="s">
        <v>1259</v>
      </c>
      <c r="E305" s="11">
        <v>65.5</v>
      </c>
      <c r="F305" s="12">
        <v>61.8</v>
      </c>
      <c r="G305" s="13">
        <v>71.8</v>
      </c>
      <c r="H305" s="3" t="s">
        <v>1259</v>
      </c>
      <c r="I305" s="3" t="s">
        <v>1259</v>
      </c>
      <c r="J305" s="3" t="s">
        <v>1259</v>
      </c>
      <c r="K305" s="3" t="s">
        <v>1259</v>
      </c>
      <c r="L305" s="3" t="s">
        <v>1259</v>
      </c>
      <c r="M305" s="3" t="s">
        <v>1259</v>
      </c>
      <c r="N305" s="3" t="s">
        <v>1259</v>
      </c>
      <c r="O305" s="3" t="s">
        <v>1259</v>
      </c>
      <c r="P305" s="3" t="s">
        <v>1259</v>
      </c>
      <c r="Q305" s="3" t="s">
        <v>1259</v>
      </c>
      <c r="R305" s="3" t="s">
        <v>1259</v>
      </c>
      <c r="S305" s="25">
        <v>219.2</v>
      </c>
      <c r="T305" s="3" t="s">
        <v>1259</v>
      </c>
      <c r="U305" s="3" t="s">
        <v>1259</v>
      </c>
      <c r="V305" s="3" t="s">
        <v>1259</v>
      </c>
      <c r="W305" s="3" t="s">
        <v>1259</v>
      </c>
      <c r="X305" s="3" t="s">
        <v>1259</v>
      </c>
      <c r="Y305" s="3" t="s">
        <v>1259</v>
      </c>
      <c r="Z305" s="3" t="s">
        <v>1259</v>
      </c>
      <c r="AA305" s="3" t="s">
        <v>1259</v>
      </c>
      <c r="AB305" s="3" t="s">
        <v>1259</v>
      </c>
      <c r="AC305" s="3" t="s">
        <v>1259</v>
      </c>
      <c r="AD305" s="3" t="s">
        <v>1259</v>
      </c>
      <c r="AE305" s="3" t="s">
        <v>1259</v>
      </c>
      <c r="AF305" s="3" t="s">
        <v>1259</v>
      </c>
      <c r="AG305" s="3" t="s">
        <v>1259</v>
      </c>
      <c r="AH305" s="3" t="s">
        <v>1259</v>
      </c>
      <c r="AI305" s="3" t="s">
        <v>1259</v>
      </c>
      <c r="AJ305" s="3" t="s">
        <v>1259</v>
      </c>
      <c r="AK305" s="3" t="s">
        <v>1259</v>
      </c>
      <c r="AL305" s="44">
        <v>228.3</v>
      </c>
      <c r="AM305" s="3" t="s">
        <v>1259</v>
      </c>
      <c r="AN305" s="46">
        <v>61.1</v>
      </c>
      <c r="AO305" s="47">
        <v>65.7</v>
      </c>
      <c r="AP305" s="3" t="s">
        <v>1259</v>
      </c>
      <c r="AQ305" s="49">
        <v>61.7</v>
      </c>
      <c r="AR305" s="3" t="s">
        <v>1259</v>
      </c>
      <c r="AS305" s="3" t="s">
        <v>1259</v>
      </c>
      <c r="AT305" s="3" t="s">
        <v>1259</v>
      </c>
      <c r="AU305" s="3" t="s">
        <v>1259</v>
      </c>
      <c r="AV305" s="3" t="s">
        <v>1259</v>
      </c>
      <c r="AW305" s="3" t="s">
        <v>1259</v>
      </c>
      <c r="AX305" s="56">
        <v>45.8</v>
      </c>
      <c r="AY305" s="57">
        <v>49.5</v>
      </c>
      <c r="AZ305" s="58">
        <v>47.4</v>
      </c>
      <c r="BA305" s="59">
        <v>45.3</v>
      </c>
    </row>
    <row r="306" spans="1:53" x14ac:dyDescent="0.25">
      <c r="A306" s="4">
        <v>33328</v>
      </c>
      <c r="B306" s="3" t="s">
        <v>1259</v>
      </c>
      <c r="C306" s="3" t="s">
        <v>1259</v>
      </c>
      <c r="D306" s="3" t="s">
        <v>1259</v>
      </c>
      <c r="E306" s="11">
        <v>65.8</v>
      </c>
      <c r="F306" s="12">
        <v>62.1</v>
      </c>
      <c r="G306" s="13">
        <v>72.099999999999994</v>
      </c>
      <c r="H306" s="3" t="s">
        <v>1259</v>
      </c>
      <c r="I306" s="3" t="s">
        <v>1259</v>
      </c>
      <c r="J306" s="3" t="s">
        <v>1259</v>
      </c>
      <c r="K306" s="3" t="s">
        <v>1259</v>
      </c>
      <c r="L306" s="3" t="s">
        <v>1259</v>
      </c>
      <c r="M306" s="3" t="s">
        <v>1259</v>
      </c>
      <c r="N306" s="3" t="s">
        <v>1259</v>
      </c>
      <c r="O306" s="3" t="s">
        <v>1259</v>
      </c>
      <c r="P306" s="3" t="s">
        <v>1259</v>
      </c>
      <c r="Q306" s="3" t="s">
        <v>1259</v>
      </c>
      <c r="R306" s="3" t="s">
        <v>1259</v>
      </c>
      <c r="S306" s="25">
        <v>221.1</v>
      </c>
      <c r="T306" s="3" t="s">
        <v>1259</v>
      </c>
      <c r="U306" s="3" t="s">
        <v>1259</v>
      </c>
      <c r="V306" s="3" t="s">
        <v>1259</v>
      </c>
      <c r="W306" s="3" t="s">
        <v>1259</v>
      </c>
      <c r="X306" s="3" t="s">
        <v>1259</v>
      </c>
      <c r="Y306" s="3" t="s">
        <v>1259</v>
      </c>
      <c r="Z306" s="3" t="s">
        <v>1259</v>
      </c>
      <c r="AA306" s="3" t="s">
        <v>1259</v>
      </c>
      <c r="AB306" s="3" t="s">
        <v>1259</v>
      </c>
      <c r="AC306" s="3" t="s">
        <v>1259</v>
      </c>
      <c r="AD306" s="3" t="s">
        <v>1259</v>
      </c>
      <c r="AE306" s="3" t="s">
        <v>1259</v>
      </c>
      <c r="AF306" s="3" t="s">
        <v>1259</v>
      </c>
      <c r="AG306" s="3" t="s">
        <v>1259</v>
      </c>
      <c r="AH306" s="3" t="s">
        <v>1259</v>
      </c>
      <c r="AI306" s="3" t="s">
        <v>1259</v>
      </c>
      <c r="AJ306" s="3" t="s">
        <v>1259</v>
      </c>
      <c r="AK306" s="3" t="s">
        <v>1259</v>
      </c>
      <c r="AL306" s="44">
        <v>206</v>
      </c>
      <c r="AM306" s="3" t="s">
        <v>1259</v>
      </c>
      <c r="AN306" s="46">
        <v>62.1</v>
      </c>
      <c r="AO306" s="47">
        <v>66.2</v>
      </c>
      <c r="AP306" s="3" t="s">
        <v>1259</v>
      </c>
      <c r="AQ306" s="49">
        <v>63.9</v>
      </c>
      <c r="AR306" s="3" t="s">
        <v>1259</v>
      </c>
      <c r="AS306" s="3" t="s">
        <v>1259</v>
      </c>
      <c r="AT306" s="3" t="s">
        <v>1259</v>
      </c>
      <c r="AU306" s="3" t="s">
        <v>1259</v>
      </c>
      <c r="AV306" s="3" t="s">
        <v>1259</v>
      </c>
      <c r="AW306" s="3" t="s">
        <v>1259</v>
      </c>
      <c r="AX306" s="56">
        <v>46.4</v>
      </c>
      <c r="AY306" s="57">
        <v>50.3</v>
      </c>
      <c r="AZ306" s="58">
        <v>47.9</v>
      </c>
      <c r="BA306" s="59">
        <v>45.7</v>
      </c>
    </row>
    <row r="307" spans="1:53" x14ac:dyDescent="0.25">
      <c r="A307" s="4">
        <v>33358</v>
      </c>
      <c r="B307" s="3" t="s">
        <v>1259</v>
      </c>
      <c r="C307" s="3" t="s">
        <v>1259</v>
      </c>
      <c r="D307" s="3" t="s">
        <v>1259</v>
      </c>
      <c r="E307" s="11">
        <v>65.599999999999994</v>
      </c>
      <c r="F307" s="12">
        <v>61.9</v>
      </c>
      <c r="G307" s="13">
        <v>72.2</v>
      </c>
      <c r="H307" s="3" t="s">
        <v>1259</v>
      </c>
      <c r="I307" s="3" t="s">
        <v>1259</v>
      </c>
      <c r="J307" s="3" t="s">
        <v>1259</v>
      </c>
      <c r="K307" s="3" t="s">
        <v>1259</v>
      </c>
      <c r="L307" s="3" t="s">
        <v>1259</v>
      </c>
      <c r="M307" s="3" t="s">
        <v>1259</v>
      </c>
      <c r="N307" s="3" t="s">
        <v>1259</v>
      </c>
      <c r="O307" s="3" t="s">
        <v>1259</v>
      </c>
      <c r="P307" s="3" t="s">
        <v>1259</v>
      </c>
      <c r="Q307" s="3" t="s">
        <v>1259</v>
      </c>
      <c r="R307" s="3" t="s">
        <v>1259</v>
      </c>
      <c r="S307" s="25">
        <v>221.5</v>
      </c>
      <c r="T307" s="3" t="s">
        <v>1259</v>
      </c>
      <c r="U307" s="3" t="s">
        <v>1259</v>
      </c>
      <c r="V307" s="3" t="s">
        <v>1259</v>
      </c>
      <c r="W307" s="3" t="s">
        <v>1259</v>
      </c>
      <c r="X307" s="3" t="s">
        <v>1259</v>
      </c>
      <c r="Y307" s="3" t="s">
        <v>1259</v>
      </c>
      <c r="Z307" s="3" t="s">
        <v>1259</v>
      </c>
      <c r="AA307" s="3" t="s">
        <v>1259</v>
      </c>
      <c r="AB307" s="3" t="s">
        <v>1259</v>
      </c>
      <c r="AC307" s="3" t="s">
        <v>1259</v>
      </c>
      <c r="AD307" s="3" t="s">
        <v>1259</v>
      </c>
      <c r="AE307" s="3" t="s">
        <v>1259</v>
      </c>
      <c r="AF307" s="3" t="s">
        <v>1259</v>
      </c>
      <c r="AG307" s="3" t="s">
        <v>1259</v>
      </c>
      <c r="AH307" s="3" t="s">
        <v>1259</v>
      </c>
      <c r="AI307" s="3" t="s">
        <v>1259</v>
      </c>
      <c r="AJ307" s="3" t="s">
        <v>1259</v>
      </c>
      <c r="AK307" s="3" t="s">
        <v>1259</v>
      </c>
      <c r="AL307" s="44">
        <v>221.3</v>
      </c>
      <c r="AM307" s="3" t="s">
        <v>1259</v>
      </c>
      <c r="AN307" s="46">
        <v>63.5</v>
      </c>
      <c r="AO307" s="47">
        <v>67.5</v>
      </c>
      <c r="AP307" s="3" t="s">
        <v>1259</v>
      </c>
      <c r="AQ307" s="49">
        <v>64.7</v>
      </c>
      <c r="AR307" s="3" t="s">
        <v>1259</v>
      </c>
      <c r="AS307" s="3" t="s">
        <v>1259</v>
      </c>
      <c r="AT307" s="3" t="s">
        <v>1259</v>
      </c>
      <c r="AU307" s="3" t="s">
        <v>1259</v>
      </c>
      <c r="AV307" s="3" t="s">
        <v>1259</v>
      </c>
      <c r="AW307" s="3" t="s">
        <v>1259</v>
      </c>
      <c r="AX307" s="56">
        <v>47.1</v>
      </c>
      <c r="AY307" s="57">
        <v>51.1</v>
      </c>
      <c r="AZ307" s="58">
        <v>48.5</v>
      </c>
      <c r="BA307" s="59">
        <v>46.2</v>
      </c>
    </row>
    <row r="308" spans="1:53" x14ac:dyDescent="0.25">
      <c r="A308" s="4">
        <v>33389</v>
      </c>
      <c r="B308" s="3" t="s">
        <v>1259</v>
      </c>
      <c r="C308" s="3" t="s">
        <v>1259</v>
      </c>
      <c r="D308" s="3" t="s">
        <v>1259</v>
      </c>
      <c r="E308" s="11">
        <v>66</v>
      </c>
      <c r="F308" s="12">
        <v>62.6</v>
      </c>
      <c r="G308" s="13">
        <v>72.3</v>
      </c>
      <c r="H308" s="3" t="s">
        <v>1259</v>
      </c>
      <c r="I308" s="3" t="s">
        <v>1259</v>
      </c>
      <c r="J308" s="3" t="s">
        <v>1259</v>
      </c>
      <c r="K308" s="3" t="s">
        <v>1259</v>
      </c>
      <c r="L308" s="3" t="s">
        <v>1259</v>
      </c>
      <c r="M308" s="3" t="s">
        <v>1259</v>
      </c>
      <c r="N308" s="3" t="s">
        <v>1259</v>
      </c>
      <c r="O308" s="3" t="s">
        <v>1259</v>
      </c>
      <c r="P308" s="3" t="s">
        <v>1259</v>
      </c>
      <c r="Q308" s="3" t="s">
        <v>1259</v>
      </c>
      <c r="R308" s="3" t="s">
        <v>1259</v>
      </c>
      <c r="S308" s="25">
        <v>223.9</v>
      </c>
      <c r="T308" s="3" t="s">
        <v>1259</v>
      </c>
      <c r="U308" s="3" t="s">
        <v>1259</v>
      </c>
      <c r="V308" s="3" t="s">
        <v>1259</v>
      </c>
      <c r="W308" s="3" t="s">
        <v>1259</v>
      </c>
      <c r="X308" s="3" t="s">
        <v>1259</v>
      </c>
      <c r="Y308" s="3" t="s">
        <v>1259</v>
      </c>
      <c r="Z308" s="3" t="s">
        <v>1259</v>
      </c>
      <c r="AA308" s="3" t="s">
        <v>1259</v>
      </c>
      <c r="AB308" s="3" t="s">
        <v>1259</v>
      </c>
      <c r="AC308" s="3" t="s">
        <v>1259</v>
      </c>
      <c r="AD308" s="3" t="s">
        <v>1259</v>
      </c>
      <c r="AE308" s="3" t="s">
        <v>1259</v>
      </c>
      <c r="AF308" s="3" t="s">
        <v>1259</v>
      </c>
      <c r="AG308" s="3" t="s">
        <v>1259</v>
      </c>
      <c r="AH308" s="3" t="s">
        <v>1259</v>
      </c>
      <c r="AI308" s="3" t="s">
        <v>1259</v>
      </c>
      <c r="AJ308" s="3" t="s">
        <v>1259</v>
      </c>
      <c r="AK308" s="3" t="s">
        <v>1259</v>
      </c>
      <c r="AL308" s="44">
        <v>213.1</v>
      </c>
      <c r="AM308" s="3" t="s">
        <v>1259</v>
      </c>
      <c r="AN308" s="46">
        <v>63.4</v>
      </c>
      <c r="AO308" s="47">
        <v>68.7</v>
      </c>
      <c r="AP308" s="3" t="s">
        <v>1259</v>
      </c>
      <c r="AQ308" s="49">
        <v>64.900000000000006</v>
      </c>
      <c r="AR308" s="3" t="s">
        <v>1259</v>
      </c>
      <c r="AS308" s="3" t="s">
        <v>1259</v>
      </c>
      <c r="AT308" s="3" t="s">
        <v>1259</v>
      </c>
      <c r="AU308" s="3" t="s">
        <v>1259</v>
      </c>
      <c r="AV308" s="3" t="s">
        <v>1259</v>
      </c>
      <c r="AW308" s="3" t="s">
        <v>1259</v>
      </c>
      <c r="AX308" s="56">
        <v>47.8</v>
      </c>
      <c r="AY308" s="57">
        <v>51.8</v>
      </c>
      <c r="AZ308" s="58">
        <v>49.2</v>
      </c>
      <c r="BA308" s="59">
        <v>46.7</v>
      </c>
    </row>
    <row r="309" spans="1:53" x14ac:dyDescent="0.25">
      <c r="A309" s="4">
        <v>33419</v>
      </c>
      <c r="B309" s="3" t="s">
        <v>1259</v>
      </c>
      <c r="C309" s="3" t="s">
        <v>1259</v>
      </c>
      <c r="D309" s="3" t="s">
        <v>1259</v>
      </c>
      <c r="E309" s="11">
        <v>66</v>
      </c>
      <c r="F309" s="12">
        <v>62.6</v>
      </c>
      <c r="G309" s="13">
        <v>72.3</v>
      </c>
      <c r="H309" s="3" t="s">
        <v>1259</v>
      </c>
      <c r="I309" s="3" t="s">
        <v>1259</v>
      </c>
      <c r="J309" s="3" t="s">
        <v>1259</v>
      </c>
      <c r="K309" s="3" t="s">
        <v>1259</v>
      </c>
      <c r="L309" s="3" t="s">
        <v>1259</v>
      </c>
      <c r="M309" s="3" t="s">
        <v>1259</v>
      </c>
      <c r="N309" s="3" t="s">
        <v>1259</v>
      </c>
      <c r="O309" s="3" t="s">
        <v>1259</v>
      </c>
      <c r="P309" s="3" t="s">
        <v>1259</v>
      </c>
      <c r="Q309" s="3" t="s">
        <v>1259</v>
      </c>
      <c r="R309" s="3" t="s">
        <v>1259</v>
      </c>
      <c r="S309" s="25">
        <v>224.1</v>
      </c>
      <c r="T309" s="3" t="s">
        <v>1259</v>
      </c>
      <c r="U309" s="3" t="s">
        <v>1259</v>
      </c>
      <c r="V309" s="3" t="s">
        <v>1259</v>
      </c>
      <c r="W309" s="3" t="s">
        <v>1259</v>
      </c>
      <c r="X309" s="3" t="s">
        <v>1259</v>
      </c>
      <c r="Y309" s="3" t="s">
        <v>1259</v>
      </c>
      <c r="Z309" s="3" t="s">
        <v>1259</v>
      </c>
      <c r="AA309" s="3" t="s">
        <v>1259</v>
      </c>
      <c r="AB309" s="3" t="s">
        <v>1259</v>
      </c>
      <c r="AC309" s="3" t="s">
        <v>1259</v>
      </c>
      <c r="AD309" s="3" t="s">
        <v>1259</v>
      </c>
      <c r="AE309" s="3" t="s">
        <v>1259</v>
      </c>
      <c r="AF309" s="3" t="s">
        <v>1259</v>
      </c>
      <c r="AG309" s="3" t="s">
        <v>1259</v>
      </c>
      <c r="AH309" s="3" t="s">
        <v>1259</v>
      </c>
      <c r="AI309" s="3" t="s">
        <v>1259</v>
      </c>
      <c r="AJ309" s="3" t="s">
        <v>1259</v>
      </c>
      <c r="AK309" s="3" t="s">
        <v>1259</v>
      </c>
      <c r="AL309" s="44">
        <v>203</v>
      </c>
      <c r="AM309" s="3" t="s">
        <v>1259</v>
      </c>
      <c r="AN309" s="46">
        <v>63.2</v>
      </c>
      <c r="AO309" s="47">
        <v>69.400000000000006</v>
      </c>
      <c r="AP309" s="3" t="s">
        <v>1259</v>
      </c>
      <c r="AQ309" s="49">
        <v>66.400000000000006</v>
      </c>
      <c r="AR309" s="3" t="s">
        <v>1259</v>
      </c>
      <c r="AS309" s="3" t="s">
        <v>1259</v>
      </c>
      <c r="AT309" s="3" t="s">
        <v>1259</v>
      </c>
      <c r="AU309" s="3" t="s">
        <v>1259</v>
      </c>
      <c r="AV309" s="3" t="s">
        <v>1259</v>
      </c>
      <c r="AW309" s="3" t="s">
        <v>1259</v>
      </c>
      <c r="AX309" s="56">
        <v>48.4</v>
      </c>
      <c r="AY309" s="57">
        <v>52.4</v>
      </c>
      <c r="AZ309" s="58">
        <v>49.9</v>
      </c>
      <c r="BA309" s="59">
        <v>47.2</v>
      </c>
    </row>
    <row r="310" spans="1:53" x14ac:dyDescent="0.25">
      <c r="A310" s="4">
        <v>33450</v>
      </c>
      <c r="B310" s="3" t="s">
        <v>1259</v>
      </c>
      <c r="C310" s="3" t="s">
        <v>1259</v>
      </c>
      <c r="D310" s="3" t="s">
        <v>1259</v>
      </c>
      <c r="E310" s="11">
        <v>66.099999999999994</v>
      </c>
      <c r="F310" s="12">
        <v>62.7</v>
      </c>
      <c r="G310" s="13">
        <v>72.599999999999994</v>
      </c>
      <c r="H310" s="3" t="s">
        <v>1259</v>
      </c>
      <c r="I310" s="3" t="s">
        <v>1259</v>
      </c>
      <c r="J310" s="3" t="s">
        <v>1259</v>
      </c>
      <c r="K310" s="3" t="s">
        <v>1259</v>
      </c>
      <c r="L310" s="3" t="s">
        <v>1259</v>
      </c>
      <c r="M310" s="3" t="s">
        <v>1259</v>
      </c>
      <c r="N310" s="3" t="s">
        <v>1259</v>
      </c>
      <c r="O310" s="3" t="s">
        <v>1259</v>
      </c>
      <c r="P310" s="3" t="s">
        <v>1259</v>
      </c>
      <c r="Q310" s="3" t="s">
        <v>1259</v>
      </c>
      <c r="R310" s="3" t="s">
        <v>1259</v>
      </c>
      <c r="S310" s="25">
        <v>222.1</v>
      </c>
      <c r="T310" s="3" t="s">
        <v>1259</v>
      </c>
      <c r="U310" s="3" t="s">
        <v>1259</v>
      </c>
      <c r="V310" s="3" t="s">
        <v>1259</v>
      </c>
      <c r="W310" s="3" t="s">
        <v>1259</v>
      </c>
      <c r="X310" s="3" t="s">
        <v>1259</v>
      </c>
      <c r="Y310" s="3" t="s">
        <v>1259</v>
      </c>
      <c r="Z310" s="3" t="s">
        <v>1259</v>
      </c>
      <c r="AA310" s="3" t="s">
        <v>1259</v>
      </c>
      <c r="AB310" s="3" t="s">
        <v>1259</v>
      </c>
      <c r="AC310" s="3" t="s">
        <v>1259</v>
      </c>
      <c r="AD310" s="3" t="s">
        <v>1259</v>
      </c>
      <c r="AE310" s="3" t="s">
        <v>1259</v>
      </c>
      <c r="AF310" s="3" t="s">
        <v>1259</v>
      </c>
      <c r="AG310" s="3" t="s">
        <v>1259</v>
      </c>
      <c r="AH310" s="3" t="s">
        <v>1259</v>
      </c>
      <c r="AI310" s="3" t="s">
        <v>1259</v>
      </c>
      <c r="AJ310" s="3" t="s">
        <v>1259</v>
      </c>
      <c r="AK310" s="3" t="s">
        <v>1259</v>
      </c>
      <c r="AL310" s="44">
        <v>214.5</v>
      </c>
      <c r="AM310" s="3" t="s">
        <v>1259</v>
      </c>
      <c r="AN310" s="46">
        <v>62.9</v>
      </c>
      <c r="AO310" s="47">
        <v>69.900000000000006</v>
      </c>
      <c r="AP310" s="3" t="s">
        <v>1259</v>
      </c>
      <c r="AQ310" s="49">
        <v>66.599999999999994</v>
      </c>
      <c r="AR310" s="3" t="s">
        <v>1259</v>
      </c>
      <c r="AS310" s="3" t="s">
        <v>1259</v>
      </c>
      <c r="AT310" s="3" t="s">
        <v>1259</v>
      </c>
      <c r="AU310" s="3" t="s">
        <v>1259</v>
      </c>
      <c r="AV310" s="3" t="s">
        <v>1259</v>
      </c>
      <c r="AW310" s="3" t="s">
        <v>1259</v>
      </c>
      <c r="AX310" s="56">
        <v>49</v>
      </c>
      <c r="AY310" s="57">
        <v>53</v>
      </c>
      <c r="AZ310" s="58">
        <v>50.6</v>
      </c>
      <c r="BA310" s="59">
        <v>47.7</v>
      </c>
    </row>
    <row r="311" spans="1:53" x14ac:dyDescent="0.25">
      <c r="A311" s="4">
        <v>33481</v>
      </c>
      <c r="B311" s="3" t="s">
        <v>1259</v>
      </c>
      <c r="C311" s="3" t="s">
        <v>1259</v>
      </c>
      <c r="D311" s="3" t="s">
        <v>1259</v>
      </c>
      <c r="E311" s="11">
        <v>66</v>
      </c>
      <c r="F311" s="12">
        <v>62.5</v>
      </c>
      <c r="G311" s="13">
        <v>72.599999999999994</v>
      </c>
      <c r="H311" s="3" t="s">
        <v>1259</v>
      </c>
      <c r="I311" s="3" t="s">
        <v>1259</v>
      </c>
      <c r="J311" s="3" t="s">
        <v>1259</v>
      </c>
      <c r="K311" s="3" t="s">
        <v>1259</v>
      </c>
      <c r="L311" s="3" t="s">
        <v>1259</v>
      </c>
      <c r="M311" s="3" t="s">
        <v>1259</v>
      </c>
      <c r="N311" s="3" t="s">
        <v>1259</v>
      </c>
      <c r="O311" s="3" t="s">
        <v>1259</v>
      </c>
      <c r="P311" s="3" t="s">
        <v>1259</v>
      </c>
      <c r="Q311" s="3" t="s">
        <v>1259</v>
      </c>
      <c r="R311" s="3" t="s">
        <v>1259</v>
      </c>
      <c r="S311" s="25">
        <v>221</v>
      </c>
      <c r="T311" s="3" t="s">
        <v>1259</v>
      </c>
      <c r="U311" s="3" t="s">
        <v>1259</v>
      </c>
      <c r="V311" s="3" t="s">
        <v>1259</v>
      </c>
      <c r="W311" s="3" t="s">
        <v>1259</v>
      </c>
      <c r="X311" s="3" t="s">
        <v>1259</v>
      </c>
      <c r="Y311" s="3" t="s">
        <v>1259</v>
      </c>
      <c r="Z311" s="3" t="s">
        <v>1259</v>
      </c>
      <c r="AA311" s="3" t="s">
        <v>1259</v>
      </c>
      <c r="AB311" s="3" t="s">
        <v>1259</v>
      </c>
      <c r="AC311" s="3" t="s">
        <v>1259</v>
      </c>
      <c r="AD311" s="3" t="s">
        <v>1259</v>
      </c>
      <c r="AE311" s="3" t="s">
        <v>1259</v>
      </c>
      <c r="AF311" s="3" t="s">
        <v>1259</v>
      </c>
      <c r="AG311" s="3" t="s">
        <v>1259</v>
      </c>
      <c r="AH311" s="3" t="s">
        <v>1259</v>
      </c>
      <c r="AI311" s="3" t="s">
        <v>1259</v>
      </c>
      <c r="AJ311" s="3" t="s">
        <v>1259</v>
      </c>
      <c r="AK311" s="3" t="s">
        <v>1259</v>
      </c>
      <c r="AL311" s="44">
        <v>205.2</v>
      </c>
      <c r="AM311" s="3" t="s">
        <v>1259</v>
      </c>
      <c r="AN311" s="46">
        <v>62.6</v>
      </c>
      <c r="AO311" s="47">
        <v>69.599999999999994</v>
      </c>
      <c r="AP311" s="3" t="s">
        <v>1259</v>
      </c>
      <c r="AQ311" s="49">
        <v>67.5</v>
      </c>
      <c r="AR311" s="3" t="s">
        <v>1259</v>
      </c>
      <c r="AS311" s="3" t="s">
        <v>1259</v>
      </c>
      <c r="AT311" s="3" t="s">
        <v>1259</v>
      </c>
      <c r="AU311" s="3" t="s">
        <v>1259</v>
      </c>
      <c r="AV311" s="3" t="s">
        <v>1259</v>
      </c>
      <c r="AW311" s="3" t="s">
        <v>1259</v>
      </c>
      <c r="AX311" s="56">
        <v>49.6</v>
      </c>
      <c r="AY311" s="57">
        <v>53.6</v>
      </c>
      <c r="AZ311" s="58">
        <v>51.4</v>
      </c>
      <c r="BA311" s="59">
        <v>48.2</v>
      </c>
    </row>
    <row r="312" spans="1:53" x14ac:dyDescent="0.25">
      <c r="A312" s="4">
        <v>33511</v>
      </c>
      <c r="B312" s="3" t="s">
        <v>1259</v>
      </c>
      <c r="C312" s="3" t="s">
        <v>1259</v>
      </c>
      <c r="D312" s="3" t="s">
        <v>1259</v>
      </c>
      <c r="E312" s="11">
        <v>66</v>
      </c>
      <c r="F312" s="12">
        <v>62.5</v>
      </c>
      <c r="G312" s="13">
        <v>72.599999999999994</v>
      </c>
      <c r="H312" s="3" t="s">
        <v>1259</v>
      </c>
      <c r="I312" s="3" t="s">
        <v>1259</v>
      </c>
      <c r="J312" s="3" t="s">
        <v>1259</v>
      </c>
      <c r="K312" s="3" t="s">
        <v>1259</v>
      </c>
      <c r="L312" s="3" t="s">
        <v>1259</v>
      </c>
      <c r="M312" s="3" t="s">
        <v>1259</v>
      </c>
      <c r="N312" s="3" t="s">
        <v>1259</v>
      </c>
      <c r="O312" s="3" t="s">
        <v>1259</v>
      </c>
      <c r="P312" s="3" t="s">
        <v>1259</v>
      </c>
      <c r="Q312" s="3" t="s">
        <v>1259</v>
      </c>
      <c r="R312" s="3" t="s">
        <v>1259</v>
      </c>
      <c r="S312" s="25">
        <v>219.2</v>
      </c>
      <c r="T312" s="3" t="s">
        <v>1259</v>
      </c>
      <c r="U312" s="3" t="s">
        <v>1259</v>
      </c>
      <c r="V312" s="3" t="s">
        <v>1259</v>
      </c>
      <c r="W312" s="3" t="s">
        <v>1259</v>
      </c>
      <c r="X312" s="3" t="s">
        <v>1259</v>
      </c>
      <c r="Y312" s="3" t="s">
        <v>1259</v>
      </c>
      <c r="Z312" s="3" t="s">
        <v>1259</v>
      </c>
      <c r="AA312" s="3" t="s">
        <v>1259</v>
      </c>
      <c r="AB312" s="3" t="s">
        <v>1259</v>
      </c>
      <c r="AC312" s="3" t="s">
        <v>1259</v>
      </c>
      <c r="AD312" s="3" t="s">
        <v>1259</v>
      </c>
      <c r="AE312" s="3" t="s">
        <v>1259</v>
      </c>
      <c r="AF312" s="3" t="s">
        <v>1259</v>
      </c>
      <c r="AG312" s="3" t="s">
        <v>1259</v>
      </c>
      <c r="AH312" s="3" t="s">
        <v>1259</v>
      </c>
      <c r="AI312" s="3" t="s">
        <v>1259</v>
      </c>
      <c r="AJ312" s="3" t="s">
        <v>1259</v>
      </c>
      <c r="AK312" s="3" t="s">
        <v>1259</v>
      </c>
      <c r="AL312" s="44">
        <v>204.9</v>
      </c>
      <c r="AM312" s="3" t="s">
        <v>1259</v>
      </c>
      <c r="AN312" s="46">
        <v>62.4</v>
      </c>
      <c r="AO312" s="47">
        <v>69.7</v>
      </c>
      <c r="AP312" s="3" t="s">
        <v>1259</v>
      </c>
      <c r="AQ312" s="49">
        <v>68</v>
      </c>
      <c r="AR312" s="3" t="s">
        <v>1259</v>
      </c>
      <c r="AS312" s="3" t="s">
        <v>1259</v>
      </c>
      <c r="AT312" s="3" t="s">
        <v>1259</v>
      </c>
      <c r="AU312" s="3" t="s">
        <v>1259</v>
      </c>
      <c r="AV312" s="3" t="s">
        <v>1259</v>
      </c>
      <c r="AW312" s="3" t="s">
        <v>1259</v>
      </c>
      <c r="AX312" s="56">
        <v>50.2</v>
      </c>
      <c r="AY312" s="57">
        <v>54.1</v>
      </c>
      <c r="AZ312" s="58">
        <v>52.2</v>
      </c>
      <c r="BA312" s="59">
        <v>48.8</v>
      </c>
    </row>
    <row r="313" spans="1:53" x14ac:dyDescent="0.25">
      <c r="A313" s="4">
        <v>33542</v>
      </c>
      <c r="B313" s="3" t="s">
        <v>1259</v>
      </c>
      <c r="C313" s="3" t="s">
        <v>1259</v>
      </c>
      <c r="D313" s="3" t="s">
        <v>1259</v>
      </c>
      <c r="E313" s="11">
        <v>66</v>
      </c>
      <c r="F313" s="12">
        <v>62.6</v>
      </c>
      <c r="G313" s="13">
        <v>72.400000000000006</v>
      </c>
      <c r="H313" s="3" t="s">
        <v>1259</v>
      </c>
      <c r="I313" s="3" t="s">
        <v>1259</v>
      </c>
      <c r="J313" s="3" t="s">
        <v>1259</v>
      </c>
      <c r="K313" s="3" t="s">
        <v>1259</v>
      </c>
      <c r="L313" s="3" t="s">
        <v>1259</v>
      </c>
      <c r="M313" s="3" t="s">
        <v>1259</v>
      </c>
      <c r="N313" s="3" t="s">
        <v>1259</v>
      </c>
      <c r="O313" s="3" t="s">
        <v>1259</v>
      </c>
      <c r="P313" s="3" t="s">
        <v>1259</v>
      </c>
      <c r="Q313" s="3" t="s">
        <v>1259</v>
      </c>
      <c r="R313" s="3" t="s">
        <v>1259</v>
      </c>
      <c r="S313" s="25">
        <v>219.2</v>
      </c>
      <c r="T313" s="3" t="s">
        <v>1259</v>
      </c>
      <c r="U313" s="3" t="s">
        <v>1259</v>
      </c>
      <c r="V313" s="3" t="s">
        <v>1259</v>
      </c>
      <c r="W313" s="3" t="s">
        <v>1259</v>
      </c>
      <c r="X313" s="3" t="s">
        <v>1259</v>
      </c>
      <c r="Y313" s="3" t="s">
        <v>1259</v>
      </c>
      <c r="Z313" s="3" t="s">
        <v>1259</v>
      </c>
      <c r="AA313" s="3" t="s">
        <v>1259</v>
      </c>
      <c r="AB313" s="3" t="s">
        <v>1259</v>
      </c>
      <c r="AC313" s="3" t="s">
        <v>1259</v>
      </c>
      <c r="AD313" s="3" t="s">
        <v>1259</v>
      </c>
      <c r="AE313" s="3" t="s">
        <v>1259</v>
      </c>
      <c r="AF313" s="3" t="s">
        <v>1259</v>
      </c>
      <c r="AG313" s="3" t="s">
        <v>1259</v>
      </c>
      <c r="AH313" s="3" t="s">
        <v>1259</v>
      </c>
      <c r="AI313" s="3" t="s">
        <v>1259</v>
      </c>
      <c r="AJ313" s="3" t="s">
        <v>1259</v>
      </c>
      <c r="AK313" s="3" t="s">
        <v>1259</v>
      </c>
      <c r="AL313" s="44">
        <v>186.9</v>
      </c>
      <c r="AM313" s="3" t="s">
        <v>1259</v>
      </c>
      <c r="AN313" s="46">
        <v>62</v>
      </c>
      <c r="AO313" s="47">
        <v>69.7</v>
      </c>
      <c r="AP313" s="3" t="s">
        <v>1259</v>
      </c>
      <c r="AQ313" s="49">
        <v>68.3</v>
      </c>
      <c r="AR313" s="3" t="s">
        <v>1259</v>
      </c>
      <c r="AS313" s="3" t="s">
        <v>1259</v>
      </c>
      <c r="AT313" s="3" t="s">
        <v>1259</v>
      </c>
      <c r="AU313" s="3" t="s">
        <v>1259</v>
      </c>
      <c r="AV313" s="3" t="s">
        <v>1259</v>
      </c>
      <c r="AW313" s="3" t="s">
        <v>1259</v>
      </c>
      <c r="AX313" s="56">
        <v>50.7</v>
      </c>
      <c r="AY313" s="57">
        <v>54.6</v>
      </c>
      <c r="AZ313" s="58">
        <v>52.8</v>
      </c>
      <c r="BA313" s="59">
        <v>49.4</v>
      </c>
    </row>
    <row r="314" spans="1:53" x14ac:dyDescent="0.25">
      <c r="A314" s="4">
        <v>33572</v>
      </c>
      <c r="B314" s="3" t="s">
        <v>1259</v>
      </c>
      <c r="C314" s="3" t="s">
        <v>1259</v>
      </c>
      <c r="D314" s="3" t="s">
        <v>1259</v>
      </c>
      <c r="E314" s="11">
        <v>65.7</v>
      </c>
      <c r="F314" s="12">
        <v>62.3</v>
      </c>
      <c r="G314" s="13">
        <v>72.2</v>
      </c>
      <c r="H314" s="3" t="s">
        <v>1259</v>
      </c>
      <c r="I314" s="3" t="s">
        <v>1259</v>
      </c>
      <c r="J314" s="3" t="s">
        <v>1259</v>
      </c>
      <c r="K314" s="3" t="s">
        <v>1259</v>
      </c>
      <c r="L314" s="3" t="s">
        <v>1259</v>
      </c>
      <c r="M314" s="3" t="s">
        <v>1259</v>
      </c>
      <c r="N314" s="3" t="s">
        <v>1259</v>
      </c>
      <c r="O314" s="3" t="s">
        <v>1259</v>
      </c>
      <c r="P314" s="3" t="s">
        <v>1259</v>
      </c>
      <c r="Q314" s="3" t="s">
        <v>1259</v>
      </c>
      <c r="R314" s="3" t="s">
        <v>1259</v>
      </c>
      <c r="S314" s="25">
        <v>217.6</v>
      </c>
      <c r="T314" s="3" t="s">
        <v>1259</v>
      </c>
      <c r="U314" s="3" t="s">
        <v>1259</v>
      </c>
      <c r="V314" s="3" t="s">
        <v>1259</v>
      </c>
      <c r="W314" s="3" t="s">
        <v>1259</v>
      </c>
      <c r="X314" s="3" t="s">
        <v>1259</v>
      </c>
      <c r="Y314" s="3" t="s">
        <v>1259</v>
      </c>
      <c r="Z314" s="3" t="s">
        <v>1259</v>
      </c>
      <c r="AA314" s="3" t="s">
        <v>1259</v>
      </c>
      <c r="AB314" s="3" t="s">
        <v>1259</v>
      </c>
      <c r="AC314" s="3" t="s">
        <v>1259</v>
      </c>
      <c r="AD314" s="3" t="s">
        <v>1259</v>
      </c>
      <c r="AE314" s="3" t="s">
        <v>1259</v>
      </c>
      <c r="AF314" s="3" t="s">
        <v>1259</v>
      </c>
      <c r="AG314" s="3" t="s">
        <v>1259</v>
      </c>
      <c r="AH314" s="3" t="s">
        <v>1259</v>
      </c>
      <c r="AI314" s="3" t="s">
        <v>1259</v>
      </c>
      <c r="AJ314" s="3" t="s">
        <v>1259</v>
      </c>
      <c r="AK314" s="3" t="s">
        <v>1259</v>
      </c>
      <c r="AL314" s="44">
        <v>193.5</v>
      </c>
      <c r="AM314" s="3" t="s">
        <v>1259</v>
      </c>
      <c r="AN314" s="46">
        <v>60.7</v>
      </c>
      <c r="AO314" s="47">
        <v>70.3</v>
      </c>
      <c r="AP314" s="3" t="s">
        <v>1259</v>
      </c>
      <c r="AQ314" s="49">
        <v>69.900000000000006</v>
      </c>
      <c r="AR314" s="3" t="s">
        <v>1259</v>
      </c>
      <c r="AS314" s="3" t="s">
        <v>1259</v>
      </c>
      <c r="AT314" s="3" t="s">
        <v>1259</v>
      </c>
      <c r="AU314" s="3" t="s">
        <v>1259</v>
      </c>
      <c r="AV314" s="3" t="s">
        <v>1259</v>
      </c>
      <c r="AW314" s="3" t="s">
        <v>1259</v>
      </c>
      <c r="AX314" s="56">
        <v>51.1</v>
      </c>
      <c r="AY314" s="57">
        <v>55.1</v>
      </c>
      <c r="AZ314" s="58">
        <v>53.3</v>
      </c>
      <c r="BA314" s="59">
        <v>50</v>
      </c>
    </row>
    <row r="315" spans="1:53" x14ac:dyDescent="0.25">
      <c r="A315" s="4">
        <v>33603</v>
      </c>
      <c r="B315" s="3" t="s">
        <v>1259</v>
      </c>
      <c r="C315" s="3" t="s">
        <v>1259</v>
      </c>
      <c r="D315" s="3" t="s">
        <v>1259</v>
      </c>
      <c r="E315" s="11">
        <v>65.7</v>
      </c>
      <c r="F315" s="12">
        <v>62.2</v>
      </c>
      <c r="G315" s="13">
        <v>72.3</v>
      </c>
      <c r="H315" s="3" t="s">
        <v>1259</v>
      </c>
      <c r="I315" s="3" t="s">
        <v>1259</v>
      </c>
      <c r="J315" s="3" t="s">
        <v>1259</v>
      </c>
      <c r="K315" s="3" t="s">
        <v>1259</v>
      </c>
      <c r="L315" s="3" t="s">
        <v>1259</v>
      </c>
      <c r="M315" s="3" t="s">
        <v>1259</v>
      </c>
      <c r="N315" s="3" t="s">
        <v>1259</v>
      </c>
      <c r="O315" s="3" t="s">
        <v>1259</v>
      </c>
      <c r="P315" s="3" t="s">
        <v>1259</v>
      </c>
      <c r="Q315" s="3" t="s">
        <v>1259</v>
      </c>
      <c r="R315" s="3" t="s">
        <v>1259</v>
      </c>
      <c r="S315" s="25">
        <v>214.7</v>
      </c>
      <c r="T315" s="3" t="s">
        <v>1259</v>
      </c>
      <c r="U315" s="3" t="s">
        <v>1259</v>
      </c>
      <c r="V315" s="3" t="s">
        <v>1259</v>
      </c>
      <c r="W315" s="3" t="s">
        <v>1259</v>
      </c>
      <c r="X315" s="3" t="s">
        <v>1259</v>
      </c>
      <c r="Y315" s="3" t="s">
        <v>1259</v>
      </c>
      <c r="Z315" s="3" t="s">
        <v>1259</v>
      </c>
      <c r="AA315" s="3" t="s">
        <v>1259</v>
      </c>
      <c r="AB315" s="3" t="s">
        <v>1259</v>
      </c>
      <c r="AC315" s="3" t="s">
        <v>1259</v>
      </c>
      <c r="AD315" s="3" t="s">
        <v>1259</v>
      </c>
      <c r="AE315" s="3" t="s">
        <v>1259</v>
      </c>
      <c r="AF315" s="3" t="s">
        <v>1259</v>
      </c>
      <c r="AG315" s="3" t="s">
        <v>1259</v>
      </c>
      <c r="AH315" s="3" t="s">
        <v>1259</v>
      </c>
      <c r="AI315" s="3" t="s">
        <v>1259</v>
      </c>
      <c r="AJ315" s="3" t="s">
        <v>1259</v>
      </c>
      <c r="AK315" s="3" t="s">
        <v>1259</v>
      </c>
      <c r="AL315" s="44">
        <v>193.8</v>
      </c>
      <c r="AM315" s="3" t="s">
        <v>1259</v>
      </c>
      <c r="AN315" s="46">
        <v>59.7</v>
      </c>
      <c r="AO315" s="47">
        <v>70.900000000000006</v>
      </c>
      <c r="AP315" s="3" t="s">
        <v>1259</v>
      </c>
      <c r="AQ315" s="49">
        <v>70.7</v>
      </c>
      <c r="AR315" s="3" t="s">
        <v>1259</v>
      </c>
      <c r="AS315" s="3" t="s">
        <v>1259</v>
      </c>
      <c r="AT315" s="3" t="s">
        <v>1259</v>
      </c>
      <c r="AU315" s="3" t="s">
        <v>1259</v>
      </c>
      <c r="AV315" s="3" t="s">
        <v>1259</v>
      </c>
      <c r="AW315" s="3" t="s">
        <v>1259</v>
      </c>
      <c r="AX315" s="56">
        <v>51.3</v>
      </c>
      <c r="AY315" s="57">
        <v>55.5</v>
      </c>
      <c r="AZ315" s="58">
        <v>53.6</v>
      </c>
      <c r="BA315" s="59">
        <v>50.6</v>
      </c>
    </row>
    <row r="316" spans="1:53" x14ac:dyDescent="0.25">
      <c r="A316" s="4">
        <v>33634</v>
      </c>
      <c r="B316" s="3" t="s">
        <v>1259</v>
      </c>
      <c r="C316" s="3" t="s">
        <v>1259</v>
      </c>
      <c r="D316" s="3" t="s">
        <v>1259</v>
      </c>
      <c r="E316" s="11">
        <v>65.599999999999994</v>
      </c>
      <c r="F316" s="12">
        <v>62.1</v>
      </c>
      <c r="G316" s="13">
        <v>72.2</v>
      </c>
      <c r="H316" s="3" t="s">
        <v>1259</v>
      </c>
      <c r="I316" s="3" t="s">
        <v>1259</v>
      </c>
      <c r="J316" s="3" t="s">
        <v>1259</v>
      </c>
      <c r="K316" s="3" t="s">
        <v>1259</v>
      </c>
      <c r="L316" s="3" t="s">
        <v>1259</v>
      </c>
      <c r="M316" s="3" t="s">
        <v>1259</v>
      </c>
      <c r="N316" s="3" t="s">
        <v>1259</v>
      </c>
      <c r="O316" s="3" t="s">
        <v>1259</v>
      </c>
      <c r="P316" s="3" t="s">
        <v>1259</v>
      </c>
      <c r="Q316" s="3" t="s">
        <v>1259</v>
      </c>
      <c r="R316" s="3" t="s">
        <v>1259</v>
      </c>
      <c r="S316" s="25">
        <v>212.1</v>
      </c>
      <c r="T316" s="3" t="s">
        <v>1259</v>
      </c>
      <c r="U316" s="3" t="s">
        <v>1259</v>
      </c>
      <c r="V316" s="3" t="s">
        <v>1259</v>
      </c>
      <c r="W316" s="3" t="s">
        <v>1259</v>
      </c>
      <c r="X316" s="3" t="s">
        <v>1259</v>
      </c>
      <c r="Y316" s="3" t="s">
        <v>1259</v>
      </c>
      <c r="Z316" s="3" t="s">
        <v>1259</v>
      </c>
      <c r="AA316" s="3" t="s">
        <v>1259</v>
      </c>
      <c r="AB316" s="3" t="s">
        <v>1259</v>
      </c>
      <c r="AC316" s="3" t="s">
        <v>1259</v>
      </c>
      <c r="AD316" s="3" t="s">
        <v>1259</v>
      </c>
      <c r="AE316" s="3" t="s">
        <v>1259</v>
      </c>
      <c r="AF316" s="3" t="s">
        <v>1259</v>
      </c>
      <c r="AG316" s="3" t="s">
        <v>1259</v>
      </c>
      <c r="AH316" s="3" t="s">
        <v>1259</v>
      </c>
      <c r="AI316" s="3" t="s">
        <v>1259</v>
      </c>
      <c r="AJ316" s="3" t="s">
        <v>1259</v>
      </c>
      <c r="AK316" s="3" t="s">
        <v>1259</v>
      </c>
      <c r="AL316" s="44">
        <v>188.9</v>
      </c>
      <c r="AM316" s="3" t="s">
        <v>1259</v>
      </c>
      <c r="AN316" s="46">
        <v>59.4</v>
      </c>
      <c r="AO316" s="47">
        <v>71.5</v>
      </c>
      <c r="AP316" s="3" t="s">
        <v>1259</v>
      </c>
      <c r="AQ316" s="49">
        <v>71</v>
      </c>
      <c r="AR316" s="3" t="s">
        <v>1259</v>
      </c>
      <c r="AS316" s="3" t="s">
        <v>1259</v>
      </c>
      <c r="AT316" s="3" t="s">
        <v>1259</v>
      </c>
      <c r="AU316" s="3" t="s">
        <v>1259</v>
      </c>
      <c r="AV316" s="3" t="s">
        <v>1259</v>
      </c>
      <c r="AW316" s="3" t="s">
        <v>1259</v>
      </c>
      <c r="AX316" s="56">
        <v>51.4</v>
      </c>
      <c r="AY316" s="57">
        <v>55.8</v>
      </c>
      <c r="AZ316" s="58">
        <v>53.9</v>
      </c>
      <c r="BA316" s="59">
        <v>51.1</v>
      </c>
    </row>
    <row r="317" spans="1:53" x14ac:dyDescent="0.25">
      <c r="A317" s="4">
        <v>33663</v>
      </c>
      <c r="B317" s="3" t="s">
        <v>1259</v>
      </c>
      <c r="C317" s="3" t="s">
        <v>1259</v>
      </c>
      <c r="D317" s="3" t="s">
        <v>1259</v>
      </c>
      <c r="E317" s="11">
        <v>65.5</v>
      </c>
      <c r="F317" s="12">
        <v>62</v>
      </c>
      <c r="G317" s="13">
        <v>72.3</v>
      </c>
      <c r="H317" s="3" t="s">
        <v>1259</v>
      </c>
      <c r="I317" s="3" t="s">
        <v>1259</v>
      </c>
      <c r="J317" s="3" t="s">
        <v>1259</v>
      </c>
      <c r="K317" s="3" t="s">
        <v>1259</v>
      </c>
      <c r="L317" s="3" t="s">
        <v>1259</v>
      </c>
      <c r="M317" s="3" t="s">
        <v>1259</v>
      </c>
      <c r="N317" s="3" t="s">
        <v>1259</v>
      </c>
      <c r="O317" s="3" t="s">
        <v>1259</v>
      </c>
      <c r="P317" s="3" t="s">
        <v>1259</v>
      </c>
      <c r="Q317" s="3" t="s">
        <v>1259</v>
      </c>
      <c r="R317" s="3" t="s">
        <v>1259</v>
      </c>
      <c r="S317" s="25">
        <v>209.8</v>
      </c>
      <c r="T317" s="3" t="s">
        <v>1259</v>
      </c>
      <c r="U317" s="3" t="s">
        <v>1259</v>
      </c>
      <c r="V317" s="3" t="s">
        <v>1259</v>
      </c>
      <c r="W317" s="3" t="s">
        <v>1259</v>
      </c>
      <c r="X317" s="3" t="s">
        <v>1259</v>
      </c>
      <c r="Y317" s="3" t="s">
        <v>1259</v>
      </c>
      <c r="Z317" s="3" t="s">
        <v>1259</v>
      </c>
      <c r="AA317" s="3" t="s">
        <v>1259</v>
      </c>
      <c r="AB317" s="3" t="s">
        <v>1259</v>
      </c>
      <c r="AC317" s="3" t="s">
        <v>1259</v>
      </c>
      <c r="AD317" s="3" t="s">
        <v>1259</v>
      </c>
      <c r="AE317" s="3" t="s">
        <v>1259</v>
      </c>
      <c r="AF317" s="3" t="s">
        <v>1259</v>
      </c>
      <c r="AG317" s="3" t="s">
        <v>1259</v>
      </c>
      <c r="AH317" s="3" t="s">
        <v>1259</v>
      </c>
      <c r="AI317" s="3" t="s">
        <v>1259</v>
      </c>
      <c r="AJ317" s="3" t="s">
        <v>1259</v>
      </c>
      <c r="AK317" s="3" t="s">
        <v>1259</v>
      </c>
      <c r="AL317" s="44">
        <v>186</v>
      </c>
      <c r="AM317" s="3" t="s">
        <v>1259</v>
      </c>
      <c r="AN317" s="46">
        <v>59.3</v>
      </c>
      <c r="AO317" s="47">
        <v>71.8</v>
      </c>
      <c r="AP317" s="3" t="s">
        <v>1259</v>
      </c>
      <c r="AQ317" s="49">
        <v>72.8</v>
      </c>
      <c r="AR317" s="3" t="s">
        <v>1259</v>
      </c>
      <c r="AS317" s="3" t="s">
        <v>1259</v>
      </c>
      <c r="AT317" s="3" t="s">
        <v>1259</v>
      </c>
      <c r="AU317" s="3" t="s">
        <v>1259</v>
      </c>
      <c r="AV317" s="3" t="s">
        <v>1259</v>
      </c>
      <c r="AW317" s="3" t="s">
        <v>1259</v>
      </c>
      <c r="AX317" s="56">
        <v>51.3</v>
      </c>
      <c r="AY317" s="57">
        <v>56</v>
      </c>
      <c r="AZ317" s="58">
        <v>54.2</v>
      </c>
      <c r="BA317" s="59">
        <v>51.6</v>
      </c>
    </row>
    <row r="318" spans="1:53" x14ac:dyDescent="0.25">
      <c r="A318" s="4">
        <v>33694</v>
      </c>
      <c r="B318" s="3" t="s">
        <v>1259</v>
      </c>
      <c r="C318" s="3" t="s">
        <v>1259</v>
      </c>
      <c r="D318" s="3" t="s">
        <v>1259</v>
      </c>
      <c r="E318" s="11">
        <v>65.7</v>
      </c>
      <c r="F318" s="12">
        <v>62</v>
      </c>
      <c r="G318" s="13">
        <v>72.599999999999994</v>
      </c>
      <c r="H318" s="3" t="s">
        <v>1259</v>
      </c>
      <c r="I318" s="3" t="s">
        <v>1259</v>
      </c>
      <c r="J318" s="3" t="s">
        <v>1259</v>
      </c>
      <c r="K318" s="3" t="s">
        <v>1259</v>
      </c>
      <c r="L318" s="3" t="s">
        <v>1259</v>
      </c>
      <c r="M318" s="3" t="s">
        <v>1259</v>
      </c>
      <c r="N318" s="3" t="s">
        <v>1259</v>
      </c>
      <c r="O318" s="3" t="s">
        <v>1259</v>
      </c>
      <c r="P318" s="3" t="s">
        <v>1259</v>
      </c>
      <c r="Q318" s="3" t="s">
        <v>1259</v>
      </c>
      <c r="R318" s="3" t="s">
        <v>1259</v>
      </c>
      <c r="S318" s="25">
        <v>210</v>
      </c>
      <c r="T318" s="3" t="s">
        <v>1259</v>
      </c>
      <c r="U318" s="3" t="s">
        <v>1259</v>
      </c>
      <c r="V318" s="3" t="s">
        <v>1259</v>
      </c>
      <c r="W318" s="3" t="s">
        <v>1259</v>
      </c>
      <c r="X318" s="3" t="s">
        <v>1259</v>
      </c>
      <c r="Y318" s="3" t="s">
        <v>1259</v>
      </c>
      <c r="Z318" s="3" t="s">
        <v>1259</v>
      </c>
      <c r="AA318" s="3" t="s">
        <v>1259</v>
      </c>
      <c r="AB318" s="3" t="s">
        <v>1259</v>
      </c>
      <c r="AC318" s="3" t="s">
        <v>1259</v>
      </c>
      <c r="AD318" s="3" t="s">
        <v>1259</v>
      </c>
      <c r="AE318" s="3" t="s">
        <v>1259</v>
      </c>
      <c r="AF318" s="3" t="s">
        <v>1259</v>
      </c>
      <c r="AG318" s="3" t="s">
        <v>1259</v>
      </c>
      <c r="AH318" s="3" t="s">
        <v>1259</v>
      </c>
      <c r="AI318" s="3" t="s">
        <v>1259</v>
      </c>
      <c r="AJ318" s="3" t="s">
        <v>1259</v>
      </c>
      <c r="AK318" s="3" t="s">
        <v>1259</v>
      </c>
      <c r="AL318" s="44">
        <v>177.4</v>
      </c>
      <c r="AM318" s="3" t="s">
        <v>1259</v>
      </c>
      <c r="AN318" s="46">
        <v>59.2</v>
      </c>
      <c r="AO318" s="47">
        <v>73.7</v>
      </c>
      <c r="AP318" s="3" t="s">
        <v>1259</v>
      </c>
      <c r="AQ318" s="49">
        <v>74.2</v>
      </c>
      <c r="AR318" s="3" t="s">
        <v>1259</v>
      </c>
      <c r="AS318" s="3" t="s">
        <v>1259</v>
      </c>
      <c r="AT318" s="3" t="s">
        <v>1259</v>
      </c>
      <c r="AU318" s="3" t="s">
        <v>1259</v>
      </c>
      <c r="AV318" s="3" t="s">
        <v>1259</v>
      </c>
      <c r="AW318" s="3" t="s">
        <v>1259</v>
      </c>
      <c r="AX318" s="56">
        <v>51.1</v>
      </c>
      <c r="AY318" s="57">
        <v>56.2</v>
      </c>
      <c r="AZ318" s="58">
        <v>54.6</v>
      </c>
      <c r="BA318" s="59">
        <v>51.9</v>
      </c>
    </row>
    <row r="319" spans="1:53" x14ac:dyDescent="0.25">
      <c r="A319" s="4">
        <v>33724</v>
      </c>
      <c r="B319" s="3" t="s">
        <v>1259</v>
      </c>
      <c r="C319" s="3" t="s">
        <v>1259</v>
      </c>
      <c r="D319" s="3" t="s">
        <v>1259</v>
      </c>
      <c r="E319" s="11">
        <v>65.900000000000006</v>
      </c>
      <c r="F319" s="12">
        <v>62.1</v>
      </c>
      <c r="G319" s="13">
        <v>73.099999999999994</v>
      </c>
      <c r="H319" s="3" t="s">
        <v>1259</v>
      </c>
      <c r="I319" s="3" t="s">
        <v>1259</v>
      </c>
      <c r="J319" s="3" t="s">
        <v>1259</v>
      </c>
      <c r="K319" s="3" t="s">
        <v>1259</v>
      </c>
      <c r="L319" s="3" t="s">
        <v>1259</v>
      </c>
      <c r="M319" s="3" t="s">
        <v>1259</v>
      </c>
      <c r="N319" s="3" t="s">
        <v>1259</v>
      </c>
      <c r="O319" s="3" t="s">
        <v>1259</v>
      </c>
      <c r="P319" s="3" t="s">
        <v>1259</v>
      </c>
      <c r="Q319" s="3" t="s">
        <v>1259</v>
      </c>
      <c r="R319" s="3" t="s">
        <v>1259</v>
      </c>
      <c r="S319" s="25">
        <v>209.3</v>
      </c>
      <c r="T319" s="3" t="s">
        <v>1259</v>
      </c>
      <c r="U319" s="3" t="s">
        <v>1259</v>
      </c>
      <c r="V319" s="3" t="s">
        <v>1259</v>
      </c>
      <c r="W319" s="3" t="s">
        <v>1259</v>
      </c>
      <c r="X319" s="3" t="s">
        <v>1259</v>
      </c>
      <c r="Y319" s="3" t="s">
        <v>1259</v>
      </c>
      <c r="Z319" s="3" t="s">
        <v>1259</v>
      </c>
      <c r="AA319" s="3" t="s">
        <v>1259</v>
      </c>
      <c r="AB319" s="3" t="s">
        <v>1259</v>
      </c>
      <c r="AC319" s="3" t="s">
        <v>1259</v>
      </c>
      <c r="AD319" s="3" t="s">
        <v>1259</v>
      </c>
      <c r="AE319" s="3" t="s">
        <v>1259</v>
      </c>
      <c r="AF319" s="3" t="s">
        <v>1259</v>
      </c>
      <c r="AG319" s="3" t="s">
        <v>1259</v>
      </c>
      <c r="AH319" s="3" t="s">
        <v>1259</v>
      </c>
      <c r="AI319" s="3" t="s">
        <v>1259</v>
      </c>
      <c r="AJ319" s="3" t="s">
        <v>1259</v>
      </c>
      <c r="AK319" s="3" t="s">
        <v>1259</v>
      </c>
      <c r="AL319" s="44">
        <v>171.8</v>
      </c>
      <c r="AM319" s="3" t="s">
        <v>1259</v>
      </c>
      <c r="AN319" s="46">
        <v>58.8</v>
      </c>
      <c r="AO319" s="47">
        <v>71.900000000000006</v>
      </c>
      <c r="AP319" s="3" t="s">
        <v>1259</v>
      </c>
      <c r="AQ319" s="49">
        <v>74.8</v>
      </c>
      <c r="AR319" s="3" t="s">
        <v>1259</v>
      </c>
      <c r="AS319" s="3" t="s">
        <v>1259</v>
      </c>
      <c r="AT319" s="3" t="s">
        <v>1259</v>
      </c>
      <c r="AU319" s="3" t="s">
        <v>1259</v>
      </c>
      <c r="AV319" s="3" t="s">
        <v>1259</v>
      </c>
      <c r="AW319" s="3" t="s">
        <v>1259</v>
      </c>
      <c r="AX319" s="56">
        <v>50.7</v>
      </c>
      <c r="AY319" s="57">
        <v>56.1</v>
      </c>
      <c r="AZ319" s="58">
        <v>54.9</v>
      </c>
      <c r="BA319" s="59">
        <v>52.2</v>
      </c>
    </row>
    <row r="320" spans="1:53" x14ac:dyDescent="0.25">
      <c r="A320" s="4">
        <v>33755</v>
      </c>
      <c r="B320" s="3" t="s">
        <v>1259</v>
      </c>
      <c r="C320" s="3" t="s">
        <v>1259</v>
      </c>
      <c r="D320" s="3" t="s">
        <v>1259</v>
      </c>
      <c r="E320" s="11">
        <v>65.900000000000006</v>
      </c>
      <c r="F320" s="12">
        <v>62</v>
      </c>
      <c r="G320" s="13">
        <v>73.400000000000006</v>
      </c>
      <c r="H320" s="3" t="s">
        <v>1259</v>
      </c>
      <c r="I320" s="3" t="s">
        <v>1259</v>
      </c>
      <c r="J320" s="3" t="s">
        <v>1259</v>
      </c>
      <c r="K320" s="3" t="s">
        <v>1259</v>
      </c>
      <c r="L320" s="3" t="s">
        <v>1259</v>
      </c>
      <c r="M320" s="3" t="s">
        <v>1259</v>
      </c>
      <c r="N320" s="3" t="s">
        <v>1259</v>
      </c>
      <c r="O320" s="3" t="s">
        <v>1259</v>
      </c>
      <c r="P320" s="3" t="s">
        <v>1259</v>
      </c>
      <c r="Q320" s="3" t="s">
        <v>1259</v>
      </c>
      <c r="R320" s="3" t="s">
        <v>1259</v>
      </c>
      <c r="S320" s="25">
        <v>210</v>
      </c>
      <c r="T320" s="3" t="s">
        <v>1259</v>
      </c>
      <c r="U320" s="3" t="s">
        <v>1259</v>
      </c>
      <c r="V320" s="3" t="s">
        <v>1259</v>
      </c>
      <c r="W320" s="3" t="s">
        <v>1259</v>
      </c>
      <c r="X320" s="3" t="s">
        <v>1259</v>
      </c>
      <c r="Y320" s="3" t="s">
        <v>1259</v>
      </c>
      <c r="Z320" s="3" t="s">
        <v>1259</v>
      </c>
      <c r="AA320" s="3" t="s">
        <v>1259</v>
      </c>
      <c r="AB320" s="3" t="s">
        <v>1259</v>
      </c>
      <c r="AC320" s="3" t="s">
        <v>1259</v>
      </c>
      <c r="AD320" s="3" t="s">
        <v>1259</v>
      </c>
      <c r="AE320" s="3" t="s">
        <v>1259</v>
      </c>
      <c r="AF320" s="3" t="s">
        <v>1259</v>
      </c>
      <c r="AG320" s="3" t="s">
        <v>1259</v>
      </c>
      <c r="AH320" s="3" t="s">
        <v>1259</v>
      </c>
      <c r="AI320" s="3" t="s">
        <v>1259</v>
      </c>
      <c r="AJ320" s="3" t="s">
        <v>1259</v>
      </c>
      <c r="AK320" s="3" t="s">
        <v>1259</v>
      </c>
      <c r="AL320" s="44">
        <v>176.3</v>
      </c>
      <c r="AM320" s="3" t="s">
        <v>1259</v>
      </c>
      <c r="AN320" s="46">
        <v>58.2</v>
      </c>
      <c r="AO320" s="47">
        <v>73</v>
      </c>
      <c r="AP320" s="3" t="s">
        <v>1259</v>
      </c>
      <c r="AQ320" s="49">
        <v>75.400000000000006</v>
      </c>
      <c r="AR320" s="3" t="s">
        <v>1259</v>
      </c>
      <c r="AS320" s="3" t="s">
        <v>1259</v>
      </c>
      <c r="AT320" s="3" t="s">
        <v>1259</v>
      </c>
      <c r="AU320" s="3" t="s">
        <v>1259</v>
      </c>
      <c r="AV320" s="3" t="s">
        <v>1259</v>
      </c>
      <c r="AW320" s="3" t="s">
        <v>1259</v>
      </c>
      <c r="AX320" s="56">
        <v>50.3</v>
      </c>
      <c r="AY320" s="57">
        <v>55.9</v>
      </c>
      <c r="AZ320" s="58">
        <v>55</v>
      </c>
      <c r="BA320" s="59">
        <v>52.6</v>
      </c>
    </row>
    <row r="321" spans="1:53" x14ac:dyDescent="0.25">
      <c r="A321" s="4">
        <v>33785</v>
      </c>
      <c r="B321" s="3" t="s">
        <v>1259</v>
      </c>
      <c r="C321" s="3" t="s">
        <v>1259</v>
      </c>
      <c r="D321" s="3" t="s">
        <v>1259</v>
      </c>
      <c r="E321" s="11">
        <v>66</v>
      </c>
      <c r="F321" s="12">
        <v>62.2</v>
      </c>
      <c r="G321" s="13">
        <v>73.599999999999994</v>
      </c>
      <c r="H321" s="3" t="s">
        <v>1259</v>
      </c>
      <c r="I321" s="3" t="s">
        <v>1259</v>
      </c>
      <c r="J321" s="3" t="s">
        <v>1259</v>
      </c>
      <c r="K321" s="3" t="s">
        <v>1259</v>
      </c>
      <c r="L321" s="3" t="s">
        <v>1259</v>
      </c>
      <c r="M321" s="3" t="s">
        <v>1259</v>
      </c>
      <c r="N321" s="3" t="s">
        <v>1259</v>
      </c>
      <c r="O321" s="3" t="s">
        <v>1259</v>
      </c>
      <c r="P321" s="3" t="s">
        <v>1259</v>
      </c>
      <c r="Q321" s="3" t="s">
        <v>1259</v>
      </c>
      <c r="R321" s="3" t="s">
        <v>1259</v>
      </c>
      <c r="S321" s="25">
        <v>211.5</v>
      </c>
      <c r="T321" s="3" t="s">
        <v>1259</v>
      </c>
      <c r="U321" s="3" t="s">
        <v>1259</v>
      </c>
      <c r="V321" s="3" t="s">
        <v>1259</v>
      </c>
      <c r="W321" s="3" t="s">
        <v>1259</v>
      </c>
      <c r="X321" s="3" t="s">
        <v>1259</v>
      </c>
      <c r="Y321" s="3" t="s">
        <v>1259</v>
      </c>
      <c r="Z321" s="3" t="s">
        <v>1259</v>
      </c>
      <c r="AA321" s="3" t="s">
        <v>1259</v>
      </c>
      <c r="AB321" s="3" t="s">
        <v>1259</v>
      </c>
      <c r="AC321" s="3" t="s">
        <v>1259</v>
      </c>
      <c r="AD321" s="3" t="s">
        <v>1259</v>
      </c>
      <c r="AE321" s="3" t="s">
        <v>1259</v>
      </c>
      <c r="AF321" s="3" t="s">
        <v>1259</v>
      </c>
      <c r="AG321" s="3" t="s">
        <v>1259</v>
      </c>
      <c r="AH321" s="3" t="s">
        <v>1259</v>
      </c>
      <c r="AI321" s="3" t="s">
        <v>1259</v>
      </c>
      <c r="AJ321" s="3" t="s">
        <v>1259</v>
      </c>
      <c r="AK321" s="3" t="s">
        <v>1259</v>
      </c>
      <c r="AL321" s="44">
        <v>178.8</v>
      </c>
      <c r="AM321" s="3" t="s">
        <v>1259</v>
      </c>
      <c r="AN321" s="46">
        <v>57.5</v>
      </c>
      <c r="AO321" s="47">
        <v>70.3</v>
      </c>
      <c r="AP321" s="3" t="s">
        <v>1259</v>
      </c>
      <c r="AQ321" s="49">
        <v>75.5</v>
      </c>
      <c r="AR321" s="3" t="s">
        <v>1259</v>
      </c>
      <c r="AS321" s="3" t="s">
        <v>1259</v>
      </c>
      <c r="AT321" s="3" t="s">
        <v>1259</v>
      </c>
      <c r="AU321" s="3" t="s">
        <v>1259</v>
      </c>
      <c r="AV321" s="3" t="s">
        <v>1259</v>
      </c>
      <c r="AW321" s="3" t="s">
        <v>1259</v>
      </c>
      <c r="AX321" s="56">
        <v>50</v>
      </c>
      <c r="AY321" s="57">
        <v>55.5</v>
      </c>
      <c r="AZ321" s="58">
        <v>55</v>
      </c>
      <c r="BA321" s="59">
        <v>52.9</v>
      </c>
    </row>
    <row r="322" spans="1:53" x14ac:dyDescent="0.25">
      <c r="A322" s="4">
        <v>33816</v>
      </c>
      <c r="B322" s="3" t="s">
        <v>1259</v>
      </c>
      <c r="C322" s="3" t="s">
        <v>1259</v>
      </c>
      <c r="D322" s="3" t="s">
        <v>1259</v>
      </c>
      <c r="E322" s="11">
        <v>66.099999999999994</v>
      </c>
      <c r="F322" s="12">
        <v>62.1</v>
      </c>
      <c r="G322" s="13">
        <v>74.5</v>
      </c>
      <c r="H322" s="3" t="s">
        <v>1259</v>
      </c>
      <c r="I322" s="3" t="s">
        <v>1259</v>
      </c>
      <c r="J322" s="3" t="s">
        <v>1259</v>
      </c>
      <c r="K322" s="3" t="s">
        <v>1259</v>
      </c>
      <c r="L322" s="3" t="s">
        <v>1259</v>
      </c>
      <c r="M322" s="3" t="s">
        <v>1259</v>
      </c>
      <c r="N322" s="3" t="s">
        <v>1259</v>
      </c>
      <c r="O322" s="3" t="s">
        <v>1259</v>
      </c>
      <c r="P322" s="3" t="s">
        <v>1259</v>
      </c>
      <c r="Q322" s="3" t="s">
        <v>1259</v>
      </c>
      <c r="R322" s="3" t="s">
        <v>1259</v>
      </c>
      <c r="S322" s="25">
        <v>210.6</v>
      </c>
      <c r="T322" s="3" t="s">
        <v>1259</v>
      </c>
      <c r="U322" s="3" t="s">
        <v>1259</v>
      </c>
      <c r="V322" s="3" t="s">
        <v>1259</v>
      </c>
      <c r="W322" s="3" t="s">
        <v>1259</v>
      </c>
      <c r="X322" s="3" t="s">
        <v>1259</v>
      </c>
      <c r="Y322" s="3" t="s">
        <v>1259</v>
      </c>
      <c r="Z322" s="3" t="s">
        <v>1259</v>
      </c>
      <c r="AA322" s="3" t="s">
        <v>1259</v>
      </c>
      <c r="AB322" s="3" t="s">
        <v>1259</v>
      </c>
      <c r="AC322" s="3" t="s">
        <v>1259</v>
      </c>
      <c r="AD322" s="3" t="s">
        <v>1259</v>
      </c>
      <c r="AE322" s="3" t="s">
        <v>1259</v>
      </c>
      <c r="AF322" s="3" t="s">
        <v>1259</v>
      </c>
      <c r="AG322" s="3" t="s">
        <v>1259</v>
      </c>
      <c r="AH322" s="3" t="s">
        <v>1259</v>
      </c>
      <c r="AI322" s="3" t="s">
        <v>1259</v>
      </c>
      <c r="AJ322" s="3" t="s">
        <v>1259</v>
      </c>
      <c r="AK322" s="3" t="s">
        <v>1259</v>
      </c>
      <c r="AL322" s="44">
        <v>175.9</v>
      </c>
      <c r="AM322" s="3" t="s">
        <v>1259</v>
      </c>
      <c r="AN322" s="46">
        <v>57.1</v>
      </c>
      <c r="AO322" s="47">
        <v>77.7</v>
      </c>
      <c r="AP322" s="3" t="s">
        <v>1259</v>
      </c>
      <c r="AQ322" s="49">
        <v>75.099999999999994</v>
      </c>
      <c r="AR322" s="3" t="s">
        <v>1259</v>
      </c>
      <c r="AS322" s="3" t="s">
        <v>1259</v>
      </c>
      <c r="AT322" s="3" t="s">
        <v>1259</v>
      </c>
      <c r="AU322" s="3" t="s">
        <v>1259</v>
      </c>
      <c r="AV322" s="3" t="s">
        <v>1259</v>
      </c>
      <c r="AW322" s="3" t="s">
        <v>1259</v>
      </c>
      <c r="AX322" s="56">
        <v>49.8</v>
      </c>
      <c r="AY322" s="57">
        <v>55.1</v>
      </c>
      <c r="AZ322" s="58">
        <v>55</v>
      </c>
      <c r="BA322" s="59">
        <v>53.4</v>
      </c>
    </row>
    <row r="323" spans="1:53" x14ac:dyDescent="0.25">
      <c r="A323" s="4">
        <v>33847</v>
      </c>
      <c r="B323" s="3" t="s">
        <v>1259</v>
      </c>
      <c r="C323" s="3" t="s">
        <v>1259</v>
      </c>
      <c r="D323" s="3" t="s">
        <v>1259</v>
      </c>
      <c r="E323" s="11">
        <v>66.099999999999994</v>
      </c>
      <c r="F323" s="12">
        <v>62</v>
      </c>
      <c r="G323" s="13">
        <v>74.5</v>
      </c>
      <c r="H323" s="3" t="s">
        <v>1259</v>
      </c>
      <c r="I323" s="3" t="s">
        <v>1259</v>
      </c>
      <c r="J323" s="3" t="s">
        <v>1259</v>
      </c>
      <c r="K323" s="3" t="s">
        <v>1259</v>
      </c>
      <c r="L323" s="3" t="s">
        <v>1259</v>
      </c>
      <c r="M323" s="3" t="s">
        <v>1259</v>
      </c>
      <c r="N323" s="3" t="s">
        <v>1259</v>
      </c>
      <c r="O323" s="3" t="s">
        <v>1259</v>
      </c>
      <c r="P323" s="3" t="s">
        <v>1259</v>
      </c>
      <c r="Q323" s="3" t="s">
        <v>1259</v>
      </c>
      <c r="R323" s="3" t="s">
        <v>1259</v>
      </c>
      <c r="S323" s="25">
        <v>209.1</v>
      </c>
      <c r="T323" s="3" t="s">
        <v>1259</v>
      </c>
      <c r="U323" s="3" t="s">
        <v>1259</v>
      </c>
      <c r="V323" s="3" t="s">
        <v>1259</v>
      </c>
      <c r="W323" s="3" t="s">
        <v>1259</v>
      </c>
      <c r="X323" s="3" t="s">
        <v>1259</v>
      </c>
      <c r="Y323" s="3" t="s">
        <v>1259</v>
      </c>
      <c r="Z323" s="3" t="s">
        <v>1259</v>
      </c>
      <c r="AA323" s="3" t="s">
        <v>1259</v>
      </c>
      <c r="AB323" s="3" t="s">
        <v>1259</v>
      </c>
      <c r="AC323" s="3" t="s">
        <v>1259</v>
      </c>
      <c r="AD323" s="3" t="s">
        <v>1259</v>
      </c>
      <c r="AE323" s="3" t="s">
        <v>1259</v>
      </c>
      <c r="AF323" s="3" t="s">
        <v>1259</v>
      </c>
      <c r="AG323" s="3" t="s">
        <v>1259</v>
      </c>
      <c r="AH323" s="3" t="s">
        <v>1259</v>
      </c>
      <c r="AI323" s="3" t="s">
        <v>1259</v>
      </c>
      <c r="AJ323" s="3" t="s">
        <v>1259</v>
      </c>
      <c r="AK323" s="3" t="s">
        <v>1259</v>
      </c>
      <c r="AL323" s="44">
        <v>178.7</v>
      </c>
      <c r="AM323" s="3" t="s">
        <v>1259</v>
      </c>
      <c r="AN323" s="46">
        <v>57.1</v>
      </c>
      <c r="AO323" s="47">
        <v>77.400000000000006</v>
      </c>
      <c r="AP323" s="3" t="s">
        <v>1259</v>
      </c>
      <c r="AQ323" s="49">
        <v>74.900000000000006</v>
      </c>
      <c r="AR323" s="3" t="s">
        <v>1259</v>
      </c>
      <c r="AS323" s="3" t="s">
        <v>1259</v>
      </c>
      <c r="AT323" s="3" t="s">
        <v>1259</v>
      </c>
      <c r="AU323" s="3" t="s">
        <v>1259</v>
      </c>
      <c r="AV323" s="3" t="s">
        <v>1259</v>
      </c>
      <c r="AW323" s="3" t="s">
        <v>1259</v>
      </c>
      <c r="AX323" s="56">
        <v>49.9</v>
      </c>
      <c r="AY323" s="57">
        <v>55</v>
      </c>
      <c r="AZ323" s="58">
        <v>55</v>
      </c>
      <c r="BA323" s="59">
        <v>54</v>
      </c>
    </row>
    <row r="324" spans="1:53" x14ac:dyDescent="0.25">
      <c r="A324" s="4">
        <v>33877</v>
      </c>
      <c r="B324" s="3" t="s">
        <v>1259</v>
      </c>
      <c r="C324" s="3" t="s">
        <v>1259</v>
      </c>
      <c r="D324" s="3" t="s">
        <v>1259</v>
      </c>
      <c r="E324" s="11">
        <v>66</v>
      </c>
      <c r="F324" s="12">
        <v>61.9</v>
      </c>
      <c r="G324" s="13">
        <v>74.5</v>
      </c>
      <c r="H324" s="3" t="s">
        <v>1259</v>
      </c>
      <c r="I324" s="3" t="s">
        <v>1259</v>
      </c>
      <c r="J324" s="3" t="s">
        <v>1259</v>
      </c>
      <c r="K324" s="3" t="s">
        <v>1259</v>
      </c>
      <c r="L324" s="3" t="s">
        <v>1259</v>
      </c>
      <c r="M324" s="3" t="s">
        <v>1259</v>
      </c>
      <c r="N324" s="3" t="s">
        <v>1259</v>
      </c>
      <c r="O324" s="3" t="s">
        <v>1259</v>
      </c>
      <c r="P324" s="3" t="s">
        <v>1259</v>
      </c>
      <c r="Q324" s="3" t="s">
        <v>1259</v>
      </c>
      <c r="R324" s="3" t="s">
        <v>1259</v>
      </c>
      <c r="S324" s="25">
        <v>202.6</v>
      </c>
      <c r="T324" s="3" t="s">
        <v>1259</v>
      </c>
      <c r="U324" s="3" t="s">
        <v>1259</v>
      </c>
      <c r="V324" s="3" t="s">
        <v>1259</v>
      </c>
      <c r="W324" s="3" t="s">
        <v>1259</v>
      </c>
      <c r="X324" s="3" t="s">
        <v>1259</v>
      </c>
      <c r="Y324" s="3" t="s">
        <v>1259</v>
      </c>
      <c r="Z324" s="3" t="s">
        <v>1259</v>
      </c>
      <c r="AA324" s="3" t="s">
        <v>1259</v>
      </c>
      <c r="AB324" s="3" t="s">
        <v>1259</v>
      </c>
      <c r="AC324" s="3" t="s">
        <v>1259</v>
      </c>
      <c r="AD324" s="3" t="s">
        <v>1259</v>
      </c>
      <c r="AE324" s="3" t="s">
        <v>1259</v>
      </c>
      <c r="AF324" s="3" t="s">
        <v>1259</v>
      </c>
      <c r="AG324" s="3" t="s">
        <v>1259</v>
      </c>
      <c r="AH324" s="3" t="s">
        <v>1259</v>
      </c>
      <c r="AI324" s="3" t="s">
        <v>1259</v>
      </c>
      <c r="AJ324" s="3" t="s">
        <v>1259</v>
      </c>
      <c r="AK324" s="3" t="s">
        <v>1259</v>
      </c>
      <c r="AL324" s="44">
        <v>168.7</v>
      </c>
      <c r="AM324" s="3" t="s">
        <v>1259</v>
      </c>
      <c r="AN324" s="46">
        <v>57.6</v>
      </c>
      <c r="AO324" s="47">
        <v>76.599999999999994</v>
      </c>
      <c r="AP324" s="3" t="s">
        <v>1259</v>
      </c>
      <c r="AQ324" s="49">
        <v>74.8</v>
      </c>
      <c r="AR324" s="3" t="s">
        <v>1259</v>
      </c>
      <c r="AS324" s="3" t="s">
        <v>1259</v>
      </c>
      <c r="AT324" s="3" t="s">
        <v>1259</v>
      </c>
      <c r="AU324" s="3" t="s">
        <v>1259</v>
      </c>
      <c r="AV324" s="3" t="s">
        <v>1259</v>
      </c>
      <c r="AW324" s="3" t="s">
        <v>1259</v>
      </c>
      <c r="AX324" s="56">
        <v>50.2</v>
      </c>
      <c r="AY324" s="57">
        <v>55.2</v>
      </c>
      <c r="AZ324" s="58">
        <v>55.3</v>
      </c>
      <c r="BA324" s="59">
        <v>54.5</v>
      </c>
    </row>
    <row r="325" spans="1:53" x14ac:dyDescent="0.25">
      <c r="A325" s="4">
        <v>33908</v>
      </c>
      <c r="B325" s="3" t="s">
        <v>1259</v>
      </c>
      <c r="C325" s="3" t="s">
        <v>1259</v>
      </c>
      <c r="D325" s="3" t="s">
        <v>1259</v>
      </c>
      <c r="E325" s="11">
        <v>66.099999999999994</v>
      </c>
      <c r="F325" s="12">
        <v>61.9</v>
      </c>
      <c r="G325" s="13">
        <v>75</v>
      </c>
      <c r="H325" s="3" t="s">
        <v>1259</v>
      </c>
      <c r="I325" s="3" t="s">
        <v>1259</v>
      </c>
      <c r="J325" s="3" t="s">
        <v>1259</v>
      </c>
      <c r="K325" s="3" t="s">
        <v>1259</v>
      </c>
      <c r="L325" s="3" t="s">
        <v>1259</v>
      </c>
      <c r="M325" s="3" t="s">
        <v>1259</v>
      </c>
      <c r="N325" s="3" t="s">
        <v>1259</v>
      </c>
      <c r="O325" s="3" t="s">
        <v>1259</v>
      </c>
      <c r="P325" s="3" t="s">
        <v>1259</v>
      </c>
      <c r="Q325" s="3" t="s">
        <v>1259</v>
      </c>
      <c r="R325" s="3" t="s">
        <v>1259</v>
      </c>
      <c r="S325" s="25">
        <v>200.1</v>
      </c>
      <c r="T325" s="3" t="s">
        <v>1259</v>
      </c>
      <c r="U325" s="3" t="s">
        <v>1259</v>
      </c>
      <c r="V325" s="3" t="s">
        <v>1259</v>
      </c>
      <c r="W325" s="3" t="s">
        <v>1259</v>
      </c>
      <c r="X325" s="3" t="s">
        <v>1259</v>
      </c>
      <c r="Y325" s="3" t="s">
        <v>1259</v>
      </c>
      <c r="Z325" s="3" t="s">
        <v>1259</v>
      </c>
      <c r="AA325" s="3" t="s">
        <v>1259</v>
      </c>
      <c r="AB325" s="3" t="s">
        <v>1259</v>
      </c>
      <c r="AC325" s="3" t="s">
        <v>1259</v>
      </c>
      <c r="AD325" s="3" t="s">
        <v>1259</v>
      </c>
      <c r="AE325" s="3" t="s">
        <v>1259</v>
      </c>
      <c r="AF325" s="3" t="s">
        <v>1259</v>
      </c>
      <c r="AG325" s="3" t="s">
        <v>1259</v>
      </c>
      <c r="AH325" s="3" t="s">
        <v>1259</v>
      </c>
      <c r="AI325" s="3" t="s">
        <v>1259</v>
      </c>
      <c r="AJ325" s="3" t="s">
        <v>1259</v>
      </c>
      <c r="AK325" s="3" t="s">
        <v>1259</v>
      </c>
      <c r="AL325" s="44">
        <v>169.5</v>
      </c>
      <c r="AM325" s="3" t="s">
        <v>1259</v>
      </c>
      <c r="AN325" s="46">
        <v>57.5</v>
      </c>
      <c r="AO325" s="47">
        <v>77.599999999999994</v>
      </c>
      <c r="AP325" s="3" t="s">
        <v>1259</v>
      </c>
      <c r="AQ325" s="49">
        <v>74.8</v>
      </c>
      <c r="AR325" s="3" t="s">
        <v>1259</v>
      </c>
      <c r="AS325" s="3" t="s">
        <v>1259</v>
      </c>
      <c r="AT325" s="3" t="s">
        <v>1259</v>
      </c>
      <c r="AU325" s="3" t="s">
        <v>1259</v>
      </c>
      <c r="AV325" s="3" t="s">
        <v>1259</v>
      </c>
      <c r="AW325" s="3" t="s">
        <v>1259</v>
      </c>
      <c r="AX325" s="56">
        <v>50.7</v>
      </c>
      <c r="AY325" s="57">
        <v>55.7</v>
      </c>
      <c r="AZ325" s="58">
        <v>55.9</v>
      </c>
      <c r="BA325" s="59">
        <v>55.1</v>
      </c>
    </row>
    <row r="326" spans="1:53" x14ac:dyDescent="0.25">
      <c r="A326" s="4">
        <v>33938</v>
      </c>
      <c r="B326" s="3" t="s">
        <v>1259</v>
      </c>
      <c r="C326" s="3" t="s">
        <v>1259</v>
      </c>
      <c r="D326" s="3" t="s">
        <v>1259</v>
      </c>
      <c r="E326" s="11">
        <v>66.2</v>
      </c>
      <c r="F326" s="12">
        <v>62.2</v>
      </c>
      <c r="G326" s="13">
        <v>74.8</v>
      </c>
      <c r="H326" s="3" t="s">
        <v>1259</v>
      </c>
      <c r="I326" s="3" t="s">
        <v>1259</v>
      </c>
      <c r="J326" s="3" t="s">
        <v>1259</v>
      </c>
      <c r="K326" s="3" t="s">
        <v>1259</v>
      </c>
      <c r="L326" s="3" t="s">
        <v>1259</v>
      </c>
      <c r="M326" s="3" t="s">
        <v>1259</v>
      </c>
      <c r="N326" s="3" t="s">
        <v>1259</v>
      </c>
      <c r="O326" s="3" t="s">
        <v>1259</v>
      </c>
      <c r="P326" s="3" t="s">
        <v>1259</v>
      </c>
      <c r="Q326" s="3" t="s">
        <v>1259</v>
      </c>
      <c r="R326" s="3" t="s">
        <v>1259</v>
      </c>
      <c r="S326" s="25">
        <v>200.3</v>
      </c>
      <c r="T326" s="3" t="s">
        <v>1259</v>
      </c>
      <c r="U326" s="3" t="s">
        <v>1259</v>
      </c>
      <c r="V326" s="3" t="s">
        <v>1259</v>
      </c>
      <c r="W326" s="3" t="s">
        <v>1259</v>
      </c>
      <c r="X326" s="3" t="s">
        <v>1259</v>
      </c>
      <c r="Y326" s="3" t="s">
        <v>1259</v>
      </c>
      <c r="Z326" s="3" t="s">
        <v>1259</v>
      </c>
      <c r="AA326" s="3" t="s">
        <v>1259</v>
      </c>
      <c r="AB326" s="3" t="s">
        <v>1259</v>
      </c>
      <c r="AC326" s="3" t="s">
        <v>1259</v>
      </c>
      <c r="AD326" s="3" t="s">
        <v>1259</v>
      </c>
      <c r="AE326" s="3" t="s">
        <v>1259</v>
      </c>
      <c r="AF326" s="3" t="s">
        <v>1259</v>
      </c>
      <c r="AG326" s="3" t="s">
        <v>1259</v>
      </c>
      <c r="AH326" s="3" t="s">
        <v>1259</v>
      </c>
      <c r="AI326" s="3" t="s">
        <v>1259</v>
      </c>
      <c r="AJ326" s="3" t="s">
        <v>1259</v>
      </c>
      <c r="AK326" s="3" t="s">
        <v>1259</v>
      </c>
      <c r="AL326" s="44">
        <v>172</v>
      </c>
      <c r="AM326" s="3" t="s">
        <v>1259</v>
      </c>
      <c r="AN326" s="46">
        <v>57.1</v>
      </c>
      <c r="AO326" s="47">
        <v>76.400000000000006</v>
      </c>
      <c r="AP326" s="3" t="s">
        <v>1259</v>
      </c>
      <c r="AQ326" s="49">
        <v>74.900000000000006</v>
      </c>
      <c r="AR326" s="3" t="s">
        <v>1259</v>
      </c>
      <c r="AS326" s="3" t="s">
        <v>1259</v>
      </c>
      <c r="AT326" s="3" t="s">
        <v>1259</v>
      </c>
      <c r="AU326" s="3" t="s">
        <v>1259</v>
      </c>
      <c r="AV326" s="3" t="s">
        <v>1259</v>
      </c>
      <c r="AW326" s="3" t="s">
        <v>1259</v>
      </c>
      <c r="AX326" s="56">
        <v>51.2</v>
      </c>
      <c r="AY326" s="57">
        <v>56.3</v>
      </c>
      <c r="AZ326" s="58">
        <v>56.7</v>
      </c>
      <c r="BA326" s="59">
        <v>55.6</v>
      </c>
    </row>
    <row r="327" spans="1:53" x14ac:dyDescent="0.25">
      <c r="A327" s="4">
        <v>33969</v>
      </c>
      <c r="B327" s="3" t="s">
        <v>1259</v>
      </c>
      <c r="C327" s="3" t="s">
        <v>1259</v>
      </c>
      <c r="D327" s="3" t="s">
        <v>1259</v>
      </c>
      <c r="E327" s="11">
        <v>66.099999999999994</v>
      </c>
      <c r="F327" s="12">
        <v>62</v>
      </c>
      <c r="G327" s="13">
        <v>75</v>
      </c>
      <c r="H327" s="3" t="s">
        <v>1259</v>
      </c>
      <c r="I327" s="3" t="s">
        <v>1259</v>
      </c>
      <c r="J327" s="3" t="s">
        <v>1259</v>
      </c>
      <c r="K327" s="3" t="s">
        <v>1259</v>
      </c>
      <c r="L327" s="3" t="s">
        <v>1259</v>
      </c>
      <c r="M327" s="3" t="s">
        <v>1259</v>
      </c>
      <c r="N327" s="3" t="s">
        <v>1259</v>
      </c>
      <c r="O327" s="3" t="s">
        <v>1259</v>
      </c>
      <c r="P327" s="3" t="s">
        <v>1259</v>
      </c>
      <c r="Q327" s="3" t="s">
        <v>1259</v>
      </c>
      <c r="R327" s="3" t="s">
        <v>1259</v>
      </c>
      <c r="S327" s="25">
        <v>198</v>
      </c>
      <c r="T327" s="3" t="s">
        <v>1259</v>
      </c>
      <c r="U327" s="3" t="s">
        <v>1259</v>
      </c>
      <c r="V327" s="3" t="s">
        <v>1259</v>
      </c>
      <c r="W327" s="3" t="s">
        <v>1259</v>
      </c>
      <c r="X327" s="3" t="s">
        <v>1259</v>
      </c>
      <c r="Y327" s="3" t="s">
        <v>1259</v>
      </c>
      <c r="Z327" s="3" t="s">
        <v>1259</v>
      </c>
      <c r="AA327" s="3" t="s">
        <v>1259</v>
      </c>
      <c r="AB327" s="3" t="s">
        <v>1259</v>
      </c>
      <c r="AC327" s="3" t="s">
        <v>1259</v>
      </c>
      <c r="AD327" s="3" t="s">
        <v>1259</v>
      </c>
      <c r="AE327" s="3" t="s">
        <v>1259</v>
      </c>
      <c r="AF327" s="3" t="s">
        <v>1259</v>
      </c>
      <c r="AG327" s="3" t="s">
        <v>1259</v>
      </c>
      <c r="AH327" s="3" t="s">
        <v>1259</v>
      </c>
      <c r="AI327" s="3" t="s">
        <v>1259</v>
      </c>
      <c r="AJ327" s="3" t="s">
        <v>1259</v>
      </c>
      <c r="AK327" s="3" t="s">
        <v>1259</v>
      </c>
      <c r="AL327" s="44">
        <v>165</v>
      </c>
      <c r="AM327" s="3" t="s">
        <v>1259</v>
      </c>
      <c r="AN327" s="46">
        <v>56.7</v>
      </c>
      <c r="AO327" s="47">
        <v>74.5</v>
      </c>
      <c r="AP327" s="3" t="s">
        <v>1259</v>
      </c>
      <c r="AQ327" s="49">
        <v>74.5</v>
      </c>
      <c r="AR327" s="3" t="s">
        <v>1259</v>
      </c>
      <c r="AS327" s="3" t="s">
        <v>1259</v>
      </c>
      <c r="AT327" s="3" t="s">
        <v>1259</v>
      </c>
      <c r="AU327" s="3" t="s">
        <v>1259</v>
      </c>
      <c r="AV327" s="3" t="s">
        <v>1259</v>
      </c>
      <c r="AW327" s="3" t="s">
        <v>1259</v>
      </c>
      <c r="AX327" s="56">
        <v>51.7</v>
      </c>
      <c r="AY327" s="57">
        <v>56.9</v>
      </c>
      <c r="AZ327" s="58">
        <v>57.5</v>
      </c>
      <c r="BA327" s="59">
        <v>56.1</v>
      </c>
    </row>
    <row r="328" spans="1:53" x14ac:dyDescent="0.25">
      <c r="A328" s="4">
        <v>34000</v>
      </c>
      <c r="B328" s="3" t="s">
        <v>1259</v>
      </c>
      <c r="C328" s="3" t="s">
        <v>1259</v>
      </c>
      <c r="D328" s="3" t="s">
        <v>1259</v>
      </c>
      <c r="E328" s="11">
        <v>66</v>
      </c>
      <c r="F328" s="12">
        <v>61.9</v>
      </c>
      <c r="G328" s="13">
        <v>75</v>
      </c>
      <c r="H328" s="3" t="s">
        <v>1259</v>
      </c>
      <c r="I328" s="3" t="s">
        <v>1259</v>
      </c>
      <c r="J328" s="3" t="s">
        <v>1259</v>
      </c>
      <c r="K328" s="3" t="s">
        <v>1259</v>
      </c>
      <c r="L328" s="3" t="s">
        <v>1259</v>
      </c>
      <c r="M328" s="3" t="s">
        <v>1259</v>
      </c>
      <c r="N328" s="3" t="s">
        <v>1259</v>
      </c>
      <c r="O328" s="3" t="s">
        <v>1259</v>
      </c>
      <c r="P328" s="3" t="s">
        <v>1259</v>
      </c>
      <c r="Q328" s="3" t="s">
        <v>1259</v>
      </c>
      <c r="R328" s="3" t="s">
        <v>1259</v>
      </c>
      <c r="S328" s="25">
        <v>195.7</v>
      </c>
      <c r="T328" s="26">
        <v>84.4</v>
      </c>
      <c r="U328" s="27">
        <v>147.19999999999999</v>
      </c>
      <c r="V328" s="28">
        <v>105.7</v>
      </c>
      <c r="W328" s="3" t="s">
        <v>1259</v>
      </c>
      <c r="X328" s="3" t="s">
        <v>1259</v>
      </c>
      <c r="Y328" s="3" t="s">
        <v>1259</v>
      </c>
      <c r="Z328" s="3" t="s">
        <v>1259</v>
      </c>
      <c r="AA328" s="3" t="s">
        <v>1259</v>
      </c>
      <c r="AB328" s="3" t="s">
        <v>1259</v>
      </c>
      <c r="AC328" s="3" t="s">
        <v>1259</v>
      </c>
      <c r="AD328" s="3" t="s">
        <v>1259</v>
      </c>
      <c r="AE328" s="3" t="s">
        <v>1259</v>
      </c>
      <c r="AF328" s="3" t="s">
        <v>1259</v>
      </c>
      <c r="AG328" s="3" t="s">
        <v>1259</v>
      </c>
      <c r="AH328" s="3" t="s">
        <v>1259</v>
      </c>
      <c r="AI328" s="3" t="s">
        <v>1259</v>
      </c>
      <c r="AJ328" s="3" t="s">
        <v>1259</v>
      </c>
      <c r="AK328" s="3" t="s">
        <v>1259</v>
      </c>
      <c r="AL328" s="44">
        <v>156.30000000000001</v>
      </c>
      <c r="AM328" s="3" t="s">
        <v>1259</v>
      </c>
      <c r="AN328" s="46">
        <v>56.6</v>
      </c>
      <c r="AO328" s="47">
        <v>76.599999999999994</v>
      </c>
      <c r="AP328" s="3" t="s">
        <v>1259</v>
      </c>
      <c r="AQ328" s="49">
        <v>74.5</v>
      </c>
      <c r="AR328" s="3" t="s">
        <v>1259</v>
      </c>
      <c r="AS328" s="3" t="s">
        <v>1259</v>
      </c>
      <c r="AT328" s="3" t="s">
        <v>1259</v>
      </c>
      <c r="AU328" s="3" t="s">
        <v>1259</v>
      </c>
      <c r="AV328" s="3" t="s">
        <v>1259</v>
      </c>
      <c r="AW328" s="3" t="s">
        <v>1259</v>
      </c>
      <c r="AX328" s="56">
        <v>52</v>
      </c>
      <c r="AY328" s="57">
        <v>57.2</v>
      </c>
      <c r="AZ328" s="58">
        <v>58.1</v>
      </c>
      <c r="BA328" s="59">
        <v>56.5</v>
      </c>
    </row>
    <row r="329" spans="1:53" x14ac:dyDescent="0.25">
      <c r="A329" s="4">
        <v>34028</v>
      </c>
      <c r="B329" s="3" t="s">
        <v>1259</v>
      </c>
      <c r="C329" s="3" t="s">
        <v>1259</v>
      </c>
      <c r="D329" s="3" t="s">
        <v>1259</v>
      </c>
      <c r="E329" s="11">
        <v>66.3</v>
      </c>
      <c r="F329" s="12">
        <v>62.2</v>
      </c>
      <c r="G329" s="13">
        <v>75.2</v>
      </c>
      <c r="H329" s="3" t="s">
        <v>1259</v>
      </c>
      <c r="I329" s="3" t="s">
        <v>1259</v>
      </c>
      <c r="J329" s="3" t="s">
        <v>1259</v>
      </c>
      <c r="K329" s="3" t="s">
        <v>1259</v>
      </c>
      <c r="L329" s="3" t="s">
        <v>1259</v>
      </c>
      <c r="M329" s="3" t="s">
        <v>1259</v>
      </c>
      <c r="N329" s="3" t="s">
        <v>1259</v>
      </c>
      <c r="O329" s="3" t="s">
        <v>1259</v>
      </c>
      <c r="P329" s="3" t="s">
        <v>1259</v>
      </c>
      <c r="Q329" s="3" t="s">
        <v>1259</v>
      </c>
      <c r="R329" s="3" t="s">
        <v>1259</v>
      </c>
      <c r="S329" s="25">
        <v>194.8</v>
      </c>
      <c r="T329" s="26">
        <v>85.2</v>
      </c>
      <c r="U329" s="27">
        <v>158.6</v>
      </c>
      <c r="V329" s="28">
        <v>107.7</v>
      </c>
      <c r="W329" s="3" t="s">
        <v>1259</v>
      </c>
      <c r="X329" s="3" t="s">
        <v>1259</v>
      </c>
      <c r="Y329" s="3" t="s">
        <v>1259</v>
      </c>
      <c r="Z329" s="3" t="s">
        <v>1259</v>
      </c>
      <c r="AA329" s="3" t="s">
        <v>1259</v>
      </c>
      <c r="AB329" s="3" t="s">
        <v>1259</v>
      </c>
      <c r="AC329" s="3" t="s">
        <v>1259</v>
      </c>
      <c r="AD329" s="3" t="s">
        <v>1259</v>
      </c>
      <c r="AE329" s="3" t="s">
        <v>1259</v>
      </c>
      <c r="AF329" s="3" t="s">
        <v>1259</v>
      </c>
      <c r="AG329" s="3" t="s">
        <v>1259</v>
      </c>
      <c r="AH329" s="3" t="s">
        <v>1259</v>
      </c>
      <c r="AI329" s="3" t="s">
        <v>1259</v>
      </c>
      <c r="AJ329" s="3" t="s">
        <v>1259</v>
      </c>
      <c r="AK329" s="3" t="s">
        <v>1259</v>
      </c>
      <c r="AL329" s="44">
        <v>161.9</v>
      </c>
      <c r="AM329" s="3" t="s">
        <v>1259</v>
      </c>
      <c r="AN329" s="46">
        <v>56.9</v>
      </c>
      <c r="AO329" s="47">
        <v>76.2</v>
      </c>
      <c r="AP329" s="3" t="s">
        <v>1259</v>
      </c>
      <c r="AQ329" s="49">
        <v>74.8</v>
      </c>
      <c r="AR329" s="3" t="s">
        <v>1259</v>
      </c>
      <c r="AS329" s="3" t="s">
        <v>1259</v>
      </c>
      <c r="AT329" s="3" t="s">
        <v>1259</v>
      </c>
      <c r="AU329" s="3" t="s">
        <v>1259</v>
      </c>
      <c r="AV329" s="3" t="s">
        <v>1259</v>
      </c>
      <c r="AW329" s="3" t="s">
        <v>1259</v>
      </c>
      <c r="AX329" s="56">
        <v>52</v>
      </c>
      <c r="AY329" s="57">
        <v>57.2</v>
      </c>
      <c r="AZ329" s="58">
        <v>58.4</v>
      </c>
      <c r="BA329" s="59">
        <v>56.8</v>
      </c>
    </row>
    <row r="330" spans="1:53" x14ac:dyDescent="0.25">
      <c r="A330" s="4">
        <v>34059</v>
      </c>
      <c r="B330" s="3" t="s">
        <v>1259</v>
      </c>
      <c r="C330" s="3" t="s">
        <v>1259</v>
      </c>
      <c r="D330" s="3" t="s">
        <v>1259</v>
      </c>
      <c r="E330" s="11">
        <v>66.7</v>
      </c>
      <c r="F330" s="12">
        <v>62.5</v>
      </c>
      <c r="G330" s="13">
        <v>75.7</v>
      </c>
      <c r="H330" s="3" t="s">
        <v>1259</v>
      </c>
      <c r="I330" s="3" t="s">
        <v>1259</v>
      </c>
      <c r="J330" s="3" t="s">
        <v>1259</v>
      </c>
      <c r="K330" s="3" t="s">
        <v>1259</v>
      </c>
      <c r="L330" s="3" t="s">
        <v>1259</v>
      </c>
      <c r="M330" s="3" t="s">
        <v>1259</v>
      </c>
      <c r="N330" s="3" t="s">
        <v>1259</v>
      </c>
      <c r="O330" s="3" t="s">
        <v>1259</v>
      </c>
      <c r="P330" s="3" t="s">
        <v>1259</v>
      </c>
      <c r="Q330" s="3" t="s">
        <v>1259</v>
      </c>
      <c r="R330" s="3" t="s">
        <v>1259</v>
      </c>
      <c r="S330" s="25">
        <v>199.1</v>
      </c>
      <c r="T330" s="26">
        <v>85.7</v>
      </c>
      <c r="U330" s="27">
        <v>158</v>
      </c>
      <c r="V330" s="28">
        <v>108.9</v>
      </c>
      <c r="W330" s="3" t="s">
        <v>1259</v>
      </c>
      <c r="X330" s="3" t="s">
        <v>1259</v>
      </c>
      <c r="Y330" s="3" t="s">
        <v>1259</v>
      </c>
      <c r="Z330" s="3" t="s">
        <v>1259</v>
      </c>
      <c r="AA330" s="3" t="s">
        <v>1259</v>
      </c>
      <c r="AB330" s="3" t="s">
        <v>1259</v>
      </c>
      <c r="AC330" s="3" t="s">
        <v>1259</v>
      </c>
      <c r="AD330" s="3" t="s">
        <v>1259</v>
      </c>
      <c r="AE330" s="3" t="s">
        <v>1259</v>
      </c>
      <c r="AF330" s="3" t="s">
        <v>1259</v>
      </c>
      <c r="AG330" s="3" t="s">
        <v>1259</v>
      </c>
      <c r="AH330" s="3" t="s">
        <v>1259</v>
      </c>
      <c r="AI330" s="3" t="s">
        <v>1259</v>
      </c>
      <c r="AJ330" s="3" t="s">
        <v>1259</v>
      </c>
      <c r="AK330" s="3" t="s">
        <v>1259</v>
      </c>
      <c r="AL330" s="44">
        <v>161.5</v>
      </c>
      <c r="AM330" s="3" t="s">
        <v>1259</v>
      </c>
      <c r="AN330" s="46">
        <v>56.9</v>
      </c>
      <c r="AO330" s="47">
        <v>77</v>
      </c>
      <c r="AP330" s="3" t="s">
        <v>1259</v>
      </c>
      <c r="AQ330" s="49">
        <v>75.3</v>
      </c>
      <c r="AR330" s="3" t="s">
        <v>1259</v>
      </c>
      <c r="AS330" s="3" t="s">
        <v>1259</v>
      </c>
      <c r="AT330" s="3" t="s">
        <v>1259</v>
      </c>
      <c r="AU330" s="3" t="s">
        <v>1259</v>
      </c>
      <c r="AV330" s="3" t="s">
        <v>1259</v>
      </c>
      <c r="AW330" s="3" t="s">
        <v>1259</v>
      </c>
      <c r="AX330" s="56">
        <v>52.1</v>
      </c>
      <c r="AY330" s="57">
        <v>57</v>
      </c>
      <c r="AZ330" s="58">
        <v>58.5</v>
      </c>
      <c r="BA330" s="59">
        <v>57.1</v>
      </c>
    </row>
    <row r="331" spans="1:53" x14ac:dyDescent="0.25">
      <c r="A331" s="4">
        <v>34089</v>
      </c>
      <c r="B331" s="3" t="s">
        <v>1259</v>
      </c>
      <c r="C331" s="3" t="s">
        <v>1259</v>
      </c>
      <c r="D331" s="3" t="s">
        <v>1259</v>
      </c>
      <c r="E331" s="11">
        <v>67</v>
      </c>
      <c r="F331" s="12">
        <v>62.9</v>
      </c>
      <c r="G331" s="13">
        <v>75.900000000000006</v>
      </c>
      <c r="H331" s="3" t="s">
        <v>1259</v>
      </c>
      <c r="I331" s="3" t="s">
        <v>1259</v>
      </c>
      <c r="J331" s="3" t="s">
        <v>1259</v>
      </c>
      <c r="K331" s="3" t="s">
        <v>1259</v>
      </c>
      <c r="L331" s="3" t="s">
        <v>1259</v>
      </c>
      <c r="M331" s="3" t="s">
        <v>1259</v>
      </c>
      <c r="N331" s="3" t="s">
        <v>1259</v>
      </c>
      <c r="O331" s="3" t="s">
        <v>1259</v>
      </c>
      <c r="P331" s="3" t="s">
        <v>1259</v>
      </c>
      <c r="Q331" s="3" t="s">
        <v>1259</v>
      </c>
      <c r="R331" s="3" t="s">
        <v>1259</v>
      </c>
      <c r="S331" s="25">
        <v>204.4</v>
      </c>
      <c r="T331" s="26">
        <v>87.5</v>
      </c>
      <c r="U331" s="27">
        <v>156.80000000000001</v>
      </c>
      <c r="V331" s="28">
        <v>106.1</v>
      </c>
      <c r="W331" s="3" t="s">
        <v>1259</v>
      </c>
      <c r="X331" s="3" t="s">
        <v>1259</v>
      </c>
      <c r="Y331" s="3" t="s">
        <v>1259</v>
      </c>
      <c r="Z331" s="3" t="s">
        <v>1259</v>
      </c>
      <c r="AA331" s="3" t="s">
        <v>1259</v>
      </c>
      <c r="AB331" s="3" t="s">
        <v>1259</v>
      </c>
      <c r="AC331" s="3" t="s">
        <v>1259</v>
      </c>
      <c r="AD331" s="3" t="s">
        <v>1259</v>
      </c>
      <c r="AE331" s="3" t="s">
        <v>1259</v>
      </c>
      <c r="AF331" s="3" t="s">
        <v>1259</v>
      </c>
      <c r="AG331" s="3" t="s">
        <v>1259</v>
      </c>
      <c r="AH331" s="3" t="s">
        <v>1259</v>
      </c>
      <c r="AI331" s="3" t="s">
        <v>1259</v>
      </c>
      <c r="AJ331" s="3" t="s">
        <v>1259</v>
      </c>
      <c r="AK331" s="3" t="s">
        <v>1259</v>
      </c>
      <c r="AL331" s="44">
        <v>167.1</v>
      </c>
      <c r="AM331" s="3" t="s">
        <v>1259</v>
      </c>
      <c r="AN331" s="46">
        <v>56.6</v>
      </c>
      <c r="AO331" s="47">
        <v>78.5</v>
      </c>
      <c r="AP331" s="3" t="s">
        <v>1259</v>
      </c>
      <c r="AQ331" s="49">
        <v>75.8</v>
      </c>
      <c r="AR331" s="3" t="s">
        <v>1259</v>
      </c>
      <c r="AS331" s="3" t="s">
        <v>1259</v>
      </c>
      <c r="AT331" s="3" t="s">
        <v>1259</v>
      </c>
      <c r="AU331" s="3" t="s">
        <v>1259</v>
      </c>
      <c r="AV331" s="3" t="s">
        <v>1259</v>
      </c>
      <c r="AW331" s="3" t="s">
        <v>1259</v>
      </c>
      <c r="AX331" s="56">
        <v>52.2</v>
      </c>
      <c r="AY331" s="57">
        <v>56.8</v>
      </c>
      <c r="AZ331" s="58">
        <v>58.5</v>
      </c>
      <c r="BA331" s="59">
        <v>57.4</v>
      </c>
    </row>
    <row r="332" spans="1:53" x14ac:dyDescent="0.25">
      <c r="A332" s="4">
        <v>34120</v>
      </c>
      <c r="B332" s="3" t="s">
        <v>1259</v>
      </c>
      <c r="C332" s="3" t="s">
        <v>1259</v>
      </c>
      <c r="D332" s="3" t="s">
        <v>1259</v>
      </c>
      <c r="E332" s="11">
        <v>66.8</v>
      </c>
      <c r="F332" s="12">
        <v>62.4</v>
      </c>
      <c r="G332" s="13">
        <v>76.2</v>
      </c>
      <c r="H332" s="3" t="s">
        <v>1259</v>
      </c>
      <c r="I332" s="3" t="s">
        <v>1259</v>
      </c>
      <c r="J332" s="3" t="s">
        <v>1259</v>
      </c>
      <c r="K332" s="3" t="s">
        <v>1259</v>
      </c>
      <c r="L332" s="3" t="s">
        <v>1259</v>
      </c>
      <c r="M332" s="3" t="s">
        <v>1259</v>
      </c>
      <c r="N332" s="3" t="s">
        <v>1259</v>
      </c>
      <c r="O332" s="3" t="s">
        <v>1259</v>
      </c>
      <c r="P332" s="3" t="s">
        <v>1259</v>
      </c>
      <c r="Q332" s="3" t="s">
        <v>1259</v>
      </c>
      <c r="R332" s="3" t="s">
        <v>1259</v>
      </c>
      <c r="S332" s="25">
        <v>203.1</v>
      </c>
      <c r="T332" s="26">
        <v>90.7</v>
      </c>
      <c r="U332" s="27">
        <v>157.30000000000001</v>
      </c>
      <c r="V332" s="28">
        <v>115.4</v>
      </c>
      <c r="W332" s="3" t="s">
        <v>1259</v>
      </c>
      <c r="X332" s="3" t="s">
        <v>1259</v>
      </c>
      <c r="Y332" s="3" t="s">
        <v>1259</v>
      </c>
      <c r="Z332" s="3" t="s">
        <v>1259</v>
      </c>
      <c r="AA332" s="3" t="s">
        <v>1259</v>
      </c>
      <c r="AB332" s="3" t="s">
        <v>1259</v>
      </c>
      <c r="AC332" s="3" t="s">
        <v>1259</v>
      </c>
      <c r="AD332" s="3" t="s">
        <v>1259</v>
      </c>
      <c r="AE332" s="3" t="s">
        <v>1259</v>
      </c>
      <c r="AF332" s="3" t="s">
        <v>1259</v>
      </c>
      <c r="AG332" s="3" t="s">
        <v>1259</v>
      </c>
      <c r="AH332" s="3" t="s">
        <v>1259</v>
      </c>
      <c r="AI332" s="3" t="s">
        <v>1259</v>
      </c>
      <c r="AJ332" s="3" t="s">
        <v>1259</v>
      </c>
      <c r="AK332" s="3" t="s">
        <v>1259</v>
      </c>
      <c r="AL332" s="44">
        <v>158.30000000000001</v>
      </c>
      <c r="AM332" s="3" t="s">
        <v>1259</v>
      </c>
      <c r="AN332" s="46">
        <v>56.3</v>
      </c>
      <c r="AO332" s="47">
        <v>79.5</v>
      </c>
      <c r="AP332" s="3" t="s">
        <v>1259</v>
      </c>
      <c r="AQ332" s="49">
        <v>75.5</v>
      </c>
      <c r="AR332" s="3" t="s">
        <v>1259</v>
      </c>
      <c r="AS332" s="3" t="s">
        <v>1259</v>
      </c>
      <c r="AT332" s="3" t="s">
        <v>1259</v>
      </c>
      <c r="AU332" s="3" t="s">
        <v>1259</v>
      </c>
      <c r="AV332" s="3" t="s">
        <v>1259</v>
      </c>
      <c r="AW332" s="3" t="s">
        <v>1259</v>
      </c>
      <c r="AX332" s="56">
        <v>52.4</v>
      </c>
      <c r="AY332" s="57">
        <v>56.9</v>
      </c>
      <c r="AZ332" s="58">
        <v>58.6</v>
      </c>
      <c r="BA332" s="59">
        <v>57.6</v>
      </c>
    </row>
    <row r="333" spans="1:53" x14ac:dyDescent="0.25">
      <c r="A333" s="4">
        <v>34150</v>
      </c>
      <c r="B333" s="3" t="s">
        <v>1259</v>
      </c>
      <c r="C333" s="3" t="s">
        <v>1259</v>
      </c>
      <c r="D333" s="3" t="s">
        <v>1259</v>
      </c>
      <c r="E333" s="11">
        <v>66.900000000000006</v>
      </c>
      <c r="F333" s="12">
        <v>62.6</v>
      </c>
      <c r="G333" s="13">
        <v>76.400000000000006</v>
      </c>
      <c r="H333" s="3" t="s">
        <v>1259</v>
      </c>
      <c r="I333" s="3" t="s">
        <v>1259</v>
      </c>
      <c r="J333" s="3" t="s">
        <v>1259</v>
      </c>
      <c r="K333" s="3" t="s">
        <v>1259</v>
      </c>
      <c r="L333" s="3" t="s">
        <v>1259</v>
      </c>
      <c r="M333" s="3" t="s">
        <v>1259</v>
      </c>
      <c r="N333" s="3" t="s">
        <v>1259</v>
      </c>
      <c r="O333" s="3" t="s">
        <v>1259</v>
      </c>
      <c r="P333" s="3" t="s">
        <v>1259</v>
      </c>
      <c r="Q333" s="3" t="s">
        <v>1259</v>
      </c>
      <c r="R333" s="3" t="s">
        <v>1259</v>
      </c>
      <c r="S333" s="25">
        <v>202.1</v>
      </c>
      <c r="T333" s="26">
        <v>94.9</v>
      </c>
      <c r="U333" s="27">
        <v>164.7</v>
      </c>
      <c r="V333" s="28">
        <v>118.9</v>
      </c>
      <c r="W333" s="3" t="s">
        <v>1259</v>
      </c>
      <c r="X333" s="3" t="s">
        <v>1259</v>
      </c>
      <c r="Y333" s="3" t="s">
        <v>1259</v>
      </c>
      <c r="Z333" s="3" t="s">
        <v>1259</v>
      </c>
      <c r="AA333" s="3" t="s">
        <v>1259</v>
      </c>
      <c r="AB333" s="3" t="s">
        <v>1259</v>
      </c>
      <c r="AC333" s="3" t="s">
        <v>1259</v>
      </c>
      <c r="AD333" s="3" t="s">
        <v>1259</v>
      </c>
      <c r="AE333" s="3" t="s">
        <v>1259</v>
      </c>
      <c r="AF333" s="3" t="s">
        <v>1259</v>
      </c>
      <c r="AG333" s="3" t="s">
        <v>1259</v>
      </c>
      <c r="AH333" s="3" t="s">
        <v>1259</v>
      </c>
      <c r="AI333" s="3" t="s">
        <v>1259</v>
      </c>
      <c r="AJ333" s="3" t="s">
        <v>1259</v>
      </c>
      <c r="AK333" s="3" t="s">
        <v>1259</v>
      </c>
      <c r="AL333" s="44">
        <v>155.9</v>
      </c>
      <c r="AM333" s="3" t="s">
        <v>1259</v>
      </c>
      <c r="AN333" s="46">
        <v>56</v>
      </c>
      <c r="AO333" s="47">
        <v>80.3</v>
      </c>
      <c r="AP333" s="3" t="s">
        <v>1259</v>
      </c>
      <c r="AQ333" s="49">
        <v>75.5</v>
      </c>
      <c r="AR333" s="3" t="s">
        <v>1259</v>
      </c>
      <c r="AS333" s="3" t="s">
        <v>1259</v>
      </c>
      <c r="AT333" s="3" t="s">
        <v>1259</v>
      </c>
      <c r="AU333" s="3" t="s">
        <v>1259</v>
      </c>
      <c r="AV333" s="3" t="s">
        <v>1259</v>
      </c>
      <c r="AW333" s="3" t="s">
        <v>1259</v>
      </c>
      <c r="AX333" s="56">
        <v>52.8</v>
      </c>
      <c r="AY333" s="57">
        <v>57.2</v>
      </c>
      <c r="AZ333" s="58">
        <v>58.9</v>
      </c>
      <c r="BA333" s="59">
        <v>57.9</v>
      </c>
    </row>
    <row r="334" spans="1:53" x14ac:dyDescent="0.25">
      <c r="A334" s="4">
        <v>34181</v>
      </c>
      <c r="B334" s="3" t="s">
        <v>1259</v>
      </c>
      <c r="C334" s="3" t="s">
        <v>1259</v>
      </c>
      <c r="D334" s="3" t="s">
        <v>1259</v>
      </c>
      <c r="E334" s="11">
        <v>67</v>
      </c>
      <c r="F334" s="12">
        <v>62.5</v>
      </c>
      <c r="G334" s="13">
        <v>76.599999999999994</v>
      </c>
      <c r="H334" s="3" t="s">
        <v>1259</v>
      </c>
      <c r="I334" s="3" t="s">
        <v>1259</v>
      </c>
      <c r="J334" s="3" t="s">
        <v>1259</v>
      </c>
      <c r="K334" s="3" t="s">
        <v>1259</v>
      </c>
      <c r="L334" s="3" t="s">
        <v>1259</v>
      </c>
      <c r="M334" s="3" t="s">
        <v>1259</v>
      </c>
      <c r="N334" s="3" t="s">
        <v>1259</v>
      </c>
      <c r="O334" s="3" t="s">
        <v>1259</v>
      </c>
      <c r="P334" s="3" t="s">
        <v>1259</v>
      </c>
      <c r="Q334" s="3" t="s">
        <v>1259</v>
      </c>
      <c r="R334" s="3" t="s">
        <v>1259</v>
      </c>
      <c r="S334" s="25">
        <v>203.7</v>
      </c>
      <c r="T334" s="26">
        <v>98.1</v>
      </c>
      <c r="U334" s="27">
        <v>164.7</v>
      </c>
      <c r="V334" s="28">
        <v>117.9</v>
      </c>
      <c r="W334" s="3" t="s">
        <v>1259</v>
      </c>
      <c r="X334" s="3" t="s">
        <v>1259</v>
      </c>
      <c r="Y334" s="3" t="s">
        <v>1259</v>
      </c>
      <c r="Z334" s="3" t="s">
        <v>1259</v>
      </c>
      <c r="AA334" s="3" t="s">
        <v>1259</v>
      </c>
      <c r="AB334" s="3" t="s">
        <v>1259</v>
      </c>
      <c r="AC334" s="3" t="s">
        <v>1259</v>
      </c>
      <c r="AD334" s="3" t="s">
        <v>1259</v>
      </c>
      <c r="AE334" s="3" t="s">
        <v>1259</v>
      </c>
      <c r="AF334" s="3" t="s">
        <v>1259</v>
      </c>
      <c r="AG334" s="3" t="s">
        <v>1259</v>
      </c>
      <c r="AH334" s="3" t="s">
        <v>1259</v>
      </c>
      <c r="AI334" s="3" t="s">
        <v>1259</v>
      </c>
      <c r="AJ334" s="3" t="s">
        <v>1259</v>
      </c>
      <c r="AK334" s="3" t="s">
        <v>1259</v>
      </c>
      <c r="AL334" s="44">
        <v>160.19999999999999</v>
      </c>
      <c r="AM334" s="3" t="s">
        <v>1259</v>
      </c>
      <c r="AN334" s="46">
        <v>55.7</v>
      </c>
      <c r="AO334" s="47">
        <v>82.4</v>
      </c>
      <c r="AP334" s="3" t="s">
        <v>1259</v>
      </c>
      <c r="AQ334" s="49">
        <v>75.400000000000006</v>
      </c>
      <c r="AR334" s="3" t="s">
        <v>1259</v>
      </c>
      <c r="AS334" s="3" t="s">
        <v>1259</v>
      </c>
      <c r="AT334" s="3" t="s">
        <v>1259</v>
      </c>
      <c r="AU334" s="3" t="s">
        <v>1259</v>
      </c>
      <c r="AV334" s="3" t="s">
        <v>1259</v>
      </c>
      <c r="AW334" s="3" t="s">
        <v>1259</v>
      </c>
      <c r="AX334" s="56">
        <v>53.2</v>
      </c>
      <c r="AY334" s="57">
        <v>57.8</v>
      </c>
      <c r="AZ334" s="58">
        <v>59.4</v>
      </c>
      <c r="BA334" s="59">
        <v>58.3</v>
      </c>
    </row>
    <row r="335" spans="1:53" x14ac:dyDescent="0.25">
      <c r="A335" s="4">
        <v>34212</v>
      </c>
      <c r="B335" s="3" t="s">
        <v>1259</v>
      </c>
      <c r="C335" s="3" t="s">
        <v>1259</v>
      </c>
      <c r="D335" s="3" t="s">
        <v>1259</v>
      </c>
      <c r="E335" s="11">
        <v>67.099999999999994</v>
      </c>
      <c r="F335" s="12">
        <v>62.7</v>
      </c>
      <c r="G335" s="13">
        <v>76.599999999999994</v>
      </c>
      <c r="H335" s="3" t="s">
        <v>1259</v>
      </c>
      <c r="I335" s="3" t="s">
        <v>1259</v>
      </c>
      <c r="J335" s="3" t="s">
        <v>1259</v>
      </c>
      <c r="K335" s="3" t="s">
        <v>1259</v>
      </c>
      <c r="L335" s="3" t="s">
        <v>1259</v>
      </c>
      <c r="M335" s="3" t="s">
        <v>1259</v>
      </c>
      <c r="N335" s="3" t="s">
        <v>1259</v>
      </c>
      <c r="O335" s="3" t="s">
        <v>1259</v>
      </c>
      <c r="P335" s="3" t="s">
        <v>1259</v>
      </c>
      <c r="Q335" s="3" t="s">
        <v>1259</v>
      </c>
      <c r="R335" s="3" t="s">
        <v>1259</v>
      </c>
      <c r="S335" s="25">
        <v>204.3</v>
      </c>
      <c r="T335" s="26">
        <v>98.3</v>
      </c>
      <c r="U335" s="27">
        <v>167.2</v>
      </c>
      <c r="V335" s="28">
        <v>113.4</v>
      </c>
      <c r="W335" s="3" t="s">
        <v>1259</v>
      </c>
      <c r="X335" s="3" t="s">
        <v>1259</v>
      </c>
      <c r="Y335" s="3" t="s">
        <v>1259</v>
      </c>
      <c r="Z335" s="3" t="s">
        <v>1259</v>
      </c>
      <c r="AA335" s="3" t="s">
        <v>1259</v>
      </c>
      <c r="AB335" s="3" t="s">
        <v>1259</v>
      </c>
      <c r="AC335" s="3" t="s">
        <v>1259</v>
      </c>
      <c r="AD335" s="3" t="s">
        <v>1259</v>
      </c>
      <c r="AE335" s="3" t="s">
        <v>1259</v>
      </c>
      <c r="AF335" s="3" t="s">
        <v>1259</v>
      </c>
      <c r="AG335" s="3" t="s">
        <v>1259</v>
      </c>
      <c r="AH335" s="3" t="s">
        <v>1259</v>
      </c>
      <c r="AI335" s="3" t="s">
        <v>1259</v>
      </c>
      <c r="AJ335" s="3" t="s">
        <v>1259</v>
      </c>
      <c r="AK335" s="3" t="s">
        <v>1259</v>
      </c>
      <c r="AL335" s="44">
        <v>162</v>
      </c>
      <c r="AM335" s="3" t="s">
        <v>1259</v>
      </c>
      <c r="AN335" s="46">
        <v>55.5</v>
      </c>
      <c r="AO335" s="47">
        <v>82.1</v>
      </c>
      <c r="AP335" s="3" t="s">
        <v>1259</v>
      </c>
      <c r="AQ335" s="49">
        <v>75.400000000000006</v>
      </c>
      <c r="AR335" s="3" t="s">
        <v>1259</v>
      </c>
      <c r="AS335" s="3" t="s">
        <v>1259</v>
      </c>
      <c r="AT335" s="3" t="s">
        <v>1259</v>
      </c>
      <c r="AU335" s="3" t="s">
        <v>1259</v>
      </c>
      <c r="AV335" s="3" t="s">
        <v>1259</v>
      </c>
      <c r="AW335" s="3" t="s">
        <v>1259</v>
      </c>
      <c r="AX335" s="56">
        <v>53.7</v>
      </c>
      <c r="AY335" s="57">
        <v>58.4</v>
      </c>
      <c r="AZ335" s="58">
        <v>59.8</v>
      </c>
      <c r="BA335" s="59">
        <v>58.8</v>
      </c>
    </row>
    <row r="336" spans="1:53" x14ac:dyDescent="0.25">
      <c r="A336" s="4">
        <v>34242</v>
      </c>
      <c r="B336" s="3" t="s">
        <v>1259</v>
      </c>
      <c r="C336" s="3" t="s">
        <v>1259</v>
      </c>
      <c r="D336" s="3" t="s">
        <v>1259</v>
      </c>
      <c r="E336" s="11">
        <v>67.099999999999994</v>
      </c>
      <c r="F336" s="12">
        <v>62.9</v>
      </c>
      <c r="G336" s="13">
        <v>76.5</v>
      </c>
      <c r="H336" s="3" t="s">
        <v>1259</v>
      </c>
      <c r="I336" s="3" t="s">
        <v>1259</v>
      </c>
      <c r="J336" s="3" t="s">
        <v>1259</v>
      </c>
      <c r="K336" s="3" t="s">
        <v>1259</v>
      </c>
      <c r="L336" s="3" t="s">
        <v>1259</v>
      </c>
      <c r="M336" s="3" t="s">
        <v>1259</v>
      </c>
      <c r="N336" s="3" t="s">
        <v>1259</v>
      </c>
      <c r="O336" s="3" t="s">
        <v>1259</v>
      </c>
      <c r="P336" s="3" t="s">
        <v>1259</v>
      </c>
      <c r="Q336" s="3" t="s">
        <v>1259</v>
      </c>
      <c r="R336" s="3" t="s">
        <v>1259</v>
      </c>
      <c r="S336" s="25">
        <v>204.6</v>
      </c>
      <c r="T336" s="26">
        <v>97.3</v>
      </c>
      <c r="U336" s="27">
        <v>168.9</v>
      </c>
      <c r="V336" s="28">
        <v>112.5</v>
      </c>
      <c r="W336" s="3" t="s">
        <v>1259</v>
      </c>
      <c r="X336" s="3" t="s">
        <v>1259</v>
      </c>
      <c r="Y336" s="3" t="s">
        <v>1259</v>
      </c>
      <c r="Z336" s="3" t="s">
        <v>1259</v>
      </c>
      <c r="AA336" s="3" t="s">
        <v>1259</v>
      </c>
      <c r="AB336" s="3" t="s">
        <v>1259</v>
      </c>
      <c r="AC336" s="3" t="s">
        <v>1259</v>
      </c>
      <c r="AD336" s="3" t="s">
        <v>1259</v>
      </c>
      <c r="AE336" s="3" t="s">
        <v>1259</v>
      </c>
      <c r="AF336" s="3" t="s">
        <v>1259</v>
      </c>
      <c r="AG336" s="3" t="s">
        <v>1259</v>
      </c>
      <c r="AH336" s="3" t="s">
        <v>1259</v>
      </c>
      <c r="AI336" s="3" t="s">
        <v>1259</v>
      </c>
      <c r="AJ336" s="3" t="s">
        <v>1259</v>
      </c>
      <c r="AK336" s="3" t="s">
        <v>1259</v>
      </c>
      <c r="AL336" s="44">
        <v>160</v>
      </c>
      <c r="AM336" s="3" t="s">
        <v>1259</v>
      </c>
      <c r="AN336" s="46">
        <v>55.4</v>
      </c>
      <c r="AO336" s="47">
        <v>83.8</v>
      </c>
      <c r="AP336" s="3" t="s">
        <v>1259</v>
      </c>
      <c r="AQ336" s="49">
        <v>75.400000000000006</v>
      </c>
      <c r="AR336" s="3" t="s">
        <v>1259</v>
      </c>
      <c r="AS336" s="3" t="s">
        <v>1259</v>
      </c>
      <c r="AT336" s="3" t="s">
        <v>1259</v>
      </c>
      <c r="AU336" s="3" t="s">
        <v>1259</v>
      </c>
      <c r="AV336" s="3" t="s">
        <v>1259</v>
      </c>
      <c r="AW336" s="3" t="s">
        <v>1259</v>
      </c>
      <c r="AX336" s="56">
        <v>54</v>
      </c>
      <c r="AY336" s="57">
        <v>59</v>
      </c>
      <c r="AZ336" s="58">
        <v>60.1</v>
      </c>
      <c r="BA336" s="59">
        <v>59.3</v>
      </c>
    </row>
    <row r="337" spans="1:53" x14ac:dyDescent="0.25">
      <c r="A337" s="4">
        <v>34273</v>
      </c>
      <c r="B337" s="3" t="s">
        <v>1259</v>
      </c>
      <c r="C337" s="3" t="s">
        <v>1259</v>
      </c>
      <c r="D337" s="3" t="s">
        <v>1259</v>
      </c>
      <c r="E337" s="11">
        <v>67</v>
      </c>
      <c r="F337" s="12">
        <v>62.7</v>
      </c>
      <c r="G337" s="13">
        <v>76.5</v>
      </c>
      <c r="H337" s="3" t="s">
        <v>1259</v>
      </c>
      <c r="I337" s="3" t="s">
        <v>1259</v>
      </c>
      <c r="J337" s="3" t="s">
        <v>1259</v>
      </c>
      <c r="K337" s="3" t="s">
        <v>1259</v>
      </c>
      <c r="L337" s="3" t="s">
        <v>1259</v>
      </c>
      <c r="M337" s="3" t="s">
        <v>1259</v>
      </c>
      <c r="N337" s="3" t="s">
        <v>1259</v>
      </c>
      <c r="O337" s="3" t="s">
        <v>1259</v>
      </c>
      <c r="P337" s="3" t="s">
        <v>1259</v>
      </c>
      <c r="Q337" s="3" t="s">
        <v>1259</v>
      </c>
      <c r="R337" s="3" t="s">
        <v>1259</v>
      </c>
      <c r="S337" s="25">
        <v>203.2</v>
      </c>
      <c r="T337" s="26">
        <v>95.5</v>
      </c>
      <c r="U337" s="27">
        <v>173.3</v>
      </c>
      <c r="V337" s="28">
        <v>114.8</v>
      </c>
      <c r="W337" s="3" t="s">
        <v>1259</v>
      </c>
      <c r="X337" s="3" t="s">
        <v>1259</v>
      </c>
      <c r="Y337" s="3" t="s">
        <v>1259</v>
      </c>
      <c r="Z337" s="3" t="s">
        <v>1259</v>
      </c>
      <c r="AA337" s="3" t="s">
        <v>1259</v>
      </c>
      <c r="AB337" s="3" t="s">
        <v>1259</v>
      </c>
      <c r="AC337" s="3" t="s">
        <v>1259</v>
      </c>
      <c r="AD337" s="3" t="s">
        <v>1259</v>
      </c>
      <c r="AE337" s="3" t="s">
        <v>1259</v>
      </c>
      <c r="AF337" s="3" t="s">
        <v>1259</v>
      </c>
      <c r="AG337" s="3" t="s">
        <v>1259</v>
      </c>
      <c r="AH337" s="3" t="s">
        <v>1259</v>
      </c>
      <c r="AI337" s="3" t="s">
        <v>1259</v>
      </c>
      <c r="AJ337" s="3" t="s">
        <v>1259</v>
      </c>
      <c r="AK337" s="3" t="s">
        <v>1259</v>
      </c>
      <c r="AL337" s="44">
        <v>163.6</v>
      </c>
      <c r="AM337" s="3" t="s">
        <v>1259</v>
      </c>
      <c r="AN337" s="46">
        <v>55.4</v>
      </c>
      <c r="AO337" s="47">
        <v>83.1</v>
      </c>
      <c r="AP337" s="3" t="s">
        <v>1259</v>
      </c>
      <c r="AQ337" s="49">
        <v>75.2</v>
      </c>
      <c r="AR337" s="3" t="s">
        <v>1259</v>
      </c>
      <c r="AS337" s="3" t="s">
        <v>1259</v>
      </c>
      <c r="AT337" s="3" t="s">
        <v>1259</v>
      </c>
      <c r="AU337" s="3" t="s">
        <v>1259</v>
      </c>
      <c r="AV337" s="3" t="s">
        <v>1259</v>
      </c>
      <c r="AW337" s="3" t="s">
        <v>1259</v>
      </c>
      <c r="AX337" s="56">
        <v>54.4</v>
      </c>
      <c r="AY337" s="57">
        <v>59.3</v>
      </c>
      <c r="AZ337" s="58">
        <v>60.3</v>
      </c>
      <c r="BA337" s="59">
        <v>59.9</v>
      </c>
    </row>
    <row r="338" spans="1:53" x14ac:dyDescent="0.25">
      <c r="A338" s="4">
        <v>34303</v>
      </c>
      <c r="B338" s="3" t="s">
        <v>1259</v>
      </c>
      <c r="C338" s="3" t="s">
        <v>1259</v>
      </c>
      <c r="D338" s="3" t="s">
        <v>1259</v>
      </c>
      <c r="E338" s="11">
        <v>67</v>
      </c>
      <c r="F338" s="12">
        <v>62.7</v>
      </c>
      <c r="G338" s="13">
        <v>76.5</v>
      </c>
      <c r="H338" s="3" t="s">
        <v>1259</v>
      </c>
      <c r="I338" s="3" t="s">
        <v>1259</v>
      </c>
      <c r="J338" s="3" t="s">
        <v>1259</v>
      </c>
      <c r="K338" s="3" t="s">
        <v>1259</v>
      </c>
      <c r="L338" s="3" t="s">
        <v>1259</v>
      </c>
      <c r="M338" s="3" t="s">
        <v>1259</v>
      </c>
      <c r="N338" s="3" t="s">
        <v>1259</v>
      </c>
      <c r="O338" s="3" t="s">
        <v>1259</v>
      </c>
      <c r="P338" s="3" t="s">
        <v>1259</v>
      </c>
      <c r="Q338" s="3" t="s">
        <v>1259</v>
      </c>
      <c r="R338" s="3" t="s">
        <v>1259</v>
      </c>
      <c r="S338" s="25">
        <v>203.3</v>
      </c>
      <c r="T338" s="26">
        <v>97.8</v>
      </c>
      <c r="U338" s="27">
        <v>173.9</v>
      </c>
      <c r="V338" s="28">
        <v>119.2</v>
      </c>
      <c r="W338" s="3" t="s">
        <v>1259</v>
      </c>
      <c r="X338" s="3" t="s">
        <v>1259</v>
      </c>
      <c r="Y338" s="3" t="s">
        <v>1259</v>
      </c>
      <c r="Z338" s="3" t="s">
        <v>1259</v>
      </c>
      <c r="AA338" s="3" t="s">
        <v>1259</v>
      </c>
      <c r="AB338" s="3" t="s">
        <v>1259</v>
      </c>
      <c r="AC338" s="3" t="s">
        <v>1259</v>
      </c>
      <c r="AD338" s="3" t="s">
        <v>1259</v>
      </c>
      <c r="AE338" s="3" t="s">
        <v>1259</v>
      </c>
      <c r="AF338" s="3" t="s">
        <v>1259</v>
      </c>
      <c r="AG338" s="3" t="s">
        <v>1259</v>
      </c>
      <c r="AH338" s="3" t="s">
        <v>1259</v>
      </c>
      <c r="AI338" s="3" t="s">
        <v>1259</v>
      </c>
      <c r="AJ338" s="3" t="s">
        <v>1259</v>
      </c>
      <c r="AK338" s="3" t="s">
        <v>1259</v>
      </c>
      <c r="AL338" s="44">
        <v>154</v>
      </c>
      <c r="AM338" s="3" t="s">
        <v>1259</v>
      </c>
      <c r="AN338" s="46">
        <v>55.2</v>
      </c>
      <c r="AO338" s="47">
        <v>83</v>
      </c>
      <c r="AP338" s="3" t="s">
        <v>1259</v>
      </c>
      <c r="AQ338" s="49">
        <v>75.5</v>
      </c>
      <c r="AR338" s="3" t="s">
        <v>1259</v>
      </c>
      <c r="AS338" s="3" t="s">
        <v>1259</v>
      </c>
      <c r="AT338" s="3" t="s">
        <v>1259</v>
      </c>
      <c r="AU338" s="3" t="s">
        <v>1259</v>
      </c>
      <c r="AV338" s="3" t="s">
        <v>1259</v>
      </c>
      <c r="AW338" s="3" t="s">
        <v>1259</v>
      </c>
      <c r="AX338" s="56">
        <v>54.7</v>
      </c>
      <c r="AY338" s="57">
        <v>59.6</v>
      </c>
      <c r="AZ338" s="58">
        <v>60.4</v>
      </c>
      <c r="BA338" s="59">
        <v>60.3</v>
      </c>
    </row>
    <row r="339" spans="1:53" x14ac:dyDescent="0.25">
      <c r="A339" s="4">
        <v>34334</v>
      </c>
      <c r="B339" s="3" t="s">
        <v>1259</v>
      </c>
      <c r="C339" s="3" t="s">
        <v>1259</v>
      </c>
      <c r="D339" s="3" t="s">
        <v>1259</v>
      </c>
      <c r="E339" s="11">
        <v>66.900000000000006</v>
      </c>
      <c r="F339" s="12">
        <v>62.7</v>
      </c>
      <c r="G339" s="13">
        <v>76.5</v>
      </c>
      <c r="H339" s="3" t="s">
        <v>1259</v>
      </c>
      <c r="I339" s="3" t="s">
        <v>1259</v>
      </c>
      <c r="J339" s="3" t="s">
        <v>1259</v>
      </c>
      <c r="K339" s="3" t="s">
        <v>1259</v>
      </c>
      <c r="L339" s="3" t="s">
        <v>1259</v>
      </c>
      <c r="M339" s="3" t="s">
        <v>1259</v>
      </c>
      <c r="N339" s="3" t="s">
        <v>1259</v>
      </c>
      <c r="O339" s="3" t="s">
        <v>1259</v>
      </c>
      <c r="P339" s="3" t="s">
        <v>1259</v>
      </c>
      <c r="Q339" s="3" t="s">
        <v>1259</v>
      </c>
      <c r="R339" s="3" t="s">
        <v>1259</v>
      </c>
      <c r="S339" s="25">
        <v>200.4</v>
      </c>
      <c r="T339" s="26">
        <v>100.8</v>
      </c>
      <c r="U339" s="27">
        <v>184.1</v>
      </c>
      <c r="V339" s="28">
        <v>119.1</v>
      </c>
      <c r="W339" s="3" t="s">
        <v>1259</v>
      </c>
      <c r="X339" s="3" t="s">
        <v>1259</v>
      </c>
      <c r="Y339" s="3" t="s">
        <v>1259</v>
      </c>
      <c r="Z339" s="3" t="s">
        <v>1259</v>
      </c>
      <c r="AA339" s="3" t="s">
        <v>1259</v>
      </c>
      <c r="AB339" s="3" t="s">
        <v>1259</v>
      </c>
      <c r="AC339" s="3" t="s">
        <v>1259</v>
      </c>
      <c r="AD339" s="3" t="s">
        <v>1259</v>
      </c>
      <c r="AE339" s="3" t="s">
        <v>1259</v>
      </c>
      <c r="AF339" s="3" t="s">
        <v>1259</v>
      </c>
      <c r="AG339" s="3" t="s">
        <v>1259</v>
      </c>
      <c r="AH339" s="3" t="s">
        <v>1259</v>
      </c>
      <c r="AI339" s="3" t="s">
        <v>1259</v>
      </c>
      <c r="AJ339" s="3" t="s">
        <v>1259</v>
      </c>
      <c r="AK339" s="3" t="s">
        <v>1259</v>
      </c>
      <c r="AL339" s="44">
        <v>155.9</v>
      </c>
      <c r="AM339" s="3" t="s">
        <v>1259</v>
      </c>
      <c r="AN339" s="46">
        <v>55.1</v>
      </c>
      <c r="AO339" s="47">
        <v>83.5</v>
      </c>
      <c r="AP339" s="3" t="s">
        <v>1259</v>
      </c>
      <c r="AQ339" s="49">
        <v>75.7</v>
      </c>
      <c r="AR339" s="3" t="s">
        <v>1259</v>
      </c>
      <c r="AS339" s="3" t="s">
        <v>1259</v>
      </c>
      <c r="AT339" s="3" t="s">
        <v>1259</v>
      </c>
      <c r="AU339" s="3" t="s">
        <v>1259</v>
      </c>
      <c r="AV339" s="3" t="s">
        <v>1259</v>
      </c>
      <c r="AW339" s="3" t="s">
        <v>1259</v>
      </c>
      <c r="AX339" s="56">
        <v>55.1</v>
      </c>
      <c r="AY339" s="57">
        <v>59.8</v>
      </c>
      <c r="AZ339" s="58">
        <v>60.7</v>
      </c>
      <c r="BA339" s="59">
        <v>60.6</v>
      </c>
    </row>
    <row r="340" spans="1:53" x14ac:dyDescent="0.25">
      <c r="A340" s="4">
        <v>34365</v>
      </c>
      <c r="B340" s="3" t="s">
        <v>1259</v>
      </c>
      <c r="C340" s="3" t="s">
        <v>1259</v>
      </c>
      <c r="D340" s="3" t="s">
        <v>1259</v>
      </c>
      <c r="E340" s="11">
        <v>67</v>
      </c>
      <c r="F340" s="12">
        <v>62.7</v>
      </c>
      <c r="G340" s="13">
        <v>76.5</v>
      </c>
      <c r="H340" s="3" t="s">
        <v>1259</v>
      </c>
      <c r="I340" s="3" t="s">
        <v>1259</v>
      </c>
      <c r="J340" s="3" t="s">
        <v>1259</v>
      </c>
      <c r="K340" s="3" t="s">
        <v>1259</v>
      </c>
      <c r="L340" s="3" t="s">
        <v>1259</v>
      </c>
      <c r="M340" s="3" t="s">
        <v>1259</v>
      </c>
      <c r="N340" s="3" t="s">
        <v>1259</v>
      </c>
      <c r="O340" s="3" t="s">
        <v>1259</v>
      </c>
      <c r="P340" s="3" t="s">
        <v>1259</v>
      </c>
      <c r="Q340" s="3" t="s">
        <v>1259</v>
      </c>
      <c r="R340" s="3" t="s">
        <v>1259</v>
      </c>
      <c r="S340" s="25">
        <v>197.9</v>
      </c>
      <c r="T340" s="26">
        <v>107.7</v>
      </c>
      <c r="U340" s="27">
        <v>192.8</v>
      </c>
      <c r="V340" s="28">
        <v>127.9</v>
      </c>
      <c r="W340" s="3" t="s">
        <v>1259</v>
      </c>
      <c r="X340" s="3" t="s">
        <v>1259</v>
      </c>
      <c r="Y340" s="3" t="s">
        <v>1259</v>
      </c>
      <c r="Z340" s="3" t="s">
        <v>1259</v>
      </c>
      <c r="AA340" s="3" t="s">
        <v>1259</v>
      </c>
      <c r="AB340" s="3" t="s">
        <v>1259</v>
      </c>
      <c r="AC340" s="3" t="s">
        <v>1259</v>
      </c>
      <c r="AD340" s="3" t="s">
        <v>1259</v>
      </c>
      <c r="AE340" s="37">
        <v>117.2</v>
      </c>
      <c r="AF340" s="3" t="s">
        <v>1259</v>
      </c>
      <c r="AG340" s="3" t="s">
        <v>1259</v>
      </c>
      <c r="AH340" s="3" t="s">
        <v>1259</v>
      </c>
      <c r="AI340" s="3" t="s">
        <v>1259</v>
      </c>
      <c r="AJ340" s="3" t="s">
        <v>1259</v>
      </c>
      <c r="AK340" s="3" t="s">
        <v>1259</v>
      </c>
      <c r="AL340" s="44">
        <v>159.30000000000001</v>
      </c>
      <c r="AM340" s="3" t="s">
        <v>1259</v>
      </c>
      <c r="AN340" s="46">
        <v>55.1</v>
      </c>
      <c r="AO340" s="47">
        <v>85</v>
      </c>
      <c r="AP340" s="3" t="s">
        <v>1259</v>
      </c>
      <c r="AQ340" s="49">
        <v>76.5</v>
      </c>
      <c r="AR340" s="3" t="s">
        <v>1259</v>
      </c>
      <c r="AS340" s="3" t="s">
        <v>1259</v>
      </c>
      <c r="AT340" s="3" t="s">
        <v>1259</v>
      </c>
      <c r="AU340" s="3" t="s">
        <v>1259</v>
      </c>
      <c r="AV340" s="3" t="s">
        <v>1259</v>
      </c>
      <c r="AW340" s="3" t="s">
        <v>1259</v>
      </c>
      <c r="AX340" s="56">
        <v>55.5</v>
      </c>
      <c r="AY340" s="57">
        <v>60.3</v>
      </c>
      <c r="AZ340" s="58">
        <v>61.1</v>
      </c>
      <c r="BA340" s="59">
        <v>60.9</v>
      </c>
    </row>
    <row r="341" spans="1:53" x14ac:dyDescent="0.25">
      <c r="A341" s="4">
        <v>34393</v>
      </c>
      <c r="B341" s="3" t="s">
        <v>1259</v>
      </c>
      <c r="C341" s="3" t="s">
        <v>1259</v>
      </c>
      <c r="D341" s="3" t="s">
        <v>1259</v>
      </c>
      <c r="E341" s="11">
        <v>66.900000000000006</v>
      </c>
      <c r="F341" s="12">
        <v>62.6</v>
      </c>
      <c r="G341" s="13">
        <v>76.400000000000006</v>
      </c>
      <c r="H341" s="3" t="s">
        <v>1259</v>
      </c>
      <c r="I341" s="3" t="s">
        <v>1259</v>
      </c>
      <c r="J341" s="3" t="s">
        <v>1259</v>
      </c>
      <c r="K341" s="3" t="s">
        <v>1259</v>
      </c>
      <c r="L341" s="3" t="s">
        <v>1259</v>
      </c>
      <c r="M341" s="3" t="s">
        <v>1259</v>
      </c>
      <c r="N341" s="3" t="s">
        <v>1259</v>
      </c>
      <c r="O341" s="3" t="s">
        <v>1259</v>
      </c>
      <c r="P341" s="3" t="s">
        <v>1259</v>
      </c>
      <c r="Q341" s="3" t="s">
        <v>1259</v>
      </c>
      <c r="R341" s="3" t="s">
        <v>1259</v>
      </c>
      <c r="S341" s="25">
        <v>202.3</v>
      </c>
      <c r="T341" s="26">
        <v>111.6</v>
      </c>
      <c r="U341" s="27">
        <v>210.2</v>
      </c>
      <c r="V341" s="28">
        <v>130.9</v>
      </c>
      <c r="W341" s="3" t="s">
        <v>1259</v>
      </c>
      <c r="X341" s="3" t="s">
        <v>1259</v>
      </c>
      <c r="Y341" s="3" t="s">
        <v>1259</v>
      </c>
      <c r="Z341" s="3" t="s">
        <v>1259</v>
      </c>
      <c r="AA341" s="3" t="s">
        <v>1259</v>
      </c>
      <c r="AB341" s="3" t="s">
        <v>1259</v>
      </c>
      <c r="AC341" s="3" t="s">
        <v>1259</v>
      </c>
      <c r="AD341" s="3" t="s">
        <v>1259</v>
      </c>
      <c r="AE341" s="37">
        <v>119.6</v>
      </c>
      <c r="AF341" s="3" t="s">
        <v>1259</v>
      </c>
      <c r="AG341" s="3" t="s">
        <v>1259</v>
      </c>
      <c r="AH341" s="3" t="s">
        <v>1259</v>
      </c>
      <c r="AI341" s="3" t="s">
        <v>1259</v>
      </c>
      <c r="AJ341" s="3" t="s">
        <v>1259</v>
      </c>
      <c r="AK341" s="3" t="s">
        <v>1259</v>
      </c>
      <c r="AL341" s="44">
        <v>156</v>
      </c>
      <c r="AM341" s="3" t="s">
        <v>1259</v>
      </c>
      <c r="AN341" s="46">
        <v>55.2</v>
      </c>
      <c r="AO341" s="47">
        <v>84.2</v>
      </c>
      <c r="AP341" s="3" t="s">
        <v>1259</v>
      </c>
      <c r="AQ341" s="49">
        <v>76.3</v>
      </c>
      <c r="AR341" s="3" t="s">
        <v>1259</v>
      </c>
      <c r="AS341" s="3" t="s">
        <v>1259</v>
      </c>
      <c r="AT341" s="3" t="s">
        <v>1259</v>
      </c>
      <c r="AU341" s="3" t="s">
        <v>1259</v>
      </c>
      <c r="AV341" s="3" t="s">
        <v>1259</v>
      </c>
      <c r="AW341" s="3" t="s">
        <v>1259</v>
      </c>
      <c r="AX341" s="56">
        <v>56.2</v>
      </c>
      <c r="AY341" s="57">
        <v>61</v>
      </c>
      <c r="AZ341" s="58">
        <v>61.9</v>
      </c>
      <c r="BA341" s="59">
        <v>61.2</v>
      </c>
    </row>
    <row r="342" spans="1:53" x14ac:dyDescent="0.25">
      <c r="A342" s="4">
        <v>34424</v>
      </c>
      <c r="B342" s="3" t="s">
        <v>1259</v>
      </c>
      <c r="C342" s="3" t="s">
        <v>1259</v>
      </c>
      <c r="D342" s="3" t="s">
        <v>1259</v>
      </c>
      <c r="E342" s="11">
        <v>66.900000000000006</v>
      </c>
      <c r="F342" s="12">
        <v>62.5</v>
      </c>
      <c r="G342" s="13">
        <v>76.5</v>
      </c>
      <c r="H342" s="3" t="s">
        <v>1259</v>
      </c>
      <c r="I342" s="3" t="s">
        <v>1259</v>
      </c>
      <c r="J342" s="3" t="s">
        <v>1259</v>
      </c>
      <c r="K342" s="3" t="s">
        <v>1259</v>
      </c>
      <c r="L342" s="3" t="s">
        <v>1259</v>
      </c>
      <c r="M342" s="3" t="s">
        <v>1259</v>
      </c>
      <c r="N342" s="3" t="s">
        <v>1259</v>
      </c>
      <c r="O342" s="3" t="s">
        <v>1259</v>
      </c>
      <c r="P342" s="3" t="s">
        <v>1259</v>
      </c>
      <c r="Q342" s="3" t="s">
        <v>1259</v>
      </c>
      <c r="R342" s="3" t="s">
        <v>1259</v>
      </c>
      <c r="S342" s="25">
        <v>204.3</v>
      </c>
      <c r="T342" s="26">
        <v>119.4</v>
      </c>
      <c r="U342" s="27">
        <v>236.1</v>
      </c>
      <c r="V342" s="28">
        <v>132.19999999999999</v>
      </c>
      <c r="W342" s="3" t="s">
        <v>1259</v>
      </c>
      <c r="X342" s="3" t="s">
        <v>1259</v>
      </c>
      <c r="Y342" s="3" t="s">
        <v>1259</v>
      </c>
      <c r="Z342" s="3" t="s">
        <v>1259</v>
      </c>
      <c r="AA342" s="3" t="s">
        <v>1259</v>
      </c>
      <c r="AB342" s="3" t="s">
        <v>1259</v>
      </c>
      <c r="AC342" s="3" t="s">
        <v>1259</v>
      </c>
      <c r="AD342" s="3" t="s">
        <v>1259</v>
      </c>
      <c r="AE342" s="37">
        <v>122.1</v>
      </c>
      <c r="AF342" s="3" t="s">
        <v>1259</v>
      </c>
      <c r="AG342" s="3" t="s">
        <v>1259</v>
      </c>
      <c r="AH342" s="3" t="s">
        <v>1259</v>
      </c>
      <c r="AI342" s="3" t="s">
        <v>1259</v>
      </c>
      <c r="AJ342" s="3" t="s">
        <v>1259</v>
      </c>
      <c r="AK342" s="3" t="s">
        <v>1259</v>
      </c>
      <c r="AL342" s="44">
        <v>161.9</v>
      </c>
      <c r="AM342" s="3" t="s">
        <v>1259</v>
      </c>
      <c r="AN342" s="46">
        <v>55.2</v>
      </c>
      <c r="AO342" s="47">
        <v>86.7</v>
      </c>
      <c r="AP342" s="3" t="s">
        <v>1259</v>
      </c>
      <c r="AQ342" s="49">
        <v>76.2</v>
      </c>
      <c r="AR342" s="3" t="s">
        <v>1259</v>
      </c>
      <c r="AS342" s="3" t="s">
        <v>1259</v>
      </c>
      <c r="AT342" s="3" t="s">
        <v>1259</v>
      </c>
      <c r="AU342" s="3" t="s">
        <v>1259</v>
      </c>
      <c r="AV342" s="3" t="s">
        <v>1259</v>
      </c>
      <c r="AW342" s="3" t="s">
        <v>1259</v>
      </c>
      <c r="AX342" s="56">
        <v>56.9</v>
      </c>
      <c r="AY342" s="57">
        <v>62</v>
      </c>
      <c r="AZ342" s="58">
        <v>62.8</v>
      </c>
      <c r="BA342" s="59">
        <v>61.7</v>
      </c>
    </row>
    <row r="343" spans="1:53" x14ac:dyDescent="0.25">
      <c r="A343" s="4">
        <v>34454</v>
      </c>
      <c r="B343" s="3" t="s">
        <v>1259</v>
      </c>
      <c r="C343" s="3" t="s">
        <v>1259</v>
      </c>
      <c r="D343" s="3" t="s">
        <v>1259</v>
      </c>
      <c r="E343" s="11">
        <v>66.900000000000006</v>
      </c>
      <c r="F343" s="12">
        <v>62.6</v>
      </c>
      <c r="G343" s="13">
        <v>76.5</v>
      </c>
      <c r="H343" s="3" t="s">
        <v>1259</v>
      </c>
      <c r="I343" s="3" t="s">
        <v>1259</v>
      </c>
      <c r="J343" s="3" t="s">
        <v>1259</v>
      </c>
      <c r="K343" s="3" t="s">
        <v>1259</v>
      </c>
      <c r="L343" s="3" t="s">
        <v>1259</v>
      </c>
      <c r="M343" s="3" t="s">
        <v>1259</v>
      </c>
      <c r="N343" s="3" t="s">
        <v>1259</v>
      </c>
      <c r="O343" s="3" t="s">
        <v>1259</v>
      </c>
      <c r="P343" s="3" t="s">
        <v>1259</v>
      </c>
      <c r="Q343" s="3" t="s">
        <v>1259</v>
      </c>
      <c r="R343" s="3" t="s">
        <v>1259</v>
      </c>
      <c r="S343" s="25">
        <v>204.6</v>
      </c>
      <c r="T343" s="26">
        <v>118.2</v>
      </c>
      <c r="U343" s="27">
        <v>239.5</v>
      </c>
      <c r="V343" s="28">
        <v>139.19999999999999</v>
      </c>
      <c r="W343" s="3" t="s">
        <v>1259</v>
      </c>
      <c r="X343" s="3" t="s">
        <v>1259</v>
      </c>
      <c r="Y343" s="3" t="s">
        <v>1259</v>
      </c>
      <c r="Z343" s="3" t="s">
        <v>1259</v>
      </c>
      <c r="AA343" s="3" t="s">
        <v>1259</v>
      </c>
      <c r="AB343" s="3" t="s">
        <v>1259</v>
      </c>
      <c r="AC343" s="3" t="s">
        <v>1259</v>
      </c>
      <c r="AD343" s="3" t="s">
        <v>1259</v>
      </c>
      <c r="AE343" s="37">
        <v>124.3</v>
      </c>
      <c r="AF343" s="3" t="s">
        <v>1259</v>
      </c>
      <c r="AG343" s="3" t="s">
        <v>1259</v>
      </c>
      <c r="AH343" s="3" t="s">
        <v>1259</v>
      </c>
      <c r="AI343" s="3" t="s">
        <v>1259</v>
      </c>
      <c r="AJ343" s="3" t="s">
        <v>1259</v>
      </c>
      <c r="AK343" s="3" t="s">
        <v>1259</v>
      </c>
      <c r="AL343" s="44">
        <v>158.6</v>
      </c>
      <c r="AM343" s="3" t="s">
        <v>1259</v>
      </c>
      <c r="AN343" s="46">
        <v>55.1</v>
      </c>
      <c r="AO343" s="47">
        <v>85.7</v>
      </c>
      <c r="AP343" s="3" t="s">
        <v>1259</v>
      </c>
      <c r="AQ343" s="49">
        <v>76.3</v>
      </c>
      <c r="AR343" s="3" t="s">
        <v>1259</v>
      </c>
      <c r="AS343" s="3" t="s">
        <v>1259</v>
      </c>
      <c r="AT343" s="3" t="s">
        <v>1259</v>
      </c>
      <c r="AU343" s="3" t="s">
        <v>1259</v>
      </c>
      <c r="AV343" s="3" t="s">
        <v>1259</v>
      </c>
      <c r="AW343" s="3" t="s">
        <v>1259</v>
      </c>
      <c r="AX343" s="56">
        <v>57.6</v>
      </c>
      <c r="AY343" s="57">
        <v>63.1</v>
      </c>
      <c r="AZ343" s="58">
        <v>63.7</v>
      </c>
      <c r="BA343" s="59">
        <v>62.4</v>
      </c>
    </row>
    <row r="344" spans="1:53" x14ac:dyDescent="0.25">
      <c r="A344" s="4">
        <v>34485</v>
      </c>
      <c r="B344" s="3" t="s">
        <v>1259</v>
      </c>
      <c r="C344" s="3" t="s">
        <v>1259</v>
      </c>
      <c r="D344" s="3" t="s">
        <v>1259</v>
      </c>
      <c r="E344" s="11">
        <v>66.900000000000006</v>
      </c>
      <c r="F344" s="12">
        <v>62.5</v>
      </c>
      <c r="G344" s="13">
        <v>76.5</v>
      </c>
      <c r="H344" s="3" t="s">
        <v>1259</v>
      </c>
      <c r="I344" s="3" t="s">
        <v>1259</v>
      </c>
      <c r="J344" s="3" t="s">
        <v>1259</v>
      </c>
      <c r="K344" s="3" t="s">
        <v>1259</v>
      </c>
      <c r="L344" s="3" t="s">
        <v>1259</v>
      </c>
      <c r="M344" s="3" t="s">
        <v>1259</v>
      </c>
      <c r="N344" s="3" t="s">
        <v>1259</v>
      </c>
      <c r="O344" s="3" t="s">
        <v>1259</v>
      </c>
      <c r="P344" s="3" t="s">
        <v>1259</v>
      </c>
      <c r="Q344" s="3" t="s">
        <v>1259</v>
      </c>
      <c r="R344" s="3" t="s">
        <v>1259</v>
      </c>
      <c r="S344" s="25">
        <v>203</v>
      </c>
      <c r="T344" s="26">
        <v>116</v>
      </c>
      <c r="U344" s="27">
        <v>250</v>
      </c>
      <c r="V344" s="28">
        <v>138.30000000000001</v>
      </c>
      <c r="W344" s="3" t="s">
        <v>1259</v>
      </c>
      <c r="X344" s="3" t="s">
        <v>1259</v>
      </c>
      <c r="Y344" s="3" t="s">
        <v>1259</v>
      </c>
      <c r="Z344" s="3" t="s">
        <v>1259</v>
      </c>
      <c r="AA344" s="3" t="s">
        <v>1259</v>
      </c>
      <c r="AB344" s="3" t="s">
        <v>1259</v>
      </c>
      <c r="AC344" s="3" t="s">
        <v>1259</v>
      </c>
      <c r="AD344" s="3" t="s">
        <v>1259</v>
      </c>
      <c r="AE344" s="37">
        <v>127.1</v>
      </c>
      <c r="AF344" s="3" t="s">
        <v>1259</v>
      </c>
      <c r="AG344" s="3" t="s">
        <v>1259</v>
      </c>
      <c r="AH344" s="3" t="s">
        <v>1259</v>
      </c>
      <c r="AI344" s="3" t="s">
        <v>1259</v>
      </c>
      <c r="AJ344" s="3" t="s">
        <v>1259</v>
      </c>
      <c r="AK344" s="3" t="s">
        <v>1259</v>
      </c>
      <c r="AL344" s="44">
        <v>153.19999999999999</v>
      </c>
      <c r="AM344" s="3" t="s">
        <v>1259</v>
      </c>
      <c r="AN344" s="46">
        <v>55</v>
      </c>
      <c r="AO344" s="47">
        <v>87.9</v>
      </c>
      <c r="AP344" s="3" t="s">
        <v>1259</v>
      </c>
      <c r="AQ344" s="49">
        <v>76.5</v>
      </c>
      <c r="AR344" s="3" t="s">
        <v>1259</v>
      </c>
      <c r="AS344" s="3" t="s">
        <v>1259</v>
      </c>
      <c r="AT344" s="3" t="s">
        <v>1259</v>
      </c>
      <c r="AU344" s="3" t="s">
        <v>1259</v>
      </c>
      <c r="AV344" s="3" t="s">
        <v>1259</v>
      </c>
      <c r="AW344" s="3" t="s">
        <v>1259</v>
      </c>
      <c r="AX344" s="56">
        <v>58.4</v>
      </c>
      <c r="AY344" s="57">
        <v>64.400000000000006</v>
      </c>
      <c r="AZ344" s="58">
        <v>64.7</v>
      </c>
      <c r="BA344" s="59">
        <v>63</v>
      </c>
    </row>
    <row r="345" spans="1:53" x14ac:dyDescent="0.25">
      <c r="A345" s="4">
        <v>34515</v>
      </c>
      <c r="B345" s="3" t="s">
        <v>1259</v>
      </c>
      <c r="C345" s="3" t="s">
        <v>1259</v>
      </c>
      <c r="D345" s="3" t="s">
        <v>1259</v>
      </c>
      <c r="E345" s="11">
        <v>67</v>
      </c>
      <c r="F345" s="12">
        <v>62.7</v>
      </c>
      <c r="G345" s="13">
        <v>76.5</v>
      </c>
      <c r="H345" s="3" t="s">
        <v>1259</v>
      </c>
      <c r="I345" s="3" t="s">
        <v>1259</v>
      </c>
      <c r="J345" s="3" t="s">
        <v>1259</v>
      </c>
      <c r="K345" s="3" t="s">
        <v>1259</v>
      </c>
      <c r="L345" s="3" t="s">
        <v>1259</v>
      </c>
      <c r="M345" s="3" t="s">
        <v>1259</v>
      </c>
      <c r="N345" s="3" t="s">
        <v>1259</v>
      </c>
      <c r="O345" s="3" t="s">
        <v>1259</v>
      </c>
      <c r="P345" s="3" t="s">
        <v>1259</v>
      </c>
      <c r="Q345" s="3" t="s">
        <v>1259</v>
      </c>
      <c r="R345" s="3" t="s">
        <v>1259</v>
      </c>
      <c r="S345" s="25">
        <v>205.2</v>
      </c>
      <c r="T345" s="26">
        <v>116.1</v>
      </c>
      <c r="U345" s="27">
        <v>228.7</v>
      </c>
      <c r="V345" s="28">
        <v>135.80000000000001</v>
      </c>
      <c r="W345" s="3" t="s">
        <v>1259</v>
      </c>
      <c r="X345" s="3" t="s">
        <v>1259</v>
      </c>
      <c r="Y345" s="3" t="s">
        <v>1259</v>
      </c>
      <c r="Z345" s="3" t="s">
        <v>1259</v>
      </c>
      <c r="AA345" s="3" t="s">
        <v>1259</v>
      </c>
      <c r="AB345" s="3" t="s">
        <v>1259</v>
      </c>
      <c r="AC345" s="3" t="s">
        <v>1259</v>
      </c>
      <c r="AD345" s="3" t="s">
        <v>1259</v>
      </c>
      <c r="AE345" s="37">
        <v>129.30000000000001</v>
      </c>
      <c r="AF345" s="3" t="s">
        <v>1259</v>
      </c>
      <c r="AG345" s="3" t="s">
        <v>1259</v>
      </c>
      <c r="AH345" s="3" t="s">
        <v>1259</v>
      </c>
      <c r="AI345" s="3" t="s">
        <v>1259</v>
      </c>
      <c r="AJ345" s="3" t="s">
        <v>1259</v>
      </c>
      <c r="AK345" s="3" t="s">
        <v>1259</v>
      </c>
      <c r="AL345" s="44">
        <v>157.1</v>
      </c>
      <c r="AM345" s="3" t="s">
        <v>1259</v>
      </c>
      <c r="AN345" s="46">
        <v>55</v>
      </c>
      <c r="AO345" s="47">
        <v>88.7</v>
      </c>
      <c r="AP345" s="3" t="s">
        <v>1259</v>
      </c>
      <c r="AQ345" s="49">
        <v>76.599999999999994</v>
      </c>
      <c r="AR345" s="3" t="s">
        <v>1259</v>
      </c>
      <c r="AS345" s="3" t="s">
        <v>1259</v>
      </c>
      <c r="AT345" s="3" t="s">
        <v>1259</v>
      </c>
      <c r="AU345" s="3" t="s">
        <v>1259</v>
      </c>
      <c r="AV345" s="3" t="s">
        <v>1259</v>
      </c>
      <c r="AW345" s="3" t="s">
        <v>1259</v>
      </c>
      <c r="AX345" s="56">
        <v>59.1</v>
      </c>
      <c r="AY345" s="57">
        <v>65.599999999999994</v>
      </c>
      <c r="AZ345" s="58">
        <v>65.5</v>
      </c>
      <c r="BA345" s="59">
        <v>63.6</v>
      </c>
    </row>
    <row r="346" spans="1:53" x14ac:dyDescent="0.25">
      <c r="A346" s="4">
        <v>34546</v>
      </c>
      <c r="B346" s="3" t="s">
        <v>1259</v>
      </c>
      <c r="C346" s="3" t="s">
        <v>1259</v>
      </c>
      <c r="D346" s="3" t="s">
        <v>1259</v>
      </c>
      <c r="E346" s="11">
        <v>66.900000000000006</v>
      </c>
      <c r="F346" s="12">
        <v>62.5</v>
      </c>
      <c r="G346" s="13">
        <v>76.599999999999994</v>
      </c>
      <c r="H346" s="3" t="s">
        <v>1259</v>
      </c>
      <c r="I346" s="3" t="s">
        <v>1259</v>
      </c>
      <c r="J346" s="3" t="s">
        <v>1259</v>
      </c>
      <c r="K346" s="3" t="s">
        <v>1259</v>
      </c>
      <c r="L346" s="3" t="s">
        <v>1259</v>
      </c>
      <c r="M346" s="3" t="s">
        <v>1259</v>
      </c>
      <c r="N346" s="3" t="s">
        <v>1259</v>
      </c>
      <c r="O346" s="3" t="s">
        <v>1259</v>
      </c>
      <c r="P346" s="3" t="s">
        <v>1259</v>
      </c>
      <c r="Q346" s="3" t="s">
        <v>1259</v>
      </c>
      <c r="R346" s="3" t="s">
        <v>1259</v>
      </c>
      <c r="S346" s="25">
        <v>205.7</v>
      </c>
      <c r="T346" s="26">
        <v>113.8</v>
      </c>
      <c r="U346" s="27">
        <v>238.1</v>
      </c>
      <c r="V346" s="28">
        <v>144</v>
      </c>
      <c r="W346" s="3" t="s">
        <v>1259</v>
      </c>
      <c r="X346" s="3" t="s">
        <v>1259</v>
      </c>
      <c r="Y346" s="3" t="s">
        <v>1259</v>
      </c>
      <c r="Z346" s="3" t="s">
        <v>1259</v>
      </c>
      <c r="AA346" s="3" t="s">
        <v>1259</v>
      </c>
      <c r="AB346" s="3" t="s">
        <v>1259</v>
      </c>
      <c r="AC346" s="3" t="s">
        <v>1259</v>
      </c>
      <c r="AD346" s="3" t="s">
        <v>1259</v>
      </c>
      <c r="AE346" s="37">
        <v>131.19999999999999</v>
      </c>
      <c r="AF346" s="3" t="s">
        <v>1259</v>
      </c>
      <c r="AG346" s="3" t="s">
        <v>1259</v>
      </c>
      <c r="AH346" s="3" t="s">
        <v>1259</v>
      </c>
      <c r="AI346" s="3" t="s">
        <v>1259</v>
      </c>
      <c r="AJ346" s="3" t="s">
        <v>1259</v>
      </c>
      <c r="AK346" s="3" t="s">
        <v>1259</v>
      </c>
      <c r="AL346" s="44">
        <v>159.80000000000001</v>
      </c>
      <c r="AM346" s="3" t="s">
        <v>1259</v>
      </c>
      <c r="AN346" s="46">
        <v>54.9</v>
      </c>
      <c r="AO346" s="47">
        <v>91.9</v>
      </c>
      <c r="AP346" s="3" t="s">
        <v>1259</v>
      </c>
      <c r="AQ346" s="49">
        <v>76.900000000000006</v>
      </c>
      <c r="AR346" s="3" t="s">
        <v>1259</v>
      </c>
      <c r="AS346" s="3" t="s">
        <v>1259</v>
      </c>
      <c r="AT346" s="3" t="s">
        <v>1259</v>
      </c>
      <c r="AU346" s="3" t="s">
        <v>1259</v>
      </c>
      <c r="AV346" s="3" t="s">
        <v>1259</v>
      </c>
      <c r="AW346" s="3" t="s">
        <v>1259</v>
      </c>
      <c r="AX346" s="56">
        <v>59.6</v>
      </c>
      <c r="AY346" s="57">
        <v>66.599999999999994</v>
      </c>
      <c r="AZ346" s="58">
        <v>66.099999999999994</v>
      </c>
      <c r="BA346" s="59">
        <v>64</v>
      </c>
    </row>
    <row r="347" spans="1:53" x14ac:dyDescent="0.25">
      <c r="A347" s="4">
        <v>34577</v>
      </c>
      <c r="B347" s="3" t="s">
        <v>1259</v>
      </c>
      <c r="C347" s="3" t="s">
        <v>1259</v>
      </c>
      <c r="D347" s="3" t="s">
        <v>1259</v>
      </c>
      <c r="E347" s="11">
        <v>67</v>
      </c>
      <c r="F347" s="12">
        <v>62.7</v>
      </c>
      <c r="G347" s="13">
        <v>76.599999999999994</v>
      </c>
      <c r="H347" s="3" t="s">
        <v>1259</v>
      </c>
      <c r="I347" s="3" t="s">
        <v>1259</v>
      </c>
      <c r="J347" s="3" t="s">
        <v>1259</v>
      </c>
      <c r="K347" s="3" t="s">
        <v>1259</v>
      </c>
      <c r="L347" s="3" t="s">
        <v>1259</v>
      </c>
      <c r="M347" s="3" t="s">
        <v>1259</v>
      </c>
      <c r="N347" s="3" t="s">
        <v>1259</v>
      </c>
      <c r="O347" s="3" t="s">
        <v>1259</v>
      </c>
      <c r="P347" s="3" t="s">
        <v>1259</v>
      </c>
      <c r="Q347" s="3" t="s">
        <v>1259</v>
      </c>
      <c r="R347" s="3" t="s">
        <v>1259</v>
      </c>
      <c r="S347" s="25">
        <v>203.6</v>
      </c>
      <c r="T347" s="26">
        <v>117.7</v>
      </c>
      <c r="U347" s="27">
        <v>234.2</v>
      </c>
      <c r="V347" s="28">
        <v>129.6</v>
      </c>
      <c r="W347" s="3" t="s">
        <v>1259</v>
      </c>
      <c r="X347" s="3" t="s">
        <v>1259</v>
      </c>
      <c r="Y347" s="3" t="s">
        <v>1259</v>
      </c>
      <c r="Z347" s="3" t="s">
        <v>1259</v>
      </c>
      <c r="AA347" s="3" t="s">
        <v>1259</v>
      </c>
      <c r="AB347" s="3" t="s">
        <v>1259</v>
      </c>
      <c r="AC347" s="3" t="s">
        <v>1259</v>
      </c>
      <c r="AD347" s="3" t="s">
        <v>1259</v>
      </c>
      <c r="AE347" s="37">
        <v>132.5</v>
      </c>
      <c r="AF347" s="3" t="s">
        <v>1259</v>
      </c>
      <c r="AG347" s="3" t="s">
        <v>1259</v>
      </c>
      <c r="AH347" s="3" t="s">
        <v>1259</v>
      </c>
      <c r="AI347" s="3" t="s">
        <v>1259</v>
      </c>
      <c r="AJ347" s="3" t="s">
        <v>1259</v>
      </c>
      <c r="AK347" s="3" t="s">
        <v>1259</v>
      </c>
      <c r="AL347" s="44">
        <v>159.4</v>
      </c>
      <c r="AM347" s="3" t="s">
        <v>1259</v>
      </c>
      <c r="AN347" s="46">
        <v>55</v>
      </c>
      <c r="AO347" s="47">
        <v>91.9</v>
      </c>
      <c r="AP347" s="3" t="s">
        <v>1259</v>
      </c>
      <c r="AQ347" s="49">
        <v>77.3</v>
      </c>
      <c r="AR347" s="3" t="s">
        <v>1259</v>
      </c>
      <c r="AS347" s="3" t="s">
        <v>1259</v>
      </c>
      <c r="AT347" s="3" t="s">
        <v>1259</v>
      </c>
      <c r="AU347" s="3" t="s">
        <v>1259</v>
      </c>
      <c r="AV347" s="3" t="s">
        <v>1259</v>
      </c>
      <c r="AW347" s="3" t="s">
        <v>1259</v>
      </c>
      <c r="AX347" s="56">
        <v>60.1</v>
      </c>
      <c r="AY347" s="57">
        <v>67.2</v>
      </c>
      <c r="AZ347" s="58">
        <v>66.5</v>
      </c>
      <c r="BA347" s="59">
        <v>64.2</v>
      </c>
    </row>
    <row r="348" spans="1:53" x14ac:dyDescent="0.25">
      <c r="A348" s="4">
        <v>34607</v>
      </c>
      <c r="B348" s="3" t="s">
        <v>1259</v>
      </c>
      <c r="C348" s="3" t="s">
        <v>1259</v>
      </c>
      <c r="D348" s="3" t="s">
        <v>1259</v>
      </c>
      <c r="E348" s="11">
        <v>67</v>
      </c>
      <c r="F348" s="12">
        <v>62.7</v>
      </c>
      <c r="G348" s="13">
        <v>76.599999999999994</v>
      </c>
      <c r="H348" s="3" t="s">
        <v>1259</v>
      </c>
      <c r="I348" s="3" t="s">
        <v>1259</v>
      </c>
      <c r="J348" s="3" t="s">
        <v>1259</v>
      </c>
      <c r="K348" s="3" t="s">
        <v>1259</v>
      </c>
      <c r="L348" s="3" t="s">
        <v>1259</v>
      </c>
      <c r="M348" s="3" t="s">
        <v>1259</v>
      </c>
      <c r="N348" s="3" t="s">
        <v>1259</v>
      </c>
      <c r="O348" s="3" t="s">
        <v>1259</v>
      </c>
      <c r="P348" s="3" t="s">
        <v>1259</v>
      </c>
      <c r="Q348" s="3" t="s">
        <v>1259</v>
      </c>
      <c r="R348" s="3" t="s">
        <v>1259</v>
      </c>
      <c r="S348" s="25">
        <v>203.1</v>
      </c>
      <c r="T348" s="26">
        <v>116.3</v>
      </c>
      <c r="U348" s="27">
        <v>235.8</v>
      </c>
      <c r="V348" s="28">
        <v>130.5</v>
      </c>
      <c r="W348" s="3" t="s">
        <v>1259</v>
      </c>
      <c r="X348" s="3" t="s">
        <v>1259</v>
      </c>
      <c r="Y348" s="3" t="s">
        <v>1259</v>
      </c>
      <c r="Z348" s="3" t="s">
        <v>1259</v>
      </c>
      <c r="AA348" s="3" t="s">
        <v>1259</v>
      </c>
      <c r="AB348" s="3" t="s">
        <v>1259</v>
      </c>
      <c r="AC348" s="3" t="s">
        <v>1259</v>
      </c>
      <c r="AD348" s="3" t="s">
        <v>1259</v>
      </c>
      <c r="AE348" s="37">
        <v>133.5</v>
      </c>
      <c r="AF348" s="3" t="s">
        <v>1259</v>
      </c>
      <c r="AG348" s="3" t="s">
        <v>1259</v>
      </c>
      <c r="AH348" s="3" t="s">
        <v>1259</v>
      </c>
      <c r="AI348" s="3" t="s">
        <v>1259</v>
      </c>
      <c r="AJ348" s="3" t="s">
        <v>1259</v>
      </c>
      <c r="AK348" s="3" t="s">
        <v>1259</v>
      </c>
      <c r="AL348" s="44">
        <v>159.30000000000001</v>
      </c>
      <c r="AM348" s="3" t="s">
        <v>1259</v>
      </c>
      <c r="AN348" s="46">
        <v>55.1</v>
      </c>
      <c r="AO348" s="47">
        <v>92.3</v>
      </c>
      <c r="AP348" s="3" t="s">
        <v>1259</v>
      </c>
      <c r="AQ348" s="49">
        <v>77.599999999999994</v>
      </c>
      <c r="AR348" s="3" t="s">
        <v>1259</v>
      </c>
      <c r="AS348" s="3" t="s">
        <v>1259</v>
      </c>
      <c r="AT348" s="3" t="s">
        <v>1259</v>
      </c>
      <c r="AU348" s="3" t="s">
        <v>1259</v>
      </c>
      <c r="AV348" s="3" t="s">
        <v>1259</v>
      </c>
      <c r="AW348" s="3" t="s">
        <v>1259</v>
      </c>
      <c r="AX348" s="56">
        <v>60.4</v>
      </c>
      <c r="AY348" s="57">
        <v>67.7</v>
      </c>
      <c r="AZ348" s="58">
        <v>66.8</v>
      </c>
      <c r="BA348" s="59">
        <v>64.2</v>
      </c>
    </row>
    <row r="349" spans="1:53" x14ac:dyDescent="0.25">
      <c r="A349" s="4">
        <v>34638</v>
      </c>
      <c r="B349" s="3" t="s">
        <v>1259</v>
      </c>
      <c r="C349" s="3" t="s">
        <v>1259</v>
      </c>
      <c r="D349" s="3" t="s">
        <v>1259</v>
      </c>
      <c r="E349" s="11">
        <v>66.900000000000006</v>
      </c>
      <c r="F349" s="12">
        <v>62.7</v>
      </c>
      <c r="G349" s="13">
        <v>76.5</v>
      </c>
      <c r="H349" s="3" t="s">
        <v>1259</v>
      </c>
      <c r="I349" s="3" t="s">
        <v>1259</v>
      </c>
      <c r="J349" s="3" t="s">
        <v>1259</v>
      </c>
      <c r="K349" s="3" t="s">
        <v>1259</v>
      </c>
      <c r="L349" s="3" t="s">
        <v>1259</v>
      </c>
      <c r="M349" s="3" t="s">
        <v>1259</v>
      </c>
      <c r="N349" s="3" t="s">
        <v>1259</v>
      </c>
      <c r="O349" s="3" t="s">
        <v>1259</v>
      </c>
      <c r="P349" s="3" t="s">
        <v>1259</v>
      </c>
      <c r="Q349" s="3" t="s">
        <v>1259</v>
      </c>
      <c r="R349" s="3" t="s">
        <v>1259</v>
      </c>
      <c r="S349" s="25">
        <v>201.3</v>
      </c>
      <c r="T349" s="26">
        <v>116.8</v>
      </c>
      <c r="U349" s="27">
        <v>226.3</v>
      </c>
      <c r="V349" s="28">
        <v>130.1</v>
      </c>
      <c r="W349" s="3" t="s">
        <v>1259</v>
      </c>
      <c r="X349" s="3" t="s">
        <v>1259</v>
      </c>
      <c r="Y349" s="3" t="s">
        <v>1259</v>
      </c>
      <c r="Z349" s="3" t="s">
        <v>1259</v>
      </c>
      <c r="AA349" s="3" t="s">
        <v>1259</v>
      </c>
      <c r="AB349" s="3" t="s">
        <v>1259</v>
      </c>
      <c r="AC349" s="3" t="s">
        <v>1259</v>
      </c>
      <c r="AD349" s="3" t="s">
        <v>1259</v>
      </c>
      <c r="AE349" s="37">
        <v>135.30000000000001</v>
      </c>
      <c r="AF349" s="3" t="s">
        <v>1259</v>
      </c>
      <c r="AG349" s="3" t="s">
        <v>1259</v>
      </c>
      <c r="AH349" s="3" t="s">
        <v>1259</v>
      </c>
      <c r="AI349" s="3" t="s">
        <v>1259</v>
      </c>
      <c r="AJ349" s="3" t="s">
        <v>1259</v>
      </c>
      <c r="AK349" s="3" t="s">
        <v>1259</v>
      </c>
      <c r="AL349" s="44">
        <v>154</v>
      </c>
      <c r="AM349" s="3" t="s">
        <v>1259</v>
      </c>
      <c r="AN349" s="46">
        <v>55.1</v>
      </c>
      <c r="AO349" s="47">
        <v>90</v>
      </c>
      <c r="AP349" s="3" t="s">
        <v>1259</v>
      </c>
      <c r="AQ349" s="49">
        <v>78</v>
      </c>
      <c r="AR349" s="3" t="s">
        <v>1259</v>
      </c>
      <c r="AS349" s="3" t="s">
        <v>1259</v>
      </c>
      <c r="AT349" s="3" t="s">
        <v>1259</v>
      </c>
      <c r="AU349" s="3" t="s">
        <v>1259</v>
      </c>
      <c r="AV349" s="3" t="s">
        <v>1259</v>
      </c>
      <c r="AW349" s="3" t="s">
        <v>1259</v>
      </c>
      <c r="AX349" s="56">
        <v>60.7</v>
      </c>
      <c r="AY349" s="57">
        <v>68.2</v>
      </c>
      <c r="AZ349" s="58">
        <v>67.099999999999994</v>
      </c>
      <c r="BA349" s="59">
        <v>64.2</v>
      </c>
    </row>
    <row r="350" spans="1:53" x14ac:dyDescent="0.25">
      <c r="A350" s="4">
        <v>34668</v>
      </c>
      <c r="B350" s="3" t="s">
        <v>1259</v>
      </c>
      <c r="C350" s="3" t="s">
        <v>1259</v>
      </c>
      <c r="D350" s="3" t="s">
        <v>1259</v>
      </c>
      <c r="E350" s="11">
        <v>66.8</v>
      </c>
      <c r="F350" s="12">
        <v>62.5</v>
      </c>
      <c r="G350" s="13">
        <v>76.5</v>
      </c>
      <c r="H350" s="3" t="s">
        <v>1259</v>
      </c>
      <c r="I350" s="3" t="s">
        <v>1259</v>
      </c>
      <c r="J350" s="3" t="s">
        <v>1259</v>
      </c>
      <c r="K350" s="3" t="s">
        <v>1259</v>
      </c>
      <c r="L350" s="3" t="s">
        <v>1259</v>
      </c>
      <c r="M350" s="3" t="s">
        <v>1259</v>
      </c>
      <c r="N350" s="3" t="s">
        <v>1259</v>
      </c>
      <c r="O350" s="3" t="s">
        <v>1259</v>
      </c>
      <c r="P350" s="3" t="s">
        <v>1259</v>
      </c>
      <c r="Q350" s="3" t="s">
        <v>1259</v>
      </c>
      <c r="R350" s="3" t="s">
        <v>1259</v>
      </c>
      <c r="S350" s="25">
        <v>201.2</v>
      </c>
      <c r="T350" s="26">
        <v>115.2</v>
      </c>
      <c r="U350" s="27">
        <v>236.5</v>
      </c>
      <c r="V350" s="28">
        <v>133.9</v>
      </c>
      <c r="W350" s="3" t="s">
        <v>1259</v>
      </c>
      <c r="X350" s="3" t="s">
        <v>1259</v>
      </c>
      <c r="Y350" s="3" t="s">
        <v>1259</v>
      </c>
      <c r="Z350" s="3" t="s">
        <v>1259</v>
      </c>
      <c r="AA350" s="3" t="s">
        <v>1259</v>
      </c>
      <c r="AB350" s="3" t="s">
        <v>1259</v>
      </c>
      <c r="AC350" s="3" t="s">
        <v>1259</v>
      </c>
      <c r="AD350" s="3" t="s">
        <v>1259</v>
      </c>
      <c r="AE350" s="37">
        <v>136.9</v>
      </c>
      <c r="AF350" s="3" t="s">
        <v>1259</v>
      </c>
      <c r="AG350" s="3" t="s">
        <v>1259</v>
      </c>
      <c r="AH350" s="3" t="s">
        <v>1259</v>
      </c>
      <c r="AI350" s="3" t="s">
        <v>1259</v>
      </c>
      <c r="AJ350" s="3" t="s">
        <v>1259</v>
      </c>
      <c r="AK350" s="3" t="s">
        <v>1259</v>
      </c>
      <c r="AL350" s="44">
        <v>157.1</v>
      </c>
      <c r="AM350" s="3" t="s">
        <v>1259</v>
      </c>
      <c r="AN350" s="46">
        <v>55</v>
      </c>
      <c r="AO350" s="47">
        <v>89.9</v>
      </c>
      <c r="AP350" s="3" t="s">
        <v>1259</v>
      </c>
      <c r="AQ350" s="49">
        <v>78.2</v>
      </c>
      <c r="AR350" s="3" t="s">
        <v>1259</v>
      </c>
      <c r="AS350" s="3" t="s">
        <v>1259</v>
      </c>
      <c r="AT350" s="3" t="s">
        <v>1259</v>
      </c>
      <c r="AU350" s="3" t="s">
        <v>1259</v>
      </c>
      <c r="AV350" s="3" t="s">
        <v>1259</v>
      </c>
      <c r="AW350" s="3" t="s">
        <v>1259</v>
      </c>
      <c r="AX350" s="56">
        <v>61</v>
      </c>
      <c r="AY350" s="57">
        <v>68.8</v>
      </c>
      <c r="AZ350" s="58">
        <v>67.3</v>
      </c>
      <c r="BA350" s="59">
        <v>64.3</v>
      </c>
    </row>
    <row r="351" spans="1:53" x14ac:dyDescent="0.25">
      <c r="A351" s="4">
        <v>34699</v>
      </c>
      <c r="B351" s="3" t="s">
        <v>1259</v>
      </c>
      <c r="C351" s="3" t="s">
        <v>1259</v>
      </c>
      <c r="D351" s="3" t="s">
        <v>1259</v>
      </c>
      <c r="E351" s="11">
        <v>66.7</v>
      </c>
      <c r="F351" s="12">
        <v>62.5</v>
      </c>
      <c r="G351" s="13">
        <v>76.3</v>
      </c>
      <c r="H351" s="3" t="s">
        <v>1259</v>
      </c>
      <c r="I351" s="3" t="s">
        <v>1259</v>
      </c>
      <c r="J351" s="3" t="s">
        <v>1259</v>
      </c>
      <c r="K351" s="3" t="s">
        <v>1259</v>
      </c>
      <c r="L351" s="3" t="s">
        <v>1259</v>
      </c>
      <c r="M351" s="3" t="s">
        <v>1259</v>
      </c>
      <c r="N351" s="3" t="s">
        <v>1259</v>
      </c>
      <c r="O351" s="3" t="s">
        <v>1259</v>
      </c>
      <c r="P351" s="3" t="s">
        <v>1259</v>
      </c>
      <c r="Q351" s="3" t="s">
        <v>1259</v>
      </c>
      <c r="R351" s="3" t="s">
        <v>1259</v>
      </c>
      <c r="S351" s="25">
        <v>199.9</v>
      </c>
      <c r="T351" s="26">
        <v>110.1</v>
      </c>
      <c r="U351" s="27">
        <v>235.2</v>
      </c>
      <c r="V351" s="28">
        <v>129.80000000000001</v>
      </c>
      <c r="W351" s="3" t="s">
        <v>1259</v>
      </c>
      <c r="X351" s="3" t="s">
        <v>1259</v>
      </c>
      <c r="Y351" s="3" t="s">
        <v>1259</v>
      </c>
      <c r="Z351" s="3" t="s">
        <v>1259</v>
      </c>
      <c r="AA351" s="3" t="s">
        <v>1259</v>
      </c>
      <c r="AB351" s="3" t="s">
        <v>1259</v>
      </c>
      <c r="AC351" s="3" t="s">
        <v>1259</v>
      </c>
      <c r="AD351" s="3" t="s">
        <v>1259</v>
      </c>
      <c r="AE351" s="37">
        <v>138.9</v>
      </c>
      <c r="AF351" s="3" t="s">
        <v>1259</v>
      </c>
      <c r="AG351" s="3" t="s">
        <v>1259</v>
      </c>
      <c r="AH351" s="3" t="s">
        <v>1259</v>
      </c>
      <c r="AI351" s="3" t="s">
        <v>1259</v>
      </c>
      <c r="AJ351" s="3" t="s">
        <v>1259</v>
      </c>
      <c r="AK351" s="3" t="s">
        <v>1259</v>
      </c>
      <c r="AL351" s="44">
        <v>159.1</v>
      </c>
      <c r="AM351" s="3" t="s">
        <v>1259</v>
      </c>
      <c r="AN351" s="46">
        <v>55</v>
      </c>
      <c r="AO351" s="47">
        <v>88.9</v>
      </c>
      <c r="AP351" s="3" t="s">
        <v>1259</v>
      </c>
      <c r="AQ351" s="49">
        <v>78.2</v>
      </c>
      <c r="AR351" s="3" t="s">
        <v>1259</v>
      </c>
      <c r="AS351" s="3" t="s">
        <v>1259</v>
      </c>
      <c r="AT351" s="3" t="s">
        <v>1259</v>
      </c>
      <c r="AU351" s="3" t="s">
        <v>1259</v>
      </c>
      <c r="AV351" s="3" t="s">
        <v>1259</v>
      </c>
      <c r="AW351" s="3" t="s">
        <v>1259</v>
      </c>
      <c r="AX351" s="56">
        <v>61.4</v>
      </c>
      <c r="AY351" s="57">
        <v>69.400000000000006</v>
      </c>
      <c r="AZ351" s="58">
        <v>67.7</v>
      </c>
      <c r="BA351" s="59">
        <v>64.599999999999994</v>
      </c>
    </row>
    <row r="352" spans="1:53" x14ac:dyDescent="0.25">
      <c r="A352" s="4">
        <v>34730</v>
      </c>
      <c r="B352" s="3" t="s">
        <v>1259</v>
      </c>
      <c r="C352" s="3" t="s">
        <v>1259</v>
      </c>
      <c r="D352" s="3" t="s">
        <v>1259</v>
      </c>
      <c r="E352" s="11">
        <v>66.7</v>
      </c>
      <c r="F352" s="12">
        <v>62.5</v>
      </c>
      <c r="G352" s="13">
        <v>76.3</v>
      </c>
      <c r="H352" s="3" t="s">
        <v>1259</v>
      </c>
      <c r="I352" s="3" t="s">
        <v>1259</v>
      </c>
      <c r="J352" s="3" t="s">
        <v>1259</v>
      </c>
      <c r="K352" s="3" t="s">
        <v>1259</v>
      </c>
      <c r="L352" s="3" t="s">
        <v>1259</v>
      </c>
      <c r="M352" s="3" t="s">
        <v>1259</v>
      </c>
      <c r="N352" s="3" t="s">
        <v>1259</v>
      </c>
      <c r="O352" s="3" t="s">
        <v>1259</v>
      </c>
      <c r="P352" s="3" t="s">
        <v>1259</v>
      </c>
      <c r="Q352" s="3" t="s">
        <v>1259</v>
      </c>
      <c r="R352" s="3" t="s">
        <v>1259</v>
      </c>
      <c r="S352" s="25">
        <v>198.6</v>
      </c>
      <c r="T352" s="26">
        <v>110</v>
      </c>
      <c r="U352" s="27">
        <v>216.2</v>
      </c>
      <c r="V352" s="28">
        <v>130.1</v>
      </c>
      <c r="W352" s="3" t="s">
        <v>1259</v>
      </c>
      <c r="X352" s="3" t="s">
        <v>1259</v>
      </c>
      <c r="Y352" s="3" t="s">
        <v>1259</v>
      </c>
      <c r="Z352" s="3" t="s">
        <v>1259</v>
      </c>
      <c r="AA352" s="3" t="s">
        <v>1259</v>
      </c>
      <c r="AB352" s="3" t="s">
        <v>1259</v>
      </c>
      <c r="AC352" s="3" t="s">
        <v>1259</v>
      </c>
      <c r="AD352" s="3" t="s">
        <v>1259</v>
      </c>
      <c r="AE352" s="37">
        <v>140.30000000000001</v>
      </c>
      <c r="AF352" s="3" t="s">
        <v>1259</v>
      </c>
      <c r="AG352" s="3" t="s">
        <v>1259</v>
      </c>
      <c r="AH352" s="3" t="s">
        <v>1259</v>
      </c>
      <c r="AI352" s="3" t="s">
        <v>1259</v>
      </c>
      <c r="AJ352" s="3" t="s">
        <v>1259</v>
      </c>
      <c r="AK352" s="3" t="s">
        <v>1259</v>
      </c>
      <c r="AL352" s="44">
        <v>157.1</v>
      </c>
      <c r="AM352" s="3" t="s">
        <v>1259</v>
      </c>
      <c r="AN352" s="46">
        <v>55</v>
      </c>
      <c r="AO352" s="47">
        <v>88.991</v>
      </c>
      <c r="AP352" s="48">
        <v>36.5</v>
      </c>
      <c r="AQ352" s="49">
        <v>78.2</v>
      </c>
      <c r="AR352" s="3" t="s">
        <v>1259</v>
      </c>
      <c r="AS352" s="3" t="s">
        <v>1259</v>
      </c>
      <c r="AT352" s="3" t="s">
        <v>1259</v>
      </c>
      <c r="AU352" s="3" t="s">
        <v>1259</v>
      </c>
      <c r="AV352" s="3" t="s">
        <v>1259</v>
      </c>
      <c r="AW352" s="3" t="s">
        <v>1259</v>
      </c>
      <c r="AX352" s="56">
        <v>61.8</v>
      </c>
      <c r="AY352" s="57">
        <v>70.099999999999994</v>
      </c>
      <c r="AZ352" s="58">
        <v>68.099999999999994</v>
      </c>
      <c r="BA352" s="59">
        <v>65</v>
      </c>
    </row>
    <row r="353" spans="1:53" x14ac:dyDescent="0.25">
      <c r="A353" s="4">
        <v>34758</v>
      </c>
      <c r="B353" s="3" t="s">
        <v>1259</v>
      </c>
      <c r="C353" s="3" t="s">
        <v>1259</v>
      </c>
      <c r="D353" s="3" t="s">
        <v>1259</v>
      </c>
      <c r="E353" s="11">
        <v>66.599999999999994</v>
      </c>
      <c r="F353" s="12">
        <v>62.4</v>
      </c>
      <c r="G353" s="13">
        <v>76.2</v>
      </c>
      <c r="H353" s="3" t="s">
        <v>1259</v>
      </c>
      <c r="I353" s="3" t="s">
        <v>1259</v>
      </c>
      <c r="J353" s="3" t="s">
        <v>1259</v>
      </c>
      <c r="K353" s="3" t="s">
        <v>1259</v>
      </c>
      <c r="L353" s="3" t="s">
        <v>1259</v>
      </c>
      <c r="M353" s="3" t="s">
        <v>1259</v>
      </c>
      <c r="N353" s="3" t="s">
        <v>1259</v>
      </c>
      <c r="O353" s="3" t="s">
        <v>1259</v>
      </c>
      <c r="P353" s="3" t="s">
        <v>1259</v>
      </c>
      <c r="Q353" s="3" t="s">
        <v>1259</v>
      </c>
      <c r="R353" s="3" t="s">
        <v>1259</v>
      </c>
      <c r="S353" s="25">
        <v>200.1</v>
      </c>
      <c r="T353" s="26">
        <v>112.4</v>
      </c>
      <c r="U353" s="27">
        <v>213.8</v>
      </c>
      <c r="V353" s="28">
        <v>121.7</v>
      </c>
      <c r="W353" s="3" t="s">
        <v>1259</v>
      </c>
      <c r="X353" s="3" t="s">
        <v>1259</v>
      </c>
      <c r="Y353" s="3" t="s">
        <v>1259</v>
      </c>
      <c r="Z353" s="3" t="s">
        <v>1259</v>
      </c>
      <c r="AA353" s="3" t="s">
        <v>1259</v>
      </c>
      <c r="AB353" s="3" t="s">
        <v>1259</v>
      </c>
      <c r="AC353" s="3" t="s">
        <v>1259</v>
      </c>
      <c r="AD353" s="3" t="s">
        <v>1259</v>
      </c>
      <c r="AE353" s="37">
        <v>140.69999999999999</v>
      </c>
      <c r="AF353" s="3" t="s">
        <v>1259</v>
      </c>
      <c r="AG353" s="3" t="s">
        <v>1259</v>
      </c>
      <c r="AH353" s="3" t="s">
        <v>1259</v>
      </c>
      <c r="AI353" s="3" t="s">
        <v>1259</v>
      </c>
      <c r="AJ353" s="3" t="s">
        <v>1259</v>
      </c>
      <c r="AK353" s="3" t="s">
        <v>1259</v>
      </c>
      <c r="AL353" s="44">
        <v>152.30000000000001</v>
      </c>
      <c r="AM353" s="3" t="s">
        <v>1259</v>
      </c>
      <c r="AN353" s="46">
        <v>55</v>
      </c>
      <c r="AO353" s="47">
        <v>89.741</v>
      </c>
      <c r="AP353" s="48">
        <v>36.700000000000003</v>
      </c>
      <c r="AQ353" s="49">
        <v>78.400000000000006</v>
      </c>
      <c r="AR353" s="3" t="s">
        <v>1259</v>
      </c>
      <c r="AS353" s="3" t="s">
        <v>1259</v>
      </c>
      <c r="AT353" s="3" t="s">
        <v>1259</v>
      </c>
      <c r="AU353" s="3" t="s">
        <v>1259</v>
      </c>
      <c r="AV353" s="3" t="s">
        <v>1259</v>
      </c>
      <c r="AW353" s="3" t="s">
        <v>1259</v>
      </c>
      <c r="AX353" s="56">
        <v>62.3</v>
      </c>
      <c r="AY353" s="57">
        <v>70.900000000000006</v>
      </c>
      <c r="AZ353" s="58">
        <v>68.599999999999994</v>
      </c>
      <c r="BA353" s="59">
        <v>65.400000000000006</v>
      </c>
    </row>
    <row r="354" spans="1:53" x14ac:dyDescent="0.25">
      <c r="A354" s="4">
        <v>34789</v>
      </c>
      <c r="B354" s="3" t="s">
        <v>1259</v>
      </c>
      <c r="C354" s="3" t="s">
        <v>1259</v>
      </c>
      <c r="D354" s="3" t="s">
        <v>1259</v>
      </c>
      <c r="E354" s="11">
        <v>66.5</v>
      </c>
      <c r="F354" s="12">
        <v>62.4</v>
      </c>
      <c r="G354" s="13">
        <v>76.099999999999994</v>
      </c>
      <c r="H354" s="3" t="s">
        <v>1259</v>
      </c>
      <c r="I354" s="3" t="s">
        <v>1259</v>
      </c>
      <c r="J354" s="3" t="s">
        <v>1259</v>
      </c>
      <c r="K354" s="3" t="s">
        <v>1259</v>
      </c>
      <c r="L354" s="3" t="s">
        <v>1259</v>
      </c>
      <c r="M354" s="3" t="s">
        <v>1259</v>
      </c>
      <c r="N354" s="3" t="s">
        <v>1259</v>
      </c>
      <c r="O354" s="3" t="s">
        <v>1259</v>
      </c>
      <c r="P354" s="3" t="s">
        <v>1259</v>
      </c>
      <c r="Q354" s="3" t="s">
        <v>1259</v>
      </c>
      <c r="R354" s="3" t="s">
        <v>1259</v>
      </c>
      <c r="S354" s="25">
        <v>201.2</v>
      </c>
      <c r="T354" s="26">
        <v>113.3</v>
      </c>
      <c r="U354" s="27">
        <v>208.5</v>
      </c>
      <c r="V354" s="28">
        <v>130.19999999999999</v>
      </c>
      <c r="W354" s="3" t="s">
        <v>1259</v>
      </c>
      <c r="X354" s="3" t="s">
        <v>1259</v>
      </c>
      <c r="Y354" s="3" t="s">
        <v>1259</v>
      </c>
      <c r="Z354" s="3" t="s">
        <v>1259</v>
      </c>
      <c r="AA354" s="3" t="s">
        <v>1259</v>
      </c>
      <c r="AB354" s="3" t="s">
        <v>1259</v>
      </c>
      <c r="AC354" s="3" t="s">
        <v>1259</v>
      </c>
      <c r="AD354" s="3" t="s">
        <v>1259</v>
      </c>
      <c r="AE354" s="37">
        <v>141.5</v>
      </c>
      <c r="AF354" s="3" t="s">
        <v>1259</v>
      </c>
      <c r="AG354" s="3" t="s">
        <v>1259</v>
      </c>
      <c r="AH354" s="3" t="s">
        <v>1259</v>
      </c>
      <c r="AI354" s="3" t="s">
        <v>1259</v>
      </c>
      <c r="AJ354" s="3" t="s">
        <v>1259</v>
      </c>
      <c r="AK354" s="3" t="s">
        <v>1259</v>
      </c>
      <c r="AL354" s="44">
        <v>153</v>
      </c>
      <c r="AM354" s="3" t="s">
        <v>1259</v>
      </c>
      <c r="AN354" s="46">
        <v>55</v>
      </c>
      <c r="AO354" s="47">
        <v>90.432000000000002</v>
      </c>
      <c r="AP354" s="48">
        <v>36.6</v>
      </c>
      <c r="AQ354" s="49">
        <v>78.099999999999994</v>
      </c>
      <c r="AR354" s="3" t="s">
        <v>1259</v>
      </c>
      <c r="AS354" s="3" t="s">
        <v>1259</v>
      </c>
      <c r="AT354" s="3" t="s">
        <v>1259</v>
      </c>
      <c r="AU354" s="3" t="s">
        <v>1259</v>
      </c>
      <c r="AV354" s="3" t="s">
        <v>1259</v>
      </c>
      <c r="AW354" s="3" t="s">
        <v>1259</v>
      </c>
      <c r="AX354" s="56">
        <v>62.8</v>
      </c>
      <c r="AY354" s="57">
        <v>71.5</v>
      </c>
      <c r="AZ354" s="58">
        <v>69</v>
      </c>
      <c r="BA354" s="59">
        <v>65.7</v>
      </c>
    </row>
    <row r="355" spans="1:53" x14ac:dyDescent="0.25">
      <c r="A355" s="4">
        <v>34819</v>
      </c>
      <c r="B355" s="3" t="s">
        <v>1259</v>
      </c>
      <c r="C355" s="3" t="s">
        <v>1259</v>
      </c>
      <c r="D355" s="3" t="s">
        <v>1259</v>
      </c>
      <c r="E355" s="11">
        <v>66.5</v>
      </c>
      <c r="F355" s="12">
        <v>62.3</v>
      </c>
      <c r="G355" s="13">
        <v>76.099999999999994</v>
      </c>
      <c r="H355" s="3" t="s">
        <v>1259</v>
      </c>
      <c r="I355" s="3" t="s">
        <v>1259</v>
      </c>
      <c r="J355" s="3" t="s">
        <v>1259</v>
      </c>
      <c r="K355" s="3" t="s">
        <v>1259</v>
      </c>
      <c r="L355" s="3" t="s">
        <v>1259</v>
      </c>
      <c r="M355" s="3" t="s">
        <v>1259</v>
      </c>
      <c r="N355" s="3" t="s">
        <v>1259</v>
      </c>
      <c r="O355" s="3" t="s">
        <v>1259</v>
      </c>
      <c r="P355" s="3" t="s">
        <v>1259</v>
      </c>
      <c r="Q355" s="3" t="s">
        <v>1259</v>
      </c>
      <c r="R355" s="3" t="s">
        <v>1259</v>
      </c>
      <c r="S355" s="25">
        <v>201.6</v>
      </c>
      <c r="T355" s="26">
        <v>112.7</v>
      </c>
      <c r="U355" s="27">
        <v>210.6</v>
      </c>
      <c r="V355" s="28">
        <v>136.80000000000001</v>
      </c>
      <c r="W355" s="3" t="s">
        <v>1259</v>
      </c>
      <c r="X355" s="3" t="s">
        <v>1259</v>
      </c>
      <c r="Y355" s="3" t="s">
        <v>1259</v>
      </c>
      <c r="Z355" s="3" t="s">
        <v>1259</v>
      </c>
      <c r="AA355" s="3" t="s">
        <v>1259</v>
      </c>
      <c r="AB355" s="3" t="s">
        <v>1259</v>
      </c>
      <c r="AC355" s="3" t="s">
        <v>1259</v>
      </c>
      <c r="AD355" s="3" t="s">
        <v>1259</v>
      </c>
      <c r="AE355" s="37">
        <v>142.69999999999999</v>
      </c>
      <c r="AF355" s="3" t="s">
        <v>1259</v>
      </c>
      <c r="AG355" s="3" t="s">
        <v>1259</v>
      </c>
      <c r="AH355" s="3" t="s">
        <v>1259</v>
      </c>
      <c r="AI355" s="3" t="s">
        <v>1259</v>
      </c>
      <c r="AJ355" s="3" t="s">
        <v>1259</v>
      </c>
      <c r="AK355" s="3" t="s">
        <v>1259</v>
      </c>
      <c r="AL355" s="44">
        <v>149.30000000000001</v>
      </c>
      <c r="AM355" s="3" t="s">
        <v>1259</v>
      </c>
      <c r="AN355" s="46">
        <v>55</v>
      </c>
      <c r="AO355" s="47">
        <v>89.808000000000007</v>
      </c>
      <c r="AP355" s="48">
        <v>36.799999999999997</v>
      </c>
      <c r="AQ355" s="49">
        <v>78</v>
      </c>
      <c r="AR355" s="3" t="s">
        <v>1259</v>
      </c>
      <c r="AS355" s="3" t="s">
        <v>1259</v>
      </c>
      <c r="AT355" s="3" t="s">
        <v>1259</v>
      </c>
      <c r="AU355" s="3" t="s">
        <v>1259</v>
      </c>
      <c r="AV355" s="3" t="s">
        <v>1259</v>
      </c>
      <c r="AW355" s="3" t="s">
        <v>1259</v>
      </c>
      <c r="AX355" s="56">
        <v>63.2</v>
      </c>
      <c r="AY355" s="57">
        <v>71.8</v>
      </c>
      <c r="AZ355" s="58">
        <v>69.3</v>
      </c>
      <c r="BA355" s="59">
        <v>66</v>
      </c>
    </row>
    <row r="356" spans="1:53" x14ac:dyDescent="0.25">
      <c r="A356" s="4">
        <v>34850</v>
      </c>
      <c r="B356" s="3" t="s">
        <v>1259</v>
      </c>
      <c r="C356" s="3" t="s">
        <v>1259</v>
      </c>
      <c r="D356" s="3" t="s">
        <v>1259</v>
      </c>
      <c r="E356" s="11">
        <v>66.3</v>
      </c>
      <c r="F356" s="12">
        <v>62.2</v>
      </c>
      <c r="G356" s="13">
        <v>75.900000000000006</v>
      </c>
      <c r="H356" s="3" t="s">
        <v>1259</v>
      </c>
      <c r="I356" s="3" t="s">
        <v>1259</v>
      </c>
      <c r="J356" s="3" t="s">
        <v>1259</v>
      </c>
      <c r="K356" s="3" t="s">
        <v>1259</v>
      </c>
      <c r="L356" s="3" t="s">
        <v>1259</v>
      </c>
      <c r="M356" s="3" t="s">
        <v>1259</v>
      </c>
      <c r="N356" s="3" t="s">
        <v>1259</v>
      </c>
      <c r="O356" s="3" t="s">
        <v>1259</v>
      </c>
      <c r="P356" s="3" t="s">
        <v>1259</v>
      </c>
      <c r="Q356" s="3" t="s">
        <v>1259</v>
      </c>
      <c r="R356" s="3" t="s">
        <v>1259</v>
      </c>
      <c r="S356" s="25">
        <v>200.1</v>
      </c>
      <c r="T356" s="26">
        <v>110.1</v>
      </c>
      <c r="U356" s="27">
        <v>200.5</v>
      </c>
      <c r="V356" s="28">
        <v>133.4</v>
      </c>
      <c r="W356" s="3" t="s">
        <v>1259</v>
      </c>
      <c r="X356" s="3" t="s">
        <v>1259</v>
      </c>
      <c r="Y356" s="3" t="s">
        <v>1259</v>
      </c>
      <c r="Z356" s="3" t="s">
        <v>1259</v>
      </c>
      <c r="AA356" s="3" t="s">
        <v>1259</v>
      </c>
      <c r="AB356" s="3" t="s">
        <v>1259</v>
      </c>
      <c r="AC356" s="3" t="s">
        <v>1259</v>
      </c>
      <c r="AD356" s="3" t="s">
        <v>1259</v>
      </c>
      <c r="AE356" s="37">
        <v>144.4</v>
      </c>
      <c r="AF356" s="3" t="s">
        <v>1259</v>
      </c>
      <c r="AG356" s="3" t="s">
        <v>1259</v>
      </c>
      <c r="AH356" s="3" t="s">
        <v>1259</v>
      </c>
      <c r="AI356" s="3" t="s">
        <v>1259</v>
      </c>
      <c r="AJ356" s="3" t="s">
        <v>1259</v>
      </c>
      <c r="AK356" s="3" t="s">
        <v>1259</v>
      </c>
      <c r="AL356" s="44">
        <v>147.80000000000001</v>
      </c>
      <c r="AM356" s="3" t="s">
        <v>1259</v>
      </c>
      <c r="AN356" s="46">
        <v>55</v>
      </c>
      <c r="AO356" s="47">
        <v>92.325999999999993</v>
      </c>
      <c r="AP356" s="48">
        <v>37</v>
      </c>
      <c r="AQ356" s="49">
        <v>78.2</v>
      </c>
      <c r="AR356" s="3" t="s">
        <v>1259</v>
      </c>
      <c r="AS356" s="3" t="s">
        <v>1259</v>
      </c>
      <c r="AT356" s="3" t="s">
        <v>1259</v>
      </c>
      <c r="AU356" s="3" t="s">
        <v>1259</v>
      </c>
      <c r="AV356" s="3" t="s">
        <v>1259</v>
      </c>
      <c r="AW356" s="3" t="s">
        <v>1259</v>
      </c>
      <c r="AX356" s="56">
        <v>63.5</v>
      </c>
      <c r="AY356" s="57">
        <v>71.8</v>
      </c>
      <c r="AZ356" s="58">
        <v>69.400000000000006</v>
      </c>
      <c r="BA356" s="59">
        <v>66.2</v>
      </c>
    </row>
    <row r="357" spans="1:53" x14ac:dyDescent="0.25">
      <c r="A357" s="4">
        <v>34880</v>
      </c>
      <c r="B357" s="3" t="s">
        <v>1259</v>
      </c>
      <c r="C357" s="3" t="s">
        <v>1259</v>
      </c>
      <c r="D357" s="3" t="s">
        <v>1259</v>
      </c>
      <c r="E357" s="11">
        <v>66.099999999999994</v>
      </c>
      <c r="F357" s="12">
        <v>62</v>
      </c>
      <c r="G357" s="13">
        <v>75.7</v>
      </c>
      <c r="H357" s="3" t="s">
        <v>1259</v>
      </c>
      <c r="I357" s="3" t="s">
        <v>1259</v>
      </c>
      <c r="J357" s="3" t="s">
        <v>1259</v>
      </c>
      <c r="K357" s="3" t="s">
        <v>1259</v>
      </c>
      <c r="L357" s="3" t="s">
        <v>1259</v>
      </c>
      <c r="M357" s="3" t="s">
        <v>1259</v>
      </c>
      <c r="N357" s="3" t="s">
        <v>1259</v>
      </c>
      <c r="O357" s="3" t="s">
        <v>1259</v>
      </c>
      <c r="P357" s="3" t="s">
        <v>1259</v>
      </c>
      <c r="Q357" s="3" t="s">
        <v>1259</v>
      </c>
      <c r="R357" s="3" t="s">
        <v>1259</v>
      </c>
      <c r="S357" s="25">
        <v>201.2</v>
      </c>
      <c r="T357" s="26">
        <v>108.2</v>
      </c>
      <c r="U357" s="27">
        <v>195.4</v>
      </c>
      <c r="V357" s="28">
        <v>134.69999999999999</v>
      </c>
      <c r="W357" s="3" t="s">
        <v>1259</v>
      </c>
      <c r="X357" s="3" t="s">
        <v>1259</v>
      </c>
      <c r="Y357" s="3" t="s">
        <v>1259</v>
      </c>
      <c r="Z357" s="3" t="s">
        <v>1259</v>
      </c>
      <c r="AA357" s="3" t="s">
        <v>1259</v>
      </c>
      <c r="AB357" s="3" t="s">
        <v>1259</v>
      </c>
      <c r="AC357" s="3" t="s">
        <v>1259</v>
      </c>
      <c r="AD357" s="3" t="s">
        <v>1259</v>
      </c>
      <c r="AE357" s="37">
        <v>145.5</v>
      </c>
      <c r="AF357" s="3" t="s">
        <v>1259</v>
      </c>
      <c r="AG357" s="3" t="s">
        <v>1259</v>
      </c>
      <c r="AH357" s="3" t="s">
        <v>1259</v>
      </c>
      <c r="AI357" s="3" t="s">
        <v>1259</v>
      </c>
      <c r="AJ357" s="3" t="s">
        <v>1259</v>
      </c>
      <c r="AK357" s="3" t="s">
        <v>1259</v>
      </c>
      <c r="AL357" s="44">
        <v>148.80000000000001</v>
      </c>
      <c r="AM357" s="3" t="s">
        <v>1259</v>
      </c>
      <c r="AN357" s="46">
        <v>55</v>
      </c>
      <c r="AO357" s="47">
        <v>93.652000000000001</v>
      </c>
      <c r="AP357" s="48">
        <v>37.4</v>
      </c>
      <c r="AQ357" s="49">
        <v>78</v>
      </c>
      <c r="AR357" s="3" t="s">
        <v>1259</v>
      </c>
      <c r="AS357" s="3" t="s">
        <v>1259</v>
      </c>
      <c r="AT357" s="3" t="s">
        <v>1259</v>
      </c>
      <c r="AU357" s="3" t="s">
        <v>1259</v>
      </c>
      <c r="AV357" s="3" t="s">
        <v>1259</v>
      </c>
      <c r="AW357" s="3" t="s">
        <v>1259</v>
      </c>
      <c r="AX357" s="56">
        <v>63.6</v>
      </c>
      <c r="AY357" s="57">
        <v>71.8</v>
      </c>
      <c r="AZ357" s="58">
        <v>69.5</v>
      </c>
      <c r="BA357" s="59">
        <v>66.400000000000006</v>
      </c>
    </row>
    <row r="358" spans="1:53" x14ac:dyDescent="0.25">
      <c r="A358" s="4">
        <v>34911</v>
      </c>
      <c r="B358" s="3" t="s">
        <v>1259</v>
      </c>
      <c r="C358" s="3" t="s">
        <v>1259</v>
      </c>
      <c r="D358" s="3" t="s">
        <v>1259</v>
      </c>
      <c r="E358" s="11">
        <v>66.099999999999994</v>
      </c>
      <c r="F358" s="12">
        <v>62</v>
      </c>
      <c r="G358" s="13">
        <v>75.599999999999994</v>
      </c>
      <c r="H358" s="3" t="s">
        <v>1259</v>
      </c>
      <c r="I358" s="3" t="s">
        <v>1259</v>
      </c>
      <c r="J358" s="3" t="s">
        <v>1259</v>
      </c>
      <c r="K358" s="3" t="s">
        <v>1259</v>
      </c>
      <c r="L358" s="3" t="s">
        <v>1259</v>
      </c>
      <c r="M358" s="3" t="s">
        <v>1259</v>
      </c>
      <c r="N358" s="3" t="s">
        <v>1259</v>
      </c>
      <c r="O358" s="3" t="s">
        <v>1259</v>
      </c>
      <c r="P358" s="3" t="s">
        <v>1259</v>
      </c>
      <c r="Q358" s="3" t="s">
        <v>1259</v>
      </c>
      <c r="R358" s="3" t="s">
        <v>1259</v>
      </c>
      <c r="S358" s="25">
        <v>199.3</v>
      </c>
      <c r="T358" s="26">
        <v>106.4</v>
      </c>
      <c r="U358" s="27">
        <v>178.7</v>
      </c>
      <c r="V358" s="28">
        <v>128.5</v>
      </c>
      <c r="W358" s="3" t="s">
        <v>1259</v>
      </c>
      <c r="X358" s="3" t="s">
        <v>1259</v>
      </c>
      <c r="Y358" s="3" t="s">
        <v>1259</v>
      </c>
      <c r="Z358" s="3" t="s">
        <v>1259</v>
      </c>
      <c r="AA358" s="3" t="s">
        <v>1259</v>
      </c>
      <c r="AB358" s="3" t="s">
        <v>1259</v>
      </c>
      <c r="AC358" s="3" t="s">
        <v>1259</v>
      </c>
      <c r="AD358" s="3" t="s">
        <v>1259</v>
      </c>
      <c r="AE358" s="37">
        <v>148.69999999999999</v>
      </c>
      <c r="AF358" s="3" t="s">
        <v>1259</v>
      </c>
      <c r="AG358" s="3" t="s">
        <v>1259</v>
      </c>
      <c r="AH358" s="3" t="s">
        <v>1259</v>
      </c>
      <c r="AI358" s="3" t="s">
        <v>1259</v>
      </c>
      <c r="AJ358" s="3" t="s">
        <v>1259</v>
      </c>
      <c r="AK358" s="3" t="s">
        <v>1259</v>
      </c>
      <c r="AL358" s="44">
        <v>145.9</v>
      </c>
      <c r="AM358" s="3" t="s">
        <v>1259</v>
      </c>
      <c r="AN358" s="46">
        <v>54.9</v>
      </c>
      <c r="AO358" s="47">
        <v>95.221999999999994</v>
      </c>
      <c r="AP358" s="48">
        <v>37.799999999999997</v>
      </c>
      <c r="AQ358" s="49">
        <v>78.099999999999994</v>
      </c>
      <c r="AR358" s="3" t="s">
        <v>1259</v>
      </c>
      <c r="AS358" s="3" t="s">
        <v>1259</v>
      </c>
      <c r="AT358" s="3" t="s">
        <v>1259</v>
      </c>
      <c r="AU358" s="3" t="s">
        <v>1259</v>
      </c>
      <c r="AV358" s="3" t="s">
        <v>1259</v>
      </c>
      <c r="AW358" s="3" t="s">
        <v>1259</v>
      </c>
      <c r="AX358" s="56">
        <v>63.7</v>
      </c>
      <c r="AY358" s="57">
        <v>71.599999999999994</v>
      </c>
      <c r="AZ358" s="58">
        <v>69.599999999999994</v>
      </c>
      <c r="BA358" s="59">
        <v>66.5</v>
      </c>
    </row>
    <row r="359" spans="1:53" x14ac:dyDescent="0.25">
      <c r="A359" s="4">
        <v>34942</v>
      </c>
      <c r="B359" s="3" t="s">
        <v>1259</v>
      </c>
      <c r="C359" s="3" t="s">
        <v>1259</v>
      </c>
      <c r="D359" s="3" t="s">
        <v>1259</v>
      </c>
      <c r="E359" s="11">
        <v>66.099999999999994</v>
      </c>
      <c r="F359" s="12">
        <v>61.9</v>
      </c>
      <c r="G359" s="13">
        <v>75.7</v>
      </c>
      <c r="H359" s="3" t="s">
        <v>1259</v>
      </c>
      <c r="I359" s="3" t="s">
        <v>1259</v>
      </c>
      <c r="J359" s="3" t="s">
        <v>1259</v>
      </c>
      <c r="K359" s="3" t="s">
        <v>1259</v>
      </c>
      <c r="L359" s="3" t="s">
        <v>1259</v>
      </c>
      <c r="M359" s="3" t="s">
        <v>1259</v>
      </c>
      <c r="N359" s="3" t="s">
        <v>1259</v>
      </c>
      <c r="O359" s="3" t="s">
        <v>1259</v>
      </c>
      <c r="P359" s="3" t="s">
        <v>1259</v>
      </c>
      <c r="Q359" s="3" t="s">
        <v>1259</v>
      </c>
      <c r="R359" s="3" t="s">
        <v>1259</v>
      </c>
      <c r="S359" s="25">
        <v>198.7</v>
      </c>
      <c r="T359" s="26">
        <v>105</v>
      </c>
      <c r="U359" s="27">
        <v>189.8</v>
      </c>
      <c r="V359" s="28">
        <v>127</v>
      </c>
      <c r="W359" s="3" t="s">
        <v>1259</v>
      </c>
      <c r="X359" s="3" t="s">
        <v>1259</v>
      </c>
      <c r="Y359" s="3" t="s">
        <v>1259</v>
      </c>
      <c r="Z359" s="3" t="s">
        <v>1259</v>
      </c>
      <c r="AA359" s="3" t="s">
        <v>1259</v>
      </c>
      <c r="AB359" s="3" t="s">
        <v>1259</v>
      </c>
      <c r="AC359" s="3" t="s">
        <v>1259</v>
      </c>
      <c r="AD359" s="3" t="s">
        <v>1259</v>
      </c>
      <c r="AE359" s="37">
        <v>151.80000000000001</v>
      </c>
      <c r="AF359" s="3" t="s">
        <v>1259</v>
      </c>
      <c r="AG359" s="3" t="s">
        <v>1259</v>
      </c>
      <c r="AH359" s="3" t="s">
        <v>1259</v>
      </c>
      <c r="AI359" s="3" t="s">
        <v>1259</v>
      </c>
      <c r="AJ359" s="3" t="s">
        <v>1259</v>
      </c>
      <c r="AK359" s="3" t="s">
        <v>1259</v>
      </c>
      <c r="AL359" s="44">
        <v>144.5</v>
      </c>
      <c r="AM359" s="3" t="s">
        <v>1259</v>
      </c>
      <c r="AN359" s="46">
        <v>54.9</v>
      </c>
      <c r="AO359" s="47">
        <v>96.582999999999998</v>
      </c>
      <c r="AP359" s="48">
        <v>38.200000000000003</v>
      </c>
      <c r="AQ359" s="49">
        <v>78.2</v>
      </c>
      <c r="AR359" s="3" t="s">
        <v>1259</v>
      </c>
      <c r="AS359" s="3" t="s">
        <v>1259</v>
      </c>
      <c r="AT359" s="3" t="s">
        <v>1259</v>
      </c>
      <c r="AU359" s="3" t="s">
        <v>1259</v>
      </c>
      <c r="AV359" s="3" t="s">
        <v>1259</v>
      </c>
      <c r="AW359" s="3" t="s">
        <v>1259</v>
      </c>
      <c r="AX359" s="56">
        <v>63.7</v>
      </c>
      <c r="AY359" s="57">
        <v>71.3</v>
      </c>
      <c r="AZ359" s="58">
        <v>69.7</v>
      </c>
      <c r="BA359" s="59">
        <v>66.599999999999994</v>
      </c>
    </row>
    <row r="360" spans="1:53" x14ac:dyDescent="0.25">
      <c r="A360" s="4">
        <v>34972</v>
      </c>
      <c r="B360" s="3" t="s">
        <v>1259</v>
      </c>
      <c r="C360" s="3" t="s">
        <v>1259</v>
      </c>
      <c r="D360" s="3" t="s">
        <v>1259</v>
      </c>
      <c r="E360" s="11">
        <v>66</v>
      </c>
      <c r="F360" s="12">
        <v>61.9</v>
      </c>
      <c r="G360" s="13">
        <v>75.599999999999994</v>
      </c>
      <c r="H360" s="3" t="s">
        <v>1259</v>
      </c>
      <c r="I360" s="3" t="s">
        <v>1259</v>
      </c>
      <c r="J360" s="3" t="s">
        <v>1259</v>
      </c>
      <c r="K360" s="3" t="s">
        <v>1259</v>
      </c>
      <c r="L360" s="3" t="s">
        <v>1259</v>
      </c>
      <c r="M360" s="3" t="s">
        <v>1259</v>
      </c>
      <c r="N360" s="3" t="s">
        <v>1259</v>
      </c>
      <c r="O360" s="3" t="s">
        <v>1259</v>
      </c>
      <c r="P360" s="3" t="s">
        <v>1259</v>
      </c>
      <c r="Q360" s="3" t="s">
        <v>1259</v>
      </c>
      <c r="R360" s="3" t="s">
        <v>1259</v>
      </c>
      <c r="S360" s="25">
        <v>199</v>
      </c>
      <c r="T360" s="26">
        <v>101.6</v>
      </c>
      <c r="U360" s="27">
        <v>182.4</v>
      </c>
      <c r="V360" s="28">
        <v>125.3</v>
      </c>
      <c r="W360" s="3" t="s">
        <v>1259</v>
      </c>
      <c r="X360" s="3" t="s">
        <v>1259</v>
      </c>
      <c r="Y360" s="3" t="s">
        <v>1259</v>
      </c>
      <c r="Z360" s="3" t="s">
        <v>1259</v>
      </c>
      <c r="AA360" s="3" t="s">
        <v>1259</v>
      </c>
      <c r="AB360" s="3" t="s">
        <v>1259</v>
      </c>
      <c r="AC360" s="3" t="s">
        <v>1259</v>
      </c>
      <c r="AD360" s="3" t="s">
        <v>1259</v>
      </c>
      <c r="AE360" s="37">
        <v>151.9</v>
      </c>
      <c r="AF360" s="3" t="s">
        <v>1259</v>
      </c>
      <c r="AG360" s="3" t="s">
        <v>1259</v>
      </c>
      <c r="AH360" s="3" t="s">
        <v>1259</v>
      </c>
      <c r="AI360" s="3" t="s">
        <v>1259</v>
      </c>
      <c r="AJ360" s="3" t="s">
        <v>1259</v>
      </c>
      <c r="AK360" s="3" t="s">
        <v>1259</v>
      </c>
      <c r="AL360" s="44">
        <v>145.6</v>
      </c>
      <c r="AM360" s="3" t="s">
        <v>1259</v>
      </c>
      <c r="AN360" s="46">
        <v>55</v>
      </c>
      <c r="AO360" s="47">
        <v>95.676000000000002</v>
      </c>
      <c r="AP360" s="48">
        <v>38.299999999999997</v>
      </c>
      <c r="AQ360" s="49">
        <v>78.2</v>
      </c>
      <c r="AR360" s="3" t="s">
        <v>1259</v>
      </c>
      <c r="AS360" s="3" t="s">
        <v>1259</v>
      </c>
      <c r="AT360" s="3" t="s">
        <v>1259</v>
      </c>
      <c r="AU360" s="3" t="s">
        <v>1259</v>
      </c>
      <c r="AV360" s="3" t="s">
        <v>1259</v>
      </c>
      <c r="AW360" s="3" t="s">
        <v>1259</v>
      </c>
      <c r="AX360" s="56">
        <v>63.7</v>
      </c>
      <c r="AY360" s="57">
        <v>71.099999999999994</v>
      </c>
      <c r="AZ360" s="58">
        <v>69.900000000000006</v>
      </c>
      <c r="BA360" s="59">
        <v>66.8</v>
      </c>
    </row>
    <row r="361" spans="1:53" x14ac:dyDescent="0.25">
      <c r="A361" s="4">
        <v>35003</v>
      </c>
      <c r="B361" s="3" t="s">
        <v>1259</v>
      </c>
      <c r="C361" s="3" t="s">
        <v>1259</v>
      </c>
      <c r="D361" s="3" t="s">
        <v>1259</v>
      </c>
      <c r="E361" s="11">
        <v>65.7</v>
      </c>
      <c r="F361" s="12">
        <v>61.5</v>
      </c>
      <c r="G361" s="13">
        <v>75.3</v>
      </c>
      <c r="H361" s="3" t="s">
        <v>1259</v>
      </c>
      <c r="I361" s="3" t="s">
        <v>1259</v>
      </c>
      <c r="J361" s="3" t="s">
        <v>1259</v>
      </c>
      <c r="K361" s="3" t="s">
        <v>1259</v>
      </c>
      <c r="L361" s="3" t="s">
        <v>1259</v>
      </c>
      <c r="M361" s="3" t="s">
        <v>1259</v>
      </c>
      <c r="N361" s="3" t="s">
        <v>1259</v>
      </c>
      <c r="O361" s="3" t="s">
        <v>1259</v>
      </c>
      <c r="P361" s="3" t="s">
        <v>1259</v>
      </c>
      <c r="Q361" s="3" t="s">
        <v>1259</v>
      </c>
      <c r="R361" s="3" t="s">
        <v>1259</v>
      </c>
      <c r="S361" s="25">
        <v>197.7</v>
      </c>
      <c r="T361" s="26">
        <v>100.8</v>
      </c>
      <c r="U361" s="27">
        <v>167.4</v>
      </c>
      <c r="V361" s="28">
        <v>139.6</v>
      </c>
      <c r="W361" s="3" t="s">
        <v>1259</v>
      </c>
      <c r="X361" s="3" t="s">
        <v>1259</v>
      </c>
      <c r="Y361" s="3" t="s">
        <v>1259</v>
      </c>
      <c r="Z361" s="3" t="s">
        <v>1259</v>
      </c>
      <c r="AA361" s="3" t="s">
        <v>1259</v>
      </c>
      <c r="AB361" s="3" t="s">
        <v>1259</v>
      </c>
      <c r="AC361" s="3" t="s">
        <v>1259</v>
      </c>
      <c r="AD361" s="3" t="s">
        <v>1259</v>
      </c>
      <c r="AE361" s="37">
        <v>153.5</v>
      </c>
      <c r="AF361" s="3" t="s">
        <v>1259</v>
      </c>
      <c r="AG361" s="3" t="s">
        <v>1259</v>
      </c>
      <c r="AH361" s="3" t="s">
        <v>1259</v>
      </c>
      <c r="AI361" s="3" t="s">
        <v>1259</v>
      </c>
      <c r="AJ361" s="3" t="s">
        <v>1259</v>
      </c>
      <c r="AK361" s="3" t="s">
        <v>1259</v>
      </c>
      <c r="AL361" s="44">
        <v>142.80000000000001</v>
      </c>
      <c r="AM361" s="3" t="s">
        <v>1259</v>
      </c>
      <c r="AN361" s="46">
        <v>55</v>
      </c>
      <c r="AO361" s="47">
        <v>95.075999999999993</v>
      </c>
      <c r="AP361" s="48">
        <v>38.5</v>
      </c>
      <c r="AQ361" s="49">
        <v>78.2</v>
      </c>
      <c r="AR361" s="3" t="s">
        <v>1259</v>
      </c>
      <c r="AS361" s="3" t="s">
        <v>1259</v>
      </c>
      <c r="AT361" s="3" t="s">
        <v>1259</v>
      </c>
      <c r="AU361" s="3" t="s">
        <v>1259</v>
      </c>
      <c r="AV361" s="3" t="s">
        <v>1259</v>
      </c>
      <c r="AW361" s="3" t="s">
        <v>1259</v>
      </c>
      <c r="AX361" s="56">
        <v>63.8</v>
      </c>
      <c r="AY361" s="57">
        <v>70.900000000000006</v>
      </c>
      <c r="AZ361" s="58">
        <v>70.099999999999994</v>
      </c>
      <c r="BA361" s="59">
        <v>67</v>
      </c>
    </row>
    <row r="362" spans="1:53" x14ac:dyDescent="0.25">
      <c r="A362" s="4">
        <v>35033</v>
      </c>
      <c r="B362" s="3" t="s">
        <v>1259</v>
      </c>
      <c r="C362" s="3" t="s">
        <v>1259</v>
      </c>
      <c r="D362" s="3" t="s">
        <v>1259</v>
      </c>
      <c r="E362" s="11">
        <v>65.400000000000006</v>
      </c>
      <c r="F362" s="12">
        <v>61.3</v>
      </c>
      <c r="G362" s="13">
        <v>75.099999999999994</v>
      </c>
      <c r="H362" s="3" t="s">
        <v>1259</v>
      </c>
      <c r="I362" s="3" t="s">
        <v>1259</v>
      </c>
      <c r="J362" s="3" t="s">
        <v>1259</v>
      </c>
      <c r="K362" s="3" t="s">
        <v>1259</v>
      </c>
      <c r="L362" s="3" t="s">
        <v>1259</v>
      </c>
      <c r="M362" s="3" t="s">
        <v>1259</v>
      </c>
      <c r="N362" s="3" t="s">
        <v>1259</v>
      </c>
      <c r="O362" s="3" t="s">
        <v>1259</v>
      </c>
      <c r="P362" s="3" t="s">
        <v>1259</v>
      </c>
      <c r="Q362" s="3" t="s">
        <v>1259</v>
      </c>
      <c r="R362" s="3" t="s">
        <v>1259</v>
      </c>
      <c r="S362" s="25">
        <v>198.5</v>
      </c>
      <c r="T362" s="26">
        <v>103.2</v>
      </c>
      <c r="U362" s="27">
        <v>188.4</v>
      </c>
      <c r="V362" s="28">
        <v>122.7</v>
      </c>
      <c r="W362" s="3" t="s">
        <v>1259</v>
      </c>
      <c r="X362" s="3" t="s">
        <v>1259</v>
      </c>
      <c r="Y362" s="3" t="s">
        <v>1259</v>
      </c>
      <c r="Z362" s="3" t="s">
        <v>1259</v>
      </c>
      <c r="AA362" s="3" t="s">
        <v>1259</v>
      </c>
      <c r="AB362" s="3" t="s">
        <v>1259</v>
      </c>
      <c r="AC362" s="3" t="s">
        <v>1259</v>
      </c>
      <c r="AD362" s="3" t="s">
        <v>1259</v>
      </c>
      <c r="AE362" s="37">
        <v>157.9</v>
      </c>
      <c r="AF362" s="3" t="s">
        <v>1259</v>
      </c>
      <c r="AG362" s="3" t="s">
        <v>1259</v>
      </c>
      <c r="AH362" s="3" t="s">
        <v>1259</v>
      </c>
      <c r="AI362" s="3" t="s">
        <v>1259</v>
      </c>
      <c r="AJ362" s="3" t="s">
        <v>1259</v>
      </c>
      <c r="AK362" s="3" t="s">
        <v>1259</v>
      </c>
      <c r="AL362" s="44">
        <v>143</v>
      </c>
      <c r="AM362" s="3" t="s">
        <v>1259</v>
      </c>
      <c r="AN362" s="46">
        <v>54.9</v>
      </c>
      <c r="AO362" s="47">
        <v>95.408000000000001</v>
      </c>
      <c r="AP362" s="48">
        <v>38.4</v>
      </c>
      <c r="AQ362" s="49">
        <v>78.599999999999994</v>
      </c>
      <c r="AR362" s="3" t="s">
        <v>1259</v>
      </c>
      <c r="AS362" s="3" t="s">
        <v>1259</v>
      </c>
      <c r="AT362" s="3" t="s">
        <v>1259</v>
      </c>
      <c r="AU362" s="3" t="s">
        <v>1259</v>
      </c>
      <c r="AV362" s="3" t="s">
        <v>1259</v>
      </c>
      <c r="AW362" s="3" t="s">
        <v>1259</v>
      </c>
      <c r="AX362" s="56">
        <v>64</v>
      </c>
      <c r="AY362" s="57">
        <v>71</v>
      </c>
      <c r="AZ362" s="58">
        <v>70.400000000000006</v>
      </c>
      <c r="BA362" s="59">
        <v>67.2</v>
      </c>
    </row>
    <row r="363" spans="1:53" x14ac:dyDescent="0.25">
      <c r="A363" s="4">
        <v>35064</v>
      </c>
      <c r="B363" s="3" t="s">
        <v>1259</v>
      </c>
      <c r="C363" s="3" t="s">
        <v>1259</v>
      </c>
      <c r="D363" s="3" t="s">
        <v>1259</v>
      </c>
      <c r="E363" s="11">
        <v>65.5</v>
      </c>
      <c r="F363" s="12">
        <v>61.4</v>
      </c>
      <c r="G363" s="13">
        <v>75.099999999999994</v>
      </c>
      <c r="H363" s="3" t="s">
        <v>1259</v>
      </c>
      <c r="I363" s="3" t="s">
        <v>1259</v>
      </c>
      <c r="J363" s="3" t="s">
        <v>1259</v>
      </c>
      <c r="K363" s="3" t="s">
        <v>1259</v>
      </c>
      <c r="L363" s="3" t="s">
        <v>1259</v>
      </c>
      <c r="M363" s="3" t="s">
        <v>1259</v>
      </c>
      <c r="N363" s="3" t="s">
        <v>1259</v>
      </c>
      <c r="O363" s="3" t="s">
        <v>1259</v>
      </c>
      <c r="P363" s="3" t="s">
        <v>1259</v>
      </c>
      <c r="Q363" s="3" t="s">
        <v>1259</v>
      </c>
      <c r="R363" s="3" t="s">
        <v>1259</v>
      </c>
      <c r="S363" s="25">
        <v>197.1</v>
      </c>
      <c r="T363" s="26">
        <v>103.9</v>
      </c>
      <c r="U363" s="27">
        <v>183.8</v>
      </c>
      <c r="V363" s="28">
        <v>125.9</v>
      </c>
      <c r="W363" s="3" t="s">
        <v>1259</v>
      </c>
      <c r="X363" s="3" t="s">
        <v>1259</v>
      </c>
      <c r="Y363" s="3" t="s">
        <v>1259</v>
      </c>
      <c r="Z363" s="3" t="s">
        <v>1259</v>
      </c>
      <c r="AA363" s="3" t="s">
        <v>1259</v>
      </c>
      <c r="AB363" s="3" t="s">
        <v>1259</v>
      </c>
      <c r="AC363" s="3" t="s">
        <v>1259</v>
      </c>
      <c r="AD363" s="3" t="s">
        <v>1259</v>
      </c>
      <c r="AE363" s="37">
        <v>162.69999999999999</v>
      </c>
      <c r="AF363" s="3" t="s">
        <v>1259</v>
      </c>
      <c r="AG363" s="3" t="s">
        <v>1259</v>
      </c>
      <c r="AH363" s="3" t="s">
        <v>1259</v>
      </c>
      <c r="AI363" s="3" t="s">
        <v>1259</v>
      </c>
      <c r="AJ363" s="3" t="s">
        <v>1259</v>
      </c>
      <c r="AK363" s="3" t="s">
        <v>1259</v>
      </c>
      <c r="AL363" s="44">
        <v>148</v>
      </c>
      <c r="AM363" s="3" t="s">
        <v>1259</v>
      </c>
      <c r="AN363" s="46">
        <v>54.9</v>
      </c>
      <c r="AO363" s="47">
        <v>96.804000000000002</v>
      </c>
      <c r="AP363" s="48">
        <v>38.9</v>
      </c>
      <c r="AQ363" s="49">
        <v>78.599999999999994</v>
      </c>
      <c r="AR363" s="3" t="s">
        <v>1259</v>
      </c>
      <c r="AS363" s="3" t="s">
        <v>1259</v>
      </c>
      <c r="AT363" s="3" t="s">
        <v>1259</v>
      </c>
      <c r="AU363" s="3" t="s">
        <v>1259</v>
      </c>
      <c r="AV363" s="3" t="s">
        <v>1259</v>
      </c>
      <c r="AW363" s="3" t="s">
        <v>1259</v>
      </c>
      <c r="AX363" s="56">
        <v>64.3</v>
      </c>
      <c r="AY363" s="57">
        <v>71.099999999999994</v>
      </c>
      <c r="AZ363" s="58">
        <v>70.599999999999994</v>
      </c>
      <c r="BA363" s="59">
        <v>67.3</v>
      </c>
    </row>
    <row r="364" spans="1:53" x14ac:dyDescent="0.25">
      <c r="A364" s="4">
        <v>35095</v>
      </c>
      <c r="B364" s="3" t="s">
        <v>1259</v>
      </c>
      <c r="C364" s="3" t="s">
        <v>1259</v>
      </c>
      <c r="D364" s="3" t="s">
        <v>1259</v>
      </c>
      <c r="E364" s="11">
        <v>65.400000000000006</v>
      </c>
      <c r="F364" s="12">
        <v>61.3</v>
      </c>
      <c r="G364" s="13">
        <v>75.099999999999994</v>
      </c>
      <c r="H364" s="3" t="s">
        <v>1259</v>
      </c>
      <c r="I364" s="3" t="s">
        <v>1259</v>
      </c>
      <c r="J364" s="3" t="s">
        <v>1259</v>
      </c>
      <c r="K364" s="3" t="s">
        <v>1259</v>
      </c>
      <c r="L364" s="3" t="s">
        <v>1259</v>
      </c>
      <c r="M364" s="3" t="s">
        <v>1259</v>
      </c>
      <c r="N364" s="3" t="s">
        <v>1259</v>
      </c>
      <c r="O364" s="3" t="s">
        <v>1259</v>
      </c>
      <c r="P364" s="3" t="s">
        <v>1259</v>
      </c>
      <c r="Q364" s="3" t="s">
        <v>1259</v>
      </c>
      <c r="R364" s="3" t="s">
        <v>1259</v>
      </c>
      <c r="S364" s="25">
        <v>196.3</v>
      </c>
      <c r="T364" s="26">
        <v>105.2</v>
      </c>
      <c r="U364" s="27">
        <v>189.2</v>
      </c>
      <c r="V364" s="28">
        <v>134.80000000000001</v>
      </c>
      <c r="W364" s="3" t="s">
        <v>1259</v>
      </c>
      <c r="X364" s="3" t="s">
        <v>1259</v>
      </c>
      <c r="Y364" s="3" t="s">
        <v>1259</v>
      </c>
      <c r="Z364" s="3" t="s">
        <v>1259</v>
      </c>
      <c r="AA364" s="3" t="s">
        <v>1259</v>
      </c>
      <c r="AB364" s="3" t="s">
        <v>1259</v>
      </c>
      <c r="AC364" s="3" t="s">
        <v>1259</v>
      </c>
      <c r="AD364" s="3" t="s">
        <v>1259</v>
      </c>
      <c r="AE364" s="37">
        <v>164.7</v>
      </c>
      <c r="AF364" s="3" t="s">
        <v>1259</v>
      </c>
      <c r="AG364" s="3" t="s">
        <v>1259</v>
      </c>
      <c r="AH364" s="3" t="s">
        <v>1259</v>
      </c>
      <c r="AI364" s="3" t="s">
        <v>1259</v>
      </c>
      <c r="AJ364" s="3" t="s">
        <v>1259</v>
      </c>
      <c r="AK364" s="3" t="s">
        <v>1259</v>
      </c>
      <c r="AL364" s="44">
        <v>148.19999999999999</v>
      </c>
      <c r="AM364" s="3" t="s">
        <v>1259</v>
      </c>
      <c r="AN364" s="46">
        <v>55</v>
      </c>
      <c r="AO364" s="47">
        <v>96.766999999999996</v>
      </c>
      <c r="AP364" s="48">
        <v>39.4</v>
      </c>
      <c r="AQ364" s="49">
        <v>78.5</v>
      </c>
      <c r="AR364" s="3" t="s">
        <v>1259</v>
      </c>
      <c r="AS364" s="3" t="s">
        <v>1259</v>
      </c>
      <c r="AT364" s="3" t="s">
        <v>1259</v>
      </c>
      <c r="AU364" s="3" t="s">
        <v>1259</v>
      </c>
      <c r="AV364" s="3" t="s">
        <v>1259</v>
      </c>
      <c r="AW364" s="3" t="s">
        <v>1259</v>
      </c>
      <c r="AX364" s="56">
        <v>64.599999999999994</v>
      </c>
      <c r="AY364" s="57">
        <v>71.3</v>
      </c>
      <c r="AZ364" s="58">
        <v>70.8</v>
      </c>
      <c r="BA364" s="59">
        <v>67.5</v>
      </c>
    </row>
    <row r="365" spans="1:53" x14ac:dyDescent="0.25">
      <c r="A365" s="4">
        <v>35124</v>
      </c>
      <c r="B365" s="3" t="s">
        <v>1259</v>
      </c>
      <c r="C365" s="3" t="s">
        <v>1259</v>
      </c>
      <c r="D365" s="3" t="s">
        <v>1259</v>
      </c>
      <c r="E365" s="11">
        <v>65.2</v>
      </c>
      <c r="F365" s="12">
        <v>60.9</v>
      </c>
      <c r="G365" s="13">
        <v>75</v>
      </c>
      <c r="H365" s="3" t="s">
        <v>1259</v>
      </c>
      <c r="I365" s="3" t="s">
        <v>1259</v>
      </c>
      <c r="J365" s="3" t="s">
        <v>1259</v>
      </c>
      <c r="K365" s="3" t="s">
        <v>1259</v>
      </c>
      <c r="L365" s="3" t="s">
        <v>1259</v>
      </c>
      <c r="M365" s="3" t="s">
        <v>1259</v>
      </c>
      <c r="N365" s="3" t="s">
        <v>1259</v>
      </c>
      <c r="O365" s="3" t="s">
        <v>1259</v>
      </c>
      <c r="P365" s="3" t="s">
        <v>1259</v>
      </c>
      <c r="Q365" s="3" t="s">
        <v>1259</v>
      </c>
      <c r="R365" s="3" t="s">
        <v>1259</v>
      </c>
      <c r="S365" s="25">
        <v>200.6</v>
      </c>
      <c r="T365" s="26">
        <v>108.5</v>
      </c>
      <c r="U365" s="27">
        <v>183.5</v>
      </c>
      <c r="V365" s="28">
        <v>135</v>
      </c>
      <c r="W365" s="3" t="s">
        <v>1259</v>
      </c>
      <c r="X365" s="3" t="s">
        <v>1259</v>
      </c>
      <c r="Y365" s="3" t="s">
        <v>1259</v>
      </c>
      <c r="Z365" s="3" t="s">
        <v>1259</v>
      </c>
      <c r="AA365" s="3" t="s">
        <v>1259</v>
      </c>
      <c r="AB365" s="3" t="s">
        <v>1259</v>
      </c>
      <c r="AC365" s="3" t="s">
        <v>1259</v>
      </c>
      <c r="AD365" s="3" t="s">
        <v>1259</v>
      </c>
      <c r="AE365" s="37">
        <v>164.7</v>
      </c>
      <c r="AF365" s="3" t="s">
        <v>1259</v>
      </c>
      <c r="AG365" s="3" t="s">
        <v>1259</v>
      </c>
      <c r="AH365" s="3" t="s">
        <v>1259</v>
      </c>
      <c r="AI365" s="3" t="s">
        <v>1259</v>
      </c>
      <c r="AJ365" s="3" t="s">
        <v>1259</v>
      </c>
      <c r="AK365" s="3" t="s">
        <v>1259</v>
      </c>
      <c r="AL365" s="44">
        <v>145.19999999999999</v>
      </c>
      <c r="AM365" s="3" t="s">
        <v>1259</v>
      </c>
      <c r="AN365" s="46">
        <v>55.1</v>
      </c>
      <c r="AO365" s="47">
        <v>96.539000000000001</v>
      </c>
      <c r="AP365" s="48">
        <v>39.700000000000003</v>
      </c>
      <c r="AQ365" s="49">
        <v>78.599999999999994</v>
      </c>
      <c r="AR365" s="3" t="s">
        <v>1259</v>
      </c>
      <c r="AS365" s="3" t="s">
        <v>1259</v>
      </c>
      <c r="AT365" s="3" t="s">
        <v>1259</v>
      </c>
      <c r="AU365" s="3" t="s">
        <v>1259</v>
      </c>
      <c r="AV365" s="3" t="s">
        <v>1259</v>
      </c>
      <c r="AW365" s="3" t="s">
        <v>1259</v>
      </c>
      <c r="AX365" s="56">
        <v>64.900000000000006</v>
      </c>
      <c r="AY365" s="57">
        <v>71.3</v>
      </c>
      <c r="AZ365" s="58">
        <v>70.7</v>
      </c>
      <c r="BA365" s="59">
        <v>67.5</v>
      </c>
    </row>
    <row r="366" spans="1:53" x14ac:dyDescent="0.25">
      <c r="A366" s="4">
        <v>35155</v>
      </c>
      <c r="B366" s="3" t="s">
        <v>1259</v>
      </c>
      <c r="C366" s="3" t="s">
        <v>1259</v>
      </c>
      <c r="D366" s="3" t="s">
        <v>1259</v>
      </c>
      <c r="E366" s="11">
        <v>65</v>
      </c>
      <c r="F366" s="12">
        <v>60.8</v>
      </c>
      <c r="G366" s="13">
        <v>74.900000000000006</v>
      </c>
      <c r="H366" s="3" t="s">
        <v>1259</v>
      </c>
      <c r="I366" s="3" t="s">
        <v>1259</v>
      </c>
      <c r="J366" s="3" t="s">
        <v>1259</v>
      </c>
      <c r="K366" s="3" t="s">
        <v>1259</v>
      </c>
      <c r="L366" s="3" t="s">
        <v>1259</v>
      </c>
      <c r="M366" s="3" t="s">
        <v>1259</v>
      </c>
      <c r="N366" s="3" t="s">
        <v>1259</v>
      </c>
      <c r="O366" s="3" t="s">
        <v>1259</v>
      </c>
      <c r="P366" s="3" t="s">
        <v>1259</v>
      </c>
      <c r="Q366" s="3" t="s">
        <v>1259</v>
      </c>
      <c r="R366" s="3" t="s">
        <v>1259</v>
      </c>
      <c r="S366" s="25">
        <v>204.6</v>
      </c>
      <c r="T366" s="26">
        <v>112.8</v>
      </c>
      <c r="U366" s="27">
        <v>191.9</v>
      </c>
      <c r="V366" s="28">
        <v>127.5</v>
      </c>
      <c r="W366" s="3" t="s">
        <v>1259</v>
      </c>
      <c r="X366" s="3" t="s">
        <v>1259</v>
      </c>
      <c r="Y366" s="3" t="s">
        <v>1259</v>
      </c>
      <c r="Z366" s="3" t="s">
        <v>1259</v>
      </c>
      <c r="AA366" s="3" t="s">
        <v>1259</v>
      </c>
      <c r="AB366" s="3" t="s">
        <v>1259</v>
      </c>
      <c r="AC366" s="3" t="s">
        <v>1259</v>
      </c>
      <c r="AD366" s="3" t="s">
        <v>1259</v>
      </c>
      <c r="AE366" s="37">
        <v>167</v>
      </c>
      <c r="AF366" s="3" t="s">
        <v>1259</v>
      </c>
      <c r="AG366" s="3" t="s">
        <v>1259</v>
      </c>
      <c r="AH366" s="3" t="s">
        <v>1259</v>
      </c>
      <c r="AI366" s="3" t="s">
        <v>1259</v>
      </c>
      <c r="AJ366" s="3" t="s">
        <v>1259</v>
      </c>
      <c r="AK366" s="3" t="s">
        <v>1259</v>
      </c>
      <c r="AL366" s="44">
        <v>147.1</v>
      </c>
      <c r="AM366" s="3" t="s">
        <v>1259</v>
      </c>
      <c r="AN366" s="46">
        <v>55.3</v>
      </c>
      <c r="AO366" s="47">
        <v>98.188000000000002</v>
      </c>
      <c r="AP366" s="48">
        <v>40</v>
      </c>
      <c r="AQ366" s="49">
        <v>79.3</v>
      </c>
      <c r="AR366" s="3" t="s">
        <v>1259</v>
      </c>
      <c r="AS366" s="3" t="s">
        <v>1259</v>
      </c>
      <c r="AT366" s="3" t="s">
        <v>1259</v>
      </c>
      <c r="AU366" s="3" t="s">
        <v>1259</v>
      </c>
      <c r="AV366" s="3" t="s">
        <v>1259</v>
      </c>
      <c r="AW366" s="3" t="s">
        <v>1259</v>
      </c>
      <c r="AX366" s="56">
        <v>65.099999999999994</v>
      </c>
      <c r="AY366" s="57">
        <v>71.400000000000006</v>
      </c>
      <c r="AZ366" s="58">
        <v>70.599999999999994</v>
      </c>
      <c r="BA366" s="59">
        <v>67.599999999999994</v>
      </c>
    </row>
    <row r="367" spans="1:53" x14ac:dyDescent="0.25">
      <c r="A367" s="4">
        <v>35185</v>
      </c>
      <c r="B367" s="3" t="s">
        <v>1259</v>
      </c>
      <c r="C367" s="3" t="s">
        <v>1259</v>
      </c>
      <c r="D367" s="3" t="s">
        <v>1259</v>
      </c>
      <c r="E367" s="11">
        <v>64.8</v>
      </c>
      <c r="F367" s="12">
        <v>60.4</v>
      </c>
      <c r="G367" s="13">
        <v>74.900000000000006</v>
      </c>
      <c r="H367" s="3" t="s">
        <v>1259</v>
      </c>
      <c r="I367" s="3" t="s">
        <v>1259</v>
      </c>
      <c r="J367" s="3" t="s">
        <v>1259</v>
      </c>
      <c r="K367" s="3" t="s">
        <v>1259</v>
      </c>
      <c r="L367" s="3" t="s">
        <v>1259</v>
      </c>
      <c r="M367" s="3" t="s">
        <v>1259</v>
      </c>
      <c r="N367" s="3" t="s">
        <v>1259</v>
      </c>
      <c r="O367" s="3" t="s">
        <v>1259</v>
      </c>
      <c r="P367" s="3" t="s">
        <v>1259</v>
      </c>
      <c r="Q367" s="3" t="s">
        <v>1259</v>
      </c>
      <c r="R367" s="3" t="s">
        <v>1259</v>
      </c>
      <c r="S367" s="25">
        <v>207.2</v>
      </c>
      <c r="T367" s="26">
        <v>112.1</v>
      </c>
      <c r="U367" s="27">
        <v>183.6</v>
      </c>
      <c r="V367" s="28">
        <v>126.4</v>
      </c>
      <c r="W367" s="3" t="s">
        <v>1259</v>
      </c>
      <c r="X367" s="3" t="s">
        <v>1259</v>
      </c>
      <c r="Y367" s="3" t="s">
        <v>1259</v>
      </c>
      <c r="Z367" s="3" t="s">
        <v>1259</v>
      </c>
      <c r="AA367" s="3" t="s">
        <v>1259</v>
      </c>
      <c r="AB367" s="3" t="s">
        <v>1259</v>
      </c>
      <c r="AC367" s="3" t="s">
        <v>1259</v>
      </c>
      <c r="AD367" s="3" t="s">
        <v>1259</v>
      </c>
      <c r="AE367" s="37">
        <v>171.8</v>
      </c>
      <c r="AF367" s="3" t="s">
        <v>1259</v>
      </c>
      <c r="AG367" s="3" t="s">
        <v>1259</v>
      </c>
      <c r="AH367" s="3" t="s">
        <v>1259</v>
      </c>
      <c r="AI367" s="3" t="s">
        <v>1259</v>
      </c>
      <c r="AJ367" s="3" t="s">
        <v>1259</v>
      </c>
      <c r="AK367" s="3" t="s">
        <v>1259</v>
      </c>
      <c r="AL367" s="44">
        <v>150</v>
      </c>
      <c r="AM367" s="3" t="s">
        <v>1259</v>
      </c>
      <c r="AN367" s="46">
        <v>55.3</v>
      </c>
      <c r="AO367" s="47">
        <v>99.608999999999995</v>
      </c>
      <c r="AP367" s="48">
        <v>40.6</v>
      </c>
      <c r="AQ367" s="49">
        <v>79.5</v>
      </c>
      <c r="AR367" s="3" t="s">
        <v>1259</v>
      </c>
      <c r="AS367" s="3" t="s">
        <v>1259</v>
      </c>
      <c r="AT367" s="3" t="s">
        <v>1259</v>
      </c>
      <c r="AU367" s="3" t="s">
        <v>1259</v>
      </c>
      <c r="AV367" s="3" t="s">
        <v>1259</v>
      </c>
      <c r="AW367" s="3" t="s">
        <v>1259</v>
      </c>
      <c r="AX367" s="56">
        <v>65.3</v>
      </c>
      <c r="AY367" s="57">
        <v>71.400000000000006</v>
      </c>
      <c r="AZ367" s="58">
        <v>70.3</v>
      </c>
      <c r="BA367" s="59">
        <v>67.599999999999994</v>
      </c>
    </row>
    <row r="368" spans="1:53" x14ac:dyDescent="0.25">
      <c r="A368" s="4">
        <v>35216</v>
      </c>
      <c r="B368" s="3" t="s">
        <v>1259</v>
      </c>
      <c r="C368" s="3" t="s">
        <v>1259</v>
      </c>
      <c r="D368" s="3" t="s">
        <v>1259</v>
      </c>
      <c r="E368" s="11">
        <v>64.7</v>
      </c>
      <c r="F368" s="12">
        <v>60.4</v>
      </c>
      <c r="G368" s="13">
        <v>74.8</v>
      </c>
      <c r="H368" s="3" t="s">
        <v>1259</v>
      </c>
      <c r="I368" s="3" t="s">
        <v>1259</v>
      </c>
      <c r="J368" s="3" t="s">
        <v>1259</v>
      </c>
      <c r="K368" s="3" t="s">
        <v>1259</v>
      </c>
      <c r="L368" s="3" t="s">
        <v>1259</v>
      </c>
      <c r="M368" s="3" t="s">
        <v>1259</v>
      </c>
      <c r="N368" s="3" t="s">
        <v>1259</v>
      </c>
      <c r="O368" s="3" t="s">
        <v>1259</v>
      </c>
      <c r="P368" s="3" t="s">
        <v>1259</v>
      </c>
      <c r="Q368" s="3" t="s">
        <v>1259</v>
      </c>
      <c r="R368" s="3" t="s">
        <v>1259</v>
      </c>
      <c r="S368" s="25">
        <v>209.3</v>
      </c>
      <c r="T368" s="26">
        <v>113.5</v>
      </c>
      <c r="U368" s="27">
        <v>195</v>
      </c>
      <c r="V368" s="28">
        <v>136.69999999999999</v>
      </c>
      <c r="W368" s="3" t="s">
        <v>1259</v>
      </c>
      <c r="X368" s="3" t="s">
        <v>1259</v>
      </c>
      <c r="Y368" s="3" t="s">
        <v>1259</v>
      </c>
      <c r="Z368" s="3" t="s">
        <v>1259</v>
      </c>
      <c r="AA368" s="3" t="s">
        <v>1259</v>
      </c>
      <c r="AB368" s="3" t="s">
        <v>1259</v>
      </c>
      <c r="AC368" s="3" t="s">
        <v>1259</v>
      </c>
      <c r="AD368" s="3" t="s">
        <v>1259</v>
      </c>
      <c r="AE368" s="37">
        <v>175.3</v>
      </c>
      <c r="AF368" s="3" t="s">
        <v>1259</v>
      </c>
      <c r="AG368" s="3" t="s">
        <v>1259</v>
      </c>
      <c r="AH368" s="3" t="s">
        <v>1259</v>
      </c>
      <c r="AI368" s="3" t="s">
        <v>1259</v>
      </c>
      <c r="AJ368" s="3" t="s">
        <v>1259</v>
      </c>
      <c r="AK368" s="3" t="s">
        <v>1259</v>
      </c>
      <c r="AL368" s="44">
        <v>146.69999999999999</v>
      </c>
      <c r="AM368" s="3" t="s">
        <v>1259</v>
      </c>
      <c r="AN368" s="46">
        <v>55.3</v>
      </c>
      <c r="AO368" s="47">
        <v>101.31699999999999</v>
      </c>
      <c r="AP368" s="48">
        <v>41.1</v>
      </c>
      <c r="AQ368" s="49">
        <v>79.400000000000006</v>
      </c>
      <c r="AR368" s="3" t="s">
        <v>1259</v>
      </c>
      <c r="AS368" s="3" t="s">
        <v>1259</v>
      </c>
      <c r="AT368" s="3" t="s">
        <v>1259</v>
      </c>
      <c r="AU368" s="3" t="s">
        <v>1259</v>
      </c>
      <c r="AV368" s="3" t="s">
        <v>1259</v>
      </c>
      <c r="AW368" s="3" t="s">
        <v>1259</v>
      </c>
      <c r="AX368" s="56">
        <v>65.5</v>
      </c>
      <c r="AY368" s="57">
        <v>71.400000000000006</v>
      </c>
      <c r="AZ368" s="58">
        <v>70</v>
      </c>
      <c r="BA368" s="59">
        <v>67.7</v>
      </c>
    </row>
    <row r="369" spans="1:53" x14ac:dyDescent="0.25">
      <c r="A369" s="4">
        <v>35246</v>
      </c>
      <c r="B369" s="3" t="s">
        <v>1259</v>
      </c>
      <c r="C369" s="3" t="s">
        <v>1259</v>
      </c>
      <c r="D369" s="3" t="s">
        <v>1259</v>
      </c>
      <c r="E369" s="11">
        <v>64.8</v>
      </c>
      <c r="F369" s="12">
        <v>60.4</v>
      </c>
      <c r="G369" s="13">
        <v>74.8</v>
      </c>
      <c r="H369" s="3" t="s">
        <v>1259</v>
      </c>
      <c r="I369" s="3" t="s">
        <v>1259</v>
      </c>
      <c r="J369" s="3" t="s">
        <v>1259</v>
      </c>
      <c r="K369" s="3" t="s">
        <v>1259</v>
      </c>
      <c r="L369" s="3" t="s">
        <v>1259</v>
      </c>
      <c r="M369" s="3" t="s">
        <v>1259</v>
      </c>
      <c r="N369" s="3" t="s">
        <v>1259</v>
      </c>
      <c r="O369" s="3" t="s">
        <v>1259</v>
      </c>
      <c r="P369" s="3" t="s">
        <v>1259</v>
      </c>
      <c r="Q369" s="3" t="s">
        <v>1259</v>
      </c>
      <c r="R369" s="3" t="s">
        <v>1259</v>
      </c>
      <c r="S369" s="25">
        <v>209.2</v>
      </c>
      <c r="T369" s="26">
        <v>115</v>
      </c>
      <c r="U369" s="27">
        <v>187.5</v>
      </c>
      <c r="V369" s="28">
        <v>134.4</v>
      </c>
      <c r="W369" s="3" t="s">
        <v>1259</v>
      </c>
      <c r="X369" s="3" t="s">
        <v>1259</v>
      </c>
      <c r="Y369" s="3" t="s">
        <v>1259</v>
      </c>
      <c r="Z369" s="3" t="s">
        <v>1259</v>
      </c>
      <c r="AA369" s="3" t="s">
        <v>1259</v>
      </c>
      <c r="AB369" s="3" t="s">
        <v>1259</v>
      </c>
      <c r="AC369" s="3" t="s">
        <v>1259</v>
      </c>
      <c r="AD369" s="3" t="s">
        <v>1259</v>
      </c>
      <c r="AE369" s="37">
        <v>174.6</v>
      </c>
      <c r="AF369" s="3" t="s">
        <v>1259</v>
      </c>
      <c r="AG369" s="3" t="s">
        <v>1259</v>
      </c>
      <c r="AH369" s="3" t="s">
        <v>1259</v>
      </c>
      <c r="AI369" s="3" t="s">
        <v>1259</v>
      </c>
      <c r="AJ369" s="3" t="s">
        <v>1259</v>
      </c>
      <c r="AK369" s="3" t="s">
        <v>1259</v>
      </c>
      <c r="AL369" s="44">
        <v>147.30000000000001</v>
      </c>
      <c r="AM369" s="3" t="s">
        <v>1259</v>
      </c>
      <c r="AN369" s="46">
        <v>55.3</v>
      </c>
      <c r="AO369" s="47">
        <v>99.819000000000003</v>
      </c>
      <c r="AP369" s="48">
        <v>41.3</v>
      </c>
      <c r="AQ369" s="49">
        <v>79.5</v>
      </c>
      <c r="AR369" s="3" t="s">
        <v>1259</v>
      </c>
      <c r="AS369" s="3" t="s">
        <v>1259</v>
      </c>
      <c r="AT369" s="3" t="s">
        <v>1259</v>
      </c>
      <c r="AU369" s="3" t="s">
        <v>1259</v>
      </c>
      <c r="AV369" s="3" t="s">
        <v>1259</v>
      </c>
      <c r="AW369" s="3" t="s">
        <v>1259</v>
      </c>
      <c r="AX369" s="56">
        <v>65.5</v>
      </c>
      <c r="AY369" s="57">
        <v>71.400000000000006</v>
      </c>
      <c r="AZ369" s="58">
        <v>69.8</v>
      </c>
      <c r="BA369" s="59">
        <v>67.8</v>
      </c>
    </row>
    <row r="370" spans="1:53" x14ac:dyDescent="0.25">
      <c r="A370" s="4">
        <v>35277</v>
      </c>
      <c r="B370" s="3" t="s">
        <v>1259</v>
      </c>
      <c r="C370" s="3" t="s">
        <v>1259</v>
      </c>
      <c r="D370" s="3" t="s">
        <v>1259</v>
      </c>
      <c r="E370" s="11">
        <v>64.7</v>
      </c>
      <c r="F370" s="12">
        <v>60.4</v>
      </c>
      <c r="G370" s="13">
        <v>74.8</v>
      </c>
      <c r="H370" s="3" t="s">
        <v>1259</v>
      </c>
      <c r="I370" s="3" t="s">
        <v>1259</v>
      </c>
      <c r="J370" s="3" t="s">
        <v>1259</v>
      </c>
      <c r="K370" s="3" t="s">
        <v>1259</v>
      </c>
      <c r="L370" s="3" t="s">
        <v>1259</v>
      </c>
      <c r="M370" s="3" t="s">
        <v>1259</v>
      </c>
      <c r="N370" s="3" t="s">
        <v>1259</v>
      </c>
      <c r="O370" s="3" t="s">
        <v>1259</v>
      </c>
      <c r="P370" s="3" t="s">
        <v>1259</v>
      </c>
      <c r="Q370" s="3" t="s">
        <v>1259</v>
      </c>
      <c r="R370" s="3" t="s">
        <v>1259</v>
      </c>
      <c r="S370" s="25">
        <v>209.9</v>
      </c>
      <c r="T370" s="26">
        <v>114.6</v>
      </c>
      <c r="U370" s="27">
        <v>178.4</v>
      </c>
      <c r="V370" s="28">
        <v>130.30000000000001</v>
      </c>
      <c r="W370" s="3" t="s">
        <v>1259</v>
      </c>
      <c r="X370" s="3" t="s">
        <v>1259</v>
      </c>
      <c r="Y370" s="3" t="s">
        <v>1259</v>
      </c>
      <c r="Z370" s="3" t="s">
        <v>1259</v>
      </c>
      <c r="AA370" s="3" t="s">
        <v>1259</v>
      </c>
      <c r="AB370" s="3" t="s">
        <v>1259</v>
      </c>
      <c r="AC370" s="3" t="s">
        <v>1259</v>
      </c>
      <c r="AD370" s="3" t="s">
        <v>1259</v>
      </c>
      <c r="AE370" s="37">
        <v>171.6</v>
      </c>
      <c r="AF370" s="3" t="s">
        <v>1259</v>
      </c>
      <c r="AG370" s="3" t="s">
        <v>1259</v>
      </c>
      <c r="AH370" s="3" t="s">
        <v>1259</v>
      </c>
      <c r="AI370" s="3" t="s">
        <v>1259</v>
      </c>
      <c r="AJ370" s="3" t="s">
        <v>1259</v>
      </c>
      <c r="AK370" s="3" t="s">
        <v>1259</v>
      </c>
      <c r="AL370" s="44">
        <v>144.9</v>
      </c>
      <c r="AM370" s="3" t="s">
        <v>1259</v>
      </c>
      <c r="AN370" s="46">
        <v>55.3</v>
      </c>
      <c r="AO370" s="47">
        <v>104.167</v>
      </c>
      <c r="AP370" s="48">
        <v>42</v>
      </c>
      <c r="AQ370" s="49">
        <v>79.599999999999994</v>
      </c>
      <c r="AR370" s="3" t="s">
        <v>1259</v>
      </c>
      <c r="AS370" s="3" t="s">
        <v>1259</v>
      </c>
      <c r="AT370" s="3" t="s">
        <v>1259</v>
      </c>
      <c r="AU370" s="3" t="s">
        <v>1259</v>
      </c>
      <c r="AV370" s="3" t="s">
        <v>1259</v>
      </c>
      <c r="AW370" s="3" t="s">
        <v>1259</v>
      </c>
      <c r="AX370" s="56">
        <v>65.599999999999994</v>
      </c>
      <c r="AY370" s="57">
        <v>71.599999999999994</v>
      </c>
      <c r="AZ370" s="58">
        <v>69.8</v>
      </c>
      <c r="BA370" s="59">
        <v>67.8</v>
      </c>
    </row>
    <row r="371" spans="1:53" x14ac:dyDescent="0.25">
      <c r="A371" s="4">
        <v>35308</v>
      </c>
      <c r="B371" s="3" t="s">
        <v>1259</v>
      </c>
      <c r="C371" s="3" t="s">
        <v>1259</v>
      </c>
      <c r="D371" s="3" t="s">
        <v>1259</v>
      </c>
      <c r="E371" s="11">
        <v>64.7</v>
      </c>
      <c r="F371" s="12">
        <v>60.4</v>
      </c>
      <c r="G371" s="13">
        <v>74.8</v>
      </c>
      <c r="H371" s="3" t="s">
        <v>1259</v>
      </c>
      <c r="I371" s="3" t="s">
        <v>1259</v>
      </c>
      <c r="J371" s="3" t="s">
        <v>1259</v>
      </c>
      <c r="K371" s="3" t="s">
        <v>1259</v>
      </c>
      <c r="L371" s="3" t="s">
        <v>1259</v>
      </c>
      <c r="M371" s="3" t="s">
        <v>1259</v>
      </c>
      <c r="N371" s="3" t="s">
        <v>1259</v>
      </c>
      <c r="O371" s="3" t="s">
        <v>1259</v>
      </c>
      <c r="P371" s="3" t="s">
        <v>1259</v>
      </c>
      <c r="Q371" s="3" t="s">
        <v>1259</v>
      </c>
      <c r="R371" s="3" t="s">
        <v>1259</v>
      </c>
      <c r="S371" s="25">
        <v>210</v>
      </c>
      <c r="T371" s="26">
        <v>117.4</v>
      </c>
      <c r="U371" s="27">
        <v>177.6</v>
      </c>
      <c r="V371" s="28">
        <v>129</v>
      </c>
      <c r="W371" s="3" t="s">
        <v>1259</v>
      </c>
      <c r="X371" s="3" t="s">
        <v>1259</v>
      </c>
      <c r="Y371" s="3" t="s">
        <v>1259</v>
      </c>
      <c r="Z371" s="3" t="s">
        <v>1259</v>
      </c>
      <c r="AA371" s="3" t="s">
        <v>1259</v>
      </c>
      <c r="AB371" s="3" t="s">
        <v>1259</v>
      </c>
      <c r="AC371" s="3" t="s">
        <v>1259</v>
      </c>
      <c r="AD371" s="3" t="s">
        <v>1259</v>
      </c>
      <c r="AE371" s="37">
        <v>170.8</v>
      </c>
      <c r="AF371" s="3" t="s">
        <v>1259</v>
      </c>
      <c r="AG371" s="3" t="s">
        <v>1259</v>
      </c>
      <c r="AH371" s="3" t="s">
        <v>1259</v>
      </c>
      <c r="AI371" s="3" t="s">
        <v>1259</v>
      </c>
      <c r="AJ371" s="3" t="s">
        <v>1259</v>
      </c>
      <c r="AK371" s="3" t="s">
        <v>1259</v>
      </c>
      <c r="AL371" s="44">
        <v>139.19999999999999</v>
      </c>
      <c r="AM371" s="3" t="s">
        <v>1259</v>
      </c>
      <c r="AN371" s="46">
        <v>55.3</v>
      </c>
      <c r="AO371" s="47">
        <v>105.608</v>
      </c>
      <c r="AP371" s="48">
        <v>42.5</v>
      </c>
      <c r="AQ371" s="49">
        <v>79.599999999999994</v>
      </c>
      <c r="AR371" s="3" t="s">
        <v>1259</v>
      </c>
      <c r="AS371" s="3" t="s">
        <v>1259</v>
      </c>
      <c r="AT371" s="3" t="s">
        <v>1259</v>
      </c>
      <c r="AU371" s="3" t="s">
        <v>1259</v>
      </c>
      <c r="AV371" s="3" t="s">
        <v>1259</v>
      </c>
      <c r="AW371" s="3" t="s">
        <v>1259</v>
      </c>
      <c r="AX371" s="56">
        <v>65.8</v>
      </c>
      <c r="AY371" s="57">
        <v>72</v>
      </c>
      <c r="AZ371" s="58">
        <v>70</v>
      </c>
      <c r="BA371" s="59">
        <v>67.7</v>
      </c>
    </row>
    <row r="372" spans="1:53" x14ac:dyDescent="0.25">
      <c r="A372" s="4">
        <v>35338</v>
      </c>
      <c r="B372" s="3" t="s">
        <v>1259</v>
      </c>
      <c r="C372" s="3" t="s">
        <v>1259</v>
      </c>
      <c r="D372" s="3" t="s">
        <v>1259</v>
      </c>
      <c r="E372" s="11">
        <v>64.7</v>
      </c>
      <c r="F372" s="12">
        <v>60.4</v>
      </c>
      <c r="G372" s="13">
        <v>74.7</v>
      </c>
      <c r="H372" s="3" t="s">
        <v>1259</v>
      </c>
      <c r="I372" s="3" t="s">
        <v>1259</v>
      </c>
      <c r="J372" s="3" t="s">
        <v>1259</v>
      </c>
      <c r="K372" s="3" t="s">
        <v>1259</v>
      </c>
      <c r="L372" s="3" t="s">
        <v>1259</v>
      </c>
      <c r="M372" s="3" t="s">
        <v>1259</v>
      </c>
      <c r="N372" s="3" t="s">
        <v>1259</v>
      </c>
      <c r="O372" s="3" t="s">
        <v>1259</v>
      </c>
      <c r="P372" s="3" t="s">
        <v>1259</v>
      </c>
      <c r="Q372" s="3" t="s">
        <v>1259</v>
      </c>
      <c r="R372" s="3" t="s">
        <v>1259</v>
      </c>
      <c r="S372" s="25">
        <v>209.4</v>
      </c>
      <c r="T372" s="26">
        <v>118.2</v>
      </c>
      <c r="U372" s="27">
        <v>183.8</v>
      </c>
      <c r="V372" s="28">
        <v>138.5</v>
      </c>
      <c r="W372" s="3" t="s">
        <v>1259</v>
      </c>
      <c r="X372" s="3" t="s">
        <v>1259</v>
      </c>
      <c r="Y372" s="3" t="s">
        <v>1259</v>
      </c>
      <c r="Z372" s="3" t="s">
        <v>1259</v>
      </c>
      <c r="AA372" s="3" t="s">
        <v>1259</v>
      </c>
      <c r="AB372" s="3" t="s">
        <v>1259</v>
      </c>
      <c r="AC372" s="3" t="s">
        <v>1259</v>
      </c>
      <c r="AD372" s="3" t="s">
        <v>1259</v>
      </c>
      <c r="AE372" s="37">
        <v>173.5</v>
      </c>
      <c r="AF372" s="3" t="s">
        <v>1259</v>
      </c>
      <c r="AG372" s="3" t="s">
        <v>1259</v>
      </c>
      <c r="AH372" s="3" t="s">
        <v>1259</v>
      </c>
      <c r="AI372" s="3" t="s">
        <v>1259</v>
      </c>
      <c r="AJ372" s="3" t="s">
        <v>1259</v>
      </c>
      <c r="AK372" s="3" t="s">
        <v>1259</v>
      </c>
      <c r="AL372" s="44">
        <v>143.5</v>
      </c>
      <c r="AM372" s="3" t="s">
        <v>1259</v>
      </c>
      <c r="AN372" s="46">
        <v>55.5</v>
      </c>
      <c r="AO372" s="47">
        <v>104.589</v>
      </c>
      <c r="AP372" s="48">
        <v>42.9</v>
      </c>
      <c r="AQ372" s="49">
        <v>79.7</v>
      </c>
      <c r="AR372" s="3" t="s">
        <v>1259</v>
      </c>
      <c r="AS372" s="3" t="s">
        <v>1259</v>
      </c>
      <c r="AT372" s="3" t="s">
        <v>1259</v>
      </c>
      <c r="AU372" s="3" t="s">
        <v>1259</v>
      </c>
      <c r="AV372" s="3" t="s">
        <v>1259</v>
      </c>
      <c r="AW372" s="3" t="s">
        <v>1259</v>
      </c>
      <c r="AX372" s="56">
        <v>66</v>
      </c>
      <c r="AY372" s="57">
        <v>72.3</v>
      </c>
      <c r="AZ372" s="58">
        <v>70.400000000000006</v>
      </c>
      <c r="BA372" s="59">
        <v>67.7</v>
      </c>
    </row>
    <row r="373" spans="1:53" x14ac:dyDescent="0.25">
      <c r="A373" s="4">
        <v>35369</v>
      </c>
      <c r="B373" s="3" t="s">
        <v>1259</v>
      </c>
      <c r="C373" s="3" t="s">
        <v>1259</v>
      </c>
      <c r="D373" s="3" t="s">
        <v>1259</v>
      </c>
      <c r="E373" s="11">
        <v>64.7</v>
      </c>
      <c r="F373" s="12">
        <v>60.4</v>
      </c>
      <c r="G373" s="13">
        <v>74.599999999999994</v>
      </c>
      <c r="H373" s="3" t="s">
        <v>1259</v>
      </c>
      <c r="I373" s="3" t="s">
        <v>1259</v>
      </c>
      <c r="J373" s="3" t="s">
        <v>1259</v>
      </c>
      <c r="K373" s="3" t="s">
        <v>1259</v>
      </c>
      <c r="L373" s="3" t="s">
        <v>1259</v>
      </c>
      <c r="M373" s="3" t="s">
        <v>1259</v>
      </c>
      <c r="N373" s="3" t="s">
        <v>1259</v>
      </c>
      <c r="O373" s="3" t="s">
        <v>1259</v>
      </c>
      <c r="P373" s="3" t="s">
        <v>1259</v>
      </c>
      <c r="Q373" s="3" t="s">
        <v>1259</v>
      </c>
      <c r="R373" s="3" t="s">
        <v>1259</v>
      </c>
      <c r="S373" s="25">
        <v>211.8</v>
      </c>
      <c r="T373" s="26">
        <v>123.1</v>
      </c>
      <c r="U373" s="27">
        <v>177.6</v>
      </c>
      <c r="V373" s="28">
        <v>132.5</v>
      </c>
      <c r="W373" s="3" t="s">
        <v>1259</v>
      </c>
      <c r="X373" s="3" t="s">
        <v>1259</v>
      </c>
      <c r="Y373" s="3" t="s">
        <v>1259</v>
      </c>
      <c r="Z373" s="3" t="s">
        <v>1259</v>
      </c>
      <c r="AA373" s="3" t="s">
        <v>1259</v>
      </c>
      <c r="AB373" s="3" t="s">
        <v>1259</v>
      </c>
      <c r="AC373" s="3" t="s">
        <v>1259</v>
      </c>
      <c r="AD373" s="3" t="s">
        <v>1259</v>
      </c>
      <c r="AE373" s="37">
        <v>176.4</v>
      </c>
      <c r="AF373" s="3" t="s">
        <v>1259</v>
      </c>
      <c r="AG373" s="3" t="s">
        <v>1259</v>
      </c>
      <c r="AH373" s="3" t="s">
        <v>1259</v>
      </c>
      <c r="AI373" s="3" t="s">
        <v>1259</v>
      </c>
      <c r="AJ373" s="3" t="s">
        <v>1259</v>
      </c>
      <c r="AK373" s="3" t="s">
        <v>1259</v>
      </c>
      <c r="AL373" s="44">
        <v>143</v>
      </c>
      <c r="AM373" s="3" t="s">
        <v>1259</v>
      </c>
      <c r="AN373" s="46">
        <v>55.6</v>
      </c>
      <c r="AO373" s="47">
        <v>104.819</v>
      </c>
      <c r="AP373" s="48">
        <v>43.1</v>
      </c>
      <c r="AQ373" s="49">
        <v>79.900000000000006</v>
      </c>
      <c r="AR373" s="3" t="s">
        <v>1259</v>
      </c>
      <c r="AS373" s="3" t="s">
        <v>1259</v>
      </c>
      <c r="AT373" s="3" t="s">
        <v>1259</v>
      </c>
      <c r="AU373" s="3" t="s">
        <v>1259</v>
      </c>
      <c r="AV373" s="3" t="s">
        <v>1259</v>
      </c>
      <c r="AW373" s="3" t="s">
        <v>1259</v>
      </c>
      <c r="AX373" s="56">
        <v>66.3</v>
      </c>
      <c r="AY373" s="57">
        <v>72.5</v>
      </c>
      <c r="AZ373" s="58">
        <v>70.7</v>
      </c>
      <c r="BA373" s="59">
        <v>67.7</v>
      </c>
    </row>
    <row r="374" spans="1:53" x14ac:dyDescent="0.25">
      <c r="A374" s="4">
        <v>35399</v>
      </c>
      <c r="B374" s="3" t="s">
        <v>1259</v>
      </c>
      <c r="C374" s="3" t="s">
        <v>1259</v>
      </c>
      <c r="D374" s="3" t="s">
        <v>1259</v>
      </c>
      <c r="E374" s="11">
        <v>64.900000000000006</v>
      </c>
      <c r="F374" s="12">
        <v>60.7</v>
      </c>
      <c r="G374" s="13">
        <v>74.7</v>
      </c>
      <c r="H374" s="3" t="s">
        <v>1259</v>
      </c>
      <c r="I374" s="3" t="s">
        <v>1259</v>
      </c>
      <c r="J374" s="3" t="s">
        <v>1259</v>
      </c>
      <c r="K374" s="3" t="s">
        <v>1259</v>
      </c>
      <c r="L374" s="3" t="s">
        <v>1259</v>
      </c>
      <c r="M374" s="3" t="s">
        <v>1259</v>
      </c>
      <c r="N374" s="3" t="s">
        <v>1259</v>
      </c>
      <c r="O374" s="3" t="s">
        <v>1259</v>
      </c>
      <c r="P374" s="3" t="s">
        <v>1259</v>
      </c>
      <c r="Q374" s="3" t="s">
        <v>1259</v>
      </c>
      <c r="R374" s="3" t="s">
        <v>1259</v>
      </c>
      <c r="S374" s="25">
        <v>212.7</v>
      </c>
      <c r="T374" s="26">
        <v>128</v>
      </c>
      <c r="U374" s="27">
        <v>195.2</v>
      </c>
      <c r="V374" s="28">
        <v>138.69999999999999</v>
      </c>
      <c r="W374" s="3" t="s">
        <v>1259</v>
      </c>
      <c r="X374" s="3" t="s">
        <v>1259</v>
      </c>
      <c r="Y374" s="3" t="s">
        <v>1259</v>
      </c>
      <c r="Z374" s="3" t="s">
        <v>1259</v>
      </c>
      <c r="AA374" s="3" t="s">
        <v>1259</v>
      </c>
      <c r="AB374" s="3" t="s">
        <v>1259</v>
      </c>
      <c r="AC374" s="3" t="s">
        <v>1259</v>
      </c>
      <c r="AD374" s="3" t="s">
        <v>1259</v>
      </c>
      <c r="AE374" s="37">
        <v>177.1</v>
      </c>
      <c r="AF374" s="3" t="s">
        <v>1259</v>
      </c>
      <c r="AG374" s="3" t="s">
        <v>1259</v>
      </c>
      <c r="AH374" s="3" t="s">
        <v>1259</v>
      </c>
      <c r="AI374" s="3" t="s">
        <v>1259</v>
      </c>
      <c r="AJ374" s="3" t="s">
        <v>1259</v>
      </c>
      <c r="AK374" s="3" t="s">
        <v>1259</v>
      </c>
      <c r="AL374" s="44">
        <v>145</v>
      </c>
      <c r="AM374" s="3" t="s">
        <v>1259</v>
      </c>
      <c r="AN374" s="46">
        <v>55.7</v>
      </c>
      <c r="AO374" s="47">
        <v>106.05500000000001</v>
      </c>
      <c r="AP374" s="48">
        <v>43.5</v>
      </c>
      <c r="AQ374" s="49">
        <v>80.2</v>
      </c>
      <c r="AR374" s="3" t="s">
        <v>1259</v>
      </c>
      <c r="AS374" s="3" t="s">
        <v>1259</v>
      </c>
      <c r="AT374" s="3" t="s">
        <v>1259</v>
      </c>
      <c r="AU374" s="3" t="s">
        <v>1259</v>
      </c>
      <c r="AV374" s="3" t="s">
        <v>1259</v>
      </c>
      <c r="AW374" s="3" t="s">
        <v>1259</v>
      </c>
      <c r="AX374" s="56">
        <v>66.5</v>
      </c>
      <c r="AY374" s="57">
        <v>72.400000000000006</v>
      </c>
      <c r="AZ374" s="58">
        <v>70.900000000000006</v>
      </c>
      <c r="BA374" s="59">
        <v>67.900000000000006</v>
      </c>
    </row>
    <row r="375" spans="1:53" x14ac:dyDescent="0.25">
      <c r="A375" s="4">
        <v>35430</v>
      </c>
      <c r="B375" s="3" t="s">
        <v>1259</v>
      </c>
      <c r="C375" s="3" t="s">
        <v>1259</v>
      </c>
      <c r="D375" s="3" t="s">
        <v>1259</v>
      </c>
      <c r="E375" s="11">
        <v>64.900000000000006</v>
      </c>
      <c r="F375" s="12">
        <v>60.7</v>
      </c>
      <c r="G375" s="13">
        <v>74.8</v>
      </c>
      <c r="H375" s="3" t="s">
        <v>1259</v>
      </c>
      <c r="I375" s="3" t="s">
        <v>1259</v>
      </c>
      <c r="J375" s="3" t="s">
        <v>1259</v>
      </c>
      <c r="K375" s="3" t="s">
        <v>1259</v>
      </c>
      <c r="L375" s="3" t="s">
        <v>1259</v>
      </c>
      <c r="M375" s="3" t="s">
        <v>1259</v>
      </c>
      <c r="N375" s="3" t="s">
        <v>1259</v>
      </c>
      <c r="O375" s="3" t="s">
        <v>1259</v>
      </c>
      <c r="P375" s="3" t="s">
        <v>1259</v>
      </c>
      <c r="Q375" s="3" t="s">
        <v>1259</v>
      </c>
      <c r="R375" s="3" t="s">
        <v>1259</v>
      </c>
      <c r="S375" s="25">
        <v>213.7</v>
      </c>
      <c r="T375" s="26">
        <v>134.5</v>
      </c>
      <c r="U375" s="27">
        <v>217.2</v>
      </c>
      <c r="V375" s="28">
        <v>144.5</v>
      </c>
      <c r="W375" s="3" t="s">
        <v>1259</v>
      </c>
      <c r="X375" s="3" t="s">
        <v>1259</v>
      </c>
      <c r="Y375" s="3" t="s">
        <v>1259</v>
      </c>
      <c r="Z375" s="3" t="s">
        <v>1259</v>
      </c>
      <c r="AA375" s="3" t="s">
        <v>1259</v>
      </c>
      <c r="AB375" s="3" t="s">
        <v>1259</v>
      </c>
      <c r="AC375" s="3" t="s">
        <v>1259</v>
      </c>
      <c r="AD375" s="3" t="s">
        <v>1259</v>
      </c>
      <c r="AE375" s="37">
        <v>178.4</v>
      </c>
      <c r="AF375" s="3" t="s">
        <v>1259</v>
      </c>
      <c r="AG375" s="3" t="s">
        <v>1259</v>
      </c>
      <c r="AH375" s="3" t="s">
        <v>1259</v>
      </c>
      <c r="AI375" s="3" t="s">
        <v>1259</v>
      </c>
      <c r="AJ375" s="3" t="s">
        <v>1259</v>
      </c>
      <c r="AK375" s="3" t="s">
        <v>1259</v>
      </c>
      <c r="AL375" s="44">
        <v>136.5</v>
      </c>
      <c r="AM375" s="3" t="s">
        <v>1259</v>
      </c>
      <c r="AN375" s="46">
        <v>55.8</v>
      </c>
      <c r="AO375" s="47">
        <v>108.07299999999999</v>
      </c>
      <c r="AP375" s="48">
        <v>43.6</v>
      </c>
      <c r="AQ375" s="49">
        <v>80.3</v>
      </c>
      <c r="AR375" s="3" t="s">
        <v>1259</v>
      </c>
      <c r="AS375" s="3" t="s">
        <v>1259</v>
      </c>
      <c r="AT375" s="3" t="s">
        <v>1259</v>
      </c>
      <c r="AU375" s="3" t="s">
        <v>1259</v>
      </c>
      <c r="AV375" s="3" t="s">
        <v>1259</v>
      </c>
      <c r="AW375" s="3" t="s">
        <v>1259</v>
      </c>
      <c r="AX375" s="56">
        <v>66.7</v>
      </c>
      <c r="AY375" s="57">
        <v>72.2</v>
      </c>
      <c r="AZ375" s="58">
        <v>70.900000000000006</v>
      </c>
      <c r="BA375" s="59">
        <v>68.2</v>
      </c>
    </row>
    <row r="376" spans="1:53" x14ac:dyDescent="0.25">
      <c r="A376" s="4">
        <v>35461</v>
      </c>
      <c r="B376" s="3" t="s">
        <v>1259</v>
      </c>
      <c r="C376" s="3" t="s">
        <v>1259</v>
      </c>
      <c r="D376" s="3" t="s">
        <v>1259</v>
      </c>
      <c r="E376" s="11">
        <v>65</v>
      </c>
      <c r="F376" s="12">
        <v>60.9</v>
      </c>
      <c r="G376" s="13">
        <v>74.8</v>
      </c>
      <c r="H376" s="3" t="s">
        <v>1259</v>
      </c>
      <c r="I376" s="3" t="s">
        <v>1259</v>
      </c>
      <c r="J376" s="3" t="s">
        <v>1259</v>
      </c>
      <c r="K376" s="3" t="s">
        <v>1259</v>
      </c>
      <c r="L376" s="3" t="s">
        <v>1259</v>
      </c>
      <c r="M376" s="3" t="s">
        <v>1259</v>
      </c>
      <c r="N376" s="3" t="s">
        <v>1259</v>
      </c>
      <c r="O376" s="3" t="s">
        <v>1259</v>
      </c>
      <c r="P376" s="3" t="s">
        <v>1259</v>
      </c>
      <c r="Q376" s="3" t="s">
        <v>1259</v>
      </c>
      <c r="R376" s="3" t="s">
        <v>1259</v>
      </c>
      <c r="S376" s="25">
        <v>210.1</v>
      </c>
      <c r="T376" s="26">
        <v>142.69999999999999</v>
      </c>
      <c r="U376" s="27">
        <v>223.2</v>
      </c>
      <c r="V376" s="28">
        <v>150.80000000000001</v>
      </c>
      <c r="W376" s="3" t="s">
        <v>1259</v>
      </c>
      <c r="X376" s="3" t="s">
        <v>1259</v>
      </c>
      <c r="Y376" s="3" t="s">
        <v>1259</v>
      </c>
      <c r="Z376" s="3" t="s">
        <v>1259</v>
      </c>
      <c r="AA376" s="3" t="s">
        <v>1259</v>
      </c>
      <c r="AB376" s="3" t="s">
        <v>1259</v>
      </c>
      <c r="AC376" s="3" t="s">
        <v>1259</v>
      </c>
      <c r="AD376" s="3" t="s">
        <v>1259</v>
      </c>
      <c r="AE376" s="37">
        <v>181.8</v>
      </c>
      <c r="AF376" s="3" t="s">
        <v>1259</v>
      </c>
      <c r="AG376" s="3" t="s">
        <v>1259</v>
      </c>
      <c r="AH376" s="3" t="s">
        <v>1259</v>
      </c>
      <c r="AI376" s="3" t="s">
        <v>1259</v>
      </c>
      <c r="AJ376" s="3" t="s">
        <v>1259</v>
      </c>
      <c r="AK376" s="3" t="s">
        <v>1259</v>
      </c>
      <c r="AL376" s="44">
        <v>139.6</v>
      </c>
      <c r="AM376" s="3" t="s">
        <v>1259</v>
      </c>
      <c r="AN376" s="46">
        <v>56.4</v>
      </c>
      <c r="AO376" s="47">
        <v>105.876</v>
      </c>
      <c r="AP376" s="48">
        <v>44.2</v>
      </c>
      <c r="AQ376" s="49">
        <v>80.599999999999994</v>
      </c>
      <c r="AR376" s="3" t="s">
        <v>1259</v>
      </c>
      <c r="AS376" s="3" t="s">
        <v>1259</v>
      </c>
      <c r="AT376" s="3" t="s">
        <v>1259</v>
      </c>
      <c r="AU376" s="3" t="s">
        <v>1259</v>
      </c>
      <c r="AV376" s="3" t="s">
        <v>1259</v>
      </c>
      <c r="AW376" s="3" t="s">
        <v>1259</v>
      </c>
      <c r="AX376" s="56">
        <v>66.900000000000006</v>
      </c>
      <c r="AY376" s="57">
        <v>72.099999999999994</v>
      </c>
      <c r="AZ376" s="58">
        <v>70.8</v>
      </c>
      <c r="BA376" s="59">
        <v>68.7</v>
      </c>
    </row>
    <row r="377" spans="1:53" x14ac:dyDescent="0.25">
      <c r="A377" s="4">
        <v>35489</v>
      </c>
      <c r="B377" s="3" t="s">
        <v>1259</v>
      </c>
      <c r="C377" s="3" t="s">
        <v>1259</v>
      </c>
      <c r="D377" s="3" t="s">
        <v>1259</v>
      </c>
      <c r="E377" s="11">
        <v>65.2</v>
      </c>
      <c r="F377" s="12">
        <v>61.1</v>
      </c>
      <c r="G377" s="13">
        <v>74.8</v>
      </c>
      <c r="H377" s="3" t="s">
        <v>1259</v>
      </c>
      <c r="I377" s="3" t="s">
        <v>1259</v>
      </c>
      <c r="J377" s="3" t="s">
        <v>1259</v>
      </c>
      <c r="K377" s="3" t="s">
        <v>1259</v>
      </c>
      <c r="L377" s="3" t="s">
        <v>1259</v>
      </c>
      <c r="M377" s="3" t="s">
        <v>1259</v>
      </c>
      <c r="N377" s="3" t="s">
        <v>1259</v>
      </c>
      <c r="O377" s="3" t="s">
        <v>1259</v>
      </c>
      <c r="P377" s="3" t="s">
        <v>1259</v>
      </c>
      <c r="Q377" s="3" t="s">
        <v>1259</v>
      </c>
      <c r="R377" s="3" t="s">
        <v>1259</v>
      </c>
      <c r="S377" s="25">
        <v>214.3</v>
      </c>
      <c r="T377" s="26">
        <v>154.30000000000001</v>
      </c>
      <c r="U377" s="27">
        <v>212</v>
      </c>
      <c r="V377" s="28">
        <v>156.19999999999999</v>
      </c>
      <c r="W377" s="3" t="s">
        <v>1259</v>
      </c>
      <c r="X377" s="3" t="s">
        <v>1259</v>
      </c>
      <c r="Y377" s="3" t="s">
        <v>1259</v>
      </c>
      <c r="Z377" s="3" t="s">
        <v>1259</v>
      </c>
      <c r="AA377" s="3" t="s">
        <v>1259</v>
      </c>
      <c r="AB377" s="3" t="s">
        <v>1259</v>
      </c>
      <c r="AC377" s="3" t="s">
        <v>1259</v>
      </c>
      <c r="AD377" s="3" t="s">
        <v>1259</v>
      </c>
      <c r="AE377" s="37">
        <v>183</v>
      </c>
      <c r="AF377" s="3" t="s">
        <v>1259</v>
      </c>
      <c r="AG377" s="3" t="s">
        <v>1259</v>
      </c>
      <c r="AH377" s="3" t="s">
        <v>1259</v>
      </c>
      <c r="AI377" s="3" t="s">
        <v>1259</v>
      </c>
      <c r="AJ377" s="3" t="s">
        <v>1259</v>
      </c>
      <c r="AK377" s="3" t="s">
        <v>1259</v>
      </c>
      <c r="AL377" s="44">
        <v>137.30000000000001</v>
      </c>
      <c r="AM377" s="3" t="s">
        <v>1259</v>
      </c>
      <c r="AN377" s="46">
        <v>56.9</v>
      </c>
      <c r="AO377" s="47">
        <v>107.56699999999999</v>
      </c>
      <c r="AP377" s="48">
        <v>44.8</v>
      </c>
      <c r="AQ377" s="49">
        <v>81</v>
      </c>
      <c r="AR377" s="3" t="s">
        <v>1259</v>
      </c>
      <c r="AS377" s="3" t="s">
        <v>1259</v>
      </c>
      <c r="AT377" s="3" t="s">
        <v>1259</v>
      </c>
      <c r="AU377" s="3" t="s">
        <v>1259</v>
      </c>
      <c r="AV377" s="3" t="s">
        <v>1259</v>
      </c>
      <c r="AW377" s="3" t="s">
        <v>1259</v>
      </c>
      <c r="AX377" s="56">
        <v>67.2</v>
      </c>
      <c r="AY377" s="57">
        <v>72.2</v>
      </c>
      <c r="AZ377" s="58">
        <v>70.7</v>
      </c>
      <c r="BA377" s="59">
        <v>69.2</v>
      </c>
    </row>
    <row r="378" spans="1:53" x14ac:dyDescent="0.25">
      <c r="A378" s="4">
        <v>35520</v>
      </c>
      <c r="B378" s="3" t="s">
        <v>1259</v>
      </c>
      <c r="C378" s="3" t="s">
        <v>1259</v>
      </c>
      <c r="D378" s="3" t="s">
        <v>1259</v>
      </c>
      <c r="E378" s="11">
        <v>65.2</v>
      </c>
      <c r="F378" s="12">
        <v>61.2</v>
      </c>
      <c r="G378" s="13">
        <v>74.8</v>
      </c>
      <c r="H378" s="3" t="s">
        <v>1259</v>
      </c>
      <c r="I378" s="3" t="s">
        <v>1259</v>
      </c>
      <c r="J378" s="3" t="s">
        <v>1259</v>
      </c>
      <c r="K378" s="3" t="s">
        <v>1259</v>
      </c>
      <c r="L378" s="3" t="s">
        <v>1259</v>
      </c>
      <c r="M378" s="3" t="s">
        <v>1259</v>
      </c>
      <c r="N378" s="3" t="s">
        <v>1259</v>
      </c>
      <c r="O378" s="3" t="s">
        <v>1259</v>
      </c>
      <c r="P378" s="3" t="s">
        <v>1259</v>
      </c>
      <c r="Q378" s="3" t="s">
        <v>1259</v>
      </c>
      <c r="R378" s="3" t="s">
        <v>1259</v>
      </c>
      <c r="S378" s="25">
        <v>219.3</v>
      </c>
      <c r="T378" s="26">
        <v>162.19999999999999</v>
      </c>
      <c r="U378" s="27">
        <v>229.9</v>
      </c>
      <c r="V378" s="28">
        <v>168</v>
      </c>
      <c r="W378" s="3" t="s">
        <v>1259</v>
      </c>
      <c r="X378" s="3" t="s">
        <v>1259</v>
      </c>
      <c r="Y378" s="3" t="s">
        <v>1259</v>
      </c>
      <c r="Z378" s="3" t="s">
        <v>1259</v>
      </c>
      <c r="AA378" s="3" t="s">
        <v>1259</v>
      </c>
      <c r="AB378" s="3" t="s">
        <v>1259</v>
      </c>
      <c r="AC378" s="3" t="s">
        <v>1259</v>
      </c>
      <c r="AD378" s="3" t="s">
        <v>1259</v>
      </c>
      <c r="AE378" s="37">
        <v>183.2</v>
      </c>
      <c r="AF378" s="3" t="s">
        <v>1259</v>
      </c>
      <c r="AG378" s="3" t="s">
        <v>1259</v>
      </c>
      <c r="AH378" s="3" t="s">
        <v>1259</v>
      </c>
      <c r="AI378" s="3" t="s">
        <v>1259</v>
      </c>
      <c r="AJ378" s="3" t="s">
        <v>1259</v>
      </c>
      <c r="AK378" s="3" t="s">
        <v>1259</v>
      </c>
      <c r="AL378" s="44">
        <v>140.19999999999999</v>
      </c>
      <c r="AM378" s="3" t="s">
        <v>1259</v>
      </c>
      <c r="AN378" s="46">
        <v>57.1</v>
      </c>
      <c r="AO378" s="47">
        <v>107.76900000000001</v>
      </c>
      <c r="AP378" s="48">
        <v>45.3</v>
      </c>
      <c r="AQ378" s="49">
        <v>81.099999999999994</v>
      </c>
      <c r="AR378" s="3" t="s">
        <v>1259</v>
      </c>
      <c r="AS378" s="3" t="s">
        <v>1259</v>
      </c>
      <c r="AT378" s="3" t="s">
        <v>1259</v>
      </c>
      <c r="AU378" s="3" t="s">
        <v>1259</v>
      </c>
      <c r="AV378" s="3" t="s">
        <v>1259</v>
      </c>
      <c r="AW378" s="3" t="s">
        <v>1259</v>
      </c>
      <c r="AX378" s="56">
        <v>67.7</v>
      </c>
      <c r="AY378" s="57">
        <v>72.599999999999994</v>
      </c>
      <c r="AZ378" s="58">
        <v>70.900000000000006</v>
      </c>
      <c r="BA378" s="59">
        <v>69.7</v>
      </c>
    </row>
    <row r="379" spans="1:53" x14ac:dyDescent="0.25">
      <c r="A379" s="4">
        <v>35550</v>
      </c>
      <c r="B379" s="3" t="s">
        <v>1259</v>
      </c>
      <c r="C379" s="3" t="s">
        <v>1259</v>
      </c>
      <c r="D379" s="3" t="s">
        <v>1259</v>
      </c>
      <c r="E379" s="11">
        <v>65.3</v>
      </c>
      <c r="F379" s="12">
        <v>61.3</v>
      </c>
      <c r="G379" s="13">
        <v>74.7</v>
      </c>
      <c r="H379" s="3" t="s">
        <v>1259</v>
      </c>
      <c r="I379" s="3" t="s">
        <v>1259</v>
      </c>
      <c r="J379" s="3" t="s">
        <v>1259</v>
      </c>
      <c r="K379" s="3" t="s">
        <v>1259</v>
      </c>
      <c r="L379" s="3" t="s">
        <v>1259</v>
      </c>
      <c r="M379" s="3" t="s">
        <v>1259</v>
      </c>
      <c r="N379" s="3" t="s">
        <v>1259</v>
      </c>
      <c r="O379" s="3" t="s">
        <v>1259</v>
      </c>
      <c r="P379" s="3" t="s">
        <v>1259</v>
      </c>
      <c r="Q379" s="3" t="s">
        <v>1259</v>
      </c>
      <c r="R379" s="3" t="s">
        <v>1259</v>
      </c>
      <c r="S379" s="25">
        <v>220.8</v>
      </c>
      <c r="T379" s="26">
        <v>157</v>
      </c>
      <c r="U379" s="27">
        <v>219.8</v>
      </c>
      <c r="V379" s="28">
        <v>170.7</v>
      </c>
      <c r="W379" s="3" t="s">
        <v>1259</v>
      </c>
      <c r="X379" s="3" t="s">
        <v>1259</v>
      </c>
      <c r="Y379" s="3" t="s">
        <v>1259</v>
      </c>
      <c r="Z379" s="3" t="s">
        <v>1259</v>
      </c>
      <c r="AA379" s="3" t="s">
        <v>1259</v>
      </c>
      <c r="AB379" s="3" t="s">
        <v>1259</v>
      </c>
      <c r="AC379" s="3" t="s">
        <v>1259</v>
      </c>
      <c r="AD379" s="3" t="s">
        <v>1259</v>
      </c>
      <c r="AE379" s="37">
        <v>185.1</v>
      </c>
      <c r="AF379" s="3" t="s">
        <v>1259</v>
      </c>
      <c r="AG379" s="3" t="s">
        <v>1259</v>
      </c>
      <c r="AH379" s="3" t="s">
        <v>1259</v>
      </c>
      <c r="AI379" s="3" t="s">
        <v>1259</v>
      </c>
      <c r="AJ379" s="3" t="s">
        <v>1259</v>
      </c>
      <c r="AK379" s="3" t="s">
        <v>1259</v>
      </c>
      <c r="AL379" s="44">
        <v>141.6</v>
      </c>
      <c r="AM379" s="3" t="s">
        <v>1259</v>
      </c>
      <c r="AN379" s="46">
        <v>57.1</v>
      </c>
      <c r="AO379" s="47">
        <v>109.67</v>
      </c>
      <c r="AP379" s="48">
        <v>45.6</v>
      </c>
      <c r="AQ379" s="49">
        <v>81.099999999999994</v>
      </c>
      <c r="AR379" s="3" t="s">
        <v>1259</v>
      </c>
      <c r="AS379" s="3" t="s">
        <v>1259</v>
      </c>
      <c r="AT379" s="3" t="s">
        <v>1259</v>
      </c>
      <c r="AU379" s="3" t="s">
        <v>1259</v>
      </c>
      <c r="AV379" s="3" t="s">
        <v>1259</v>
      </c>
      <c r="AW379" s="3" t="s">
        <v>1259</v>
      </c>
      <c r="AX379" s="56">
        <v>68.3</v>
      </c>
      <c r="AY379" s="57">
        <v>73.5</v>
      </c>
      <c r="AZ379" s="58">
        <v>71.400000000000006</v>
      </c>
      <c r="BA379" s="59">
        <v>70.099999999999994</v>
      </c>
    </row>
    <row r="380" spans="1:53" x14ac:dyDescent="0.25">
      <c r="A380" s="4">
        <v>35581</v>
      </c>
      <c r="B380" s="3" t="s">
        <v>1259</v>
      </c>
      <c r="C380" s="3" t="s">
        <v>1259</v>
      </c>
      <c r="D380" s="3" t="s">
        <v>1259</v>
      </c>
      <c r="E380" s="11">
        <v>65.3</v>
      </c>
      <c r="F380" s="12">
        <v>61.4</v>
      </c>
      <c r="G380" s="13">
        <v>74.8</v>
      </c>
      <c r="H380" s="3" t="s">
        <v>1259</v>
      </c>
      <c r="I380" s="3" t="s">
        <v>1259</v>
      </c>
      <c r="J380" s="3" t="s">
        <v>1259</v>
      </c>
      <c r="K380" s="3" t="s">
        <v>1259</v>
      </c>
      <c r="L380" s="3" t="s">
        <v>1259</v>
      </c>
      <c r="M380" s="3" t="s">
        <v>1259</v>
      </c>
      <c r="N380" s="3" t="s">
        <v>1259</v>
      </c>
      <c r="O380" s="3" t="s">
        <v>1259</v>
      </c>
      <c r="P380" s="3" t="s">
        <v>1259</v>
      </c>
      <c r="Q380" s="3" t="s">
        <v>1259</v>
      </c>
      <c r="R380" s="3" t="s">
        <v>1259</v>
      </c>
      <c r="S380" s="25">
        <v>223.1</v>
      </c>
      <c r="T380" s="26">
        <v>172.3</v>
      </c>
      <c r="U380" s="27">
        <v>221.9</v>
      </c>
      <c r="V380" s="28">
        <v>182.9</v>
      </c>
      <c r="W380" s="3" t="s">
        <v>1259</v>
      </c>
      <c r="X380" s="3" t="s">
        <v>1259</v>
      </c>
      <c r="Y380" s="3" t="s">
        <v>1259</v>
      </c>
      <c r="Z380" s="3" t="s">
        <v>1259</v>
      </c>
      <c r="AA380" s="3" t="s">
        <v>1259</v>
      </c>
      <c r="AB380" s="3" t="s">
        <v>1259</v>
      </c>
      <c r="AC380" s="3" t="s">
        <v>1259</v>
      </c>
      <c r="AD380" s="3" t="s">
        <v>1259</v>
      </c>
      <c r="AE380" s="37">
        <v>187.4</v>
      </c>
      <c r="AF380" s="3" t="s">
        <v>1259</v>
      </c>
      <c r="AG380" s="3" t="s">
        <v>1259</v>
      </c>
      <c r="AH380" s="3" t="s">
        <v>1259</v>
      </c>
      <c r="AI380" s="3" t="s">
        <v>1259</v>
      </c>
      <c r="AJ380" s="3" t="s">
        <v>1259</v>
      </c>
      <c r="AK380" s="3" t="s">
        <v>1259</v>
      </c>
      <c r="AL380" s="44">
        <v>141.4</v>
      </c>
      <c r="AM380" s="3" t="s">
        <v>1259</v>
      </c>
      <c r="AN380" s="46">
        <v>57.1</v>
      </c>
      <c r="AO380" s="47">
        <v>110.85899999999999</v>
      </c>
      <c r="AP380" s="48">
        <v>46</v>
      </c>
      <c r="AQ380" s="49">
        <v>81.900000000000006</v>
      </c>
      <c r="AR380" s="3" t="s">
        <v>1259</v>
      </c>
      <c r="AS380" s="3" t="s">
        <v>1259</v>
      </c>
      <c r="AT380" s="3" t="s">
        <v>1259</v>
      </c>
      <c r="AU380" s="3" t="s">
        <v>1259</v>
      </c>
      <c r="AV380" s="3" t="s">
        <v>1259</v>
      </c>
      <c r="AW380" s="3" t="s">
        <v>1259</v>
      </c>
      <c r="AX380" s="56">
        <v>69.2</v>
      </c>
      <c r="AY380" s="57">
        <v>74.599999999999994</v>
      </c>
      <c r="AZ380" s="58">
        <v>72.3</v>
      </c>
      <c r="BA380" s="59">
        <v>70.5</v>
      </c>
    </row>
    <row r="381" spans="1:53" x14ac:dyDescent="0.25">
      <c r="A381" s="4">
        <v>35611</v>
      </c>
      <c r="B381" s="3" t="s">
        <v>1259</v>
      </c>
      <c r="C381" s="3" t="s">
        <v>1259</v>
      </c>
      <c r="D381" s="3" t="s">
        <v>1259</v>
      </c>
      <c r="E381" s="11">
        <v>65.3</v>
      </c>
      <c r="F381" s="12">
        <v>61.4</v>
      </c>
      <c r="G381" s="13">
        <v>74.8</v>
      </c>
      <c r="H381" s="3" t="s">
        <v>1259</v>
      </c>
      <c r="I381" s="3" t="s">
        <v>1259</v>
      </c>
      <c r="J381" s="3" t="s">
        <v>1259</v>
      </c>
      <c r="K381" s="3" t="s">
        <v>1259</v>
      </c>
      <c r="L381" s="3" t="s">
        <v>1259</v>
      </c>
      <c r="M381" s="3" t="s">
        <v>1259</v>
      </c>
      <c r="N381" s="3" t="s">
        <v>1259</v>
      </c>
      <c r="O381" s="3" t="s">
        <v>1259</v>
      </c>
      <c r="P381" s="3" t="s">
        <v>1259</v>
      </c>
      <c r="Q381" s="3" t="s">
        <v>1259</v>
      </c>
      <c r="R381" s="3" t="s">
        <v>1259</v>
      </c>
      <c r="S381" s="25">
        <v>224.1</v>
      </c>
      <c r="T381" s="26">
        <v>172</v>
      </c>
      <c r="U381" s="27">
        <v>233.2</v>
      </c>
      <c r="V381" s="28">
        <v>180</v>
      </c>
      <c r="W381" s="3" t="s">
        <v>1259</v>
      </c>
      <c r="X381" s="3" t="s">
        <v>1259</v>
      </c>
      <c r="Y381" s="3" t="s">
        <v>1259</v>
      </c>
      <c r="Z381" s="3" t="s">
        <v>1259</v>
      </c>
      <c r="AA381" s="3" t="s">
        <v>1259</v>
      </c>
      <c r="AB381" s="3" t="s">
        <v>1259</v>
      </c>
      <c r="AC381" s="3" t="s">
        <v>1259</v>
      </c>
      <c r="AD381" s="3" t="s">
        <v>1259</v>
      </c>
      <c r="AE381" s="37">
        <v>190.8</v>
      </c>
      <c r="AF381" s="3" t="s">
        <v>1259</v>
      </c>
      <c r="AG381" s="3" t="s">
        <v>1259</v>
      </c>
      <c r="AH381" s="3" t="s">
        <v>1259</v>
      </c>
      <c r="AI381" s="3" t="s">
        <v>1259</v>
      </c>
      <c r="AJ381" s="3" t="s">
        <v>1259</v>
      </c>
      <c r="AK381" s="3" t="s">
        <v>1259</v>
      </c>
      <c r="AL381" s="44">
        <v>136</v>
      </c>
      <c r="AM381" s="3" t="s">
        <v>1259</v>
      </c>
      <c r="AN381" s="46">
        <v>57.1</v>
      </c>
      <c r="AO381" s="47">
        <v>112.20699999999999</v>
      </c>
      <c r="AP381" s="48">
        <v>46.3</v>
      </c>
      <c r="AQ381" s="49">
        <v>82.3</v>
      </c>
      <c r="AR381" s="3" t="s">
        <v>1259</v>
      </c>
      <c r="AS381" s="3" t="s">
        <v>1259</v>
      </c>
      <c r="AT381" s="3" t="s">
        <v>1259</v>
      </c>
      <c r="AU381" s="3" t="s">
        <v>1259</v>
      </c>
      <c r="AV381" s="3" t="s">
        <v>1259</v>
      </c>
      <c r="AW381" s="3" t="s">
        <v>1259</v>
      </c>
      <c r="AX381" s="56">
        <v>70.3</v>
      </c>
      <c r="AY381" s="57">
        <v>75.8</v>
      </c>
      <c r="AZ381" s="58">
        <v>73.5</v>
      </c>
      <c r="BA381" s="59">
        <v>71.099999999999994</v>
      </c>
    </row>
    <row r="382" spans="1:53" x14ac:dyDescent="0.25">
      <c r="A382" s="4">
        <v>35642</v>
      </c>
      <c r="B382" s="3" t="s">
        <v>1259</v>
      </c>
      <c r="C382" s="3" t="s">
        <v>1259</v>
      </c>
      <c r="D382" s="3" t="s">
        <v>1259</v>
      </c>
      <c r="E382" s="11">
        <v>65.400000000000006</v>
      </c>
      <c r="F382" s="12">
        <v>61.5</v>
      </c>
      <c r="G382" s="13">
        <v>74.8</v>
      </c>
      <c r="H382" s="3" t="s">
        <v>1259</v>
      </c>
      <c r="I382" s="3" t="s">
        <v>1259</v>
      </c>
      <c r="J382" s="3" t="s">
        <v>1259</v>
      </c>
      <c r="K382" s="3" t="s">
        <v>1259</v>
      </c>
      <c r="L382" s="3" t="s">
        <v>1259</v>
      </c>
      <c r="M382" s="3" t="s">
        <v>1259</v>
      </c>
      <c r="N382" s="3" t="s">
        <v>1259</v>
      </c>
      <c r="O382" s="3" t="s">
        <v>1259</v>
      </c>
      <c r="P382" s="3" t="s">
        <v>1259</v>
      </c>
      <c r="Q382" s="3" t="s">
        <v>1259</v>
      </c>
      <c r="R382" s="3" t="s">
        <v>1259</v>
      </c>
      <c r="S382" s="25">
        <v>223.4</v>
      </c>
      <c r="T382" s="26">
        <v>167.2</v>
      </c>
      <c r="U382" s="27">
        <v>214.6</v>
      </c>
      <c r="V382" s="28">
        <v>181.7</v>
      </c>
      <c r="W382" s="3" t="s">
        <v>1259</v>
      </c>
      <c r="X382" s="3" t="s">
        <v>1259</v>
      </c>
      <c r="Y382" s="3" t="s">
        <v>1259</v>
      </c>
      <c r="Z382" s="3" t="s">
        <v>1259</v>
      </c>
      <c r="AA382" s="3" t="s">
        <v>1259</v>
      </c>
      <c r="AB382" s="3" t="s">
        <v>1259</v>
      </c>
      <c r="AC382" s="3" t="s">
        <v>1259</v>
      </c>
      <c r="AD382" s="3" t="s">
        <v>1259</v>
      </c>
      <c r="AE382" s="37">
        <v>192.4</v>
      </c>
      <c r="AF382" s="3" t="s">
        <v>1259</v>
      </c>
      <c r="AG382" s="3" t="s">
        <v>1259</v>
      </c>
      <c r="AH382" s="3" t="s">
        <v>1259</v>
      </c>
      <c r="AI382" s="3" t="s">
        <v>1259</v>
      </c>
      <c r="AJ382" s="3" t="s">
        <v>1259</v>
      </c>
      <c r="AK382" s="3" t="s">
        <v>1259</v>
      </c>
      <c r="AL382" s="44">
        <v>140.4</v>
      </c>
      <c r="AM382" s="3" t="s">
        <v>1259</v>
      </c>
      <c r="AN382" s="46">
        <v>57</v>
      </c>
      <c r="AO382" s="47">
        <v>114.34399999999999</v>
      </c>
      <c r="AP382" s="48">
        <v>46.9</v>
      </c>
      <c r="AQ382" s="49">
        <v>82.8</v>
      </c>
      <c r="AR382" s="3" t="s">
        <v>1259</v>
      </c>
      <c r="AS382" s="3" t="s">
        <v>1259</v>
      </c>
      <c r="AT382" s="3" t="s">
        <v>1259</v>
      </c>
      <c r="AU382" s="3" t="s">
        <v>1259</v>
      </c>
      <c r="AV382" s="3" t="s">
        <v>1259</v>
      </c>
      <c r="AW382" s="3" t="s">
        <v>1259</v>
      </c>
      <c r="AX382" s="56">
        <v>71.5</v>
      </c>
      <c r="AY382" s="57">
        <v>76.900000000000006</v>
      </c>
      <c r="AZ382" s="58">
        <v>74.7</v>
      </c>
      <c r="BA382" s="59">
        <v>71.900000000000006</v>
      </c>
    </row>
    <row r="383" spans="1:53" x14ac:dyDescent="0.25">
      <c r="A383" s="4">
        <v>35673</v>
      </c>
      <c r="B383" s="3" t="s">
        <v>1259</v>
      </c>
      <c r="C383" s="3" t="s">
        <v>1259</v>
      </c>
      <c r="D383" s="3" t="s">
        <v>1259</v>
      </c>
      <c r="E383" s="11">
        <v>65.400000000000006</v>
      </c>
      <c r="F383" s="12">
        <v>61.5</v>
      </c>
      <c r="G383" s="13">
        <v>74.8</v>
      </c>
      <c r="H383" s="3" t="s">
        <v>1259</v>
      </c>
      <c r="I383" s="3" t="s">
        <v>1259</v>
      </c>
      <c r="J383" s="3" t="s">
        <v>1259</v>
      </c>
      <c r="K383" s="3" t="s">
        <v>1259</v>
      </c>
      <c r="L383" s="3" t="s">
        <v>1259</v>
      </c>
      <c r="M383" s="3" t="s">
        <v>1259</v>
      </c>
      <c r="N383" s="3" t="s">
        <v>1259</v>
      </c>
      <c r="O383" s="3" t="s">
        <v>1259</v>
      </c>
      <c r="P383" s="3" t="s">
        <v>1259</v>
      </c>
      <c r="Q383" s="3" t="s">
        <v>1259</v>
      </c>
      <c r="R383" s="3" t="s">
        <v>1259</v>
      </c>
      <c r="S383" s="25">
        <v>223.5</v>
      </c>
      <c r="T383" s="26">
        <v>171.1</v>
      </c>
      <c r="U383" s="27">
        <v>203.6</v>
      </c>
      <c r="V383" s="28">
        <v>195.9</v>
      </c>
      <c r="W383" s="3" t="s">
        <v>1259</v>
      </c>
      <c r="X383" s="3" t="s">
        <v>1259</v>
      </c>
      <c r="Y383" s="3" t="s">
        <v>1259</v>
      </c>
      <c r="Z383" s="3" t="s">
        <v>1259</v>
      </c>
      <c r="AA383" s="3" t="s">
        <v>1259</v>
      </c>
      <c r="AB383" s="3" t="s">
        <v>1259</v>
      </c>
      <c r="AC383" s="3" t="s">
        <v>1259</v>
      </c>
      <c r="AD383" s="3" t="s">
        <v>1259</v>
      </c>
      <c r="AE383" s="37">
        <v>191.5</v>
      </c>
      <c r="AF383" s="3" t="s">
        <v>1259</v>
      </c>
      <c r="AG383" s="3" t="s">
        <v>1259</v>
      </c>
      <c r="AH383" s="3" t="s">
        <v>1259</v>
      </c>
      <c r="AI383" s="3" t="s">
        <v>1259</v>
      </c>
      <c r="AJ383" s="3" t="s">
        <v>1259</v>
      </c>
      <c r="AK383" s="3" t="s">
        <v>1259</v>
      </c>
      <c r="AL383" s="44">
        <v>138.19999999999999</v>
      </c>
      <c r="AM383" s="3" t="s">
        <v>1259</v>
      </c>
      <c r="AN383" s="46">
        <v>57.1</v>
      </c>
      <c r="AO383" s="47">
        <v>116.161</v>
      </c>
      <c r="AP383" s="48">
        <v>47.5</v>
      </c>
      <c r="AQ383" s="49">
        <v>83</v>
      </c>
      <c r="AR383" s="3" t="s">
        <v>1259</v>
      </c>
      <c r="AS383" s="3" t="s">
        <v>1259</v>
      </c>
      <c r="AT383" s="3" t="s">
        <v>1259</v>
      </c>
      <c r="AU383" s="3" t="s">
        <v>1259</v>
      </c>
      <c r="AV383" s="3" t="s">
        <v>1259</v>
      </c>
      <c r="AW383" s="3" t="s">
        <v>1259</v>
      </c>
      <c r="AX383" s="56">
        <v>72.8</v>
      </c>
      <c r="AY383" s="57">
        <v>77.900000000000006</v>
      </c>
      <c r="AZ383" s="58">
        <v>75.8</v>
      </c>
      <c r="BA383" s="59">
        <v>73.099999999999994</v>
      </c>
    </row>
    <row r="384" spans="1:53" x14ac:dyDescent="0.25">
      <c r="A384" s="4">
        <v>35703</v>
      </c>
      <c r="B384" s="3" t="s">
        <v>1259</v>
      </c>
      <c r="C384" s="3" t="s">
        <v>1259</v>
      </c>
      <c r="D384" s="3" t="s">
        <v>1259</v>
      </c>
      <c r="E384" s="11">
        <v>65.400000000000006</v>
      </c>
      <c r="F384" s="12">
        <v>61.5</v>
      </c>
      <c r="G384" s="13">
        <v>74.8</v>
      </c>
      <c r="H384" s="3" t="s">
        <v>1259</v>
      </c>
      <c r="I384" s="3" t="s">
        <v>1259</v>
      </c>
      <c r="J384" s="3" t="s">
        <v>1259</v>
      </c>
      <c r="K384" s="3" t="s">
        <v>1259</v>
      </c>
      <c r="L384" s="3" t="s">
        <v>1259</v>
      </c>
      <c r="M384" s="3" t="s">
        <v>1259</v>
      </c>
      <c r="N384" s="3" t="s">
        <v>1259</v>
      </c>
      <c r="O384" s="3" t="s">
        <v>1259</v>
      </c>
      <c r="P384" s="3" t="s">
        <v>1259</v>
      </c>
      <c r="Q384" s="3" t="s">
        <v>1259</v>
      </c>
      <c r="R384" s="3" t="s">
        <v>1259</v>
      </c>
      <c r="S384" s="25">
        <v>223.9</v>
      </c>
      <c r="T384" s="26">
        <v>170.3</v>
      </c>
      <c r="U384" s="27">
        <v>210.4</v>
      </c>
      <c r="V384" s="28">
        <v>202.6</v>
      </c>
      <c r="W384" s="3" t="s">
        <v>1259</v>
      </c>
      <c r="X384" s="3" t="s">
        <v>1259</v>
      </c>
      <c r="Y384" s="3" t="s">
        <v>1259</v>
      </c>
      <c r="Z384" s="3" t="s">
        <v>1259</v>
      </c>
      <c r="AA384" s="3" t="s">
        <v>1259</v>
      </c>
      <c r="AB384" s="3" t="s">
        <v>1259</v>
      </c>
      <c r="AC384" s="3" t="s">
        <v>1259</v>
      </c>
      <c r="AD384" s="3" t="s">
        <v>1259</v>
      </c>
      <c r="AE384" s="37">
        <v>190.3</v>
      </c>
      <c r="AF384" s="3" t="s">
        <v>1259</v>
      </c>
      <c r="AG384" s="3" t="s">
        <v>1259</v>
      </c>
      <c r="AH384" s="3" t="s">
        <v>1259</v>
      </c>
      <c r="AI384" s="3" t="s">
        <v>1259</v>
      </c>
      <c r="AJ384" s="3" t="s">
        <v>1259</v>
      </c>
      <c r="AK384" s="3" t="s">
        <v>1259</v>
      </c>
      <c r="AL384" s="44">
        <v>139.19999999999999</v>
      </c>
      <c r="AM384" s="3" t="s">
        <v>1259</v>
      </c>
      <c r="AN384" s="46">
        <v>57.2</v>
      </c>
      <c r="AO384" s="47">
        <v>116.411</v>
      </c>
      <c r="AP384" s="48">
        <v>47.5</v>
      </c>
      <c r="AQ384" s="49">
        <v>83.3</v>
      </c>
      <c r="AR384" s="3" t="s">
        <v>1259</v>
      </c>
      <c r="AS384" s="3" t="s">
        <v>1259</v>
      </c>
      <c r="AT384" s="3" t="s">
        <v>1259</v>
      </c>
      <c r="AU384" s="3" t="s">
        <v>1259</v>
      </c>
      <c r="AV384" s="3" t="s">
        <v>1259</v>
      </c>
      <c r="AW384" s="3" t="s">
        <v>1259</v>
      </c>
      <c r="AX384" s="56">
        <v>74.2</v>
      </c>
      <c r="AY384" s="57">
        <v>78.900000000000006</v>
      </c>
      <c r="AZ384" s="58">
        <v>76.8</v>
      </c>
      <c r="BA384" s="59">
        <v>74.5</v>
      </c>
    </row>
    <row r="385" spans="1:53" x14ac:dyDescent="0.25">
      <c r="A385" s="4">
        <v>35734</v>
      </c>
      <c r="B385" s="3" t="s">
        <v>1259</v>
      </c>
      <c r="C385" s="3" t="s">
        <v>1259</v>
      </c>
      <c r="D385" s="3" t="s">
        <v>1259</v>
      </c>
      <c r="E385" s="11">
        <v>65.400000000000006</v>
      </c>
      <c r="F385" s="12">
        <v>61.4</v>
      </c>
      <c r="G385" s="13">
        <v>74.900000000000006</v>
      </c>
      <c r="H385" s="3" t="s">
        <v>1259</v>
      </c>
      <c r="I385" s="3" t="s">
        <v>1259</v>
      </c>
      <c r="J385" s="3" t="s">
        <v>1259</v>
      </c>
      <c r="K385" s="3" t="s">
        <v>1259</v>
      </c>
      <c r="L385" s="3" t="s">
        <v>1259</v>
      </c>
      <c r="M385" s="3" t="s">
        <v>1259</v>
      </c>
      <c r="N385" s="3" t="s">
        <v>1259</v>
      </c>
      <c r="O385" s="3" t="s">
        <v>1259</v>
      </c>
      <c r="P385" s="3" t="s">
        <v>1259</v>
      </c>
      <c r="Q385" s="3" t="s">
        <v>1259</v>
      </c>
      <c r="R385" s="3" t="s">
        <v>1259</v>
      </c>
      <c r="S385" s="25">
        <v>223.3</v>
      </c>
      <c r="T385" s="26">
        <v>172.9</v>
      </c>
      <c r="U385" s="27">
        <v>213.9</v>
      </c>
      <c r="V385" s="28">
        <v>192.2</v>
      </c>
      <c r="W385" s="3" t="s">
        <v>1259</v>
      </c>
      <c r="X385" s="3" t="s">
        <v>1259</v>
      </c>
      <c r="Y385" s="3" t="s">
        <v>1259</v>
      </c>
      <c r="Z385" s="3" t="s">
        <v>1259</v>
      </c>
      <c r="AA385" s="3" t="s">
        <v>1259</v>
      </c>
      <c r="AB385" s="3" t="s">
        <v>1259</v>
      </c>
      <c r="AC385" s="3" t="s">
        <v>1259</v>
      </c>
      <c r="AD385" s="3" t="s">
        <v>1259</v>
      </c>
      <c r="AE385" s="37">
        <v>189.5</v>
      </c>
      <c r="AF385" s="3" t="s">
        <v>1259</v>
      </c>
      <c r="AG385" s="3" t="s">
        <v>1259</v>
      </c>
      <c r="AH385" s="3" t="s">
        <v>1259</v>
      </c>
      <c r="AI385" s="3" t="s">
        <v>1259</v>
      </c>
      <c r="AJ385" s="3" t="s">
        <v>1259</v>
      </c>
      <c r="AK385" s="3" t="s">
        <v>1259</v>
      </c>
      <c r="AL385" s="44">
        <v>138.4</v>
      </c>
      <c r="AM385" s="3" t="s">
        <v>1259</v>
      </c>
      <c r="AN385" s="46">
        <v>57.2</v>
      </c>
      <c r="AO385" s="47">
        <v>116.785</v>
      </c>
      <c r="AP385" s="48">
        <v>48.1</v>
      </c>
      <c r="AQ385" s="49">
        <v>83.8</v>
      </c>
      <c r="AR385" s="3" t="s">
        <v>1259</v>
      </c>
      <c r="AS385" s="3" t="s">
        <v>1259</v>
      </c>
      <c r="AT385" s="3" t="s">
        <v>1259</v>
      </c>
      <c r="AU385" s="3" t="s">
        <v>1259</v>
      </c>
      <c r="AV385" s="3" t="s">
        <v>1259</v>
      </c>
      <c r="AW385" s="3" t="s">
        <v>1259</v>
      </c>
      <c r="AX385" s="56">
        <v>75.5</v>
      </c>
      <c r="AY385" s="57">
        <v>79.8</v>
      </c>
      <c r="AZ385" s="58">
        <v>77.599999999999994</v>
      </c>
      <c r="BA385" s="59">
        <v>76</v>
      </c>
    </row>
    <row r="386" spans="1:53" x14ac:dyDescent="0.25">
      <c r="A386" s="4">
        <v>35764</v>
      </c>
      <c r="B386" s="3" t="s">
        <v>1259</v>
      </c>
      <c r="C386" s="3" t="s">
        <v>1259</v>
      </c>
      <c r="D386" s="3" t="s">
        <v>1259</v>
      </c>
      <c r="E386" s="11">
        <v>65.599999999999994</v>
      </c>
      <c r="F386" s="12">
        <v>61.8</v>
      </c>
      <c r="G386" s="13">
        <v>74.900000000000006</v>
      </c>
      <c r="H386" s="3" t="s">
        <v>1259</v>
      </c>
      <c r="I386" s="3" t="s">
        <v>1259</v>
      </c>
      <c r="J386" s="3" t="s">
        <v>1259</v>
      </c>
      <c r="K386" s="3" t="s">
        <v>1259</v>
      </c>
      <c r="L386" s="3" t="s">
        <v>1259</v>
      </c>
      <c r="M386" s="3" t="s">
        <v>1259</v>
      </c>
      <c r="N386" s="3" t="s">
        <v>1259</v>
      </c>
      <c r="O386" s="3" t="s">
        <v>1259</v>
      </c>
      <c r="P386" s="3" t="s">
        <v>1259</v>
      </c>
      <c r="Q386" s="3" t="s">
        <v>1259</v>
      </c>
      <c r="R386" s="3" t="s">
        <v>1259</v>
      </c>
      <c r="S386" s="25">
        <v>225.7</v>
      </c>
      <c r="T386" s="26">
        <v>160.5</v>
      </c>
      <c r="U386" s="27">
        <v>200.9</v>
      </c>
      <c r="V386" s="28">
        <v>181.1</v>
      </c>
      <c r="W386" s="3" t="s">
        <v>1259</v>
      </c>
      <c r="X386" s="3" t="s">
        <v>1259</v>
      </c>
      <c r="Y386" s="3" t="s">
        <v>1259</v>
      </c>
      <c r="Z386" s="3" t="s">
        <v>1259</v>
      </c>
      <c r="AA386" s="3" t="s">
        <v>1259</v>
      </c>
      <c r="AB386" s="3" t="s">
        <v>1259</v>
      </c>
      <c r="AC386" s="3" t="s">
        <v>1259</v>
      </c>
      <c r="AD386" s="3" t="s">
        <v>1259</v>
      </c>
      <c r="AE386" s="37">
        <v>189.7</v>
      </c>
      <c r="AF386" s="3" t="s">
        <v>1259</v>
      </c>
      <c r="AG386" s="3" t="s">
        <v>1259</v>
      </c>
      <c r="AH386" s="3" t="s">
        <v>1259</v>
      </c>
      <c r="AI386" s="3" t="s">
        <v>1259</v>
      </c>
      <c r="AJ386" s="3" t="s">
        <v>1259</v>
      </c>
      <c r="AK386" s="3" t="s">
        <v>1259</v>
      </c>
      <c r="AL386" s="44">
        <v>132.1</v>
      </c>
      <c r="AM386" s="3" t="s">
        <v>1259</v>
      </c>
      <c r="AN386" s="46">
        <v>57.1</v>
      </c>
      <c r="AO386" s="47">
        <v>115.768</v>
      </c>
      <c r="AP386" s="48">
        <v>48.5</v>
      </c>
      <c r="AQ386" s="49">
        <v>83.9</v>
      </c>
      <c r="AR386" s="3" t="s">
        <v>1259</v>
      </c>
      <c r="AS386" s="3" t="s">
        <v>1259</v>
      </c>
      <c r="AT386" s="3" t="s">
        <v>1259</v>
      </c>
      <c r="AU386" s="3" t="s">
        <v>1259</v>
      </c>
      <c r="AV386" s="3" t="s">
        <v>1259</v>
      </c>
      <c r="AW386" s="3" t="s">
        <v>1259</v>
      </c>
      <c r="AX386" s="56">
        <v>76.7</v>
      </c>
      <c r="AY386" s="57">
        <v>80.599999999999994</v>
      </c>
      <c r="AZ386" s="58">
        <v>78.3</v>
      </c>
      <c r="BA386" s="59">
        <v>77.5</v>
      </c>
    </row>
    <row r="387" spans="1:53" x14ac:dyDescent="0.25">
      <c r="A387" s="4">
        <v>35795</v>
      </c>
      <c r="B387" s="3" t="s">
        <v>1259</v>
      </c>
      <c r="C387" s="3" t="s">
        <v>1259</v>
      </c>
      <c r="D387" s="3" t="s">
        <v>1259</v>
      </c>
      <c r="E387" s="11">
        <v>65.7</v>
      </c>
      <c r="F387" s="12">
        <v>61.9</v>
      </c>
      <c r="G387" s="13">
        <v>75</v>
      </c>
      <c r="H387" s="3" t="s">
        <v>1259</v>
      </c>
      <c r="I387" s="3" t="s">
        <v>1259</v>
      </c>
      <c r="J387" s="3" t="s">
        <v>1259</v>
      </c>
      <c r="K387" s="3" t="s">
        <v>1259</v>
      </c>
      <c r="L387" s="3" t="s">
        <v>1259</v>
      </c>
      <c r="M387" s="3" t="s">
        <v>1259</v>
      </c>
      <c r="N387" s="3" t="s">
        <v>1259</v>
      </c>
      <c r="O387" s="3" t="s">
        <v>1259</v>
      </c>
      <c r="P387" s="3" t="s">
        <v>1259</v>
      </c>
      <c r="Q387" s="3" t="s">
        <v>1259</v>
      </c>
      <c r="R387" s="3" t="s">
        <v>1259</v>
      </c>
      <c r="S387" s="25">
        <v>222.9</v>
      </c>
      <c r="T387" s="26">
        <v>155</v>
      </c>
      <c r="U387" s="27">
        <v>173.3</v>
      </c>
      <c r="V387" s="28">
        <v>165.3</v>
      </c>
      <c r="W387" s="3" t="s">
        <v>1259</v>
      </c>
      <c r="X387" s="3" t="s">
        <v>1259</v>
      </c>
      <c r="Y387" s="3" t="s">
        <v>1259</v>
      </c>
      <c r="Z387" s="3" t="s">
        <v>1259</v>
      </c>
      <c r="AA387" s="3" t="s">
        <v>1259</v>
      </c>
      <c r="AB387" s="3" t="s">
        <v>1259</v>
      </c>
      <c r="AC387" s="3" t="s">
        <v>1259</v>
      </c>
      <c r="AD387" s="3" t="s">
        <v>1259</v>
      </c>
      <c r="AE387" s="37">
        <v>190.9</v>
      </c>
      <c r="AF387" s="3" t="s">
        <v>1259</v>
      </c>
      <c r="AG387" s="3" t="s">
        <v>1259</v>
      </c>
      <c r="AH387" s="3" t="s">
        <v>1259</v>
      </c>
      <c r="AI387" s="3" t="s">
        <v>1259</v>
      </c>
      <c r="AJ387" s="3" t="s">
        <v>1259</v>
      </c>
      <c r="AK387" s="3" t="s">
        <v>1259</v>
      </c>
      <c r="AL387" s="44">
        <v>131.69999999999999</v>
      </c>
      <c r="AM387" s="3" t="s">
        <v>1259</v>
      </c>
      <c r="AN387" s="46">
        <v>56.9</v>
      </c>
      <c r="AO387" s="47">
        <v>117.87</v>
      </c>
      <c r="AP387" s="48">
        <v>48.5</v>
      </c>
      <c r="AQ387" s="49">
        <v>83.9</v>
      </c>
      <c r="AR387" s="3" t="s">
        <v>1259</v>
      </c>
      <c r="AS387" s="3" t="s">
        <v>1259</v>
      </c>
      <c r="AT387" s="3" t="s">
        <v>1259</v>
      </c>
      <c r="AU387" s="3" t="s">
        <v>1259</v>
      </c>
      <c r="AV387" s="3" t="s">
        <v>1259</v>
      </c>
      <c r="AW387" s="3" t="s">
        <v>1259</v>
      </c>
      <c r="AX387" s="56">
        <v>77.8</v>
      </c>
      <c r="AY387" s="57">
        <v>81.2</v>
      </c>
      <c r="AZ387" s="58">
        <v>79.099999999999994</v>
      </c>
      <c r="BA387" s="59">
        <v>78.8</v>
      </c>
    </row>
    <row r="388" spans="1:53" x14ac:dyDescent="0.25">
      <c r="A388" s="4">
        <v>35826</v>
      </c>
      <c r="B388" s="3" t="s">
        <v>1259</v>
      </c>
      <c r="C388" s="3" t="s">
        <v>1259</v>
      </c>
      <c r="D388" s="3" t="s">
        <v>1259</v>
      </c>
      <c r="E388" s="11">
        <v>65.8</v>
      </c>
      <c r="F388" s="12">
        <v>62</v>
      </c>
      <c r="G388" s="13">
        <v>75</v>
      </c>
      <c r="H388" s="3" t="s">
        <v>1259</v>
      </c>
      <c r="I388" s="3" t="s">
        <v>1259</v>
      </c>
      <c r="J388" s="3" t="s">
        <v>1259</v>
      </c>
      <c r="K388" s="3" t="s">
        <v>1259</v>
      </c>
      <c r="L388" s="3" t="s">
        <v>1259</v>
      </c>
      <c r="M388" s="3" t="s">
        <v>1259</v>
      </c>
      <c r="N388" s="3" t="s">
        <v>1259</v>
      </c>
      <c r="O388" s="3" t="s">
        <v>1259</v>
      </c>
      <c r="P388" s="3" t="s">
        <v>1259</v>
      </c>
      <c r="Q388" s="3" t="s">
        <v>1259</v>
      </c>
      <c r="R388" s="3" t="s">
        <v>1259</v>
      </c>
      <c r="S388" s="25">
        <v>222.2</v>
      </c>
      <c r="T388" s="26">
        <v>143.69999999999999</v>
      </c>
      <c r="U388" s="27">
        <v>172.2</v>
      </c>
      <c r="V388" s="28">
        <v>175</v>
      </c>
      <c r="W388" s="3" t="s">
        <v>1259</v>
      </c>
      <c r="X388" s="3" t="s">
        <v>1259</v>
      </c>
      <c r="Y388" s="3" t="s">
        <v>1259</v>
      </c>
      <c r="Z388" s="3" t="s">
        <v>1259</v>
      </c>
      <c r="AA388" s="3" t="s">
        <v>1259</v>
      </c>
      <c r="AB388" s="3" t="s">
        <v>1259</v>
      </c>
      <c r="AC388" s="3" t="s">
        <v>1259</v>
      </c>
      <c r="AD388" s="3" t="s">
        <v>1259</v>
      </c>
      <c r="AE388" s="37">
        <v>191.1</v>
      </c>
      <c r="AF388" s="3" t="s">
        <v>1259</v>
      </c>
      <c r="AG388" s="3" t="s">
        <v>1259</v>
      </c>
      <c r="AH388" s="3" t="s">
        <v>1259</v>
      </c>
      <c r="AI388" s="3" t="s">
        <v>1259</v>
      </c>
      <c r="AJ388" s="3" t="s">
        <v>1259</v>
      </c>
      <c r="AK388" s="3" t="s">
        <v>1259</v>
      </c>
      <c r="AL388" s="44">
        <v>132.30000000000001</v>
      </c>
      <c r="AM388" s="3" t="s">
        <v>1259</v>
      </c>
      <c r="AN388" s="46">
        <v>56.4</v>
      </c>
      <c r="AO388" s="47">
        <v>118.196</v>
      </c>
      <c r="AP388" s="48">
        <v>48.9</v>
      </c>
      <c r="AQ388" s="49">
        <v>84.1</v>
      </c>
      <c r="AR388" s="3" t="s">
        <v>1259</v>
      </c>
      <c r="AS388" s="3" t="s">
        <v>1259</v>
      </c>
      <c r="AT388" s="3" t="s">
        <v>1259</v>
      </c>
      <c r="AU388" s="3" t="s">
        <v>1259</v>
      </c>
      <c r="AV388" s="3" t="s">
        <v>1259</v>
      </c>
      <c r="AW388" s="3" t="s">
        <v>1259</v>
      </c>
      <c r="AX388" s="56">
        <v>78.599999999999994</v>
      </c>
      <c r="AY388" s="57">
        <v>81.400000000000006</v>
      </c>
      <c r="AZ388" s="58">
        <v>79.8</v>
      </c>
      <c r="BA388" s="59">
        <v>79.8</v>
      </c>
    </row>
    <row r="389" spans="1:53" x14ac:dyDescent="0.25">
      <c r="A389" s="4">
        <v>35854</v>
      </c>
      <c r="B389" s="3" t="s">
        <v>1259</v>
      </c>
      <c r="C389" s="3" t="s">
        <v>1259</v>
      </c>
      <c r="D389" s="3" t="s">
        <v>1259</v>
      </c>
      <c r="E389" s="11">
        <v>65.8</v>
      </c>
      <c r="F389" s="12">
        <v>62.1</v>
      </c>
      <c r="G389" s="13">
        <v>75</v>
      </c>
      <c r="H389" s="3" t="s">
        <v>1259</v>
      </c>
      <c r="I389" s="3" t="s">
        <v>1259</v>
      </c>
      <c r="J389" s="3" t="s">
        <v>1259</v>
      </c>
      <c r="K389" s="3" t="s">
        <v>1259</v>
      </c>
      <c r="L389" s="3" t="s">
        <v>1259</v>
      </c>
      <c r="M389" s="3" t="s">
        <v>1259</v>
      </c>
      <c r="N389" s="3" t="s">
        <v>1259</v>
      </c>
      <c r="O389" s="3" t="s">
        <v>1259</v>
      </c>
      <c r="P389" s="3" t="s">
        <v>1259</v>
      </c>
      <c r="Q389" s="3" t="s">
        <v>1259</v>
      </c>
      <c r="R389" s="3" t="s">
        <v>1259</v>
      </c>
      <c r="S389" s="25">
        <v>225.2</v>
      </c>
      <c r="T389" s="26">
        <v>136.6</v>
      </c>
      <c r="U389" s="27">
        <v>158.5</v>
      </c>
      <c r="V389" s="28">
        <v>159.9</v>
      </c>
      <c r="W389" s="3" t="s">
        <v>1259</v>
      </c>
      <c r="X389" s="3" t="s">
        <v>1259</v>
      </c>
      <c r="Y389" s="3" t="s">
        <v>1259</v>
      </c>
      <c r="Z389" s="3" t="s">
        <v>1259</v>
      </c>
      <c r="AA389" s="3" t="s">
        <v>1259</v>
      </c>
      <c r="AB389" s="3" t="s">
        <v>1259</v>
      </c>
      <c r="AC389" s="3" t="s">
        <v>1259</v>
      </c>
      <c r="AD389" s="3" t="s">
        <v>1259</v>
      </c>
      <c r="AE389" s="37">
        <v>190.1</v>
      </c>
      <c r="AF389" s="3" t="s">
        <v>1259</v>
      </c>
      <c r="AG389" s="3" t="s">
        <v>1259</v>
      </c>
      <c r="AH389" s="3" t="s">
        <v>1259</v>
      </c>
      <c r="AI389" s="3" t="s">
        <v>1259</v>
      </c>
      <c r="AJ389" s="3" t="s">
        <v>1259</v>
      </c>
      <c r="AK389" s="3" t="s">
        <v>1259</v>
      </c>
      <c r="AL389" s="44">
        <v>127.5</v>
      </c>
      <c r="AM389" s="3" t="s">
        <v>1259</v>
      </c>
      <c r="AN389" s="46">
        <v>55.7</v>
      </c>
      <c r="AO389" s="47">
        <v>118.483</v>
      </c>
      <c r="AP389" s="48">
        <v>49.6</v>
      </c>
      <c r="AQ389" s="49">
        <v>84.2</v>
      </c>
      <c r="AR389" s="3" t="s">
        <v>1259</v>
      </c>
      <c r="AS389" s="3" t="s">
        <v>1259</v>
      </c>
      <c r="AT389" s="3" t="s">
        <v>1259</v>
      </c>
      <c r="AU389" s="3" t="s">
        <v>1259</v>
      </c>
      <c r="AV389" s="3" t="s">
        <v>1259</v>
      </c>
      <c r="AW389" s="3" t="s">
        <v>1259</v>
      </c>
      <c r="AX389" s="56">
        <v>79.2</v>
      </c>
      <c r="AY389" s="57">
        <v>81.5</v>
      </c>
      <c r="AZ389" s="58">
        <v>80.599999999999994</v>
      </c>
      <c r="BA389" s="59">
        <v>80.599999999999994</v>
      </c>
    </row>
    <row r="390" spans="1:53" x14ac:dyDescent="0.25">
      <c r="A390" s="4">
        <v>35885</v>
      </c>
      <c r="B390" s="3" t="s">
        <v>1259</v>
      </c>
      <c r="C390" s="3" t="s">
        <v>1259</v>
      </c>
      <c r="D390" s="3" t="s">
        <v>1259</v>
      </c>
      <c r="E390" s="11">
        <v>65.900000000000006</v>
      </c>
      <c r="F390" s="12">
        <v>62.2</v>
      </c>
      <c r="G390" s="13">
        <v>75.099999999999994</v>
      </c>
      <c r="H390" s="3" t="s">
        <v>1259</v>
      </c>
      <c r="I390" s="3" t="s">
        <v>1259</v>
      </c>
      <c r="J390" s="3" t="s">
        <v>1259</v>
      </c>
      <c r="K390" s="3" t="s">
        <v>1259</v>
      </c>
      <c r="L390" s="3" t="s">
        <v>1259</v>
      </c>
      <c r="M390" s="3" t="s">
        <v>1259</v>
      </c>
      <c r="N390" s="3" t="s">
        <v>1259</v>
      </c>
      <c r="O390" s="3" t="s">
        <v>1259</v>
      </c>
      <c r="P390" s="3" t="s">
        <v>1259</v>
      </c>
      <c r="Q390" s="3" t="s">
        <v>1259</v>
      </c>
      <c r="R390" s="3" t="s">
        <v>1259</v>
      </c>
      <c r="S390" s="25">
        <v>230.2</v>
      </c>
      <c r="T390" s="26">
        <v>138.69999999999999</v>
      </c>
      <c r="U390" s="27">
        <v>163.9</v>
      </c>
      <c r="V390" s="28">
        <v>144.9</v>
      </c>
      <c r="W390" s="3" t="s">
        <v>1259</v>
      </c>
      <c r="X390" s="3" t="s">
        <v>1259</v>
      </c>
      <c r="Y390" s="3" t="s">
        <v>1259</v>
      </c>
      <c r="Z390" s="3" t="s">
        <v>1259</v>
      </c>
      <c r="AA390" s="3" t="s">
        <v>1259</v>
      </c>
      <c r="AB390" s="3" t="s">
        <v>1259</v>
      </c>
      <c r="AC390" s="3" t="s">
        <v>1259</v>
      </c>
      <c r="AD390" s="3" t="s">
        <v>1259</v>
      </c>
      <c r="AE390" s="37">
        <v>191.6</v>
      </c>
      <c r="AF390" s="3" t="s">
        <v>1259</v>
      </c>
      <c r="AG390" s="3" t="s">
        <v>1259</v>
      </c>
      <c r="AH390" s="3" t="s">
        <v>1259</v>
      </c>
      <c r="AI390" s="3" t="s">
        <v>1259</v>
      </c>
      <c r="AJ390" s="3" t="s">
        <v>1259</v>
      </c>
      <c r="AK390" s="3" t="s">
        <v>1259</v>
      </c>
      <c r="AL390" s="44">
        <v>130.69999999999999</v>
      </c>
      <c r="AM390" s="3" t="s">
        <v>1259</v>
      </c>
      <c r="AN390" s="46">
        <v>54.2</v>
      </c>
      <c r="AO390" s="47">
        <v>119.63500000000001</v>
      </c>
      <c r="AP390" s="48">
        <v>49.9</v>
      </c>
      <c r="AQ390" s="49">
        <v>84.3</v>
      </c>
      <c r="AR390" s="3" t="s">
        <v>1259</v>
      </c>
      <c r="AS390" s="3" t="s">
        <v>1259</v>
      </c>
      <c r="AT390" s="3" t="s">
        <v>1259</v>
      </c>
      <c r="AU390" s="3" t="s">
        <v>1259</v>
      </c>
      <c r="AV390" s="3" t="s">
        <v>1259</v>
      </c>
      <c r="AW390" s="3" t="s">
        <v>1259</v>
      </c>
      <c r="AX390" s="56">
        <v>79.599999999999994</v>
      </c>
      <c r="AY390" s="57">
        <v>81.599999999999994</v>
      </c>
      <c r="AZ390" s="58">
        <v>81.400000000000006</v>
      </c>
      <c r="BA390" s="59">
        <v>81.3</v>
      </c>
    </row>
    <row r="391" spans="1:53" x14ac:dyDescent="0.25">
      <c r="A391" s="4">
        <v>35915</v>
      </c>
      <c r="B391" s="3" t="s">
        <v>1259</v>
      </c>
      <c r="C391" s="3" t="s">
        <v>1259</v>
      </c>
      <c r="D391" s="3" t="s">
        <v>1259</v>
      </c>
      <c r="E391" s="11">
        <v>65.900000000000006</v>
      </c>
      <c r="F391" s="12">
        <v>62.2</v>
      </c>
      <c r="G391" s="13">
        <v>75.099999999999994</v>
      </c>
      <c r="H391" s="3" t="s">
        <v>1259</v>
      </c>
      <c r="I391" s="3" t="s">
        <v>1259</v>
      </c>
      <c r="J391" s="3" t="s">
        <v>1259</v>
      </c>
      <c r="K391" s="3" t="s">
        <v>1259</v>
      </c>
      <c r="L391" s="3" t="s">
        <v>1259</v>
      </c>
      <c r="M391" s="3" t="s">
        <v>1259</v>
      </c>
      <c r="N391" s="3" t="s">
        <v>1259</v>
      </c>
      <c r="O391" s="3" t="s">
        <v>1259</v>
      </c>
      <c r="P391" s="3" t="s">
        <v>1259</v>
      </c>
      <c r="Q391" s="3" t="s">
        <v>1259</v>
      </c>
      <c r="R391" s="3" t="s">
        <v>1259</v>
      </c>
      <c r="S391" s="25">
        <v>233.3</v>
      </c>
      <c r="T391" s="26">
        <v>134.30000000000001</v>
      </c>
      <c r="U391" s="27">
        <v>162.30000000000001</v>
      </c>
      <c r="V391" s="28">
        <v>138.5</v>
      </c>
      <c r="W391" s="3" t="s">
        <v>1259</v>
      </c>
      <c r="X391" s="3" t="s">
        <v>1259</v>
      </c>
      <c r="Y391" s="3" t="s">
        <v>1259</v>
      </c>
      <c r="Z391" s="3" t="s">
        <v>1259</v>
      </c>
      <c r="AA391" s="3" t="s">
        <v>1259</v>
      </c>
      <c r="AB391" s="3" t="s">
        <v>1259</v>
      </c>
      <c r="AC391" s="3" t="s">
        <v>1259</v>
      </c>
      <c r="AD391" s="3" t="s">
        <v>1259</v>
      </c>
      <c r="AE391" s="37">
        <v>193.5</v>
      </c>
      <c r="AF391" s="3" t="s">
        <v>1259</v>
      </c>
      <c r="AG391" s="3" t="s">
        <v>1259</v>
      </c>
      <c r="AH391" s="3" t="s">
        <v>1259</v>
      </c>
      <c r="AI391" s="3" t="s">
        <v>1259</v>
      </c>
      <c r="AJ391" s="3" t="s">
        <v>1259</v>
      </c>
      <c r="AK391" s="3" t="s">
        <v>1259</v>
      </c>
      <c r="AL391" s="44">
        <v>127.1</v>
      </c>
      <c r="AM391" s="3" t="s">
        <v>1259</v>
      </c>
      <c r="AN391" s="46">
        <v>52.6</v>
      </c>
      <c r="AO391" s="47">
        <v>120.01900000000001</v>
      </c>
      <c r="AP391" s="48">
        <v>50.3</v>
      </c>
      <c r="AQ391" s="49">
        <v>84.8</v>
      </c>
      <c r="AR391" s="3" t="s">
        <v>1259</v>
      </c>
      <c r="AS391" s="3" t="s">
        <v>1259</v>
      </c>
      <c r="AT391" s="3" t="s">
        <v>1259</v>
      </c>
      <c r="AU391" s="3" t="s">
        <v>1259</v>
      </c>
      <c r="AV391" s="3" t="s">
        <v>1259</v>
      </c>
      <c r="AW391" s="3" t="s">
        <v>1259</v>
      </c>
      <c r="AX391" s="56">
        <v>80.099999999999994</v>
      </c>
      <c r="AY391" s="57">
        <v>81.8</v>
      </c>
      <c r="AZ391" s="58">
        <v>82.1</v>
      </c>
      <c r="BA391" s="59">
        <v>82</v>
      </c>
    </row>
    <row r="392" spans="1:53" x14ac:dyDescent="0.25">
      <c r="A392" s="4">
        <v>35946</v>
      </c>
      <c r="B392" s="3" t="s">
        <v>1259</v>
      </c>
      <c r="C392" s="3" t="s">
        <v>1259</v>
      </c>
      <c r="D392" s="3" t="s">
        <v>1259</v>
      </c>
      <c r="E392" s="11">
        <v>65.900000000000006</v>
      </c>
      <c r="F392" s="12">
        <v>62.3</v>
      </c>
      <c r="G392" s="13">
        <v>75.099999999999994</v>
      </c>
      <c r="H392" s="3" t="s">
        <v>1259</v>
      </c>
      <c r="I392" s="3" t="s">
        <v>1259</v>
      </c>
      <c r="J392" s="3" t="s">
        <v>1259</v>
      </c>
      <c r="K392" s="3" t="s">
        <v>1259</v>
      </c>
      <c r="L392" s="3" t="s">
        <v>1259</v>
      </c>
      <c r="M392" s="3" t="s">
        <v>1259</v>
      </c>
      <c r="N392" s="3" t="s">
        <v>1259</v>
      </c>
      <c r="O392" s="3" t="s">
        <v>1259</v>
      </c>
      <c r="P392" s="3" t="s">
        <v>1259</v>
      </c>
      <c r="Q392" s="3" t="s">
        <v>1259</v>
      </c>
      <c r="R392" s="3" t="s">
        <v>1259</v>
      </c>
      <c r="S392" s="25">
        <v>234.3</v>
      </c>
      <c r="T392" s="26">
        <v>127.6</v>
      </c>
      <c r="U392" s="27">
        <v>150.80000000000001</v>
      </c>
      <c r="V392" s="28">
        <v>138.9</v>
      </c>
      <c r="W392" s="3" t="s">
        <v>1259</v>
      </c>
      <c r="X392" s="3" t="s">
        <v>1259</v>
      </c>
      <c r="Y392" s="3" t="s">
        <v>1259</v>
      </c>
      <c r="Z392" s="3" t="s">
        <v>1259</v>
      </c>
      <c r="AA392" s="3" t="s">
        <v>1259</v>
      </c>
      <c r="AB392" s="3" t="s">
        <v>1259</v>
      </c>
      <c r="AC392" s="3" t="s">
        <v>1259</v>
      </c>
      <c r="AD392" s="3" t="s">
        <v>1259</v>
      </c>
      <c r="AE392" s="37">
        <v>193.4</v>
      </c>
      <c r="AF392" s="3" t="s">
        <v>1259</v>
      </c>
      <c r="AG392" s="3" t="s">
        <v>1259</v>
      </c>
      <c r="AH392" s="3" t="s">
        <v>1259</v>
      </c>
      <c r="AI392" s="3" t="s">
        <v>1259</v>
      </c>
      <c r="AJ392" s="3" t="s">
        <v>1259</v>
      </c>
      <c r="AK392" s="3" t="s">
        <v>1259</v>
      </c>
      <c r="AL392" s="44">
        <v>128</v>
      </c>
      <c r="AM392" s="3" t="s">
        <v>1259</v>
      </c>
      <c r="AN392" s="46">
        <v>51.4</v>
      </c>
      <c r="AO392" s="47">
        <v>122.503</v>
      </c>
      <c r="AP392" s="48">
        <v>50.8</v>
      </c>
      <c r="AQ392" s="49">
        <v>85.3</v>
      </c>
      <c r="AR392" s="3" t="s">
        <v>1259</v>
      </c>
      <c r="AS392" s="3" t="s">
        <v>1259</v>
      </c>
      <c r="AT392" s="3" t="s">
        <v>1259</v>
      </c>
      <c r="AU392" s="3" t="s">
        <v>1259</v>
      </c>
      <c r="AV392" s="3" t="s">
        <v>1259</v>
      </c>
      <c r="AW392" s="3" t="s">
        <v>1259</v>
      </c>
      <c r="AX392" s="56">
        <v>80.599999999999994</v>
      </c>
      <c r="AY392" s="57">
        <v>82.3</v>
      </c>
      <c r="AZ392" s="58">
        <v>82.6</v>
      </c>
      <c r="BA392" s="59">
        <v>82.8</v>
      </c>
    </row>
    <row r="393" spans="1:53" x14ac:dyDescent="0.25">
      <c r="A393" s="4">
        <v>35976</v>
      </c>
      <c r="B393" s="3" t="s">
        <v>1259</v>
      </c>
      <c r="C393" s="3" t="s">
        <v>1259</v>
      </c>
      <c r="D393" s="3" t="s">
        <v>1259</v>
      </c>
      <c r="E393" s="11">
        <v>66</v>
      </c>
      <c r="F393" s="12">
        <v>62.4</v>
      </c>
      <c r="G393" s="13">
        <v>75.099999999999994</v>
      </c>
      <c r="H393" s="3" t="s">
        <v>1259</v>
      </c>
      <c r="I393" s="3" t="s">
        <v>1259</v>
      </c>
      <c r="J393" s="3" t="s">
        <v>1259</v>
      </c>
      <c r="K393" s="3" t="s">
        <v>1259</v>
      </c>
      <c r="L393" s="3" t="s">
        <v>1259</v>
      </c>
      <c r="M393" s="3" t="s">
        <v>1259</v>
      </c>
      <c r="N393" s="3" t="s">
        <v>1259</v>
      </c>
      <c r="O393" s="3" t="s">
        <v>1259</v>
      </c>
      <c r="P393" s="3" t="s">
        <v>1259</v>
      </c>
      <c r="Q393" s="3" t="s">
        <v>1259</v>
      </c>
      <c r="R393" s="3" t="s">
        <v>1259</v>
      </c>
      <c r="S393" s="25">
        <v>236.7</v>
      </c>
      <c r="T393" s="26">
        <v>112.5</v>
      </c>
      <c r="U393" s="27">
        <v>139.19999999999999</v>
      </c>
      <c r="V393" s="28">
        <v>135.1</v>
      </c>
      <c r="W393" s="3" t="s">
        <v>1259</v>
      </c>
      <c r="X393" s="3" t="s">
        <v>1259</v>
      </c>
      <c r="Y393" s="3" t="s">
        <v>1259</v>
      </c>
      <c r="Z393" s="3" t="s">
        <v>1259</v>
      </c>
      <c r="AA393" s="3" t="s">
        <v>1259</v>
      </c>
      <c r="AB393" s="3" t="s">
        <v>1259</v>
      </c>
      <c r="AC393" s="3" t="s">
        <v>1259</v>
      </c>
      <c r="AD393" s="3" t="s">
        <v>1259</v>
      </c>
      <c r="AE393" s="37">
        <v>190.1</v>
      </c>
      <c r="AF393" s="3" t="s">
        <v>1259</v>
      </c>
      <c r="AG393" s="3" t="s">
        <v>1259</v>
      </c>
      <c r="AH393" s="3" t="s">
        <v>1259</v>
      </c>
      <c r="AI393" s="3" t="s">
        <v>1259</v>
      </c>
      <c r="AJ393" s="3" t="s">
        <v>1259</v>
      </c>
      <c r="AK393" s="3" t="s">
        <v>1259</v>
      </c>
      <c r="AL393" s="44">
        <v>124</v>
      </c>
      <c r="AM393" s="3" t="s">
        <v>1259</v>
      </c>
      <c r="AN393" s="46">
        <v>50.6</v>
      </c>
      <c r="AO393" s="47">
        <v>121.46</v>
      </c>
      <c r="AP393" s="48">
        <v>51.2</v>
      </c>
      <c r="AQ393" s="49">
        <v>85.8</v>
      </c>
      <c r="AR393" s="3" t="s">
        <v>1259</v>
      </c>
      <c r="AS393" s="3" t="s">
        <v>1259</v>
      </c>
      <c r="AT393" s="3" t="s">
        <v>1259</v>
      </c>
      <c r="AU393" s="3" t="s">
        <v>1259</v>
      </c>
      <c r="AV393" s="3" t="s">
        <v>1259</v>
      </c>
      <c r="AW393" s="3" t="s">
        <v>1259</v>
      </c>
      <c r="AX393" s="56">
        <v>81.400000000000006</v>
      </c>
      <c r="AY393" s="57">
        <v>83.1</v>
      </c>
      <c r="AZ393" s="58">
        <v>82.9</v>
      </c>
      <c r="BA393" s="59">
        <v>83.7</v>
      </c>
    </row>
    <row r="394" spans="1:53" x14ac:dyDescent="0.25">
      <c r="A394" s="4">
        <v>36007</v>
      </c>
      <c r="B394" s="3" t="s">
        <v>1259</v>
      </c>
      <c r="C394" s="3" t="s">
        <v>1259</v>
      </c>
      <c r="D394" s="3" t="s">
        <v>1259</v>
      </c>
      <c r="E394" s="11">
        <v>66.099999999999994</v>
      </c>
      <c r="F394" s="12">
        <v>62.5</v>
      </c>
      <c r="G394" s="13">
        <v>75.099999999999994</v>
      </c>
      <c r="H394" s="3" t="s">
        <v>1259</v>
      </c>
      <c r="I394" s="3" t="s">
        <v>1259</v>
      </c>
      <c r="J394" s="3" t="s">
        <v>1259</v>
      </c>
      <c r="K394" s="3" t="s">
        <v>1259</v>
      </c>
      <c r="L394" s="3" t="s">
        <v>1259</v>
      </c>
      <c r="M394" s="3" t="s">
        <v>1259</v>
      </c>
      <c r="N394" s="3" t="s">
        <v>1259</v>
      </c>
      <c r="O394" s="3" t="s">
        <v>1259</v>
      </c>
      <c r="P394" s="3" t="s">
        <v>1259</v>
      </c>
      <c r="Q394" s="3" t="s">
        <v>1259</v>
      </c>
      <c r="R394" s="3" t="s">
        <v>1259</v>
      </c>
      <c r="S394" s="25">
        <v>236.8</v>
      </c>
      <c r="T394" s="26">
        <v>108</v>
      </c>
      <c r="U394" s="27">
        <v>118.2</v>
      </c>
      <c r="V394" s="28">
        <v>123</v>
      </c>
      <c r="W394" s="3" t="s">
        <v>1259</v>
      </c>
      <c r="X394" s="3" t="s">
        <v>1259</v>
      </c>
      <c r="Y394" s="3" t="s">
        <v>1259</v>
      </c>
      <c r="Z394" s="3" t="s">
        <v>1259</v>
      </c>
      <c r="AA394" s="3" t="s">
        <v>1259</v>
      </c>
      <c r="AB394" s="3" t="s">
        <v>1259</v>
      </c>
      <c r="AC394" s="3" t="s">
        <v>1259</v>
      </c>
      <c r="AD394" s="3" t="s">
        <v>1259</v>
      </c>
      <c r="AE394" s="37">
        <v>188.1</v>
      </c>
      <c r="AF394" s="3" t="s">
        <v>1259</v>
      </c>
      <c r="AG394" s="3" t="s">
        <v>1259</v>
      </c>
      <c r="AH394" s="3" t="s">
        <v>1259</v>
      </c>
      <c r="AI394" s="3" t="s">
        <v>1259</v>
      </c>
      <c r="AJ394" s="3" t="s">
        <v>1259</v>
      </c>
      <c r="AK394" s="3" t="s">
        <v>1259</v>
      </c>
      <c r="AL394" s="44">
        <v>123.8</v>
      </c>
      <c r="AM394" s="3" t="s">
        <v>1259</v>
      </c>
      <c r="AN394" s="46">
        <v>50.4</v>
      </c>
      <c r="AO394" s="47">
        <v>126.636</v>
      </c>
      <c r="AP394" s="48">
        <v>51.8</v>
      </c>
      <c r="AQ394" s="49">
        <v>86.1</v>
      </c>
      <c r="AR394" s="3" t="s">
        <v>1259</v>
      </c>
      <c r="AS394" s="3" t="s">
        <v>1259</v>
      </c>
      <c r="AT394" s="3" t="s">
        <v>1259</v>
      </c>
      <c r="AU394" s="3" t="s">
        <v>1259</v>
      </c>
      <c r="AV394" s="3" t="s">
        <v>1259</v>
      </c>
      <c r="AW394" s="3" t="s">
        <v>1259</v>
      </c>
      <c r="AX394" s="56">
        <v>82.2</v>
      </c>
      <c r="AY394" s="57">
        <v>83.9</v>
      </c>
      <c r="AZ394" s="58">
        <v>83</v>
      </c>
      <c r="BA394" s="59">
        <v>84.5</v>
      </c>
    </row>
    <row r="395" spans="1:53" x14ac:dyDescent="0.25">
      <c r="A395" s="4">
        <v>36038</v>
      </c>
      <c r="B395" s="3" t="s">
        <v>1259</v>
      </c>
      <c r="C395" s="3" t="s">
        <v>1259</v>
      </c>
      <c r="D395" s="3" t="s">
        <v>1259</v>
      </c>
      <c r="E395" s="11">
        <v>66.099999999999994</v>
      </c>
      <c r="F395" s="12">
        <v>62.4</v>
      </c>
      <c r="G395" s="13">
        <v>75.3</v>
      </c>
      <c r="H395" s="3" t="s">
        <v>1259</v>
      </c>
      <c r="I395" s="3" t="s">
        <v>1259</v>
      </c>
      <c r="J395" s="3" t="s">
        <v>1259</v>
      </c>
      <c r="K395" s="3" t="s">
        <v>1259</v>
      </c>
      <c r="L395" s="3" t="s">
        <v>1259</v>
      </c>
      <c r="M395" s="3" t="s">
        <v>1259</v>
      </c>
      <c r="N395" s="3" t="s">
        <v>1259</v>
      </c>
      <c r="O395" s="3" t="s">
        <v>1259</v>
      </c>
      <c r="P395" s="3" t="s">
        <v>1259</v>
      </c>
      <c r="Q395" s="3" t="s">
        <v>1259</v>
      </c>
      <c r="R395" s="3" t="s">
        <v>1259</v>
      </c>
      <c r="S395" s="25">
        <v>235.3</v>
      </c>
      <c r="T395" s="26">
        <v>104.5</v>
      </c>
      <c r="U395" s="27">
        <v>118.7</v>
      </c>
      <c r="V395" s="28">
        <v>105.3</v>
      </c>
      <c r="W395" s="3" t="s">
        <v>1259</v>
      </c>
      <c r="X395" s="3" t="s">
        <v>1259</v>
      </c>
      <c r="Y395" s="3" t="s">
        <v>1259</v>
      </c>
      <c r="Z395" s="3" t="s">
        <v>1259</v>
      </c>
      <c r="AA395" s="3" t="s">
        <v>1259</v>
      </c>
      <c r="AB395" s="3" t="s">
        <v>1259</v>
      </c>
      <c r="AC395" s="3" t="s">
        <v>1259</v>
      </c>
      <c r="AD395" s="3" t="s">
        <v>1259</v>
      </c>
      <c r="AE395" s="37">
        <v>191</v>
      </c>
      <c r="AF395" s="3" t="s">
        <v>1259</v>
      </c>
      <c r="AG395" s="3" t="s">
        <v>1259</v>
      </c>
      <c r="AH395" s="3" t="s">
        <v>1259</v>
      </c>
      <c r="AI395" s="3" t="s">
        <v>1259</v>
      </c>
      <c r="AJ395" s="3" t="s">
        <v>1259</v>
      </c>
      <c r="AK395" s="3" t="s">
        <v>1259</v>
      </c>
      <c r="AL395" s="44">
        <v>124.1</v>
      </c>
      <c r="AM395" s="3" t="s">
        <v>1259</v>
      </c>
      <c r="AN395" s="46">
        <v>50.4</v>
      </c>
      <c r="AO395" s="47">
        <v>127.86499999999999</v>
      </c>
      <c r="AP395" s="48">
        <v>52.5</v>
      </c>
      <c r="AQ395" s="49">
        <v>86.7</v>
      </c>
      <c r="AR395" s="3" t="s">
        <v>1259</v>
      </c>
      <c r="AS395" s="3" t="s">
        <v>1259</v>
      </c>
      <c r="AT395" s="3" t="s">
        <v>1259</v>
      </c>
      <c r="AU395" s="3" t="s">
        <v>1259</v>
      </c>
      <c r="AV395" s="3" t="s">
        <v>1259</v>
      </c>
      <c r="AW395" s="3" t="s">
        <v>1259</v>
      </c>
      <c r="AX395" s="56">
        <v>82.9</v>
      </c>
      <c r="AY395" s="57">
        <v>84.3</v>
      </c>
      <c r="AZ395" s="58">
        <v>83</v>
      </c>
      <c r="BA395" s="59">
        <v>85.2</v>
      </c>
    </row>
    <row r="396" spans="1:53" x14ac:dyDescent="0.25">
      <c r="A396" s="4">
        <v>36068</v>
      </c>
      <c r="B396" s="3" t="s">
        <v>1259</v>
      </c>
      <c r="C396" s="3" t="s">
        <v>1259</v>
      </c>
      <c r="D396" s="3" t="s">
        <v>1259</v>
      </c>
      <c r="E396" s="11">
        <v>66</v>
      </c>
      <c r="F396" s="12">
        <v>62.4</v>
      </c>
      <c r="G396" s="13">
        <v>75.2</v>
      </c>
      <c r="H396" s="3" t="s">
        <v>1259</v>
      </c>
      <c r="I396" s="3" t="s">
        <v>1259</v>
      </c>
      <c r="J396" s="3" t="s">
        <v>1259</v>
      </c>
      <c r="K396" s="3" t="s">
        <v>1259</v>
      </c>
      <c r="L396" s="3" t="s">
        <v>1259</v>
      </c>
      <c r="M396" s="3" t="s">
        <v>1259</v>
      </c>
      <c r="N396" s="3" t="s">
        <v>1259</v>
      </c>
      <c r="O396" s="3" t="s">
        <v>1259</v>
      </c>
      <c r="P396" s="3" t="s">
        <v>1259</v>
      </c>
      <c r="Q396" s="3" t="s">
        <v>1259</v>
      </c>
      <c r="R396" s="3" t="s">
        <v>1259</v>
      </c>
      <c r="S396" s="25">
        <v>235.9</v>
      </c>
      <c r="T396" s="26">
        <v>98.5</v>
      </c>
      <c r="U396" s="27">
        <v>104.8</v>
      </c>
      <c r="V396" s="28">
        <v>110.8</v>
      </c>
      <c r="W396" s="3" t="s">
        <v>1259</v>
      </c>
      <c r="X396" s="3" t="s">
        <v>1259</v>
      </c>
      <c r="Y396" s="3" t="s">
        <v>1259</v>
      </c>
      <c r="Z396" s="3" t="s">
        <v>1259</v>
      </c>
      <c r="AA396" s="3" t="s">
        <v>1259</v>
      </c>
      <c r="AB396" s="3" t="s">
        <v>1259</v>
      </c>
      <c r="AC396" s="3" t="s">
        <v>1259</v>
      </c>
      <c r="AD396" s="3" t="s">
        <v>1259</v>
      </c>
      <c r="AE396" s="37">
        <v>198.3</v>
      </c>
      <c r="AF396" s="3" t="s">
        <v>1259</v>
      </c>
      <c r="AG396" s="3" t="s">
        <v>1259</v>
      </c>
      <c r="AH396" s="3" t="s">
        <v>1259</v>
      </c>
      <c r="AI396" s="3" t="s">
        <v>1259</v>
      </c>
      <c r="AJ396" s="3" t="s">
        <v>1259</v>
      </c>
      <c r="AK396" s="3" t="s">
        <v>1259</v>
      </c>
      <c r="AL396" s="44">
        <v>125.1</v>
      </c>
      <c r="AM396" s="3" t="s">
        <v>1259</v>
      </c>
      <c r="AN396" s="46">
        <v>50.2</v>
      </c>
      <c r="AO396" s="47">
        <v>127.758</v>
      </c>
      <c r="AP396" s="48">
        <v>53.1</v>
      </c>
      <c r="AQ396" s="49">
        <v>87</v>
      </c>
      <c r="AR396" s="3" t="s">
        <v>1259</v>
      </c>
      <c r="AS396" s="3" t="s">
        <v>1259</v>
      </c>
      <c r="AT396" s="3" t="s">
        <v>1259</v>
      </c>
      <c r="AU396" s="3" t="s">
        <v>1259</v>
      </c>
      <c r="AV396" s="3" t="s">
        <v>1259</v>
      </c>
      <c r="AW396" s="3" t="s">
        <v>1259</v>
      </c>
      <c r="AX396" s="56">
        <v>83.3</v>
      </c>
      <c r="AY396" s="57">
        <v>84.3</v>
      </c>
      <c r="AZ396" s="58">
        <v>82.9</v>
      </c>
      <c r="BA396" s="59">
        <v>85.6</v>
      </c>
    </row>
    <row r="397" spans="1:53" x14ac:dyDescent="0.25">
      <c r="A397" s="4">
        <v>36099</v>
      </c>
      <c r="B397" s="3" t="s">
        <v>1259</v>
      </c>
      <c r="C397" s="3" t="s">
        <v>1259</v>
      </c>
      <c r="D397" s="3" t="s">
        <v>1259</v>
      </c>
      <c r="E397" s="11">
        <v>66.099999999999994</v>
      </c>
      <c r="F397" s="12">
        <v>62.5</v>
      </c>
      <c r="G397" s="13">
        <v>75.099999999999994</v>
      </c>
      <c r="H397" s="3" t="s">
        <v>1259</v>
      </c>
      <c r="I397" s="3" t="s">
        <v>1259</v>
      </c>
      <c r="J397" s="3" t="s">
        <v>1259</v>
      </c>
      <c r="K397" s="3" t="s">
        <v>1259</v>
      </c>
      <c r="L397" s="3" t="s">
        <v>1259</v>
      </c>
      <c r="M397" s="3" t="s">
        <v>1259</v>
      </c>
      <c r="N397" s="3" t="s">
        <v>1259</v>
      </c>
      <c r="O397" s="3" t="s">
        <v>1259</v>
      </c>
      <c r="P397" s="3" t="s">
        <v>1259</v>
      </c>
      <c r="Q397" s="3" t="s">
        <v>1259</v>
      </c>
      <c r="R397" s="3" t="s">
        <v>1259</v>
      </c>
      <c r="S397" s="25">
        <v>238.2</v>
      </c>
      <c r="T397" s="26">
        <v>95.6</v>
      </c>
      <c r="U397" s="27">
        <v>112.9</v>
      </c>
      <c r="V397" s="28">
        <v>98.6</v>
      </c>
      <c r="W397" s="3" t="s">
        <v>1259</v>
      </c>
      <c r="X397" s="3" t="s">
        <v>1259</v>
      </c>
      <c r="Y397" s="3" t="s">
        <v>1259</v>
      </c>
      <c r="Z397" s="3" t="s">
        <v>1259</v>
      </c>
      <c r="AA397" s="3" t="s">
        <v>1259</v>
      </c>
      <c r="AB397" s="3" t="s">
        <v>1259</v>
      </c>
      <c r="AC397" s="3" t="s">
        <v>1259</v>
      </c>
      <c r="AD397" s="3" t="s">
        <v>1259</v>
      </c>
      <c r="AE397" s="37">
        <v>204.4</v>
      </c>
      <c r="AF397" s="3" t="s">
        <v>1259</v>
      </c>
      <c r="AG397" s="3" t="s">
        <v>1259</v>
      </c>
      <c r="AH397" s="3" t="s">
        <v>1259</v>
      </c>
      <c r="AI397" s="3" t="s">
        <v>1259</v>
      </c>
      <c r="AJ397" s="3" t="s">
        <v>1259</v>
      </c>
      <c r="AK397" s="3" t="s">
        <v>1259</v>
      </c>
      <c r="AL397" s="44">
        <v>121.9</v>
      </c>
      <c r="AM397" s="3" t="s">
        <v>1259</v>
      </c>
      <c r="AN397" s="46">
        <v>49.8</v>
      </c>
      <c r="AO397" s="47">
        <v>128.238</v>
      </c>
      <c r="AP397" s="48">
        <v>53.6</v>
      </c>
      <c r="AQ397" s="49">
        <v>87.5</v>
      </c>
      <c r="AR397" s="3" t="s">
        <v>1259</v>
      </c>
      <c r="AS397" s="3" t="s">
        <v>1259</v>
      </c>
      <c r="AT397" s="3" t="s">
        <v>1259</v>
      </c>
      <c r="AU397" s="3" t="s">
        <v>1259</v>
      </c>
      <c r="AV397" s="3" t="s">
        <v>1259</v>
      </c>
      <c r="AW397" s="3" t="s">
        <v>1259</v>
      </c>
      <c r="AX397" s="56">
        <v>83.3</v>
      </c>
      <c r="AY397" s="57">
        <v>84</v>
      </c>
      <c r="AZ397" s="58">
        <v>82.8</v>
      </c>
      <c r="BA397" s="59">
        <v>85.4</v>
      </c>
    </row>
    <row r="398" spans="1:53" x14ac:dyDescent="0.25">
      <c r="A398" s="4">
        <v>36129</v>
      </c>
      <c r="B398" s="3" t="s">
        <v>1259</v>
      </c>
      <c r="C398" s="3" t="s">
        <v>1259</v>
      </c>
      <c r="D398" s="3" t="s">
        <v>1259</v>
      </c>
      <c r="E398" s="11">
        <v>66.099999999999994</v>
      </c>
      <c r="F398" s="12">
        <v>62.5</v>
      </c>
      <c r="G398" s="13">
        <v>75.099999999999994</v>
      </c>
      <c r="H398" s="3" t="s">
        <v>1259</v>
      </c>
      <c r="I398" s="3" t="s">
        <v>1259</v>
      </c>
      <c r="J398" s="3" t="s">
        <v>1259</v>
      </c>
      <c r="K398" s="3" t="s">
        <v>1259</v>
      </c>
      <c r="L398" s="3" t="s">
        <v>1259</v>
      </c>
      <c r="M398" s="3" t="s">
        <v>1259</v>
      </c>
      <c r="N398" s="3" t="s">
        <v>1259</v>
      </c>
      <c r="O398" s="3" t="s">
        <v>1259</v>
      </c>
      <c r="P398" s="3" t="s">
        <v>1259</v>
      </c>
      <c r="Q398" s="3" t="s">
        <v>1259</v>
      </c>
      <c r="R398" s="3" t="s">
        <v>1259</v>
      </c>
      <c r="S398" s="25">
        <v>236.8</v>
      </c>
      <c r="T398" s="26">
        <v>100.3</v>
      </c>
      <c r="U398" s="27">
        <v>105.4</v>
      </c>
      <c r="V398" s="28">
        <v>106.8</v>
      </c>
      <c r="W398" s="3" t="s">
        <v>1259</v>
      </c>
      <c r="X398" s="3" t="s">
        <v>1259</v>
      </c>
      <c r="Y398" s="3" t="s">
        <v>1259</v>
      </c>
      <c r="Z398" s="3" t="s">
        <v>1259</v>
      </c>
      <c r="AA398" s="3" t="s">
        <v>1259</v>
      </c>
      <c r="AB398" s="3" t="s">
        <v>1259</v>
      </c>
      <c r="AC398" s="3" t="s">
        <v>1259</v>
      </c>
      <c r="AD398" s="3" t="s">
        <v>1259</v>
      </c>
      <c r="AE398" s="37">
        <v>204.4</v>
      </c>
      <c r="AF398" s="3" t="s">
        <v>1259</v>
      </c>
      <c r="AG398" s="3" t="s">
        <v>1259</v>
      </c>
      <c r="AH398" s="3" t="s">
        <v>1259</v>
      </c>
      <c r="AI398" s="3" t="s">
        <v>1259</v>
      </c>
      <c r="AJ398" s="3" t="s">
        <v>1259</v>
      </c>
      <c r="AK398" s="3" t="s">
        <v>1259</v>
      </c>
      <c r="AL398" s="44">
        <v>119.6</v>
      </c>
      <c r="AM398" s="3" t="s">
        <v>1259</v>
      </c>
      <c r="AN398" s="46">
        <v>49.7</v>
      </c>
      <c r="AO398" s="47">
        <v>127.574</v>
      </c>
      <c r="AP398" s="48">
        <v>54.1</v>
      </c>
      <c r="AQ398" s="49">
        <v>88.2</v>
      </c>
      <c r="AR398" s="3" t="s">
        <v>1259</v>
      </c>
      <c r="AS398" s="3" t="s">
        <v>1259</v>
      </c>
      <c r="AT398" s="3" t="s">
        <v>1259</v>
      </c>
      <c r="AU398" s="3" t="s">
        <v>1259</v>
      </c>
      <c r="AV398" s="3" t="s">
        <v>1259</v>
      </c>
      <c r="AW398" s="3" t="s">
        <v>1259</v>
      </c>
      <c r="AX398" s="56">
        <v>82.9</v>
      </c>
      <c r="AY398" s="57">
        <v>83.6</v>
      </c>
      <c r="AZ398" s="58">
        <v>82.6</v>
      </c>
      <c r="BA398" s="59">
        <v>84.7</v>
      </c>
    </row>
    <row r="399" spans="1:53" x14ac:dyDescent="0.25">
      <c r="A399" s="4">
        <v>36160</v>
      </c>
      <c r="B399" s="3" t="s">
        <v>1259</v>
      </c>
      <c r="C399" s="3" t="s">
        <v>1259</v>
      </c>
      <c r="D399" s="3" t="s">
        <v>1259</v>
      </c>
      <c r="E399" s="11">
        <v>66.099999999999994</v>
      </c>
      <c r="F399" s="12">
        <v>62.5</v>
      </c>
      <c r="G399" s="13">
        <v>75.3</v>
      </c>
      <c r="H399" s="3" t="s">
        <v>1259</v>
      </c>
      <c r="I399" s="3" t="s">
        <v>1259</v>
      </c>
      <c r="J399" s="3" t="s">
        <v>1259</v>
      </c>
      <c r="K399" s="3" t="s">
        <v>1259</v>
      </c>
      <c r="L399" s="3" t="s">
        <v>1259</v>
      </c>
      <c r="M399" s="3" t="s">
        <v>1259</v>
      </c>
      <c r="N399" s="3" t="s">
        <v>1259</v>
      </c>
      <c r="O399" s="3" t="s">
        <v>1259</v>
      </c>
      <c r="P399" s="3" t="s">
        <v>1259</v>
      </c>
      <c r="Q399" s="3" t="s">
        <v>1259</v>
      </c>
      <c r="R399" s="3" t="s">
        <v>1259</v>
      </c>
      <c r="S399" s="25">
        <v>233</v>
      </c>
      <c r="T399" s="26">
        <v>104.6</v>
      </c>
      <c r="U399" s="27">
        <v>106.6</v>
      </c>
      <c r="V399" s="28">
        <v>102.7</v>
      </c>
      <c r="W399" s="3" t="s">
        <v>1259</v>
      </c>
      <c r="X399" s="3" t="s">
        <v>1259</v>
      </c>
      <c r="Y399" s="3" t="s">
        <v>1259</v>
      </c>
      <c r="Z399" s="3" t="s">
        <v>1259</v>
      </c>
      <c r="AA399" s="3" t="s">
        <v>1259</v>
      </c>
      <c r="AB399" s="3" t="s">
        <v>1259</v>
      </c>
      <c r="AC399" s="3" t="s">
        <v>1259</v>
      </c>
      <c r="AD399" s="3" t="s">
        <v>1259</v>
      </c>
      <c r="AE399" s="37">
        <v>204.3</v>
      </c>
      <c r="AF399" s="3" t="s">
        <v>1259</v>
      </c>
      <c r="AG399" s="3" t="s">
        <v>1259</v>
      </c>
      <c r="AH399" s="3" t="s">
        <v>1259</v>
      </c>
      <c r="AI399" s="3" t="s">
        <v>1259</v>
      </c>
      <c r="AJ399" s="3" t="s">
        <v>1259</v>
      </c>
      <c r="AK399" s="3" t="s">
        <v>1259</v>
      </c>
      <c r="AL399" s="44">
        <v>121.4</v>
      </c>
      <c r="AM399" s="3" t="s">
        <v>1259</v>
      </c>
      <c r="AN399" s="46">
        <v>49.8</v>
      </c>
      <c r="AO399" s="47">
        <v>129.37799999999999</v>
      </c>
      <c r="AP399" s="48">
        <v>54.2</v>
      </c>
      <c r="AQ399" s="49">
        <v>88.8</v>
      </c>
      <c r="AR399" s="3" t="s">
        <v>1259</v>
      </c>
      <c r="AS399" s="3" t="s">
        <v>1259</v>
      </c>
      <c r="AT399" s="3" t="s">
        <v>1259</v>
      </c>
      <c r="AU399" s="3" t="s">
        <v>1259</v>
      </c>
      <c r="AV399" s="3" t="s">
        <v>1259</v>
      </c>
      <c r="AW399" s="3" t="s">
        <v>1259</v>
      </c>
      <c r="AX399" s="56">
        <v>82.5</v>
      </c>
      <c r="AY399" s="57">
        <v>83.4</v>
      </c>
      <c r="AZ399" s="58">
        <v>82.5</v>
      </c>
      <c r="BA399" s="59">
        <v>83.8</v>
      </c>
    </row>
    <row r="400" spans="1:53" x14ac:dyDescent="0.25">
      <c r="A400" s="4">
        <v>36191</v>
      </c>
      <c r="B400" s="3" t="s">
        <v>1259</v>
      </c>
      <c r="C400" s="3" t="s">
        <v>1259</v>
      </c>
      <c r="D400" s="3" t="s">
        <v>1259</v>
      </c>
      <c r="E400" s="11">
        <v>66.099999999999994</v>
      </c>
      <c r="F400" s="12">
        <v>62.5</v>
      </c>
      <c r="G400" s="13">
        <v>75.3</v>
      </c>
      <c r="H400" s="3" t="s">
        <v>1259</v>
      </c>
      <c r="I400" s="3" t="s">
        <v>1259</v>
      </c>
      <c r="J400" s="3" t="s">
        <v>1259</v>
      </c>
      <c r="K400" s="3" t="s">
        <v>1259</v>
      </c>
      <c r="L400" s="3" t="s">
        <v>1259</v>
      </c>
      <c r="M400" s="3" t="s">
        <v>1259</v>
      </c>
      <c r="N400" s="3" t="s">
        <v>1259</v>
      </c>
      <c r="O400" s="3" t="s">
        <v>1259</v>
      </c>
      <c r="P400" s="3" t="s">
        <v>1259</v>
      </c>
      <c r="Q400" s="3" t="s">
        <v>1259</v>
      </c>
      <c r="R400" s="3" t="s">
        <v>1259</v>
      </c>
      <c r="S400" s="25">
        <v>232.1</v>
      </c>
      <c r="T400" s="26">
        <v>103.8</v>
      </c>
      <c r="U400" s="27">
        <v>101.9</v>
      </c>
      <c r="V400" s="28">
        <v>104</v>
      </c>
      <c r="W400" s="3" t="s">
        <v>1259</v>
      </c>
      <c r="X400" s="3" t="s">
        <v>1259</v>
      </c>
      <c r="Y400" s="3" t="s">
        <v>1259</v>
      </c>
      <c r="Z400" s="3" t="s">
        <v>1259</v>
      </c>
      <c r="AA400" s="3" t="s">
        <v>1259</v>
      </c>
      <c r="AB400" s="3" t="s">
        <v>1259</v>
      </c>
      <c r="AC400" s="3" t="s">
        <v>1259</v>
      </c>
      <c r="AD400" s="3" t="s">
        <v>1259</v>
      </c>
      <c r="AE400" s="37">
        <v>204.6</v>
      </c>
      <c r="AF400" s="3" t="s">
        <v>1259</v>
      </c>
      <c r="AG400" s="3" t="s">
        <v>1259</v>
      </c>
      <c r="AH400" s="3" t="s">
        <v>1259</v>
      </c>
      <c r="AI400" s="3" t="s">
        <v>1259</v>
      </c>
      <c r="AJ400" s="3" t="s">
        <v>1259</v>
      </c>
      <c r="AK400" s="3" t="s">
        <v>1259</v>
      </c>
      <c r="AL400" s="44">
        <v>119.1</v>
      </c>
      <c r="AM400" s="3" t="s">
        <v>1259</v>
      </c>
      <c r="AN400" s="46">
        <v>50.4</v>
      </c>
      <c r="AO400" s="47">
        <v>130.26599999999999</v>
      </c>
      <c r="AP400" s="48">
        <v>55.4</v>
      </c>
      <c r="AQ400" s="49">
        <v>90.6</v>
      </c>
      <c r="AR400" s="3" t="s">
        <v>1259</v>
      </c>
      <c r="AS400" s="3" t="s">
        <v>1259</v>
      </c>
      <c r="AT400" s="3" t="s">
        <v>1259</v>
      </c>
      <c r="AU400" s="3" t="s">
        <v>1259</v>
      </c>
      <c r="AV400" s="3" t="s">
        <v>1259</v>
      </c>
      <c r="AW400" s="3" t="s">
        <v>1259</v>
      </c>
      <c r="AX400" s="56">
        <v>82.3</v>
      </c>
      <c r="AY400" s="57">
        <v>83.4</v>
      </c>
      <c r="AZ400" s="58">
        <v>82.4</v>
      </c>
      <c r="BA400" s="59">
        <v>83.1</v>
      </c>
    </row>
    <row r="401" spans="1:53" x14ac:dyDescent="0.25">
      <c r="A401" s="4">
        <v>36219</v>
      </c>
      <c r="B401" s="3" t="s">
        <v>1259</v>
      </c>
      <c r="C401" s="3" t="s">
        <v>1259</v>
      </c>
      <c r="D401" s="3" t="s">
        <v>1259</v>
      </c>
      <c r="E401" s="11">
        <v>66.099999999999994</v>
      </c>
      <c r="F401" s="12">
        <v>62.7</v>
      </c>
      <c r="G401" s="13">
        <v>75.3</v>
      </c>
      <c r="H401" s="3" t="s">
        <v>1259</v>
      </c>
      <c r="I401" s="3" t="s">
        <v>1259</v>
      </c>
      <c r="J401" s="3" t="s">
        <v>1259</v>
      </c>
      <c r="K401" s="3" t="s">
        <v>1259</v>
      </c>
      <c r="L401" s="3" t="s">
        <v>1259</v>
      </c>
      <c r="M401" s="3" t="s">
        <v>1259</v>
      </c>
      <c r="N401" s="3" t="s">
        <v>1259</v>
      </c>
      <c r="O401" s="3" t="s">
        <v>1259</v>
      </c>
      <c r="P401" s="3" t="s">
        <v>1259</v>
      </c>
      <c r="Q401" s="3" t="s">
        <v>1259</v>
      </c>
      <c r="R401" s="3" t="s">
        <v>1259</v>
      </c>
      <c r="S401" s="25">
        <v>233.3</v>
      </c>
      <c r="T401" s="26">
        <v>102</v>
      </c>
      <c r="U401" s="27">
        <v>100.2</v>
      </c>
      <c r="V401" s="28">
        <v>97.9</v>
      </c>
      <c r="W401" s="3" t="s">
        <v>1259</v>
      </c>
      <c r="X401" s="3" t="s">
        <v>1259</v>
      </c>
      <c r="Y401" s="3" t="s">
        <v>1259</v>
      </c>
      <c r="Z401" s="3" t="s">
        <v>1259</v>
      </c>
      <c r="AA401" s="3" t="s">
        <v>1259</v>
      </c>
      <c r="AB401" s="3" t="s">
        <v>1259</v>
      </c>
      <c r="AC401" s="3" t="s">
        <v>1259</v>
      </c>
      <c r="AD401" s="3" t="s">
        <v>1259</v>
      </c>
      <c r="AE401" s="37">
        <v>203.3</v>
      </c>
      <c r="AF401" s="3" t="s">
        <v>1259</v>
      </c>
      <c r="AG401" s="3" t="s">
        <v>1259</v>
      </c>
      <c r="AH401" s="3" t="s">
        <v>1259</v>
      </c>
      <c r="AI401" s="3" t="s">
        <v>1259</v>
      </c>
      <c r="AJ401" s="3" t="s">
        <v>1259</v>
      </c>
      <c r="AK401" s="3" t="s">
        <v>1259</v>
      </c>
      <c r="AL401" s="44">
        <v>120.3</v>
      </c>
      <c r="AM401" s="3" t="s">
        <v>1259</v>
      </c>
      <c r="AN401" s="46">
        <v>50.5</v>
      </c>
      <c r="AO401" s="47">
        <v>130.78399999999999</v>
      </c>
      <c r="AP401" s="48">
        <v>56</v>
      </c>
      <c r="AQ401" s="49">
        <v>91.2</v>
      </c>
      <c r="AR401" s="3" t="s">
        <v>1259</v>
      </c>
      <c r="AS401" s="3" t="s">
        <v>1259</v>
      </c>
      <c r="AT401" s="3" t="s">
        <v>1259</v>
      </c>
      <c r="AU401" s="3" t="s">
        <v>1259</v>
      </c>
      <c r="AV401" s="3" t="s">
        <v>1259</v>
      </c>
      <c r="AW401" s="3" t="s">
        <v>1259</v>
      </c>
      <c r="AX401" s="56">
        <v>82.6</v>
      </c>
      <c r="AY401" s="57">
        <v>83.6</v>
      </c>
      <c r="AZ401" s="58">
        <v>82.3</v>
      </c>
      <c r="BA401" s="59">
        <v>82.8</v>
      </c>
    </row>
    <row r="402" spans="1:53" x14ac:dyDescent="0.25">
      <c r="A402" s="4">
        <v>36250</v>
      </c>
      <c r="B402" s="3" t="s">
        <v>1259</v>
      </c>
      <c r="C402" s="3" t="s">
        <v>1259</v>
      </c>
      <c r="D402" s="3" t="s">
        <v>1259</v>
      </c>
      <c r="E402" s="11">
        <v>66.3</v>
      </c>
      <c r="F402" s="12">
        <v>62.8</v>
      </c>
      <c r="G402" s="13">
        <v>75.3</v>
      </c>
      <c r="H402" s="3" t="s">
        <v>1259</v>
      </c>
      <c r="I402" s="3" t="s">
        <v>1259</v>
      </c>
      <c r="J402" s="3" t="s">
        <v>1259</v>
      </c>
      <c r="K402" s="3" t="s">
        <v>1259</v>
      </c>
      <c r="L402" s="3" t="s">
        <v>1259</v>
      </c>
      <c r="M402" s="3" t="s">
        <v>1259</v>
      </c>
      <c r="N402" s="3" t="s">
        <v>1259</v>
      </c>
      <c r="O402" s="3" t="s">
        <v>1259</v>
      </c>
      <c r="P402" s="3" t="s">
        <v>1259</v>
      </c>
      <c r="Q402" s="3" t="s">
        <v>1259</v>
      </c>
      <c r="R402" s="3" t="s">
        <v>1259</v>
      </c>
      <c r="S402" s="25">
        <v>240.3</v>
      </c>
      <c r="T402" s="26">
        <v>101.7</v>
      </c>
      <c r="U402" s="27">
        <v>102.4</v>
      </c>
      <c r="V402" s="28">
        <v>100.8</v>
      </c>
      <c r="W402" s="3" t="s">
        <v>1259</v>
      </c>
      <c r="X402" s="3" t="s">
        <v>1259</v>
      </c>
      <c r="Y402" s="3" t="s">
        <v>1259</v>
      </c>
      <c r="Z402" s="3" t="s">
        <v>1259</v>
      </c>
      <c r="AA402" s="3" t="s">
        <v>1259</v>
      </c>
      <c r="AB402" s="3" t="s">
        <v>1259</v>
      </c>
      <c r="AC402" s="3" t="s">
        <v>1259</v>
      </c>
      <c r="AD402" s="3" t="s">
        <v>1259</v>
      </c>
      <c r="AE402" s="37">
        <v>201.7</v>
      </c>
      <c r="AF402" s="3" t="s">
        <v>1259</v>
      </c>
      <c r="AG402" s="3" t="s">
        <v>1259</v>
      </c>
      <c r="AH402" s="3" t="s">
        <v>1259</v>
      </c>
      <c r="AI402" s="3" t="s">
        <v>1259</v>
      </c>
      <c r="AJ402" s="3" t="s">
        <v>1259</v>
      </c>
      <c r="AK402" s="3" t="s">
        <v>1259</v>
      </c>
      <c r="AL402" s="44">
        <v>120.6</v>
      </c>
      <c r="AM402" s="3" t="s">
        <v>1259</v>
      </c>
      <c r="AN402" s="46">
        <v>50.7</v>
      </c>
      <c r="AO402" s="47">
        <v>133.54400000000001</v>
      </c>
      <c r="AP402" s="48">
        <v>56.8</v>
      </c>
      <c r="AQ402" s="49">
        <v>91.6</v>
      </c>
      <c r="AR402" s="3" t="s">
        <v>1259</v>
      </c>
      <c r="AS402" s="3" t="s">
        <v>1259</v>
      </c>
      <c r="AT402" s="3" t="s">
        <v>1259</v>
      </c>
      <c r="AU402" s="3" t="s">
        <v>1259</v>
      </c>
      <c r="AV402" s="3" t="s">
        <v>1259</v>
      </c>
      <c r="AW402" s="3" t="s">
        <v>1259</v>
      </c>
      <c r="AX402" s="56">
        <v>83.2</v>
      </c>
      <c r="AY402" s="57">
        <v>83.8</v>
      </c>
      <c r="AZ402" s="58">
        <v>82.3</v>
      </c>
      <c r="BA402" s="59">
        <v>82.9</v>
      </c>
    </row>
    <row r="403" spans="1:53" x14ac:dyDescent="0.25">
      <c r="A403" s="4">
        <v>36280</v>
      </c>
      <c r="B403" s="3" t="s">
        <v>1259</v>
      </c>
      <c r="C403" s="3" t="s">
        <v>1259</v>
      </c>
      <c r="D403" s="3" t="s">
        <v>1259</v>
      </c>
      <c r="E403" s="11">
        <v>66.3</v>
      </c>
      <c r="F403" s="12">
        <v>62.9</v>
      </c>
      <c r="G403" s="13">
        <v>75.3</v>
      </c>
      <c r="H403" s="3" t="s">
        <v>1259</v>
      </c>
      <c r="I403" s="3" t="s">
        <v>1259</v>
      </c>
      <c r="J403" s="3" t="s">
        <v>1259</v>
      </c>
      <c r="K403" s="3" t="s">
        <v>1259</v>
      </c>
      <c r="L403" s="3" t="s">
        <v>1259</v>
      </c>
      <c r="M403" s="3" t="s">
        <v>1259</v>
      </c>
      <c r="N403" s="3" t="s">
        <v>1259</v>
      </c>
      <c r="O403" s="3" t="s">
        <v>1259</v>
      </c>
      <c r="P403" s="3" t="s">
        <v>1259</v>
      </c>
      <c r="Q403" s="3" t="s">
        <v>1259</v>
      </c>
      <c r="R403" s="3" t="s">
        <v>1259</v>
      </c>
      <c r="S403" s="25">
        <v>242</v>
      </c>
      <c r="T403" s="26">
        <v>102</v>
      </c>
      <c r="U403" s="27">
        <v>101.6</v>
      </c>
      <c r="V403" s="28">
        <v>100.9</v>
      </c>
      <c r="W403" s="3" t="s">
        <v>1259</v>
      </c>
      <c r="X403" s="3" t="s">
        <v>1259</v>
      </c>
      <c r="Y403" s="3" t="s">
        <v>1259</v>
      </c>
      <c r="Z403" s="3" t="s">
        <v>1259</v>
      </c>
      <c r="AA403" s="3" t="s">
        <v>1259</v>
      </c>
      <c r="AB403" s="3" t="s">
        <v>1259</v>
      </c>
      <c r="AC403" s="3" t="s">
        <v>1259</v>
      </c>
      <c r="AD403" s="3" t="s">
        <v>1259</v>
      </c>
      <c r="AE403" s="37">
        <v>203</v>
      </c>
      <c r="AF403" s="3" t="s">
        <v>1259</v>
      </c>
      <c r="AG403" s="3" t="s">
        <v>1259</v>
      </c>
      <c r="AH403" s="3" t="s">
        <v>1259</v>
      </c>
      <c r="AI403" s="3" t="s">
        <v>1259</v>
      </c>
      <c r="AJ403" s="3" t="s">
        <v>1259</v>
      </c>
      <c r="AK403" s="3" t="s">
        <v>1259</v>
      </c>
      <c r="AL403" s="44">
        <v>120.6</v>
      </c>
      <c r="AM403" s="3" t="s">
        <v>1259</v>
      </c>
      <c r="AN403" s="46">
        <v>50.8</v>
      </c>
      <c r="AO403" s="47">
        <v>138.285</v>
      </c>
      <c r="AP403" s="48">
        <v>57.6</v>
      </c>
      <c r="AQ403" s="49">
        <v>91.9</v>
      </c>
      <c r="AR403" s="3" t="s">
        <v>1259</v>
      </c>
      <c r="AS403" s="3" t="s">
        <v>1259</v>
      </c>
      <c r="AT403" s="3" t="s">
        <v>1259</v>
      </c>
      <c r="AU403" s="3" t="s">
        <v>1259</v>
      </c>
      <c r="AV403" s="3" t="s">
        <v>1259</v>
      </c>
      <c r="AW403" s="3" t="s">
        <v>1259</v>
      </c>
      <c r="AX403" s="56">
        <v>83.9</v>
      </c>
      <c r="AY403" s="57">
        <v>83.8</v>
      </c>
      <c r="AZ403" s="58">
        <v>82.2</v>
      </c>
      <c r="BA403" s="59">
        <v>83.6</v>
      </c>
    </row>
    <row r="404" spans="1:53" x14ac:dyDescent="0.25">
      <c r="A404" s="4">
        <v>36311</v>
      </c>
      <c r="B404" s="3" t="s">
        <v>1259</v>
      </c>
      <c r="C404" s="3" t="s">
        <v>1259</v>
      </c>
      <c r="D404" s="3" t="s">
        <v>1259</v>
      </c>
      <c r="E404" s="11">
        <v>66.3</v>
      </c>
      <c r="F404" s="12">
        <v>62.9</v>
      </c>
      <c r="G404" s="13">
        <v>75.099999999999994</v>
      </c>
      <c r="H404" s="3" t="s">
        <v>1259</v>
      </c>
      <c r="I404" s="3" t="s">
        <v>1259</v>
      </c>
      <c r="J404" s="3" t="s">
        <v>1259</v>
      </c>
      <c r="K404" s="3" t="s">
        <v>1259</v>
      </c>
      <c r="L404" s="3" t="s">
        <v>1259</v>
      </c>
      <c r="M404" s="3" t="s">
        <v>1259</v>
      </c>
      <c r="N404" s="3" t="s">
        <v>1259</v>
      </c>
      <c r="O404" s="3" t="s">
        <v>1259</v>
      </c>
      <c r="P404" s="3" t="s">
        <v>1259</v>
      </c>
      <c r="Q404" s="3" t="s">
        <v>1259</v>
      </c>
      <c r="R404" s="3" t="s">
        <v>1259</v>
      </c>
      <c r="S404" s="25">
        <v>247.7</v>
      </c>
      <c r="T404" s="26">
        <v>102.9</v>
      </c>
      <c r="U404" s="27">
        <v>101.7</v>
      </c>
      <c r="V404" s="28">
        <v>101.9</v>
      </c>
      <c r="W404" s="3" t="s">
        <v>1259</v>
      </c>
      <c r="X404" s="3" t="s">
        <v>1259</v>
      </c>
      <c r="Y404" s="3" t="s">
        <v>1259</v>
      </c>
      <c r="Z404" s="3" t="s">
        <v>1259</v>
      </c>
      <c r="AA404" s="3" t="s">
        <v>1259</v>
      </c>
      <c r="AB404" s="3" t="s">
        <v>1259</v>
      </c>
      <c r="AC404" s="3" t="s">
        <v>1259</v>
      </c>
      <c r="AD404" s="3" t="s">
        <v>1259</v>
      </c>
      <c r="AE404" s="37">
        <v>202.4</v>
      </c>
      <c r="AF404" s="3" t="s">
        <v>1259</v>
      </c>
      <c r="AG404" s="3" t="s">
        <v>1259</v>
      </c>
      <c r="AH404" s="3" t="s">
        <v>1259</v>
      </c>
      <c r="AI404" s="3" t="s">
        <v>1259</v>
      </c>
      <c r="AJ404" s="3" t="s">
        <v>1259</v>
      </c>
      <c r="AK404" s="3" t="s">
        <v>1259</v>
      </c>
      <c r="AL404" s="44">
        <v>117.5</v>
      </c>
      <c r="AM404" s="3" t="s">
        <v>1259</v>
      </c>
      <c r="AN404" s="46">
        <v>50.9</v>
      </c>
      <c r="AO404" s="47">
        <v>138.572</v>
      </c>
      <c r="AP404" s="48">
        <v>58.6</v>
      </c>
      <c r="AQ404" s="49">
        <v>92.5</v>
      </c>
      <c r="AR404" s="3" t="s">
        <v>1259</v>
      </c>
      <c r="AS404" s="3" t="s">
        <v>1259</v>
      </c>
      <c r="AT404" s="3" t="s">
        <v>1259</v>
      </c>
      <c r="AU404" s="3" t="s">
        <v>1259</v>
      </c>
      <c r="AV404" s="3" t="s">
        <v>1259</v>
      </c>
      <c r="AW404" s="3" t="s">
        <v>1259</v>
      </c>
      <c r="AX404" s="56">
        <v>84.7</v>
      </c>
      <c r="AY404" s="57">
        <v>83.6</v>
      </c>
      <c r="AZ404" s="58">
        <v>82.3</v>
      </c>
      <c r="BA404" s="59">
        <v>84.6</v>
      </c>
    </row>
    <row r="405" spans="1:53" x14ac:dyDescent="0.25">
      <c r="A405" s="4">
        <v>36341</v>
      </c>
      <c r="B405" s="3" t="s">
        <v>1259</v>
      </c>
      <c r="C405" s="3" t="s">
        <v>1259</v>
      </c>
      <c r="D405" s="3" t="s">
        <v>1259</v>
      </c>
      <c r="E405" s="11">
        <v>66.3</v>
      </c>
      <c r="F405" s="12">
        <v>63</v>
      </c>
      <c r="G405" s="13">
        <v>75.2</v>
      </c>
      <c r="H405" s="3" t="s">
        <v>1259</v>
      </c>
      <c r="I405" s="3" t="s">
        <v>1259</v>
      </c>
      <c r="J405" s="3" t="s">
        <v>1259</v>
      </c>
      <c r="K405" s="3" t="s">
        <v>1259</v>
      </c>
      <c r="L405" s="3" t="s">
        <v>1259</v>
      </c>
      <c r="M405" s="3" t="s">
        <v>1259</v>
      </c>
      <c r="N405" s="3" t="s">
        <v>1259</v>
      </c>
      <c r="O405" s="3" t="s">
        <v>1259</v>
      </c>
      <c r="P405" s="3" t="s">
        <v>1259</v>
      </c>
      <c r="Q405" s="3" t="s">
        <v>1259</v>
      </c>
      <c r="R405" s="3" t="s">
        <v>1259</v>
      </c>
      <c r="S405" s="25">
        <v>252.4</v>
      </c>
      <c r="T405" s="26">
        <v>102.3</v>
      </c>
      <c r="U405" s="27">
        <v>101.4</v>
      </c>
      <c r="V405" s="28">
        <v>103.2</v>
      </c>
      <c r="W405" s="3" t="s">
        <v>1259</v>
      </c>
      <c r="X405" s="3" t="s">
        <v>1259</v>
      </c>
      <c r="Y405" s="3" t="s">
        <v>1259</v>
      </c>
      <c r="Z405" s="3" t="s">
        <v>1259</v>
      </c>
      <c r="AA405" s="3" t="s">
        <v>1259</v>
      </c>
      <c r="AB405" s="3" t="s">
        <v>1259</v>
      </c>
      <c r="AC405" s="3" t="s">
        <v>1259</v>
      </c>
      <c r="AD405" s="3" t="s">
        <v>1259</v>
      </c>
      <c r="AE405" s="37">
        <v>200.1</v>
      </c>
      <c r="AF405" s="3" t="s">
        <v>1259</v>
      </c>
      <c r="AG405" s="3" t="s">
        <v>1259</v>
      </c>
      <c r="AH405" s="3" t="s">
        <v>1259</v>
      </c>
      <c r="AI405" s="3" t="s">
        <v>1259</v>
      </c>
      <c r="AJ405" s="3" t="s">
        <v>1259</v>
      </c>
      <c r="AK405" s="3" t="s">
        <v>1259</v>
      </c>
      <c r="AL405" s="44">
        <v>120.1</v>
      </c>
      <c r="AM405" s="3" t="s">
        <v>1259</v>
      </c>
      <c r="AN405" s="46">
        <v>50.9</v>
      </c>
      <c r="AO405" s="47">
        <v>141.71700000000001</v>
      </c>
      <c r="AP405" s="48">
        <v>59.3</v>
      </c>
      <c r="AQ405" s="49">
        <v>93.8</v>
      </c>
      <c r="AR405" s="3" t="s">
        <v>1259</v>
      </c>
      <c r="AS405" s="3" t="s">
        <v>1259</v>
      </c>
      <c r="AT405" s="3" t="s">
        <v>1259</v>
      </c>
      <c r="AU405" s="3" t="s">
        <v>1259</v>
      </c>
      <c r="AV405" s="3" t="s">
        <v>1259</v>
      </c>
      <c r="AW405" s="3" t="s">
        <v>1259</v>
      </c>
      <c r="AX405" s="56">
        <v>85.2</v>
      </c>
      <c r="AY405" s="57">
        <v>83.3</v>
      </c>
      <c r="AZ405" s="58">
        <v>82.6</v>
      </c>
      <c r="BA405" s="59">
        <v>85.6</v>
      </c>
    </row>
    <row r="406" spans="1:53" x14ac:dyDescent="0.25">
      <c r="A406" s="4">
        <v>36372</v>
      </c>
      <c r="B406" s="3" t="s">
        <v>1259</v>
      </c>
      <c r="C406" s="3" t="s">
        <v>1259</v>
      </c>
      <c r="D406" s="3" t="s">
        <v>1259</v>
      </c>
      <c r="E406" s="11">
        <v>66.5</v>
      </c>
      <c r="F406" s="12">
        <v>63.1</v>
      </c>
      <c r="G406" s="13">
        <v>75.3</v>
      </c>
      <c r="H406" s="3" t="s">
        <v>1259</v>
      </c>
      <c r="I406" s="3" t="s">
        <v>1259</v>
      </c>
      <c r="J406" s="3" t="s">
        <v>1259</v>
      </c>
      <c r="K406" s="3" t="s">
        <v>1259</v>
      </c>
      <c r="L406" s="3" t="s">
        <v>1259</v>
      </c>
      <c r="M406" s="3" t="s">
        <v>1259</v>
      </c>
      <c r="N406" s="3" t="s">
        <v>1259</v>
      </c>
      <c r="O406" s="3" t="s">
        <v>1259</v>
      </c>
      <c r="P406" s="3" t="s">
        <v>1259</v>
      </c>
      <c r="Q406" s="3" t="s">
        <v>1259</v>
      </c>
      <c r="R406" s="3" t="s">
        <v>1259</v>
      </c>
      <c r="S406" s="25">
        <v>256.3</v>
      </c>
      <c r="T406" s="26">
        <v>101.6</v>
      </c>
      <c r="U406" s="27">
        <v>102.3</v>
      </c>
      <c r="V406" s="28">
        <v>102.5</v>
      </c>
      <c r="W406" s="3" t="s">
        <v>1259</v>
      </c>
      <c r="X406" s="3" t="s">
        <v>1259</v>
      </c>
      <c r="Y406" s="3" t="s">
        <v>1259</v>
      </c>
      <c r="Z406" s="3" t="s">
        <v>1259</v>
      </c>
      <c r="AA406" s="3" t="s">
        <v>1259</v>
      </c>
      <c r="AB406" s="3" t="s">
        <v>1259</v>
      </c>
      <c r="AC406" s="3" t="s">
        <v>1259</v>
      </c>
      <c r="AD406" s="3" t="s">
        <v>1259</v>
      </c>
      <c r="AE406" s="37">
        <v>202.7</v>
      </c>
      <c r="AF406" s="3" t="s">
        <v>1259</v>
      </c>
      <c r="AG406" s="3" t="s">
        <v>1259</v>
      </c>
      <c r="AH406" s="3" t="s">
        <v>1259</v>
      </c>
      <c r="AI406" s="3" t="s">
        <v>1259</v>
      </c>
      <c r="AJ406" s="3" t="s">
        <v>1259</v>
      </c>
      <c r="AK406" s="3" t="s">
        <v>1259</v>
      </c>
      <c r="AL406" s="44">
        <v>117</v>
      </c>
      <c r="AM406" s="3" t="s">
        <v>1259</v>
      </c>
      <c r="AN406" s="46">
        <v>51</v>
      </c>
      <c r="AO406" s="47">
        <v>146.08699999999999</v>
      </c>
      <c r="AP406" s="48">
        <v>60.5</v>
      </c>
      <c r="AQ406" s="49">
        <v>94.5</v>
      </c>
      <c r="AR406" s="3" t="s">
        <v>1259</v>
      </c>
      <c r="AS406" s="3" t="s">
        <v>1259</v>
      </c>
      <c r="AT406" s="3" t="s">
        <v>1259</v>
      </c>
      <c r="AU406" s="3" t="s">
        <v>1259</v>
      </c>
      <c r="AV406" s="3" t="s">
        <v>1259</v>
      </c>
      <c r="AW406" s="3" t="s">
        <v>1259</v>
      </c>
      <c r="AX406" s="56">
        <v>85.5</v>
      </c>
      <c r="AY406" s="57">
        <v>83</v>
      </c>
      <c r="AZ406" s="58">
        <v>83.2</v>
      </c>
      <c r="BA406" s="59">
        <v>86.4</v>
      </c>
    </row>
    <row r="407" spans="1:53" x14ac:dyDescent="0.25">
      <c r="A407" s="4">
        <v>36403</v>
      </c>
      <c r="B407" s="3" t="s">
        <v>1259</v>
      </c>
      <c r="C407" s="3" t="s">
        <v>1259</v>
      </c>
      <c r="D407" s="3" t="s">
        <v>1259</v>
      </c>
      <c r="E407" s="11">
        <v>66.7</v>
      </c>
      <c r="F407" s="12">
        <v>63.3</v>
      </c>
      <c r="G407" s="13">
        <v>75.3</v>
      </c>
      <c r="H407" s="3" t="s">
        <v>1259</v>
      </c>
      <c r="I407" s="3" t="s">
        <v>1259</v>
      </c>
      <c r="J407" s="3" t="s">
        <v>1259</v>
      </c>
      <c r="K407" s="3" t="s">
        <v>1259</v>
      </c>
      <c r="L407" s="3" t="s">
        <v>1259</v>
      </c>
      <c r="M407" s="3" t="s">
        <v>1259</v>
      </c>
      <c r="N407" s="3" t="s">
        <v>1259</v>
      </c>
      <c r="O407" s="3" t="s">
        <v>1259</v>
      </c>
      <c r="P407" s="3" t="s">
        <v>1259</v>
      </c>
      <c r="Q407" s="3" t="s">
        <v>1259</v>
      </c>
      <c r="R407" s="3" t="s">
        <v>1259</v>
      </c>
      <c r="S407" s="25">
        <v>257.39999999999998</v>
      </c>
      <c r="T407" s="26">
        <v>100.5</v>
      </c>
      <c r="U407" s="27">
        <v>99.6</v>
      </c>
      <c r="V407" s="28">
        <v>100.4</v>
      </c>
      <c r="W407" s="3" t="s">
        <v>1259</v>
      </c>
      <c r="X407" s="3" t="s">
        <v>1259</v>
      </c>
      <c r="Y407" s="3" t="s">
        <v>1259</v>
      </c>
      <c r="Z407" s="3" t="s">
        <v>1259</v>
      </c>
      <c r="AA407" s="3" t="s">
        <v>1259</v>
      </c>
      <c r="AB407" s="3" t="s">
        <v>1259</v>
      </c>
      <c r="AC407" s="3" t="s">
        <v>1259</v>
      </c>
      <c r="AD407" s="3" t="s">
        <v>1259</v>
      </c>
      <c r="AE407" s="37">
        <v>206.1</v>
      </c>
      <c r="AF407" s="3" t="s">
        <v>1259</v>
      </c>
      <c r="AG407" s="3" t="s">
        <v>1259</v>
      </c>
      <c r="AH407" s="3" t="s">
        <v>1259</v>
      </c>
      <c r="AI407" s="3" t="s">
        <v>1259</v>
      </c>
      <c r="AJ407" s="3" t="s">
        <v>1259</v>
      </c>
      <c r="AK407" s="3" t="s">
        <v>1259</v>
      </c>
      <c r="AL407" s="44">
        <v>119.3</v>
      </c>
      <c r="AM407" s="3" t="s">
        <v>1259</v>
      </c>
      <c r="AN407" s="46">
        <v>51.4</v>
      </c>
      <c r="AO407" s="47">
        <v>148.96600000000001</v>
      </c>
      <c r="AP407" s="48">
        <v>61.8</v>
      </c>
      <c r="AQ407" s="49">
        <v>95.3</v>
      </c>
      <c r="AR407" s="3" t="s">
        <v>1259</v>
      </c>
      <c r="AS407" s="3" t="s">
        <v>1259</v>
      </c>
      <c r="AT407" s="3" t="s">
        <v>1259</v>
      </c>
      <c r="AU407" s="3" t="s">
        <v>1259</v>
      </c>
      <c r="AV407" s="3" t="s">
        <v>1259</v>
      </c>
      <c r="AW407" s="3" t="s">
        <v>1259</v>
      </c>
      <c r="AX407" s="56">
        <v>85.7</v>
      </c>
      <c r="AY407" s="57">
        <v>83</v>
      </c>
      <c r="AZ407" s="58">
        <v>84.1</v>
      </c>
      <c r="BA407" s="59">
        <v>87</v>
      </c>
    </row>
    <row r="408" spans="1:53" x14ac:dyDescent="0.25">
      <c r="A408" s="4">
        <v>36433</v>
      </c>
      <c r="B408" s="3" t="s">
        <v>1259</v>
      </c>
      <c r="C408" s="3" t="s">
        <v>1259</v>
      </c>
      <c r="D408" s="3" t="s">
        <v>1259</v>
      </c>
      <c r="E408" s="11">
        <v>66.8</v>
      </c>
      <c r="F408" s="12">
        <v>63.6</v>
      </c>
      <c r="G408" s="13">
        <v>75.400000000000006</v>
      </c>
      <c r="H408" s="3" t="s">
        <v>1259</v>
      </c>
      <c r="I408" s="3" t="s">
        <v>1259</v>
      </c>
      <c r="J408" s="3" t="s">
        <v>1259</v>
      </c>
      <c r="K408" s="3" t="s">
        <v>1259</v>
      </c>
      <c r="L408" s="3" t="s">
        <v>1259</v>
      </c>
      <c r="M408" s="3" t="s">
        <v>1259</v>
      </c>
      <c r="N408" s="3" t="s">
        <v>1259</v>
      </c>
      <c r="O408" s="3" t="s">
        <v>1259</v>
      </c>
      <c r="P408" s="3" t="s">
        <v>1259</v>
      </c>
      <c r="Q408" s="3" t="s">
        <v>1259</v>
      </c>
      <c r="R408" s="3" t="s">
        <v>1259</v>
      </c>
      <c r="S408" s="25">
        <v>256.7</v>
      </c>
      <c r="T408" s="26">
        <v>97.1</v>
      </c>
      <c r="U408" s="27">
        <v>97.4</v>
      </c>
      <c r="V408" s="28">
        <v>99.5</v>
      </c>
      <c r="W408" s="3" t="s">
        <v>1259</v>
      </c>
      <c r="X408" s="3" t="s">
        <v>1259</v>
      </c>
      <c r="Y408" s="3" t="s">
        <v>1259</v>
      </c>
      <c r="Z408" s="3" t="s">
        <v>1259</v>
      </c>
      <c r="AA408" s="3" t="s">
        <v>1259</v>
      </c>
      <c r="AB408" s="3" t="s">
        <v>1259</v>
      </c>
      <c r="AC408" s="3" t="s">
        <v>1259</v>
      </c>
      <c r="AD408" s="3" t="s">
        <v>1259</v>
      </c>
      <c r="AE408" s="37">
        <v>204</v>
      </c>
      <c r="AF408" s="3" t="s">
        <v>1259</v>
      </c>
      <c r="AG408" s="3" t="s">
        <v>1259</v>
      </c>
      <c r="AH408" s="3" t="s">
        <v>1259</v>
      </c>
      <c r="AI408" s="3" t="s">
        <v>1259</v>
      </c>
      <c r="AJ408" s="3" t="s">
        <v>1259</v>
      </c>
      <c r="AK408" s="3" t="s">
        <v>1259</v>
      </c>
      <c r="AL408" s="44">
        <v>120</v>
      </c>
      <c r="AM408" s="3" t="s">
        <v>1259</v>
      </c>
      <c r="AN408" s="46">
        <v>51.7</v>
      </c>
      <c r="AO408" s="47">
        <v>151.863</v>
      </c>
      <c r="AP408" s="48">
        <v>62.5</v>
      </c>
      <c r="AQ408" s="49">
        <v>95.6</v>
      </c>
      <c r="AR408" s="3" t="s">
        <v>1259</v>
      </c>
      <c r="AS408" s="3" t="s">
        <v>1259</v>
      </c>
      <c r="AT408" s="3" t="s">
        <v>1259</v>
      </c>
      <c r="AU408" s="3" t="s">
        <v>1259</v>
      </c>
      <c r="AV408" s="3" t="s">
        <v>1259</v>
      </c>
      <c r="AW408" s="3" t="s">
        <v>1259</v>
      </c>
      <c r="AX408" s="56">
        <v>86.1</v>
      </c>
      <c r="AY408" s="57">
        <v>83.5</v>
      </c>
      <c r="AZ408" s="58">
        <v>85.1</v>
      </c>
      <c r="BA408" s="59">
        <v>87.3</v>
      </c>
    </row>
    <row r="409" spans="1:53" x14ac:dyDescent="0.25">
      <c r="A409" s="4">
        <v>36464</v>
      </c>
      <c r="B409" s="3" t="s">
        <v>1259</v>
      </c>
      <c r="C409" s="3" t="s">
        <v>1259</v>
      </c>
      <c r="D409" s="3" t="s">
        <v>1259</v>
      </c>
      <c r="E409" s="11">
        <v>66.900000000000006</v>
      </c>
      <c r="F409" s="12">
        <v>63.7</v>
      </c>
      <c r="G409" s="13">
        <v>75.400000000000006</v>
      </c>
      <c r="H409" s="3" t="s">
        <v>1259</v>
      </c>
      <c r="I409" s="3" t="s">
        <v>1259</v>
      </c>
      <c r="J409" s="3" t="s">
        <v>1259</v>
      </c>
      <c r="K409" s="3" t="s">
        <v>1259</v>
      </c>
      <c r="L409" s="3" t="s">
        <v>1259</v>
      </c>
      <c r="M409" s="3" t="s">
        <v>1259</v>
      </c>
      <c r="N409" s="3" t="s">
        <v>1259</v>
      </c>
      <c r="O409" s="3" t="s">
        <v>1259</v>
      </c>
      <c r="P409" s="3" t="s">
        <v>1259</v>
      </c>
      <c r="Q409" s="3" t="s">
        <v>1259</v>
      </c>
      <c r="R409" s="3" t="s">
        <v>1259</v>
      </c>
      <c r="S409" s="25">
        <v>263.89999999999998</v>
      </c>
      <c r="T409" s="26">
        <v>95.8</v>
      </c>
      <c r="U409" s="27">
        <v>100.2</v>
      </c>
      <c r="V409" s="28">
        <v>97.7</v>
      </c>
      <c r="W409" s="3" t="s">
        <v>1259</v>
      </c>
      <c r="X409" s="3" t="s">
        <v>1259</v>
      </c>
      <c r="Y409" s="3" t="s">
        <v>1259</v>
      </c>
      <c r="Z409" s="3" t="s">
        <v>1259</v>
      </c>
      <c r="AA409" s="3" t="s">
        <v>1259</v>
      </c>
      <c r="AB409" s="3" t="s">
        <v>1259</v>
      </c>
      <c r="AC409" s="3" t="s">
        <v>1259</v>
      </c>
      <c r="AD409" s="3" t="s">
        <v>1259</v>
      </c>
      <c r="AE409" s="37">
        <v>204.2</v>
      </c>
      <c r="AF409" s="3" t="s">
        <v>1259</v>
      </c>
      <c r="AG409" s="3" t="s">
        <v>1259</v>
      </c>
      <c r="AH409" s="3" t="s">
        <v>1259</v>
      </c>
      <c r="AI409" s="3" t="s">
        <v>1259</v>
      </c>
      <c r="AJ409" s="3" t="s">
        <v>1259</v>
      </c>
      <c r="AK409" s="3" t="s">
        <v>1259</v>
      </c>
      <c r="AL409" s="44">
        <v>119</v>
      </c>
      <c r="AM409" s="3" t="s">
        <v>1259</v>
      </c>
      <c r="AN409" s="46">
        <v>51.8</v>
      </c>
      <c r="AO409" s="47">
        <v>154.989</v>
      </c>
      <c r="AP409" s="48">
        <v>63.8</v>
      </c>
      <c r="AQ409" s="49">
        <v>95.9</v>
      </c>
      <c r="AR409" s="3" t="s">
        <v>1259</v>
      </c>
      <c r="AS409" s="3" t="s">
        <v>1259</v>
      </c>
      <c r="AT409" s="3" t="s">
        <v>1259</v>
      </c>
      <c r="AU409" s="3" t="s">
        <v>1259</v>
      </c>
      <c r="AV409" s="3" t="s">
        <v>1259</v>
      </c>
      <c r="AW409" s="3" t="s">
        <v>1259</v>
      </c>
      <c r="AX409" s="56">
        <v>86.9</v>
      </c>
      <c r="AY409" s="57">
        <v>84.6</v>
      </c>
      <c r="AZ409" s="58">
        <v>86.4</v>
      </c>
      <c r="BA409" s="59">
        <v>87.9</v>
      </c>
    </row>
    <row r="410" spans="1:53" x14ac:dyDescent="0.25">
      <c r="A410" s="4">
        <v>36494</v>
      </c>
      <c r="B410" s="3" t="s">
        <v>1259</v>
      </c>
      <c r="C410" s="3" t="s">
        <v>1259</v>
      </c>
      <c r="D410" s="3" t="s">
        <v>1259</v>
      </c>
      <c r="E410" s="11">
        <v>67.099999999999994</v>
      </c>
      <c r="F410" s="12">
        <v>64</v>
      </c>
      <c r="G410" s="13">
        <v>75.400000000000006</v>
      </c>
      <c r="H410" s="3" t="s">
        <v>1259</v>
      </c>
      <c r="I410" s="3" t="s">
        <v>1259</v>
      </c>
      <c r="J410" s="3" t="s">
        <v>1259</v>
      </c>
      <c r="K410" s="3" t="s">
        <v>1259</v>
      </c>
      <c r="L410" s="3" t="s">
        <v>1259</v>
      </c>
      <c r="M410" s="3" t="s">
        <v>1259</v>
      </c>
      <c r="N410" s="3" t="s">
        <v>1259</v>
      </c>
      <c r="O410" s="3" t="s">
        <v>1259</v>
      </c>
      <c r="P410" s="3" t="s">
        <v>1259</v>
      </c>
      <c r="Q410" s="3" t="s">
        <v>1259</v>
      </c>
      <c r="R410" s="3" t="s">
        <v>1259</v>
      </c>
      <c r="S410" s="25">
        <v>262.2</v>
      </c>
      <c r="T410" s="26">
        <v>94.3</v>
      </c>
      <c r="U410" s="27">
        <v>95.9</v>
      </c>
      <c r="V410" s="28">
        <v>95.3</v>
      </c>
      <c r="W410" s="3" t="s">
        <v>1259</v>
      </c>
      <c r="X410" s="3" t="s">
        <v>1259</v>
      </c>
      <c r="Y410" s="3" t="s">
        <v>1259</v>
      </c>
      <c r="Z410" s="3" t="s">
        <v>1259</v>
      </c>
      <c r="AA410" s="3" t="s">
        <v>1259</v>
      </c>
      <c r="AB410" s="3" t="s">
        <v>1259</v>
      </c>
      <c r="AC410" s="3" t="s">
        <v>1259</v>
      </c>
      <c r="AD410" s="3" t="s">
        <v>1259</v>
      </c>
      <c r="AE410" s="37">
        <v>205.6</v>
      </c>
      <c r="AF410" s="3" t="s">
        <v>1259</v>
      </c>
      <c r="AG410" s="3" t="s">
        <v>1259</v>
      </c>
      <c r="AH410" s="3" t="s">
        <v>1259</v>
      </c>
      <c r="AI410" s="3" t="s">
        <v>1259</v>
      </c>
      <c r="AJ410" s="3" t="s">
        <v>1259</v>
      </c>
      <c r="AK410" s="3" t="s">
        <v>1259</v>
      </c>
      <c r="AL410" s="44">
        <v>119.2</v>
      </c>
      <c r="AM410" s="3" t="s">
        <v>1259</v>
      </c>
      <c r="AN410" s="46">
        <v>51.6</v>
      </c>
      <c r="AO410" s="47">
        <v>155.17099999999999</v>
      </c>
      <c r="AP410" s="48">
        <v>64.400000000000006</v>
      </c>
      <c r="AQ410" s="49">
        <v>96.2</v>
      </c>
      <c r="AR410" s="3" t="s">
        <v>1259</v>
      </c>
      <c r="AS410" s="3" t="s">
        <v>1259</v>
      </c>
      <c r="AT410" s="3" t="s">
        <v>1259</v>
      </c>
      <c r="AU410" s="3" t="s">
        <v>1259</v>
      </c>
      <c r="AV410" s="3" t="s">
        <v>1259</v>
      </c>
      <c r="AW410" s="3" t="s">
        <v>1259</v>
      </c>
      <c r="AX410" s="56">
        <v>88.3</v>
      </c>
      <c r="AY410" s="57">
        <v>86.4</v>
      </c>
      <c r="AZ410" s="58">
        <v>87.8</v>
      </c>
      <c r="BA410" s="59">
        <v>88.7</v>
      </c>
    </row>
    <row r="411" spans="1:53" x14ac:dyDescent="0.25">
      <c r="A411" s="4">
        <v>36525</v>
      </c>
      <c r="B411" s="3" t="s">
        <v>1259</v>
      </c>
      <c r="C411" s="3" t="s">
        <v>1259</v>
      </c>
      <c r="D411" s="3" t="s">
        <v>1259</v>
      </c>
      <c r="E411" s="11">
        <v>67.3</v>
      </c>
      <c r="F411" s="12">
        <v>64.2</v>
      </c>
      <c r="G411" s="13">
        <v>75.5</v>
      </c>
      <c r="H411" s="3" t="s">
        <v>1259</v>
      </c>
      <c r="I411" s="3" t="s">
        <v>1259</v>
      </c>
      <c r="J411" s="3" t="s">
        <v>1259</v>
      </c>
      <c r="K411" s="3" t="s">
        <v>1259</v>
      </c>
      <c r="L411" s="3" t="s">
        <v>1259</v>
      </c>
      <c r="M411" s="3" t="s">
        <v>1259</v>
      </c>
      <c r="N411" s="3" t="s">
        <v>1259</v>
      </c>
      <c r="O411" s="3" t="s">
        <v>1259</v>
      </c>
      <c r="P411" s="3" t="s">
        <v>1259</v>
      </c>
      <c r="Q411" s="3" t="s">
        <v>1259</v>
      </c>
      <c r="R411" s="3" t="s">
        <v>1259</v>
      </c>
      <c r="S411" s="25">
        <v>264.8</v>
      </c>
      <c r="T411" s="26">
        <v>95.7</v>
      </c>
      <c r="U411" s="27">
        <v>95.5</v>
      </c>
      <c r="V411" s="28">
        <v>95.5</v>
      </c>
      <c r="W411" s="3" t="s">
        <v>1259</v>
      </c>
      <c r="X411" s="3" t="s">
        <v>1259</v>
      </c>
      <c r="Y411" s="3" t="s">
        <v>1259</v>
      </c>
      <c r="Z411" s="3" t="s">
        <v>1259</v>
      </c>
      <c r="AA411" s="3" t="s">
        <v>1259</v>
      </c>
      <c r="AB411" s="3" t="s">
        <v>1259</v>
      </c>
      <c r="AC411" s="3" t="s">
        <v>1259</v>
      </c>
      <c r="AD411" s="3" t="s">
        <v>1259</v>
      </c>
      <c r="AE411" s="37">
        <v>200.5</v>
      </c>
      <c r="AF411" s="3" t="s">
        <v>1259</v>
      </c>
      <c r="AG411" s="3" t="s">
        <v>1259</v>
      </c>
      <c r="AH411" s="3" t="s">
        <v>1259</v>
      </c>
      <c r="AI411" s="3" t="s">
        <v>1259</v>
      </c>
      <c r="AJ411" s="3" t="s">
        <v>1259</v>
      </c>
      <c r="AK411" s="3" t="s">
        <v>1259</v>
      </c>
      <c r="AL411" s="44">
        <v>120.1</v>
      </c>
      <c r="AM411" s="3" t="s">
        <v>1259</v>
      </c>
      <c r="AN411" s="46">
        <v>51.5</v>
      </c>
      <c r="AO411" s="47">
        <v>155.38900000000001</v>
      </c>
      <c r="AP411" s="48">
        <v>64.7</v>
      </c>
      <c r="AQ411" s="49">
        <v>96.4</v>
      </c>
      <c r="AR411" s="3" t="s">
        <v>1259</v>
      </c>
      <c r="AS411" s="3" t="s">
        <v>1259</v>
      </c>
      <c r="AT411" s="3" t="s">
        <v>1259</v>
      </c>
      <c r="AU411" s="3" t="s">
        <v>1259</v>
      </c>
      <c r="AV411" s="3" t="s">
        <v>1259</v>
      </c>
      <c r="AW411" s="3" t="s">
        <v>1259</v>
      </c>
      <c r="AX411" s="56">
        <v>90.2</v>
      </c>
      <c r="AY411" s="57">
        <v>88.8</v>
      </c>
      <c r="AZ411" s="58">
        <v>89.5</v>
      </c>
      <c r="BA411" s="59">
        <v>90</v>
      </c>
    </row>
    <row r="412" spans="1:53" x14ac:dyDescent="0.25">
      <c r="A412" s="4">
        <v>36556</v>
      </c>
      <c r="B412" s="3" t="s">
        <v>1259</v>
      </c>
      <c r="C412" s="3" t="s">
        <v>1259</v>
      </c>
      <c r="D412" s="3" t="s">
        <v>1259</v>
      </c>
      <c r="E412" s="11">
        <v>67.3</v>
      </c>
      <c r="F412" s="12">
        <v>64.2</v>
      </c>
      <c r="G412" s="13">
        <v>75.5</v>
      </c>
      <c r="H412" s="3" t="s">
        <v>1259</v>
      </c>
      <c r="I412" s="3" t="s">
        <v>1259</v>
      </c>
      <c r="J412" s="3" t="s">
        <v>1259</v>
      </c>
      <c r="K412" s="3" t="s">
        <v>1259</v>
      </c>
      <c r="L412" s="3" t="s">
        <v>1259</v>
      </c>
      <c r="M412" s="3" t="s">
        <v>1259</v>
      </c>
      <c r="N412" s="3" t="s">
        <v>1259</v>
      </c>
      <c r="O412" s="3" t="s">
        <v>1259</v>
      </c>
      <c r="P412" s="3" t="s">
        <v>1259</v>
      </c>
      <c r="Q412" s="3" t="s">
        <v>1259</v>
      </c>
      <c r="R412" s="3" t="s">
        <v>1259</v>
      </c>
      <c r="S412" s="25">
        <v>269.2</v>
      </c>
      <c r="T412" s="26">
        <v>97.5</v>
      </c>
      <c r="U412" s="27">
        <v>95.6</v>
      </c>
      <c r="V412" s="28">
        <v>97.2</v>
      </c>
      <c r="W412" s="3" t="s">
        <v>1259</v>
      </c>
      <c r="X412" s="3" t="s">
        <v>1259</v>
      </c>
      <c r="Y412" s="3" t="s">
        <v>1259</v>
      </c>
      <c r="Z412" s="3" t="s">
        <v>1259</v>
      </c>
      <c r="AA412" s="3" t="s">
        <v>1259</v>
      </c>
      <c r="AB412" s="3" t="s">
        <v>1259</v>
      </c>
      <c r="AC412" s="3" t="s">
        <v>1259</v>
      </c>
      <c r="AD412" s="3" t="s">
        <v>1259</v>
      </c>
      <c r="AE412" s="37">
        <v>195.8</v>
      </c>
      <c r="AF412" s="3" t="s">
        <v>1259</v>
      </c>
      <c r="AG412" s="39">
        <v>132.9</v>
      </c>
      <c r="AH412" s="3" t="s">
        <v>1259</v>
      </c>
      <c r="AI412" s="3" t="s">
        <v>1259</v>
      </c>
      <c r="AJ412" s="3" t="s">
        <v>1259</v>
      </c>
      <c r="AK412" s="3" t="s">
        <v>1259</v>
      </c>
      <c r="AL412" s="44">
        <v>118.4</v>
      </c>
      <c r="AM412" s="3" t="s">
        <v>1259</v>
      </c>
      <c r="AN412" s="46">
        <v>51.7</v>
      </c>
      <c r="AO412" s="47">
        <v>157.27000000000001</v>
      </c>
      <c r="AP412" s="48">
        <v>66.3</v>
      </c>
      <c r="AQ412" s="49">
        <v>97</v>
      </c>
      <c r="AR412" s="3" t="s">
        <v>1259</v>
      </c>
      <c r="AS412" s="3" t="s">
        <v>1259</v>
      </c>
      <c r="AT412" s="3" t="s">
        <v>1259</v>
      </c>
      <c r="AU412" s="3" t="s">
        <v>1259</v>
      </c>
      <c r="AV412" s="3" t="s">
        <v>1259</v>
      </c>
      <c r="AW412" s="3" t="s">
        <v>1259</v>
      </c>
      <c r="AX412" s="56">
        <v>92.3</v>
      </c>
      <c r="AY412" s="57">
        <v>91.5</v>
      </c>
      <c r="AZ412" s="58">
        <v>91.2</v>
      </c>
      <c r="BA412" s="59">
        <v>91.9</v>
      </c>
    </row>
    <row r="413" spans="1:53" x14ac:dyDescent="0.25">
      <c r="A413" s="4">
        <v>36585</v>
      </c>
      <c r="B413" s="3" t="s">
        <v>1259</v>
      </c>
      <c r="C413" s="3" t="s">
        <v>1259</v>
      </c>
      <c r="D413" s="3" t="s">
        <v>1259</v>
      </c>
      <c r="E413" s="11">
        <v>67.5</v>
      </c>
      <c r="F413" s="12">
        <v>64.599999999999994</v>
      </c>
      <c r="G413" s="13">
        <v>75.5</v>
      </c>
      <c r="H413" s="3" t="s">
        <v>1259</v>
      </c>
      <c r="I413" s="3" t="s">
        <v>1259</v>
      </c>
      <c r="J413" s="3" t="s">
        <v>1259</v>
      </c>
      <c r="K413" s="3" t="s">
        <v>1259</v>
      </c>
      <c r="L413" s="3" t="s">
        <v>1259</v>
      </c>
      <c r="M413" s="3" t="s">
        <v>1259</v>
      </c>
      <c r="N413" s="3" t="s">
        <v>1259</v>
      </c>
      <c r="O413" s="3" t="s">
        <v>1259</v>
      </c>
      <c r="P413" s="3" t="s">
        <v>1259</v>
      </c>
      <c r="Q413" s="3" t="s">
        <v>1259</v>
      </c>
      <c r="R413" s="3" t="s">
        <v>1259</v>
      </c>
      <c r="S413" s="25">
        <v>268.39999999999998</v>
      </c>
      <c r="T413" s="26">
        <v>97.5</v>
      </c>
      <c r="U413" s="27">
        <v>98.1</v>
      </c>
      <c r="V413" s="28">
        <v>97.6</v>
      </c>
      <c r="W413" s="3" t="s">
        <v>1259</v>
      </c>
      <c r="X413" s="3" t="s">
        <v>1259</v>
      </c>
      <c r="Y413" s="3" t="s">
        <v>1259</v>
      </c>
      <c r="Z413" s="3" t="s">
        <v>1259</v>
      </c>
      <c r="AA413" s="3" t="s">
        <v>1259</v>
      </c>
      <c r="AB413" s="3" t="s">
        <v>1259</v>
      </c>
      <c r="AC413" s="3" t="s">
        <v>1259</v>
      </c>
      <c r="AD413" s="3" t="s">
        <v>1259</v>
      </c>
      <c r="AE413" s="37">
        <v>193.8</v>
      </c>
      <c r="AF413" s="3" t="s">
        <v>1259</v>
      </c>
      <c r="AG413" s="39">
        <v>139.19999999999999</v>
      </c>
      <c r="AH413" s="3" t="s">
        <v>1259</v>
      </c>
      <c r="AI413" s="3" t="s">
        <v>1259</v>
      </c>
      <c r="AJ413" s="3" t="s">
        <v>1259</v>
      </c>
      <c r="AK413" s="3" t="s">
        <v>1259</v>
      </c>
      <c r="AL413" s="44">
        <v>113.8</v>
      </c>
      <c r="AM413" s="3" t="s">
        <v>1259</v>
      </c>
      <c r="AN413" s="46">
        <v>51.9</v>
      </c>
      <c r="AO413" s="47">
        <v>158.416</v>
      </c>
      <c r="AP413" s="48">
        <v>67.2</v>
      </c>
      <c r="AQ413" s="49">
        <v>97.9</v>
      </c>
      <c r="AR413" s="3" t="s">
        <v>1259</v>
      </c>
      <c r="AS413" s="3" t="s">
        <v>1259</v>
      </c>
      <c r="AT413" s="3" t="s">
        <v>1259</v>
      </c>
      <c r="AU413" s="3" t="s">
        <v>1259</v>
      </c>
      <c r="AV413" s="3" t="s">
        <v>1259</v>
      </c>
      <c r="AW413" s="3" t="s">
        <v>1259</v>
      </c>
      <c r="AX413" s="56">
        <v>94.3</v>
      </c>
      <c r="AY413" s="57">
        <v>94.1</v>
      </c>
      <c r="AZ413" s="58">
        <v>93.1</v>
      </c>
      <c r="BA413" s="59">
        <v>94</v>
      </c>
    </row>
    <row r="414" spans="1:53" x14ac:dyDescent="0.25">
      <c r="A414" s="4">
        <v>36616</v>
      </c>
      <c r="B414" s="3" t="s">
        <v>1259</v>
      </c>
      <c r="C414" s="3" t="s">
        <v>1259</v>
      </c>
      <c r="D414" s="3" t="s">
        <v>1259</v>
      </c>
      <c r="E414" s="11">
        <v>67.599999999999994</v>
      </c>
      <c r="F414" s="12">
        <v>64.7</v>
      </c>
      <c r="G414" s="13">
        <v>75.599999999999994</v>
      </c>
      <c r="H414" s="3" t="s">
        <v>1259</v>
      </c>
      <c r="I414" s="3" t="s">
        <v>1259</v>
      </c>
      <c r="J414" s="3" t="s">
        <v>1259</v>
      </c>
      <c r="K414" s="3" t="s">
        <v>1259</v>
      </c>
      <c r="L414" s="3" t="s">
        <v>1259</v>
      </c>
      <c r="M414" s="3" t="s">
        <v>1259</v>
      </c>
      <c r="N414" s="3" t="s">
        <v>1259</v>
      </c>
      <c r="O414" s="3" t="s">
        <v>1259</v>
      </c>
      <c r="P414" s="3" t="s">
        <v>1259</v>
      </c>
      <c r="Q414" s="3" t="s">
        <v>1259</v>
      </c>
      <c r="R414" s="3" t="s">
        <v>1259</v>
      </c>
      <c r="S414" s="25">
        <v>272.7</v>
      </c>
      <c r="T414" s="26">
        <v>95.3</v>
      </c>
      <c r="U414" s="27">
        <v>94.1</v>
      </c>
      <c r="V414" s="28">
        <v>99.7</v>
      </c>
      <c r="W414" s="3" t="s">
        <v>1259</v>
      </c>
      <c r="X414" s="3" t="s">
        <v>1259</v>
      </c>
      <c r="Y414" s="3" t="s">
        <v>1259</v>
      </c>
      <c r="Z414" s="3" t="s">
        <v>1259</v>
      </c>
      <c r="AA414" s="3" t="s">
        <v>1259</v>
      </c>
      <c r="AB414" s="3" t="s">
        <v>1259</v>
      </c>
      <c r="AC414" s="3" t="s">
        <v>1259</v>
      </c>
      <c r="AD414" s="3" t="s">
        <v>1259</v>
      </c>
      <c r="AE414" s="37">
        <v>194.2</v>
      </c>
      <c r="AF414" s="38">
        <v>100</v>
      </c>
      <c r="AG414" s="39">
        <v>139.19999999999999</v>
      </c>
      <c r="AH414" s="3" t="s">
        <v>1259</v>
      </c>
      <c r="AI414" s="3" t="s">
        <v>1259</v>
      </c>
      <c r="AJ414" s="3" t="s">
        <v>1259</v>
      </c>
      <c r="AK414" s="3" t="s">
        <v>1259</v>
      </c>
      <c r="AL414" s="44">
        <v>117.5</v>
      </c>
      <c r="AM414" s="3" t="s">
        <v>1259</v>
      </c>
      <c r="AN414" s="46">
        <v>52.1</v>
      </c>
      <c r="AO414" s="47">
        <v>161.68600000000001</v>
      </c>
      <c r="AP414" s="48">
        <v>68.099999999999994</v>
      </c>
      <c r="AQ414" s="49">
        <v>98.5</v>
      </c>
      <c r="AR414" s="3" t="s">
        <v>1259</v>
      </c>
      <c r="AS414" s="3" t="s">
        <v>1259</v>
      </c>
      <c r="AT414" s="3" t="s">
        <v>1259</v>
      </c>
      <c r="AU414" s="3" t="s">
        <v>1259</v>
      </c>
      <c r="AV414" s="3" t="s">
        <v>1259</v>
      </c>
      <c r="AW414" s="3" t="s">
        <v>1259</v>
      </c>
      <c r="AX414" s="56">
        <v>96</v>
      </c>
      <c r="AY414" s="57">
        <v>96.2</v>
      </c>
      <c r="AZ414" s="58">
        <v>95.1</v>
      </c>
      <c r="BA414" s="59">
        <v>96</v>
      </c>
    </row>
    <row r="415" spans="1:53" x14ac:dyDescent="0.25">
      <c r="A415" s="4">
        <v>36646</v>
      </c>
      <c r="B415" s="3" t="s">
        <v>1259</v>
      </c>
      <c r="C415" s="3" t="s">
        <v>1259</v>
      </c>
      <c r="D415" s="3" t="s">
        <v>1259</v>
      </c>
      <c r="E415" s="11">
        <v>67.7</v>
      </c>
      <c r="F415" s="12">
        <v>64.8</v>
      </c>
      <c r="G415" s="13">
        <v>75.599999999999994</v>
      </c>
      <c r="H415" s="3" t="s">
        <v>1259</v>
      </c>
      <c r="I415" s="3" t="s">
        <v>1259</v>
      </c>
      <c r="J415" s="3" t="s">
        <v>1259</v>
      </c>
      <c r="K415" s="3" t="s">
        <v>1259</v>
      </c>
      <c r="L415" s="3" t="s">
        <v>1259</v>
      </c>
      <c r="M415" s="3" t="s">
        <v>1259</v>
      </c>
      <c r="N415" s="3" t="s">
        <v>1259</v>
      </c>
      <c r="O415" s="3" t="s">
        <v>1259</v>
      </c>
      <c r="P415" s="3" t="s">
        <v>1259</v>
      </c>
      <c r="Q415" s="3" t="s">
        <v>1259</v>
      </c>
      <c r="R415" s="3" t="s">
        <v>1259</v>
      </c>
      <c r="S415" s="25">
        <v>276.3</v>
      </c>
      <c r="T415" s="26">
        <v>93.9</v>
      </c>
      <c r="U415" s="27">
        <v>93.7</v>
      </c>
      <c r="V415" s="28">
        <v>97.6</v>
      </c>
      <c r="W415" s="3" t="s">
        <v>1259</v>
      </c>
      <c r="X415" s="3" t="s">
        <v>1259</v>
      </c>
      <c r="Y415" s="3" t="s">
        <v>1259</v>
      </c>
      <c r="Z415" s="3" t="s">
        <v>1259</v>
      </c>
      <c r="AA415" s="3" t="s">
        <v>1259</v>
      </c>
      <c r="AB415" s="3" t="s">
        <v>1259</v>
      </c>
      <c r="AC415" s="3" t="s">
        <v>1259</v>
      </c>
      <c r="AD415" s="3" t="s">
        <v>1259</v>
      </c>
      <c r="AE415" s="37">
        <v>197.3</v>
      </c>
      <c r="AF415" s="38">
        <v>102</v>
      </c>
      <c r="AG415" s="39">
        <v>140.1</v>
      </c>
      <c r="AH415" s="3" t="s">
        <v>1259</v>
      </c>
      <c r="AI415" s="3" t="s">
        <v>1259</v>
      </c>
      <c r="AJ415" s="3" t="s">
        <v>1259</v>
      </c>
      <c r="AK415" s="3" t="s">
        <v>1259</v>
      </c>
      <c r="AL415" s="44">
        <v>115.1</v>
      </c>
      <c r="AM415" s="3" t="s">
        <v>1259</v>
      </c>
      <c r="AN415" s="46">
        <v>52.2</v>
      </c>
      <c r="AO415" s="47">
        <v>164.483</v>
      </c>
      <c r="AP415" s="48">
        <v>68.8</v>
      </c>
      <c r="AQ415" s="49">
        <v>99.6</v>
      </c>
      <c r="AR415" s="3" t="s">
        <v>1259</v>
      </c>
      <c r="AS415" s="3" t="s">
        <v>1259</v>
      </c>
      <c r="AT415" s="3" t="s">
        <v>1259</v>
      </c>
      <c r="AU415" s="3" t="s">
        <v>1259</v>
      </c>
      <c r="AV415" s="3" t="s">
        <v>1259</v>
      </c>
      <c r="AW415" s="3" t="s">
        <v>1259</v>
      </c>
      <c r="AX415" s="56">
        <v>97.4</v>
      </c>
      <c r="AY415" s="57">
        <v>97.6</v>
      </c>
      <c r="AZ415" s="58">
        <v>97</v>
      </c>
      <c r="BA415" s="59">
        <v>97.6</v>
      </c>
    </row>
    <row r="416" spans="1:53" x14ac:dyDescent="0.25">
      <c r="A416" s="4">
        <v>36677</v>
      </c>
      <c r="B416" s="3" t="s">
        <v>1259</v>
      </c>
      <c r="C416" s="3" t="s">
        <v>1259</v>
      </c>
      <c r="D416" s="3" t="s">
        <v>1259</v>
      </c>
      <c r="E416" s="11">
        <v>67.900000000000006</v>
      </c>
      <c r="F416" s="12">
        <v>65</v>
      </c>
      <c r="G416" s="13">
        <v>75.7</v>
      </c>
      <c r="H416" s="3" t="s">
        <v>1259</v>
      </c>
      <c r="I416" s="3" t="s">
        <v>1259</v>
      </c>
      <c r="J416" s="3" t="s">
        <v>1259</v>
      </c>
      <c r="K416" s="3" t="s">
        <v>1259</v>
      </c>
      <c r="L416" s="3" t="s">
        <v>1259</v>
      </c>
      <c r="M416" s="3" t="s">
        <v>1259</v>
      </c>
      <c r="N416" s="3" t="s">
        <v>1259</v>
      </c>
      <c r="O416" s="3" t="s">
        <v>1259</v>
      </c>
      <c r="P416" s="3" t="s">
        <v>1259</v>
      </c>
      <c r="Q416" s="3" t="s">
        <v>1259</v>
      </c>
      <c r="R416" s="3" t="s">
        <v>1259</v>
      </c>
      <c r="S416" s="25">
        <v>275.39999999999998</v>
      </c>
      <c r="T416" s="26">
        <v>90.3</v>
      </c>
      <c r="U416" s="27">
        <v>89.6</v>
      </c>
      <c r="V416" s="28">
        <v>93.9</v>
      </c>
      <c r="W416" s="3" t="s">
        <v>1259</v>
      </c>
      <c r="X416" s="3" t="s">
        <v>1259</v>
      </c>
      <c r="Y416" s="3" t="s">
        <v>1259</v>
      </c>
      <c r="Z416" s="3" t="s">
        <v>1259</v>
      </c>
      <c r="AA416" s="3" t="s">
        <v>1259</v>
      </c>
      <c r="AB416" s="3" t="s">
        <v>1259</v>
      </c>
      <c r="AC416" s="3" t="s">
        <v>1259</v>
      </c>
      <c r="AD416" s="3" t="s">
        <v>1259</v>
      </c>
      <c r="AE416" s="37">
        <v>197.9</v>
      </c>
      <c r="AF416" s="38">
        <v>103.6</v>
      </c>
      <c r="AG416" s="39">
        <v>140.9</v>
      </c>
      <c r="AH416" s="3" t="s">
        <v>1259</v>
      </c>
      <c r="AI416" s="3" t="s">
        <v>1259</v>
      </c>
      <c r="AJ416" s="3" t="s">
        <v>1259</v>
      </c>
      <c r="AK416" s="3" t="s">
        <v>1259</v>
      </c>
      <c r="AL416" s="44">
        <v>117.4</v>
      </c>
      <c r="AM416" s="3" t="s">
        <v>1259</v>
      </c>
      <c r="AN416" s="46">
        <v>52.1</v>
      </c>
      <c r="AO416" s="47">
        <v>168.035</v>
      </c>
      <c r="AP416" s="48">
        <v>69.8</v>
      </c>
      <c r="AQ416" s="49">
        <v>100.3</v>
      </c>
      <c r="AR416" s="3" t="s">
        <v>1259</v>
      </c>
      <c r="AS416" s="3" t="s">
        <v>1259</v>
      </c>
      <c r="AT416" s="3" t="s">
        <v>1259</v>
      </c>
      <c r="AU416" s="3" t="s">
        <v>1259</v>
      </c>
      <c r="AV416" s="3" t="s">
        <v>1259</v>
      </c>
      <c r="AW416" s="3" t="s">
        <v>1259</v>
      </c>
      <c r="AX416" s="56">
        <v>98.4</v>
      </c>
      <c r="AY416" s="57">
        <v>98.4</v>
      </c>
      <c r="AZ416" s="58">
        <v>98.8</v>
      </c>
      <c r="BA416" s="59">
        <v>98.6</v>
      </c>
    </row>
    <row r="417" spans="1:53" x14ac:dyDescent="0.25">
      <c r="A417" s="4">
        <v>36707</v>
      </c>
      <c r="B417" s="3" t="s">
        <v>1259</v>
      </c>
      <c r="C417" s="3" t="s">
        <v>1259</v>
      </c>
      <c r="D417" s="3" t="s">
        <v>1259</v>
      </c>
      <c r="E417" s="11">
        <v>67.900000000000006</v>
      </c>
      <c r="F417" s="12">
        <v>65</v>
      </c>
      <c r="G417" s="13">
        <v>75.7</v>
      </c>
      <c r="H417" s="3" t="s">
        <v>1259</v>
      </c>
      <c r="I417" s="3" t="s">
        <v>1259</v>
      </c>
      <c r="J417" s="3" t="s">
        <v>1259</v>
      </c>
      <c r="K417" s="3" t="s">
        <v>1259</v>
      </c>
      <c r="L417" s="3" t="s">
        <v>1259</v>
      </c>
      <c r="M417" s="3" t="s">
        <v>1259</v>
      </c>
      <c r="N417" s="3" t="s">
        <v>1259</v>
      </c>
      <c r="O417" s="3" t="s">
        <v>1259</v>
      </c>
      <c r="P417" s="3" t="s">
        <v>1259</v>
      </c>
      <c r="Q417" s="3" t="s">
        <v>1259</v>
      </c>
      <c r="R417" s="3" t="s">
        <v>1259</v>
      </c>
      <c r="S417" s="25">
        <v>275.60000000000002</v>
      </c>
      <c r="T417" s="26">
        <v>86</v>
      </c>
      <c r="U417" s="27">
        <v>92.3</v>
      </c>
      <c r="V417" s="28">
        <v>89.4</v>
      </c>
      <c r="W417" s="3" t="s">
        <v>1259</v>
      </c>
      <c r="X417" s="3" t="s">
        <v>1259</v>
      </c>
      <c r="Y417" s="3" t="s">
        <v>1259</v>
      </c>
      <c r="Z417" s="3" t="s">
        <v>1259</v>
      </c>
      <c r="AA417" s="3" t="s">
        <v>1259</v>
      </c>
      <c r="AB417" s="3" t="s">
        <v>1259</v>
      </c>
      <c r="AC417" s="3" t="s">
        <v>1259</v>
      </c>
      <c r="AD417" s="3" t="s">
        <v>1259</v>
      </c>
      <c r="AE417" s="37">
        <v>195.2</v>
      </c>
      <c r="AF417" s="38">
        <v>105</v>
      </c>
      <c r="AG417" s="39">
        <v>142.30000000000001</v>
      </c>
      <c r="AH417" s="3" t="s">
        <v>1259</v>
      </c>
      <c r="AI417" s="3" t="s">
        <v>1259</v>
      </c>
      <c r="AJ417" s="3" t="s">
        <v>1259</v>
      </c>
      <c r="AK417" s="3" t="s">
        <v>1259</v>
      </c>
      <c r="AL417" s="44">
        <v>117</v>
      </c>
      <c r="AM417" s="3" t="s">
        <v>1259</v>
      </c>
      <c r="AN417" s="46">
        <v>52</v>
      </c>
      <c r="AO417" s="47">
        <v>169.99799999999999</v>
      </c>
      <c r="AP417" s="48">
        <v>70.900000000000006</v>
      </c>
      <c r="AQ417" s="49">
        <v>100.8</v>
      </c>
      <c r="AR417" s="3" t="s">
        <v>1259</v>
      </c>
      <c r="AS417" s="3" t="s">
        <v>1259</v>
      </c>
      <c r="AT417" s="3" t="s">
        <v>1259</v>
      </c>
      <c r="AU417" s="3" t="s">
        <v>1259</v>
      </c>
      <c r="AV417" s="3" t="s">
        <v>1259</v>
      </c>
      <c r="AW417" s="3" t="s">
        <v>1259</v>
      </c>
      <c r="AX417" s="56">
        <v>99.2</v>
      </c>
      <c r="AY417" s="57">
        <v>99</v>
      </c>
      <c r="AZ417" s="58">
        <v>100.2</v>
      </c>
      <c r="BA417" s="59">
        <v>99.2</v>
      </c>
    </row>
    <row r="418" spans="1:53" x14ac:dyDescent="0.25">
      <c r="A418" s="4">
        <v>36738</v>
      </c>
      <c r="B418" s="3" t="s">
        <v>1259</v>
      </c>
      <c r="C418" s="3" t="s">
        <v>1259</v>
      </c>
      <c r="D418" s="3" t="s">
        <v>1259</v>
      </c>
      <c r="E418" s="11">
        <v>68.099999999999994</v>
      </c>
      <c r="F418" s="12">
        <v>65.099999999999994</v>
      </c>
      <c r="G418" s="13">
        <v>75.8</v>
      </c>
      <c r="H418" s="3" t="s">
        <v>1259</v>
      </c>
      <c r="I418" s="3" t="s">
        <v>1259</v>
      </c>
      <c r="J418" s="3" t="s">
        <v>1259</v>
      </c>
      <c r="K418" s="3" t="s">
        <v>1259</v>
      </c>
      <c r="L418" s="3" t="s">
        <v>1259</v>
      </c>
      <c r="M418" s="3" t="s">
        <v>1259</v>
      </c>
      <c r="N418" s="3" t="s">
        <v>1259</v>
      </c>
      <c r="O418" s="3" t="s">
        <v>1259</v>
      </c>
      <c r="P418" s="3" t="s">
        <v>1259</v>
      </c>
      <c r="Q418" s="3" t="s">
        <v>1259</v>
      </c>
      <c r="R418" s="3" t="s">
        <v>1259</v>
      </c>
      <c r="S418" s="25">
        <v>276.8</v>
      </c>
      <c r="T418" s="26">
        <v>86.6</v>
      </c>
      <c r="U418" s="27">
        <v>83.8</v>
      </c>
      <c r="V418" s="28">
        <v>87.1</v>
      </c>
      <c r="W418" s="3" t="s">
        <v>1259</v>
      </c>
      <c r="X418" s="3" t="s">
        <v>1259</v>
      </c>
      <c r="Y418" s="3" t="s">
        <v>1259</v>
      </c>
      <c r="Z418" s="3" t="s">
        <v>1259</v>
      </c>
      <c r="AA418" s="3" t="s">
        <v>1259</v>
      </c>
      <c r="AB418" s="3" t="s">
        <v>1259</v>
      </c>
      <c r="AC418" s="3" t="s">
        <v>1259</v>
      </c>
      <c r="AD418" s="3" t="s">
        <v>1259</v>
      </c>
      <c r="AE418" s="37">
        <v>194.1</v>
      </c>
      <c r="AF418" s="38">
        <v>104.6</v>
      </c>
      <c r="AG418" s="39">
        <v>143.69999999999999</v>
      </c>
      <c r="AH418" s="3" t="s">
        <v>1259</v>
      </c>
      <c r="AI418" s="3" t="s">
        <v>1259</v>
      </c>
      <c r="AJ418" s="3" t="s">
        <v>1259</v>
      </c>
      <c r="AK418" s="3" t="s">
        <v>1259</v>
      </c>
      <c r="AL418" s="44">
        <v>118.9</v>
      </c>
      <c r="AM418" s="3" t="s">
        <v>1259</v>
      </c>
      <c r="AN418" s="46">
        <v>52</v>
      </c>
      <c r="AO418" s="47">
        <v>174.94499999999999</v>
      </c>
      <c r="AP418" s="48">
        <v>71.900000000000006</v>
      </c>
      <c r="AQ418" s="49">
        <v>101.2</v>
      </c>
      <c r="AR418" s="3" t="s">
        <v>1259</v>
      </c>
      <c r="AS418" s="3" t="s">
        <v>1259</v>
      </c>
      <c r="AT418" s="3" t="s">
        <v>1259</v>
      </c>
      <c r="AU418" s="3" t="s">
        <v>1259</v>
      </c>
      <c r="AV418" s="3" t="s">
        <v>1259</v>
      </c>
      <c r="AW418" s="3" t="s">
        <v>1259</v>
      </c>
      <c r="AX418" s="56">
        <v>100.2</v>
      </c>
      <c r="AY418" s="57">
        <v>100</v>
      </c>
      <c r="AZ418" s="58">
        <v>101.4</v>
      </c>
      <c r="BA418" s="59">
        <v>100</v>
      </c>
    </row>
    <row r="419" spans="1:53" x14ac:dyDescent="0.25">
      <c r="A419" s="4">
        <v>36769</v>
      </c>
      <c r="B419" s="3" t="s">
        <v>1259</v>
      </c>
      <c r="C419" s="3" t="s">
        <v>1259</v>
      </c>
      <c r="D419" s="3" t="s">
        <v>1259</v>
      </c>
      <c r="E419" s="11">
        <v>68.2</v>
      </c>
      <c r="F419" s="12">
        <v>65.400000000000006</v>
      </c>
      <c r="G419" s="13">
        <v>75.900000000000006</v>
      </c>
      <c r="H419" s="3" t="s">
        <v>1259</v>
      </c>
      <c r="I419" s="3" t="s">
        <v>1259</v>
      </c>
      <c r="J419" s="3" t="s">
        <v>1259</v>
      </c>
      <c r="K419" s="3" t="s">
        <v>1259</v>
      </c>
      <c r="L419" s="3" t="s">
        <v>1259</v>
      </c>
      <c r="M419" s="3" t="s">
        <v>1259</v>
      </c>
      <c r="N419" s="3" t="s">
        <v>1259</v>
      </c>
      <c r="O419" s="3" t="s">
        <v>1259</v>
      </c>
      <c r="P419" s="3" t="s">
        <v>1259</v>
      </c>
      <c r="Q419" s="3" t="s">
        <v>1259</v>
      </c>
      <c r="R419" s="3" t="s">
        <v>1259</v>
      </c>
      <c r="S419" s="25">
        <v>276.39999999999998</v>
      </c>
      <c r="T419" s="26">
        <v>87.2</v>
      </c>
      <c r="U419" s="27">
        <v>86.6</v>
      </c>
      <c r="V419" s="28">
        <v>92.2</v>
      </c>
      <c r="W419" s="3" t="s">
        <v>1259</v>
      </c>
      <c r="X419" s="3" t="s">
        <v>1259</v>
      </c>
      <c r="Y419" s="3" t="s">
        <v>1259</v>
      </c>
      <c r="Z419" s="3" t="s">
        <v>1259</v>
      </c>
      <c r="AA419" s="3" t="s">
        <v>1259</v>
      </c>
      <c r="AB419" s="3" t="s">
        <v>1259</v>
      </c>
      <c r="AC419" s="3" t="s">
        <v>1259</v>
      </c>
      <c r="AD419" s="3" t="s">
        <v>1259</v>
      </c>
      <c r="AE419" s="37">
        <v>192.6</v>
      </c>
      <c r="AF419" s="38">
        <v>104.9</v>
      </c>
      <c r="AG419" s="39">
        <v>145.4</v>
      </c>
      <c r="AH419" s="3" t="s">
        <v>1259</v>
      </c>
      <c r="AI419" s="3" t="s">
        <v>1259</v>
      </c>
      <c r="AJ419" s="3" t="s">
        <v>1259</v>
      </c>
      <c r="AK419" s="3" t="s">
        <v>1259</v>
      </c>
      <c r="AL419" s="44">
        <v>113.7</v>
      </c>
      <c r="AM419" s="3" t="s">
        <v>1259</v>
      </c>
      <c r="AN419" s="46">
        <v>52.1</v>
      </c>
      <c r="AO419" s="47">
        <v>177.85900000000001</v>
      </c>
      <c r="AP419" s="48">
        <v>72.8</v>
      </c>
      <c r="AQ419" s="49">
        <v>101.9</v>
      </c>
      <c r="AR419" s="3" t="s">
        <v>1259</v>
      </c>
      <c r="AS419" s="3" t="s">
        <v>1259</v>
      </c>
      <c r="AT419" s="3" t="s">
        <v>1259</v>
      </c>
      <c r="AU419" s="3" t="s">
        <v>1259</v>
      </c>
      <c r="AV419" s="3" t="s">
        <v>1259</v>
      </c>
      <c r="AW419" s="3" t="s">
        <v>1259</v>
      </c>
      <c r="AX419" s="56">
        <v>101.5</v>
      </c>
      <c r="AY419" s="57">
        <v>101.4</v>
      </c>
      <c r="AZ419" s="58">
        <v>102.4</v>
      </c>
      <c r="BA419" s="59">
        <v>101</v>
      </c>
    </row>
    <row r="420" spans="1:53" x14ac:dyDescent="0.25">
      <c r="A420" s="4">
        <v>36799</v>
      </c>
      <c r="B420" s="3" t="s">
        <v>1259</v>
      </c>
      <c r="C420" s="3" t="s">
        <v>1259</v>
      </c>
      <c r="D420" s="3" t="s">
        <v>1259</v>
      </c>
      <c r="E420" s="11">
        <v>68.400000000000006</v>
      </c>
      <c r="F420" s="12">
        <v>65.599999999999994</v>
      </c>
      <c r="G420" s="13">
        <v>76</v>
      </c>
      <c r="H420" s="3" t="s">
        <v>1259</v>
      </c>
      <c r="I420" s="3" t="s">
        <v>1259</v>
      </c>
      <c r="J420" s="3" t="s">
        <v>1259</v>
      </c>
      <c r="K420" s="3" t="s">
        <v>1259</v>
      </c>
      <c r="L420" s="3" t="s">
        <v>1259</v>
      </c>
      <c r="M420" s="3" t="s">
        <v>1259</v>
      </c>
      <c r="N420" s="3" t="s">
        <v>1259</v>
      </c>
      <c r="O420" s="3" t="s">
        <v>1259</v>
      </c>
      <c r="P420" s="3" t="s">
        <v>1259</v>
      </c>
      <c r="Q420" s="3" t="s">
        <v>1259</v>
      </c>
      <c r="R420" s="3" t="s">
        <v>1259</v>
      </c>
      <c r="S420" s="25">
        <v>280.39999999999998</v>
      </c>
      <c r="T420" s="26">
        <v>88.2</v>
      </c>
      <c r="U420" s="27">
        <v>87.1</v>
      </c>
      <c r="V420" s="28">
        <v>94</v>
      </c>
      <c r="W420" s="3" t="s">
        <v>1259</v>
      </c>
      <c r="X420" s="3" t="s">
        <v>1259</v>
      </c>
      <c r="Y420" s="3" t="s">
        <v>1259</v>
      </c>
      <c r="Z420" s="3" t="s">
        <v>1259</v>
      </c>
      <c r="AA420" s="3" t="s">
        <v>1259</v>
      </c>
      <c r="AB420" s="3" t="s">
        <v>1259</v>
      </c>
      <c r="AC420" s="3" t="s">
        <v>1259</v>
      </c>
      <c r="AD420" s="3" t="s">
        <v>1259</v>
      </c>
      <c r="AE420" s="37">
        <v>191.2</v>
      </c>
      <c r="AF420" s="38">
        <v>105.7</v>
      </c>
      <c r="AG420" s="39">
        <v>146.1</v>
      </c>
      <c r="AH420" s="3" t="s">
        <v>1259</v>
      </c>
      <c r="AI420" s="3" t="s">
        <v>1259</v>
      </c>
      <c r="AJ420" s="3" t="s">
        <v>1259</v>
      </c>
      <c r="AK420" s="3" t="s">
        <v>1259</v>
      </c>
      <c r="AL420" s="44">
        <v>119.8</v>
      </c>
      <c r="AM420" s="3" t="s">
        <v>1259</v>
      </c>
      <c r="AN420" s="46">
        <v>52.2</v>
      </c>
      <c r="AO420" s="47">
        <v>179.94</v>
      </c>
      <c r="AP420" s="48">
        <v>73.7</v>
      </c>
      <c r="AQ420" s="49">
        <v>102.5</v>
      </c>
      <c r="AR420" s="3" t="s">
        <v>1259</v>
      </c>
      <c r="AS420" s="3" t="s">
        <v>1259</v>
      </c>
      <c r="AT420" s="3" t="s">
        <v>1259</v>
      </c>
      <c r="AU420" s="3" t="s">
        <v>1259</v>
      </c>
      <c r="AV420" s="3" t="s">
        <v>1259</v>
      </c>
      <c r="AW420" s="3" t="s">
        <v>1259</v>
      </c>
      <c r="AX420" s="56">
        <v>103.1</v>
      </c>
      <c r="AY420" s="57">
        <v>103.2</v>
      </c>
      <c r="AZ420" s="58">
        <v>103.5</v>
      </c>
      <c r="BA420" s="59">
        <v>102.6</v>
      </c>
    </row>
    <row r="421" spans="1:53" x14ac:dyDescent="0.25">
      <c r="A421" s="4">
        <v>36830</v>
      </c>
      <c r="B421" s="3" t="s">
        <v>1259</v>
      </c>
      <c r="C421" s="3" t="s">
        <v>1259</v>
      </c>
      <c r="D421" s="3" t="s">
        <v>1259</v>
      </c>
      <c r="E421" s="11">
        <v>68.5</v>
      </c>
      <c r="F421" s="12">
        <v>65.7</v>
      </c>
      <c r="G421" s="13">
        <v>76.099999999999994</v>
      </c>
      <c r="H421" s="3" t="s">
        <v>1259</v>
      </c>
      <c r="I421" s="3" t="s">
        <v>1259</v>
      </c>
      <c r="J421" s="3" t="s">
        <v>1259</v>
      </c>
      <c r="K421" s="3" t="s">
        <v>1259</v>
      </c>
      <c r="L421" s="3" t="s">
        <v>1259</v>
      </c>
      <c r="M421" s="3" t="s">
        <v>1259</v>
      </c>
      <c r="N421" s="3" t="s">
        <v>1259</v>
      </c>
      <c r="O421" s="3" t="s">
        <v>1259</v>
      </c>
      <c r="P421" s="3" t="s">
        <v>1259</v>
      </c>
      <c r="Q421" s="3" t="s">
        <v>1259</v>
      </c>
      <c r="R421" s="3" t="s">
        <v>1259</v>
      </c>
      <c r="S421" s="25">
        <v>278.89999999999998</v>
      </c>
      <c r="T421" s="26">
        <v>87</v>
      </c>
      <c r="U421" s="27">
        <v>86.4</v>
      </c>
      <c r="V421" s="28">
        <v>91.3</v>
      </c>
      <c r="W421" s="3" t="s">
        <v>1259</v>
      </c>
      <c r="X421" s="3" t="s">
        <v>1259</v>
      </c>
      <c r="Y421" s="3" t="s">
        <v>1259</v>
      </c>
      <c r="Z421" s="3" t="s">
        <v>1259</v>
      </c>
      <c r="AA421" s="3" t="s">
        <v>1259</v>
      </c>
      <c r="AB421" s="3" t="s">
        <v>1259</v>
      </c>
      <c r="AC421" s="3" t="s">
        <v>1259</v>
      </c>
      <c r="AD421" s="3" t="s">
        <v>1259</v>
      </c>
      <c r="AE421" s="37">
        <v>192.1</v>
      </c>
      <c r="AF421" s="38">
        <v>106.5</v>
      </c>
      <c r="AG421" s="39">
        <v>145.4</v>
      </c>
      <c r="AH421" s="3" t="s">
        <v>1259</v>
      </c>
      <c r="AI421" s="3" t="s">
        <v>1259</v>
      </c>
      <c r="AJ421" s="3" t="s">
        <v>1259</v>
      </c>
      <c r="AK421" s="3" t="s">
        <v>1259</v>
      </c>
      <c r="AL421" s="44">
        <v>116</v>
      </c>
      <c r="AM421" s="3" t="s">
        <v>1259</v>
      </c>
      <c r="AN421" s="46">
        <v>52.2</v>
      </c>
      <c r="AO421" s="47">
        <v>180.31700000000001</v>
      </c>
      <c r="AP421" s="48">
        <v>74.2</v>
      </c>
      <c r="AQ421" s="49">
        <v>104</v>
      </c>
      <c r="AR421" s="3" t="s">
        <v>1259</v>
      </c>
      <c r="AS421" s="3" t="s">
        <v>1259</v>
      </c>
      <c r="AT421" s="3" t="s">
        <v>1259</v>
      </c>
      <c r="AU421" s="3" t="s">
        <v>1259</v>
      </c>
      <c r="AV421" s="3" t="s">
        <v>1259</v>
      </c>
      <c r="AW421" s="3" t="s">
        <v>1259</v>
      </c>
      <c r="AX421" s="56">
        <v>104.6</v>
      </c>
      <c r="AY421" s="57">
        <v>105</v>
      </c>
      <c r="AZ421" s="58">
        <v>104.6</v>
      </c>
      <c r="BA421" s="59">
        <v>104.5</v>
      </c>
    </row>
    <row r="422" spans="1:53" x14ac:dyDescent="0.25">
      <c r="A422" s="4">
        <v>36860</v>
      </c>
      <c r="B422" s="3" t="s">
        <v>1259</v>
      </c>
      <c r="C422" s="3" t="s">
        <v>1259</v>
      </c>
      <c r="D422" s="3" t="s">
        <v>1259</v>
      </c>
      <c r="E422" s="11">
        <v>68.8</v>
      </c>
      <c r="F422" s="12">
        <v>66.099999999999994</v>
      </c>
      <c r="G422" s="13">
        <v>76.099999999999994</v>
      </c>
      <c r="H422" s="3" t="s">
        <v>1259</v>
      </c>
      <c r="I422" s="3" t="s">
        <v>1259</v>
      </c>
      <c r="J422" s="3" t="s">
        <v>1259</v>
      </c>
      <c r="K422" s="3" t="s">
        <v>1259</v>
      </c>
      <c r="L422" s="3" t="s">
        <v>1259</v>
      </c>
      <c r="M422" s="3" t="s">
        <v>1259</v>
      </c>
      <c r="N422" s="3" t="s">
        <v>1259</v>
      </c>
      <c r="O422" s="3" t="s">
        <v>1259</v>
      </c>
      <c r="P422" s="3" t="s">
        <v>1259</v>
      </c>
      <c r="Q422" s="3" t="s">
        <v>1259</v>
      </c>
      <c r="R422" s="3" t="s">
        <v>1259</v>
      </c>
      <c r="S422" s="25">
        <v>280.8</v>
      </c>
      <c r="T422" s="26">
        <v>83.7</v>
      </c>
      <c r="U422" s="27">
        <v>86.7</v>
      </c>
      <c r="V422" s="28">
        <v>91.2</v>
      </c>
      <c r="W422" s="3" t="s">
        <v>1259</v>
      </c>
      <c r="X422" s="3" t="s">
        <v>1259</v>
      </c>
      <c r="Y422" s="3" t="s">
        <v>1259</v>
      </c>
      <c r="Z422" s="3" t="s">
        <v>1259</v>
      </c>
      <c r="AA422" s="3" t="s">
        <v>1259</v>
      </c>
      <c r="AB422" s="3" t="s">
        <v>1259</v>
      </c>
      <c r="AC422" s="3" t="s">
        <v>1259</v>
      </c>
      <c r="AD422" s="3" t="s">
        <v>1259</v>
      </c>
      <c r="AE422" s="37">
        <v>188.8</v>
      </c>
      <c r="AF422" s="38">
        <v>107.1</v>
      </c>
      <c r="AG422" s="39">
        <v>149.1</v>
      </c>
      <c r="AH422" s="3" t="s">
        <v>1259</v>
      </c>
      <c r="AI422" s="3" t="s">
        <v>1259</v>
      </c>
      <c r="AJ422" s="3" t="s">
        <v>1259</v>
      </c>
      <c r="AK422" s="3" t="s">
        <v>1259</v>
      </c>
      <c r="AL422" s="44">
        <v>115.5</v>
      </c>
      <c r="AM422" s="3" t="s">
        <v>1259</v>
      </c>
      <c r="AN422" s="46">
        <v>52.1</v>
      </c>
      <c r="AO422" s="47">
        <v>176.97200000000001</v>
      </c>
      <c r="AP422" s="48">
        <v>74.599999999999994</v>
      </c>
      <c r="AQ422" s="49">
        <v>104.1</v>
      </c>
      <c r="AR422" s="3" t="s">
        <v>1259</v>
      </c>
      <c r="AS422" s="3" t="s">
        <v>1259</v>
      </c>
      <c r="AT422" s="3" t="s">
        <v>1259</v>
      </c>
      <c r="AU422" s="3" t="s">
        <v>1259</v>
      </c>
      <c r="AV422" s="3" t="s">
        <v>1259</v>
      </c>
      <c r="AW422" s="3" t="s">
        <v>1259</v>
      </c>
      <c r="AX422" s="56">
        <v>106</v>
      </c>
      <c r="AY422" s="57">
        <v>106.4</v>
      </c>
      <c r="AZ422" s="58">
        <v>105.7</v>
      </c>
      <c r="BA422" s="59">
        <v>106.4</v>
      </c>
    </row>
    <row r="423" spans="1:53" x14ac:dyDescent="0.25">
      <c r="A423" s="4">
        <v>36891</v>
      </c>
      <c r="B423" s="3" t="s">
        <v>1259</v>
      </c>
      <c r="C423" s="3" t="s">
        <v>1259</v>
      </c>
      <c r="D423" s="3" t="s">
        <v>1259</v>
      </c>
      <c r="E423" s="11">
        <v>68.8</v>
      </c>
      <c r="F423" s="12">
        <v>66.099999999999994</v>
      </c>
      <c r="G423" s="13">
        <v>76.2</v>
      </c>
      <c r="H423" s="3" t="s">
        <v>1259</v>
      </c>
      <c r="I423" s="3" t="s">
        <v>1259</v>
      </c>
      <c r="J423" s="3" t="s">
        <v>1259</v>
      </c>
      <c r="K423" s="3" t="s">
        <v>1259</v>
      </c>
      <c r="L423" s="3" t="s">
        <v>1259</v>
      </c>
      <c r="M423" s="3" t="s">
        <v>1259</v>
      </c>
      <c r="N423" s="3" t="s">
        <v>1259</v>
      </c>
      <c r="O423" s="3" t="s">
        <v>1259</v>
      </c>
      <c r="P423" s="3" t="s">
        <v>1259</v>
      </c>
      <c r="Q423" s="3" t="s">
        <v>1259</v>
      </c>
      <c r="R423" s="3" t="s">
        <v>1259</v>
      </c>
      <c r="S423" s="25">
        <v>273</v>
      </c>
      <c r="T423" s="26">
        <v>81.8</v>
      </c>
      <c r="U423" s="27">
        <v>84.9</v>
      </c>
      <c r="V423" s="28">
        <v>92.4</v>
      </c>
      <c r="W423" s="3" t="s">
        <v>1259</v>
      </c>
      <c r="X423" s="3" t="s">
        <v>1259</v>
      </c>
      <c r="Y423" s="3" t="s">
        <v>1259</v>
      </c>
      <c r="Z423" s="3" t="s">
        <v>1259</v>
      </c>
      <c r="AA423" s="3" t="s">
        <v>1259</v>
      </c>
      <c r="AB423" s="3" t="s">
        <v>1259</v>
      </c>
      <c r="AC423" s="3" t="s">
        <v>1259</v>
      </c>
      <c r="AD423" s="3" t="s">
        <v>1259</v>
      </c>
      <c r="AE423" s="37">
        <v>188</v>
      </c>
      <c r="AF423" s="38">
        <v>107.7</v>
      </c>
      <c r="AG423" s="39">
        <v>149.4</v>
      </c>
      <c r="AH423" s="3" t="s">
        <v>1259</v>
      </c>
      <c r="AI423" s="3" t="s">
        <v>1259</v>
      </c>
      <c r="AJ423" s="3" t="s">
        <v>1259</v>
      </c>
      <c r="AK423" s="3" t="s">
        <v>1259</v>
      </c>
      <c r="AL423" s="44">
        <v>116.6</v>
      </c>
      <c r="AM423" s="3" t="s">
        <v>1259</v>
      </c>
      <c r="AN423" s="46">
        <v>51.7</v>
      </c>
      <c r="AO423" s="47">
        <v>182.625</v>
      </c>
      <c r="AP423" s="48">
        <v>74.7</v>
      </c>
      <c r="AQ423" s="49">
        <v>104.9</v>
      </c>
      <c r="AR423" s="3" t="s">
        <v>1259</v>
      </c>
      <c r="AS423" s="3" t="s">
        <v>1259</v>
      </c>
      <c r="AT423" s="3" t="s">
        <v>1259</v>
      </c>
      <c r="AU423" s="3" t="s">
        <v>1259</v>
      </c>
      <c r="AV423" s="3" t="s">
        <v>1259</v>
      </c>
      <c r="AW423" s="3" t="s">
        <v>1259</v>
      </c>
      <c r="AX423" s="56">
        <v>107.1</v>
      </c>
      <c r="AY423" s="57">
        <v>107.2</v>
      </c>
      <c r="AZ423" s="58">
        <v>107</v>
      </c>
      <c r="BA423" s="59">
        <v>108.2</v>
      </c>
    </row>
    <row r="424" spans="1:53" x14ac:dyDescent="0.25">
      <c r="A424" s="4">
        <v>36922</v>
      </c>
      <c r="B424" s="3" t="s">
        <v>1259</v>
      </c>
      <c r="C424" s="3" t="s">
        <v>1259</v>
      </c>
      <c r="D424" s="3" t="s">
        <v>1259</v>
      </c>
      <c r="E424" s="11">
        <v>69</v>
      </c>
      <c r="F424" s="12">
        <v>66.400000000000006</v>
      </c>
      <c r="G424" s="13">
        <v>76.2</v>
      </c>
      <c r="H424" s="3" t="s">
        <v>1259</v>
      </c>
      <c r="I424" s="3" t="s">
        <v>1259</v>
      </c>
      <c r="J424" s="3" t="s">
        <v>1259</v>
      </c>
      <c r="K424" s="3" t="s">
        <v>1259</v>
      </c>
      <c r="L424" s="3" t="s">
        <v>1259</v>
      </c>
      <c r="M424" s="3" t="s">
        <v>1259</v>
      </c>
      <c r="N424" s="3" t="s">
        <v>1259</v>
      </c>
      <c r="O424" s="3" t="s">
        <v>1259</v>
      </c>
      <c r="P424" s="3" t="s">
        <v>1259</v>
      </c>
      <c r="Q424" s="3" t="s">
        <v>1259</v>
      </c>
      <c r="R424" s="3" t="s">
        <v>1259</v>
      </c>
      <c r="S424" s="25">
        <v>271.7</v>
      </c>
      <c r="T424" s="26">
        <v>80.7</v>
      </c>
      <c r="U424" s="27">
        <v>83.3</v>
      </c>
      <c r="V424" s="28">
        <v>92</v>
      </c>
      <c r="W424" s="3" t="s">
        <v>1259</v>
      </c>
      <c r="X424" s="3" t="s">
        <v>1259</v>
      </c>
      <c r="Y424" s="3" t="s">
        <v>1259</v>
      </c>
      <c r="Z424" s="3" t="s">
        <v>1259</v>
      </c>
      <c r="AA424" s="3" t="s">
        <v>1259</v>
      </c>
      <c r="AB424" s="3" t="s">
        <v>1259</v>
      </c>
      <c r="AC424" s="3" t="s">
        <v>1259</v>
      </c>
      <c r="AD424" s="3" t="s">
        <v>1259</v>
      </c>
      <c r="AE424" s="37">
        <v>188.6</v>
      </c>
      <c r="AF424" s="38">
        <v>107.7</v>
      </c>
      <c r="AG424" s="39">
        <v>148</v>
      </c>
      <c r="AH424" s="3" t="s">
        <v>1259</v>
      </c>
      <c r="AI424" s="3" t="s">
        <v>1259</v>
      </c>
      <c r="AJ424" s="3" t="s">
        <v>1259</v>
      </c>
      <c r="AK424" s="3" t="s">
        <v>1259</v>
      </c>
      <c r="AL424" s="44">
        <v>116</v>
      </c>
      <c r="AM424" s="3" t="s">
        <v>1259</v>
      </c>
      <c r="AN424" s="46">
        <v>51.7</v>
      </c>
      <c r="AO424" s="47">
        <v>177.55799999999999</v>
      </c>
      <c r="AP424" s="48">
        <v>75.2</v>
      </c>
      <c r="AQ424" s="49">
        <v>105</v>
      </c>
      <c r="AR424" s="3" t="s">
        <v>1259</v>
      </c>
      <c r="AS424" s="3" t="s">
        <v>1259</v>
      </c>
      <c r="AT424" s="3" t="s">
        <v>1259</v>
      </c>
      <c r="AU424" s="3" t="s">
        <v>1259</v>
      </c>
      <c r="AV424" s="3" t="s">
        <v>1259</v>
      </c>
      <c r="AW424" s="3" t="s">
        <v>1259</v>
      </c>
      <c r="AX424" s="56">
        <v>108</v>
      </c>
      <c r="AY424" s="57">
        <v>107.6</v>
      </c>
      <c r="AZ424" s="58">
        <v>108.3</v>
      </c>
      <c r="BA424" s="59">
        <v>109.5</v>
      </c>
    </row>
    <row r="425" spans="1:53" x14ac:dyDescent="0.25">
      <c r="A425" s="4">
        <v>36950</v>
      </c>
      <c r="B425" s="3" t="s">
        <v>1259</v>
      </c>
      <c r="C425" s="3" t="s">
        <v>1259</v>
      </c>
      <c r="D425" s="3" t="s">
        <v>1259</v>
      </c>
      <c r="E425" s="11">
        <v>69.2</v>
      </c>
      <c r="F425" s="12">
        <v>66.599999999999994</v>
      </c>
      <c r="G425" s="13">
        <v>76.2</v>
      </c>
      <c r="H425" s="3" t="s">
        <v>1259</v>
      </c>
      <c r="I425" s="3" t="s">
        <v>1259</v>
      </c>
      <c r="J425" s="3" t="s">
        <v>1259</v>
      </c>
      <c r="K425" s="3" t="s">
        <v>1259</v>
      </c>
      <c r="L425" s="3" t="s">
        <v>1259</v>
      </c>
      <c r="M425" s="3" t="s">
        <v>1259</v>
      </c>
      <c r="N425" s="3" t="s">
        <v>1259</v>
      </c>
      <c r="O425" s="3" t="s">
        <v>1259</v>
      </c>
      <c r="P425" s="3" t="s">
        <v>1259</v>
      </c>
      <c r="Q425" s="3" t="s">
        <v>1259</v>
      </c>
      <c r="R425" s="3" t="s">
        <v>1259</v>
      </c>
      <c r="S425" s="25">
        <v>277.5</v>
      </c>
      <c r="T425" s="26">
        <v>80.2</v>
      </c>
      <c r="U425" s="27">
        <v>84.6</v>
      </c>
      <c r="V425" s="28">
        <v>87.9</v>
      </c>
      <c r="W425" s="3" t="s">
        <v>1259</v>
      </c>
      <c r="X425" s="3" t="s">
        <v>1259</v>
      </c>
      <c r="Y425" s="3" t="s">
        <v>1259</v>
      </c>
      <c r="Z425" s="3" t="s">
        <v>1259</v>
      </c>
      <c r="AA425" s="3" t="s">
        <v>1259</v>
      </c>
      <c r="AB425" s="3" t="s">
        <v>1259</v>
      </c>
      <c r="AC425" s="3" t="s">
        <v>1259</v>
      </c>
      <c r="AD425" s="3" t="s">
        <v>1259</v>
      </c>
      <c r="AE425" s="37">
        <v>188.4</v>
      </c>
      <c r="AF425" s="38">
        <v>108.3</v>
      </c>
      <c r="AG425" s="39">
        <v>153</v>
      </c>
      <c r="AH425" s="3" t="s">
        <v>1259</v>
      </c>
      <c r="AI425" s="3" t="s">
        <v>1259</v>
      </c>
      <c r="AJ425" s="3" t="s">
        <v>1259</v>
      </c>
      <c r="AK425" s="3" t="s">
        <v>1259</v>
      </c>
      <c r="AL425" s="44">
        <v>114.4</v>
      </c>
      <c r="AM425" s="3" t="s">
        <v>1259</v>
      </c>
      <c r="AN425" s="46">
        <v>51.9</v>
      </c>
      <c r="AO425" s="47">
        <v>182.471</v>
      </c>
      <c r="AP425" s="48">
        <v>76.7</v>
      </c>
      <c r="AQ425" s="49">
        <v>105.4</v>
      </c>
      <c r="AR425" s="3" t="s">
        <v>1259</v>
      </c>
      <c r="AS425" s="3" t="s">
        <v>1259</v>
      </c>
      <c r="AT425" s="3" t="s">
        <v>1259</v>
      </c>
      <c r="AU425" s="3" t="s">
        <v>1259</v>
      </c>
      <c r="AV425" s="3" t="s">
        <v>1259</v>
      </c>
      <c r="AW425" s="3" t="s">
        <v>1259</v>
      </c>
      <c r="AX425" s="56">
        <v>108.8</v>
      </c>
      <c r="AY425" s="57">
        <v>107.9</v>
      </c>
      <c r="AZ425" s="58">
        <v>109.4</v>
      </c>
      <c r="BA425" s="59">
        <v>110.3</v>
      </c>
    </row>
    <row r="426" spans="1:53" x14ac:dyDescent="0.25">
      <c r="A426" s="4">
        <v>36981</v>
      </c>
      <c r="B426" s="3" t="s">
        <v>1259</v>
      </c>
      <c r="C426" s="3" t="s">
        <v>1259</v>
      </c>
      <c r="D426" s="10">
        <v>100</v>
      </c>
      <c r="E426" s="11">
        <v>69.400000000000006</v>
      </c>
      <c r="F426" s="12">
        <v>66.8</v>
      </c>
      <c r="G426" s="13">
        <v>76.2</v>
      </c>
      <c r="H426" s="3" t="s">
        <v>1259</v>
      </c>
      <c r="I426" s="3" t="s">
        <v>1259</v>
      </c>
      <c r="J426" s="3" t="s">
        <v>1259</v>
      </c>
      <c r="K426" s="3" t="s">
        <v>1259</v>
      </c>
      <c r="L426" s="3" t="s">
        <v>1259</v>
      </c>
      <c r="M426" s="3" t="s">
        <v>1259</v>
      </c>
      <c r="N426" s="3" t="s">
        <v>1259</v>
      </c>
      <c r="O426" s="3" t="s">
        <v>1259</v>
      </c>
      <c r="P426" s="3" t="s">
        <v>1259</v>
      </c>
      <c r="Q426" s="3" t="s">
        <v>1259</v>
      </c>
      <c r="R426" s="3" t="s">
        <v>1259</v>
      </c>
      <c r="S426" s="25">
        <v>283.8</v>
      </c>
      <c r="T426" s="26">
        <v>82.1</v>
      </c>
      <c r="U426" s="27">
        <v>88.5</v>
      </c>
      <c r="V426" s="28">
        <v>87.3</v>
      </c>
      <c r="W426" s="3" t="s">
        <v>1259</v>
      </c>
      <c r="X426" s="3" t="s">
        <v>1259</v>
      </c>
      <c r="Y426" s="3" t="s">
        <v>1259</v>
      </c>
      <c r="Z426" s="3" t="s">
        <v>1259</v>
      </c>
      <c r="AA426" s="3" t="s">
        <v>1259</v>
      </c>
      <c r="AB426" s="3" t="s">
        <v>1259</v>
      </c>
      <c r="AC426" s="3" t="s">
        <v>1259</v>
      </c>
      <c r="AD426" s="3" t="s">
        <v>1259</v>
      </c>
      <c r="AE426" s="37">
        <v>187.2</v>
      </c>
      <c r="AF426" s="38">
        <v>108.1</v>
      </c>
      <c r="AG426" s="39">
        <v>152.5</v>
      </c>
      <c r="AH426" s="3" t="s">
        <v>1259</v>
      </c>
      <c r="AI426" s="3" t="s">
        <v>1259</v>
      </c>
      <c r="AJ426" s="3" t="s">
        <v>1259</v>
      </c>
      <c r="AK426" s="3" t="s">
        <v>1259</v>
      </c>
      <c r="AL426" s="44">
        <v>113.2</v>
      </c>
      <c r="AM426" s="3" t="s">
        <v>1259</v>
      </c>
      <c r="AN426" s="46">
        <v>52.2</v>
      </c>
      <c r="AO426" s="47">
        <v>180.494</v>
      </c>
      <c r="AP426" s="48">
        <v>76.8</v>
      </c>
      <c r="AQ426" s="49">
        <v>105.6</v>
      </c>
      <c r="AR426" s="3" t="s">
        <v>1259</v>
      </c>
      <c r="AS426" s="3" t="s">
        <v>1259</v>
      </c>
      <c r="AT426" s="3" t="s">
        <v>1259</v>
      </c>
      <c r="AU426" s="3" t="s">
        <v>1259</v>
      </c>
      <c r="AV426" s="3" t="s">
        <v>1259</v>
      </c>
      <c r="AW426" s="3" t="s">
        <v>1259</v>
      </c>
      <c r="AX426" s="56">
        <v>109.6</v>
      </c>
      <c r="AY426" s="57">
        <v>108.5</v>
      </c>
      <c r="AZ426" s="58">
        <v>110.5</v>
      </c>
      <c r="BA426" s="59">
        <v>110.8</v>
      </c>
    </row>
    <row r="427" spans="1:53" x14ac:dyDescent="0.25">
      <c r="A427" s="4">
        <v>37011</v>
      </c>
      <c r="B427" s="3" t="s">
        <v>1259</v>
      </c>
      <c r="C427" s="3" t="s">
        <v>1259</v>
      </c>
      <c r="D427" s="10">
        <v>100.1</v>
      </c>
      <c r="E427" s="11">
        <v>69.599999999999994</v>
      </c>
      <c r="F427" s="12">
        <v>67.099999999999994</v>
      </c>
      <c r="G427" s="13">
        <v>76.3</v>
      </c>
      <c r="H427" s="3" t="s">
        <v>1259</v>
      </c>
      <c r="I427" s="3" t="s">
        <v>1259</v>
      </c>
      <c r="J427" s="3" t="s">
        <v>1259</v>
      </c>
      <c r="K427" s="3" t="s">
        <v>1259</v>
      </c>
      <c r="L427" s="3" t="s">
        <v>1259</v>
      </c>
      <c r="M427" s="3" t="s">
        <v>1259</v>
      </c>
      <c r="N427" s="3" t="s">
        <v>1259</v>
      </c>
      <c r="O427" s="3" t="s">
        <v>1259</v>
      </c>
      <c r="P427" s="3" t="s">
        <v>1259</v>
      </c>
      <c r="Q427" s="3" t="s">
        <v>1259</v>
      </c>
      <c r="R427" s="3" t="s">
        <v>1259</v>
      </c>
      <c r="S427" s="25">
        <v>292</v>
      </c>
      <c r="T427" s="26">
        <v>82.2</v>
      </c>
      <c r="U427" s="27">
        <v>83.6</v>
      </c>
      <c r="V427" s="28">
        <v>86.8</v>
      </c>
      <c r="W427" s="3" t="s">
        <v>1259</v>
      </c>
      <c r="X427" s="3" t="s">
        <v>1259</v>
      </c>
      <c r="Y427" s="3" t="s">
        <v>1259</v>
      </c>
      <c r="Z427" s="3" t="s">
        <v>1259</v>
      </c>
      <c r="AA427" s="3" t="s">
        <v>1259</v>
      </c>
      <c r="AB427" s="3" t="s">
        <v>1259</v>
      </c>
      <c r="AC427" s="3" t="s">
        <v>1259</v>
      </c>
      <c r="AD427" s="3" t="s">
        <v>1259</v>
      </c>
      <c r="AE427" s="37">
        <v>185.6</v>
      </c>
      <c r="AF427" s="38">
        <v>109.6</v>
      </c>
      <c r="AG427" s="39">
        <v>154.30000000000001</v>
      </c>
      <c r="AH427" s="3" t="s">
        <v>1259</v>
      </c>
      <c r="AI427" s="3" t="s">
        <v>1259</v>
      </c>
      <c r="AJ427" s="3" t="s">
        <v>1259</v>
      </c>
      <c r="AK427" s="3" t="s">
        <v>1259</v>
      </c>
      <c r="AL427" s="44">
        <v>110.8</v>
      </c>
      <c r="AM427" s="3" t="s">
        <v>1259</v>
      </c>
      <c r="AN427" s="46">
        <v>52.5</v>
      </c>
      <c r="AO427" s="47">
        <v>185.999</v>
      </c>
      <c r="AP427" s="48">
        <v>77.900000000000006</v>
      </c>
      <c r="AQ427" s="49">
        <v>106.4</v>
      </c>
      <c r="AR427" s="3" t="s">
        <v>1259</v>
      </c>
      <c r="AS427" s="3" t="s">
        <v>1259</v>
      </c>
      <c r="AT427" s="3" t="s">
        <v>1259</v>
      </c>
      <c r="AU427" s="3" t="s">
        <v>1259</v>
      </c>
      <c r="AV427" s="3" t="s">
        <v>1259</v>
      </c>
      <c r="AW427" s="3" t="s">
        <v>1259</v>
      </c>
      <c r="AX427" s="56">
        <v>110.6</v>
      </c>
      <c r="AY427" s="57">
        <v>109.8</v>
      </c>
      <c r="AZ427" s="58">
        <v>111.7</v>
      </c>
      <c r="BA427" s="59">
        <v>111.2</v>
      </c>
    </row>
    <row r="428" spans="1:53" x14ac:dyDescent="0.25">
      <c r="A428" s="4">
        <v>37042</v>
      </c>
      <c r="B428" s="3" t="s">
        <v>1259</v>
      </c>
      <c r="C428" s="3" t="s">
        <v>1259</v>
      </c>
      <c r="D428" s="10">
        <v>100.2</v>
      </c>
      <c r="E428" s="11">
        <v>69.7</v>
      </c>
      <c r="F428" s="12">
        <v>67.2</v>
      </c>
      <c r="G428" s="13">
        <v>76.5</v>
      </c>
      <c r="H428" s="3" t="s">
        <v>1259</v>
      </c>
      <c r="I428" s="3" t="s">
        <v>1259</v>
      </c>
      <c r="J428" s="3" t="s">
        <v>1259</v>
      </c>
      <c r="K428" s="3" t="s">
        <v>1259</v>
      </c>
      <c r="L428" s="3" t="s">
        <v>1259</v>
      </c>
      <c r="M428" s="3" t="s">
        <v>1259</v>
      </c>
      <c r="N428" s="3" t="s">
        <v>1259</v>
      </c>
      <c r="O428" s="3" t="s">
        <v>1259</v>
      </c>
      <c r="P428" s="3" t="s">
        <v>1259</v>
      </c>
      <c r="Q428" s="3" t="s">
        <v>1259</v>
      </c>
      <c r="R428" s="3" t="s">
        <v>1259</v>
      </c>
      <c r="S428" s="25">
        <v>295.5</v>
      </c>
      <c r="T428" s="26">
        <v>80.5</v>
      </c>
      <c r="U428" s="27">
        <v>82.3</v>
      </c>
      <c r="V428" s="28">
        <v>87.1</v>
      </c>
      <c r="W428" s="3" t="s">
        <v>1259</v>
      </c>
      <c r="X428" s="3" t="s">
        <v>1259</v>
      </c>
      <c r="Y428" s="3" t="s">
        <v>1259</v>
      </c>
      <c r="Z428" s="3" t="s">
        <v>1259</v>
      </c>
      <c r="AA428" s="3" t="s">
        <v>1259</v>
      </c>
      <c r="AB428" s="3" t="s">
        <v>1259</v>
      </c>
      <c r="AC428" s="3" t="s">
        <v>1259</v>
      </c>
      <c r="AD428" s="3" t="s">
        <v>1259</v>
      </c>
      <c r="AE428" s="37">
        <v>185.7</v>
      </c>
      <c r="AF428" s="38">
        <v>111.3</v>
      </c>
      <c r="AG428" s="39">
        <v>149.9</v>
      </c>
      <c r="AH428" s="3" t="s">
        <v>1259</v>
      </c>
      <c r="AI428" s="3" t="s">
        <v>1259</v>
      </c>
      <c r="AJ428" s="3" t="s">
        <v>1259</v>
      </c>
      <c r="AK428" s="3" t="s">
        <v>1259</v>
      </c>
      <c r="AL428" s="44">
        <v>110.6</v>
      </c>
      <c r="AM428" s="3" t="s">
        <v>1259</v>
      </c>
      <c r="AN428" s="46">
        <v>52.9</v>
      </c>
      <c r="AO428" s="47">
        <v>186.441</v>
      </c>
      <c r="AP428" s="48">
        <v>78.2</v>
      </c>
      <c r="AQ428" s="49">
        <v>106.8</v>
      </c>
      <c r="AR428" s="3" t="s">
        <v>1259</v>
      </c>
      <c r="AS428" s="3" t="s">
        <v>1259</v>
      </c>
      <c r="AT428" s="3" t="s">
        <v>1259</v>
      </c>
      <c r="AU428" s="3" t="s">
        <v>1259</v>
      </c>
      <c r="AV428" s="3" t="s">
        <v>1259</v>
      </c>
      <c r="AW428" s="3" t="s">
        <v>1259</v>
      </c>
      <c r="AX428" s="56">
        <v>111.8</v>
      </c>
      <c r="AY428" s="57">
        <v>111.5</v>
      </c>
      <c r="AZ428" s="58">
        <v>112.9</v>
      </c>
      <c r="BA428" s="59">
        <v>111.8</v>
      </c>
    </row>
    <row r="429" spans="1:53" x14ac:dyDescent="0.25">
      <c r="A429" s="4">
        <v>37072</v>
      </c>
      <c r="B429" s="3" t="s">
        <v>1259</v>
      </c>
      <c r="C429" s="3" t="s">
        <v>1259</v>
      </c>
      <c r="D429" s="10">
        <v>100.2</v>
      </c>
      <c r="E429" s="11">
        <v>69.900000000000006</v>
      </c>
      <c r="F429" s="12">
        <v>67.5</v>
      </c>
      <c r="G429" s="13">
        <v>76.5</v>
      </c>
      <c r="H429" s="3" t="s">
        <v>1259</v>
      </c>
      <c r="I429" s="3" t="s">
        <v>1259</v>
      </c>
      <c r="J429" s="3" t="s">
        <v>1259</v>
      </c>
      <c r="K429" s="3" t="s">
        <v>1259</v>
      </c>
      <c r="L429" s="3" t="s">
        <v>1259</v>
      </c>
      <c r="M429" s="3" t="s">
        <v>1259</v>
      </c>
      <c r="N429" s="3" t="s">
        <v>1259</v>
      </c>
      <c r="O429" s="3" t="s">
        <v>1259</v>
      </c>
      <c r="P429" s="3" t="s">
        <v>1259</v>
      </c>
      <c r="Q429" s="3" t="s">
        <v>1259</v>
      </c>
      <c r="R429" s="3" t="s">
        <v>1259</v>
      </c>
      <c r="S429" s="25">
        <v>302.39999999999998</v>
      </c>
      <c r="T429" s="26">
        <v>80.900000000000006</v>
      </c>
      <c r="U429" s="27">
        <v>80.5</v>
      </c>
      <c r="V429" s="28">
        <v>87.3</v>
      </c>
      <c r="W429" s="3" t="s">
        <v>1259</v>
      </c>
      <c r="X429" s="3" t="s">
        <v>1259</v>
      </c>
      <c r="Y429" s="3" t="s">
        <v>1259</v>
      </c>
      <c r="Z429" s="3" t="s">
        <v>1259</v>
      </c>
      <c r="AA429" s="3" t="s">
        <v>1259</v>
      </c>
      <c r="AB429" s="3" t="s">
        <v>1259</v>
      </c>
      <c r="AC429" s="3" t="s">
        <v>1259</v>
      </c>
      <c r="AD429" s="3" t="s">
        <v>1259</v>
      </c>
      <c r="AE429" s="37">
        <v>185.7</v>
      </c>
      <c r="AF429" s="38">
        <v>110.7</v>
      </c>
      <c r="AG429" s="39">
        <v>153</v>
      </c>
      <c r="AH429" s="3" t="s">
        <v>1259</v>
      </c>
      <c r="AI429" s="3" t="s">
        <v>1259</v>
      </c>
      <c r="AJ429" s="3" t="s">
        <v>1259</v>
      </c>
      <c r="AK429" s="3" t="s">
        <v>1259</v>
      </c>
      <c r="AL429" s="44">
        <v>110.9</v>
      </c>
      <c r="AM429" s="3" t="s">
        <v>1259</v>
      </c>
      <c r="AN429" s="46">
        <v>53.3</v>
      </c>
      <c r="AO429" s="47">
        <v>187.33600000000001</v>
      </c>
      <c r="AP429" s="48">
        <v>78.8</v>
      </c>
      <c r="AQ429" s="49">
        <v>107</v>
      </c>
      <c r="AR429" s="3" t="s">
        <v>1259</v>
      </c>
      <c r="AS429" s="3" t="s">
        <v>1259</v>
      </c>
      <c r="AT429" s="3" t="s">
        <v>1259</v>
      </c>
      <c r="AU429" s="3" t="s">
        <v>1259</v>
      </c>
      <c r="AV429" s="3" t="s">
        <v>1259</v>
      </c>
      <c r="AW429" s="3" t="s">
        <v>1259</v>
      </c>
      <c r="AX429" s="56">
        <v>113.1</v>
      </c>
      <c r="AY429" s="57">
        <v>113.4</v>
      </c>
      <c r="AZ429" s="58">
        <v>114.2</v>
      </c>
      <c r="BA429" s="59">
        <v>112.6</v>
      </c>
    </row>
    <row r="430" spans="1:53" x14ac:dyDescent="0.25">
      <c r="A430" s="4">
        <v>37103</v>
      </c>
      <c r="B430" s="3" t="s">
        <v>1259</v>
      </c>
      <c r="C430" s="3" t="s">
        <v>1259</v>
      </c>
      <c r="D430" s="10">
        <v>100.3</v>
      </c>
      <c r="E430" s="11">
        <v>70.099999999999994</v>
      </c>
      <c r="F430" s="12">
        <v>67.8</v>
      </c>
      <c r="G430" s="13">
        <v>76.5</v>
      </c>
      <c r="H430" s="3" t="s">
        <v>1259</v>
      </c>
      <c r="I430" s="3" t="s">
        <v>1259</v>
      </c>
      <c r="J430" s="3" t="s">
        <v>1259</v>
      </c>
      <c r="K430" s="3" t="s">
        <v>1259</v>
      </c>
      <c r="L430" s="3" t="s">
        <v>1259</v>
      </c>
      <c r="M430" s="3" t="s">
        <v>1259</v>
      </c>
      <c r="N430" s="3" t="s">
        <v>1259</v>
      </c>
      <c r="O430" s="3" t="s">
        <v>1259</v>
      </c>
      <c r="P430" s="3" t="s">
        <v>1259</v>
      </c>
      <c r="Q430" s="3" t="s">
        <v>1259</v>
      </c>
      <c r="R430" s="3" t="s">
        <v>1259</v>
      </c>
      <c r="S430" s="25">
        <v>303.5</v>
      </c>
      <c r="T430" s="26">
        <v>80.2</v>
      </c>
      <c r="U430" s="27">
        <v>79</v>
      </c>
      <c r="V430" s="28">
        <v>87.2</v>
      </c>
      <c r="W430" s="3" t="s">
        <v>1259</v>
      </c>
      <c r="X430" s="3" t="s">
        <v>1259</v>
      </c>
      <c r="Y430" s="3" t="s">
        <v>1259</v>
      </c>
      <c r="Z430" s="3" t="s">
        <v>1259</v>
      </c>
      <c r="AA430" s="3" t="s">
        <v>1259</v>
      </c>
      <c r="AB430" s="3" t="s">
        <v>1259</v>
      </c>
      <c r="AC430" s="3" t="s">
        <v>1259</v>
      </c>
      <c r="AD430" s="3" t="s">
        <v>1259</v>
      </c>
      <c r="AE430" s="37">
        <v>186</v>
      </c>
      <c r="AF430" s="38">
        <v>111.2</v>
      </c>
      <c r="AG430" s="39">
        <v>152.30000000000001</v>
      </c>
      <c r="AH430" s="3" t="s">
        <v>1259</v>
      </c>
      <c r="AI430" s="3" t="s">
        <v>1259</v>
      </c>
      <c r="AJ430" s="3" t="s">
        <v>1259</v>
      </c>
      <c r="AK430" s="3" t="s">
        <v>1259</v>
      </c>
      <c r="AL430" s="44">
        <v>110</v>
      </c>
      <c r="AM430" s="3" t="s">
        <v>1259</v>
      </c>
      <c r="AN430" s="46">
        <v>54</v>
      </c>
      <c r="AO430" s="47">
        <v>190.80099999999999</v>
      </c>
      <c r="AP430" s="48">
        <v>79.599999999999994</v>
      </c>
      <c r="AQ430" s="49">
        <v>107</v>
      </c>
      <c r="AR430" s="3" t="s">
        <v>1259</v>
      </c>
      <c r="AS430" s="3" t="s">
        <v>1259</v>
      </c>
      <c r="AT430" s="3" t="s">
        <v>1259</v>
      </c>
      <c r="AU430" s="3" t="s">
        <v>1259</v>
      </c>
      <c r="AV430" s="3" t="s">
        <v>1259</v>
      </c>
      <c r="AW430" s="3" t="s">
        <v>1259</v>
      </c>
      <c r="AX430" s="56">
        <v>114.6</v>
      </c>
      <c r="AY430" s="57">
        <v>115.4</v>
      </c>
      <c r="AZ430" s="58">
        <v>115.7</v>
      </c>
      <c r="BA430" s="59">
        <v>113.7</v>
      </c>
    </row>
    <row r="431" spans="1:53" x14ac:dyDescent="0.25">
      <c r="A431" s="4">
        <v>37134</v>
      </c>
      <c r="B431" s="3" t="s">
        <v>1259</v>
      </c>
      <c r="C431" s="3" t="s">
        <v>1259</v>
      </c>
      <c r="D431" s="10">
        <v>100.4</v>
      </c>
      <c r="E431" s="11">
        <v>70.2</v>
      </c>
      <c r="F431" s="12">
        <v>67.900000000000006</v>
      </c>
      <c r="G431" s="13">
        <v>76.599999999999994</v>
      </c>
      <c r="H431" s="3" t="s">
        <v>1259</v>
      </c>
      <c r="I431" s="3" t="s">
        <v>1259</v>
      </c>
      <c r="J431" s="3" t="s">
        <v>1259</v>
      </c>
      <c r="K431" s="3" t="s">
        <v>1259</v>
      </c>
      <c r="L431" s="3" t="s">
        <v>1259</v>
      </c>
      <c r="M431" s="3" t="s">
        <v>1259</v>
      </c>
      <c r="N431" s="3" t="s">
        <v>1259</v>
      </c>
      <c r="O431" s="3" t="s">
        <v>1259</v>
      </c>
      <c r="P431" s="3" t="s">
        <v>1259</v>
      </c>
      <c r="Q431" s="3" t="s">
        <v>1259</v>
      </c>
      <c r="R431" s="3" t="s">
        <v>1259</v>
      </c>
      <c r="S431" s="25">
        <v>306.7</v>
      </c>
      <c r="T431" s="26">
        <v>78.5</v>
      </c>
      <c r="U431" s="27">
        <v>75.599999999999994</v>
      </c>
      <c r="V431" s="28">
        <v>88.2</v>
      </c>
      <c r="W431" s="3" t="s">
        <v>1259</v>
      </c>
      <c r="X431" s="3" t="s">
        <v>1259</v>
      </c>
      <c r="Y431" s="3" t="s">
        <v>1259</v>
      </c>
      <c r="Z431" s="3" t="s">
        <v>1259</v>
      </c>
      <c r="AA431" s="3" t="s">
        <v>1259</v>
      </c>
      <c r="AB431" s="3" t="s">
        <v>1259</v>
      </c>
      <c r="AC431" s="3" t="s">
        <v>1259</v>
      </c>
      <c r="AD431" s="3" t="s">
        <v>1259</v>
      </c>
      <c r="AE431" s="37">
        <v>187.2</v>
      </c>
      <c r="AF431" s="38">
        <v>111.5</v>
      </c>
      <c r="AG431" s="39">
        <v>149.80000000000001</v>
      </c>
      <c r="AH431" s="3" t="s">
        <v>1259</v>
      </c>
      <c r="AI431" s="3" t="s">
        <v>1259</v>
      </c>
      <c r="AJ431" s="3" t="s">
        <v>1259</v>
      </c>
      <c r="AK431" s="3" t="s">
        <v>1259</v>
      </c>
      <c r="AL431" s="44">
        <v>109.6</v>
      </c>
      <c r="AM431" s="3" t="s">
        <v>1259</v>
      </c>
      <c r="AN431" s="46">
        <v>55</v>
      </c>
      <c r="AO431" s="47">
        <v>192.13900000000001</v>
      </c>
      <c r="AP431" s="48">
        <v>80.3</v>
      </c>
      <c r="AQ431" s="49">
        <v>107.1</v>
      </c>
      <c r="AR431" s="3" t="s">
        <v>1259</v>
      </c>
      <c r="AS431" s="3" t="s">
        <v>1259</v>
      </c>
      <c r="AT431" s="3" t="s">
        <v>1259</v>
      </c>
      <c r="AU431" s="3" t="s">
        <v>1259</v>
      </c>
      <c r="AV431" s="3" t="s">
        <v>1259</v>
      </c>
      <c r="AW431" s="3" t="s">
        <v>1259</v>
      </c>
      <c r="AX431" s="56">
        <v>116.1</v>
      </c>
      <c r="AY431" s="57">
        <v>117.1</v>
      </c>
      <c r="AZ431" s="58">
        <v>117.2</v>
      </c>
      <c r="BA431" s="59">
        <v>115</v>
      </c>
    </row>
    <row r="432" spans="1:53" x14ac:dyDescent="0.25">
      <c r="A432" s="4">
        <v>37164</v>
      </c>
      <c r="B432" s="3" t="s">
        <v>1259</v>
      </c>
      <c r="C432" s="3" t="s">
        <v>1259</v>
      </c>
      <c r="D432" s="10">
        <v>100.4</v>
      </c>
      <c r="E432" s="11">
        <v>70.400000000000006</v>
      </c>
      <c r="F432" s="12">
        <v>68.099999999999994</v>
      </c>
      <c r="G432" s="13">
        <v>76.599999999999994</v>
      </c>
      <c r="H432" s="3" t="s">
        <v>1259</v>
      </c>
      <c r="I432" s="3" t="s">
        <v>1259</v>
      </c>
      <c r="J432" s="3" t="s">
        <v>1259</v>
      </c>
      <c r="K432" s="3" t="s">
        <v>1259</v>
      </c>
      <c r="L432" s="3" t="s">
        <v>1259</v>
      </c>
      <c r="M432" s="3" t="s">
        <v>1259</v>
      </c>
      <c r="N432" s="3" t="s">
        <v>1259</v>
      </c>
      <c r="O432" s="3" t="s">
        <v>1259</v>
      </c>
      <c r="P432" s="3" t="s">
        <v>1259</v>
      </c>
      <c r="Q432" s="3" t="s">
        <v>1259</v>
      </c>
      <c r="R432" s="3" t="s">
        <v>1259</v>
      </c>
      <c r="S432" s="25">
        <v>304.89999999999998</v>
      </c>
      <c r="T432" s="26">
        <v>77.2</v>
      </c>
      <c r="U432" s="27">
        <v>73.599999999999994</v>
      </c>
      <c r="V432" s="28">
        <v>85.5</v>
      </c>
      <c r="W432" s="3" t="s">
        <v>1259</v>
      </c>
      <c r="X432" s="3" t="s">
        <v>1259</v>
      </c>
      <c r="Y432" s="3" t="s">
        <v>1259</v>
      </c>
      <c r="Z432" s="3" t="s">
        <v>1259</v>
      </c>
      <c r="AA432" s="3" t="s">
        <v>1259</v>
      </c>
      <c r="AB432" s="3" t="s">
        <v>1259</v>
      </c>
      <c r="AC432" s="3" t="s">
        <v>1259</v>
      </c>
      <c r="AD432" s="3" t="s">
        <v>1259</v>
      </c>
      <c r="AE432" s="37">
        <v>187.3</v>
      </c>
      <c r="AF432" s="38">
        <v>111.6</v>
      </c>
      <c r="AG432" s="39">
        <v>150.4</v>
      </c>
      <c r="AH432" s="3" t="s">
        <v>1259</v>
      </c>
      <c r="AI432" s="3" t="s">
        <v>1259</v>
      </c>
      <c r="AJ432" s="3" t="s">
        <v>1259</v>
      </c>
      <c r="AK432" s="3" t="s">
        <v>1259</v>
      </c>
      <c r="AL432" s="44">
        <v>108.9</v>
      </c>
      <c r="AM432" s="3" t="s">
        <v>1259</v>
      </c>
      <c r="AN432" s="46">
        <v>55.9</v>
      </c>
      <c r="AO432" s="47">
        <v>191.69300000000001</v>
      </c>
      <c r="AP432" s="48">
        <v>81</v>
      </c>
      <c r="AQ432" s="49">
        <v>107</v>
      </c>
      <c r="AR432" s="3" t="s">
        <v>1259</v>
      </c>
      <c r="AS432" s="3" t="s">
        <v>1259</v>
      </c>
      <c r="AT432" s="3" t="s">
        <v>1259</v>
      </c>
      <c r="AU432" s="3" t="s">
        <v>1259</v>
      </c>
      <c r="AV432" s="3" t="s">
        <v>1259</v>
      </c>
      <c r="AW432" s="3" t="s">
        <v>1259</v>
      </c>
      <c r="AX432" s="56">
        <v>117.7</v>
      </c>
      <c r="AY432" s="57">
        <v>118.7</v>
      </c>
      <c r="AZ432" s="58">
        <v>118.7</v>
      </c>
      <c r="BA432" s="59">
        <v>116.4</v>
      </c>
    </row>
    <row r="433" spans="1:53" x14ac:dyDescent="0.25">
      <c r="A433" s="4">
        <v>37195</v>
      </c>
      <c r="B433" s="3" t="s">
        <v>1259</v>
      </c>
      <c r="C433" s="3" t="s">
        <v>1259</v>
      </c>
      <c r="D433" s="10">
        <v>100.5</v>
      </c>
      <c r="E433" s="11">
        <v>70.400000000000006</v>
      </c>
      <c r="F433" s="12">
        <v>68.099999999999994</v>
      </c>
      <c r="G433" s="13">
        <v>76.7</v>
      </c>
      <c r="H433" s="3" t="s">
        <v>1259</v>
      </c>
      <c r="I433" s="3" t="s">
        <v>1259</v>
      </c>
      <c r="J433" s="3" t="s">
        <v>1259</v>
      </c>
      <c r="K433" s="3" t="s">
        <v>1259</v>
      </c>
      <c r="L433" s="3" t="s">
        <v>1259</v>
      </c>
      <c r="M433" s="3" t="s">
        <v>1259</v>
      </c>
      <c r="N433" s="3" t="s">
        <v>1259</v>
      </c>
      <c r="O433" s="3" t="s">
        <v>1259</v>
      </c>
      <c r="P433" s="3" t="s">
        <v>1259</v>
      </c>
      <c r="Q433" s="3" t="s">
        <v>1259</v>
      </c>
      <c r="R433" s="3" t="s">
        <v>1259</v>
      </c>
      <c r="S433" s="25">
        <v>305</v>
      </c>
      <c r="T433" s="26">
        <v>74.099999999999994</v>
      </c>
      <c r="U433" s="27">
        <v>71.2</v>
      </c>
      <c r="V433" s="28">
        <v>83.6</v>
      </c>
      <c r="W433" s="3" t="s">
        <v>1259</v>
      </c>
      <c r="X433" s="3" t="s">
        <v>1259</v>
      </c>
      <c r="Y433" s="3" t="s">
        <v>1259</v>
      </c>
      <c r="Z433" s="3" t="s">
        <v>1259</v>
      </c>
      <c r="AA433" s="3" t="s">
        <v>1259</v>
      </c>
      <c r="AB433" s="3" t="s">
        <v>1259</v>
      </c>
      <c r="AC433" s="3" t="s">
        <v>1259</v>
      </c>
      <c r="AD433" s="3" t="s">
        <v>1259</v>
      </c>
      <c r="AE433" s="37">
        <v>185.6</v>
      </c>
      <c r="AF433" s="38">
        <v>111.7</v>
      </c>
      <c r="AG433" s="39">
        <v>151.9</v>
      </c>
      <c r="AH433" s="3" t="s">
        <v>1259</v>
      </c>
      <c r="AI433" s="3" t="s">
        <v>1259</v>
      </c>
      <c r="AJ433" s="3" t="s">
        <v>1259</v>
      </c>
      <c r="AK433" s="3" t="s">
        <v>1259</v>
      </c>
      <c r="AL433" s="44">
        <v>110.6</v>
      </c>
      <c r="AM433" s="3" t="s">
        <v>1259</v>
      </c>
      <c r="AN433" s="46">
        <v>56.2</v>
      </c>
      <c r="AO433" s="47">
        <v>191.792</v>
      </c>
      <c r="AP433" s="48">
        <v>80.7</v>
      </c>
      <c r="AQ433" s="49">
        <v>107.1</v>
      </c>
      <c r="AR433" s="3" t="s">
        <v>1259</v>
      </c>
      <c r="AS433" s="3" t="s">
        <v>1259</v>
      </c>
      <c r="AT433" s="3" t="s">
        <v>1259</v>
      </c>
      <c r="AU433" s="3" t="s">
        <v>1259</v>
      </c>
      <c r="AV433" s="3" t="s">
        <v>1259</v>
      </c>
      <c r="AW433" s="3" t="s">
        <v>1259</v>
      </c>
      <c r="AX433" s="56">
        <v>119.1</v>
      </c>
      <c r="AY433" s="57">
        <v>120.3</v>
      </c>
      <c r="AZ433" s="58">
        <v>120</v>
      </c>
      <c r="BA433" s="59">
        <v>117.7</v>
      </c>
    </row>
    <row r="434" spans="1:53" x14ac:dyDescent="0.25">
      <c r="A434" s="4">
        <v>37225</v>
      </c>
      <c r="B434" s="3" t="s">
        <v>1259</v>
      </c>
      <c r="C434" s="3" t="s">
        <v>1259</v>
      </c>
      <c r="D434" s="10">
        <v>100.6</v>
      </c>
      <c r="E434" s="11">
        <v>70.599999999999994</v>
      </c>
      <c r="F434" s="12">
        <v>68.400000000000006</v>
      </c>
      <c r="G434" s="13">
        <v>76.8</v>
      </c>
      <c r="H434" s="3" t="s">
        <v>1259</v>
      </c>
      <c r="I434" s="3" t="s">
        <v>1259</v>
      </c>
      <c r="J434" s="3" t="s">
        <v>1259</v>
      </c>
      <c r="K434" s="3" t="s">
        <v>1259</v>
      </c>
      <c r="L434" s="3" t="s">
        <v>1259</v>
      </c>
      <c r="M434" s="3" t="s">
        <v>1259</v>
      </c>
      <c r="N434" s="3" t="s">
        <v>1259</v>
      </c>
      <c r="O434" s="3" t="s">
        <v>1259</v>
      </c>
      <c r="P434" s="3" t="s">
        <v>1259</v>
      </c>
      <c r="Q434" s="3" t="s">
        <v>1259</v>
      </c>
      <c r="R434" s="3" t="s">
        <v>1259</v>
      </c>
      <c r="S434" s="25">
        <v>313.2</v>
      </c>
      <c r="T434" s="26">
        <v>73.599999999999994</v>
      </c>
      <c r="U434" s="27">
        <v>71</v>
      </c>
      <c r="V434" s="28">
        <v>83.7</v>
      </c>
      <c r="W434" s="3" t="s">
        <v>1259</v>
      </c>
      <c r="X434" s="3" t="s">
        <v>1259</v>
      </c>
      <c r="Y434" s="3" t="s">
        <v>1259</v>
      </c>
      <c r="Z434" s="3" t="s">
        <v>1259</v>
      </c>
      <c r="AA434" s="3" t="s">
        <v>1259</v>
      </c>
      <c r="AB434" s="3" t="s">
        <v>1259</v>
      </c>
      <c r="AC434" s="3" t="s">
        <v>1259</v>
      </c>
      <c r="AD434" s="3" t="s">
        <v>1259</v>
      </c>
      <c r="AE434" s="37">
        <v>184.5</v>
      </c>
      <c r="AF434" s="38">
        <v>112.1</v>
      </c>
      <c r="AG434" s="39">
        <v>152.80000000000001</v>
      </c>
      <c r="AH434" s="3" t="s">
        <v>1259</v>
      </c>
      <c r="AI434" s="3" t="s">
        <v>1259</v>
      </c>
      <c r="AJ434" s="3" t="s">
        <v>1259</v>
      </c>
      <c r="AK434" s="3" t="s">
        <v>1259</v>
      </c>
      <c r="AL434" s="44">
        <v>105.4</v>
      </c>
      <c r="AM434" s="3" t="s">
        <v>1259</v>
      </c>
      <c r="AN434" s="46">
        <v>56.4</v>
      </c>
      <c r="AO434" s="47">
        <v>193.50800000000001</v>
      </c>
      <c r="AP434" s="48">
        <v>81.3</v>
      </c>
      <c r="AQ434" s="49">
        <v>107</v>
      </c>
      <c r="AR434" s="3" t="s">
        <v>1259</v>
      </c>
      <c r="AS434" s="3" t="s">
        <v>1259</v>
      </c>
      <c r="AT434" s="3" t="s">
        <v>1259</v>
      </c>
      <c r="AU434" s="3" t="s">
        <v>1259</v>
      </c>
      <c r="AV434" s="3" t="s">
        <v>1259</v>
      </c>
      <c r="AW434" s="3" t="s">
        <v>1259</v>
      </c>
      <c r="AX434" s="56">
        <v>120.4</v>
      </c>
      <c r="AY434" s="57">
        <v>121.8</v>
      </c>
      <c r="AZ434" s="58">
        <v>121.2</v>
      </c>
      <c r="BA434" s="59">
        <v>119</v>
      </c>
    </row>
    <row r="435" spans="1:53" x14ac:dyDescent="0.25">
      <c r="A435" s="4">
        <v>37256</v>
      </c>
      <c r="B435" s="3" t="s">
        <v>1259</v>
      </c>
      <c r="C435" s="3" t="s">
        <v>1259</v>
      </c>
      <c r="D435" s="10">
        <v>100.6</v>
      </c>
      <c r="E435" s="11">
        <v>70.8</v>
      </c>
      <c r="F435" s="12">
        <v>68.5</v>
      </c>
      <c r="G435" s="13">
        <v>76.8</v>
      </c>
      <c r="H435" s="3" t="s">
        <v>1259</v>
      </c>
      <c r="I435" s="3" t="s">
        <v>1259</v>
      </c>
      <c r="J435" s="3" t="s">
        <v>1259</v>
      </c>
      <c r="K435" s="3" t="s">
        <v>1259</v>
      </c>
      <c r="L435" s="3" t="s">
        <v>1259</v>
      </c>
      <c r="M435" s="3" t="s">
        <v>1259</v>
      </c>
      <c r="N435" s="3" t="s">
        <v>1259</v>
      </c>
      <c r="O435" s="3" t="s">
        <v>1259</v>
      </c>
      <c r="P435" s="3" t="s">
        <v>1259</v>
      </c>
      <c r="Q435" s="3" t="s">
        <v>1259</v>
      </c>
      <c r="R435" s="3" t="s">
        <v>1259</v>
      </c>
      <c r="S435" s="25">
        <v>315.3</v>
      </c>
      <c r="T435" s="26">
        <v>73.8</v>
      </c>
      <c r="U435" s="27">
        <v>71.3</v>
      </c>
      <c r="V435" s="28">
        <v>84.6</v>
      </c>
      <c r="W435" s="3" t="s">
        <v>1259</v>
      </c>
      <c r="X435" s="3" t="s">
        <v>1259</v>
      </c>
      <c r="Y435" s="3" t="s">
        <v>1259</v>
      </c>
      <c r="Z435" s="3" t="s">
        <v>1259</v>
      </c>
      <c r="AA435" s="3" t="s">
        <v>1259</v>
      </c>
      <c r="AB435" s="3" t="s">
        <v>1259</v>
      </c>
      <c r="AC435" s="3" t="s">
        <v>1259</v>
      </c>
      <c r="AD435" s="3" t="s">
        <v>1259</v>
      </c>
      <c r="AE435" s="37">
        <v>188.3</v>
      </c>
      <c r="AF435" s="38">
        <v>112.8</v>
      </c>
      <c r="AG435" s="39">
        <v>154</v>
      </c>
      <c r="AH435" s="3" t="s">
        <v>1259</v>
      </c>
      <c r="AI435" s="3" t="s">
        <v>1259</v>
      </c>
      <c r="AJ435" s="3" t="s">
        <v>1259</v>
      </c>
      <c r="AK435" s="3" t="s">
        <v>1259</v>
      </c>
      <c r="AL435" s="44">
        <v>107.4</v>
      </c>
      <c r="AM435" s="3" t="s">
        <v>1259</v>
      </c>
      <c r="AN435" s="46">
        <v>56.9</v>
      </c>
      <c r="AO435" s="47">
        <v>191.85400000000001</v>
      </c>
      <c r="AP435" s="48">
        <v>81.099999999999994</v>
      </c>
      <c r="AQ435" s="49">
        <v>107</v>
      </c>
      <c r="AR435" s="3" t="s">
        <v>1259</v>
      </c>
      <c r="AS435" s="3" t="s">
        <v>1259</v>
      </c>
      <c r="AT435" s="3" t="s">
        <v>1259</v>
      </c>
      <c r="AU435" s="3" t="s">
        <v>1259</v>
      </c>
      <c r="AV435" s="3" t="s">
        <v>1259</v>
      </c>
      <c r="AW435" s="3" t="s">
        <v>1259</v>
      </c>
      <c r="AX435" s="56">
        <v>121.6</v>
      </c>
      <c r="AY435" s="57">
        <v>123.1</v>
      </c>
      <c r="AZ435" s="58">
        <v>122.1</v>
      </c>
      <c r="BA435" s="59">
        <v>120</v>
      </c>
    </row>
    <row r="436" spans="1:53" x14ac:dyDescent="0.25">
      <c r="A436" s="4">
        <v>37287</v>
      </c>
      <c r="B436" s="3" t="s">
        <v>1259</v>
      </c>
      <c r="C436" s="3" t="s">
        <v>1259</v>
      </c>
      <c r="D436" s="10">
        <v>100.7</v>
      </c>
      <c r="E436" s="11">
        <v>71</v>
      </c>
      <c r="F436" s="12">
        <v>68.8</v>
      </c>
      <c r="G436" s="13">
        <v>76.8</v>
      </c>
      <c r="H436" s="3" t="s">
        <v>1259</v>
      </c>
      <c r="I436" s="3" t="s">
        <v>1259</v>
      </c>
      <c r="J436" s="3" t="s">
        <v>1259</v>
      </c>
      <c r="K436" s="3" t="s">
        <v>1259</v>
      </c>
      <c r="L436" s="3" t="s">
        <v>1259</v>
      </c>
      <c r="M436" s="3" t="s">
        <v>1259</v>
      </c>
      <c r="N436" s="3" t="s">
        <v>1259</v>
      </c>
      <c r="O436" s="3" t="s">
        <v>1259</v>
      </c>
      <c r="P436" s="3" t="s">
        <v>1259</v>
      </c>
      <c r="Q436" s="3" t="s">
        <v>1259</v>
      </c>
      <c r="R436" s="3" t="s">
        <v>1259</v>
      </c>
      <c r="S436" s="25">
        <v>317.5</v>
      </c>
      <c r="T436" s="26">
        <v>74.099999999999994</v>
      </c>
      <c r="U436" s="27">
        <v>70.599999999999994</v>
      </c>
      <c r="V436" s="28">
        <v>85</v>
      </c>
      <c r="W436" s="3" t="s">
        <v>1259</v>
      </c>
      <c r="X436" s="3" t="s">
        <v>1259</v>
      </c>
      <c r="Y436" s="3" t="s">
        <v>1259</v>
      </c>
      <c r="Z436" s="3" t="s">
        <v>1259</v>
      </c>
      <c r="AA436" s="3" t="s">
        <v>1259</v>
      </c>
      <c r="AB436" s="3" t="s">
        <v>1259</v>
      </c>
      <c r="AC436" s="3" t="s">
        <v>1259</v>
      </c>
      <c r="AD436" s="3" t="s">
        <v>1259</v>
      </c>
      <c r="AE436" s="37">
        <v>194.1</v>
      </c>
      <c r="AF436" s="38">
        <v>113.2</v>
      </c>
      <c r="AG436" s="39">
        <v>155</v>
      </c>
      <c r="AH436" s="3" t="s">
        <v>1259</v>
      </c>
      <c r="AI436" s="3" t="s">
        <v>1259</v>
      </c>
      <c r="AJ436" s="3" t="s">
        <v>1259</v>
      </c>
      <c r="AK436" s="3" t="s">
        <v>1259</v>
      </c>
      <c r="AL436" s="44">
        <v>104.7</v>
      </c>
      <c r="AM436" s="3" t="s">
        <v>1259</v>
      </c>
      <c r="AN436" s="46">
        <v>58.3</v>
      </c>
      <c r="AO436" s="47">
        <v>193.09200000000001</v>
      </c>
      <c r="AP436" s="48">
        <v>82</v>
      </c>
      <c r="AQ436" s="49">
        <v>107.1</v>
      </c>
      <c r="AR436" s="3" t="s">
        <v>1259</v>
      </c>
      <c r="AS436" s="3" t="s">
        <v>1259</v>
      </c>
      <c r="AT436" s="3" t="s">
        <v>1259</v>
      </c>
      <c r="AU436" s="3" t="s">
        <v>1259</v>
      </c>
      <c r="AV436" s="3" t="s">
        <v>1259</v>
      </c>
      <c r="AW436" s="3" t="s">
        <v>1259</v>
      </c>
      <c r="AX436" s="56">
        <v>122.6</v>
      </c>
      <c r="AY436" s="57">
        <v>124.3</v>
      </c>
      <c r="AZ436" s="58">
        <v>122.9</v>
      </c>
      <c r="BA436" s="59">
        <v>120.9</v>
      </c>
    </row>
    <row r="437" spans="1:53" x14ac:dyDescent="0.25">
      <c r="A437" s="4">
        <v>37315</v>
      </c>
      <c r="B437" s="3" t="s">
        <v>1259</v>
      </c>
      <c r="C437" s="3" t="s">
        <v>1259</v>
      </c>
      <c r="D437" s="10">
        <v>100.8</v>
      </c>
      <c r="E437" s="11">
        <v>71.400000000000006</v>
      </c>
      <c r="F437" s="12">
        <v>69.5</v>
      </c>
      <c r="G437" s="13">
        <v>76.900000000000006</v>
      </c>
      <c r="H437" s="3" t="s">
        <v>1259</v>
      </c>
      <c r="I437" s="3" t="s">
        <v>1259</v>
      </c>
      <c r="J437" s="3" t="s">
        <v>1259</v>
      </c>
      <c r="K437" s="3" t="s">
        <v>1259</v>
      </c>
      <c r="L437" s="3" t="s">
        <v>1259</v>
      </c>
      <c r="M437" s="3" t="s">
        <v>1259</v>
      </c>
      <c r="N437" s="3" t="s">
        <v>1259</v>
      </c>
      <c r="O437" s="3" t="s">
        <v>1259</v>
      </c>
      <c r="P437" s="3" t="s">
        <v>1259</v>
      </c>
      <c r="Q437" s="3" t="s">
        <v>1259</v>
      </c>
      <c r="R437" s="3" t="s">
        <v>1259</v>
      </c>
      <c r="S437" s="25">
        <v>324.3</v>
      </c>
      <c r="T437" s="26">
        <v>74</v>
      </c>
      <c r="U437" s="27">
        <v>71.8</v>
      </c>
      <c r="V437" s="28">
        <v>84.7</v>
      </c>
      <c r="W437" s="3" t="s">
        <v>1259</v>
      </c>
      <c r="X437" s="3" t="s">
        <v>1259</v>
      </c>
      <c r="Y437" s="3" t="s">
        <v>1259</v>
      </c>
      <c r="Z437" s="3" t="s">
        <v>1259</v>
      </c>
      <c r="AA437" s="3" t="s">
        <v>1259</v>
      </c>
      <c r="AB437" s="3" t="s">
        <v>1259</v>
      </c>
      <c r="AC437" s="3" t="s">
        <v>1259</v>
      </c>
      <c r="AD437" s="3" t="s">
        <v>1259</v>
      </c>
      <c r="AE437" s="37">
        <v>196.6</v>
      </c>
      <c r="AF437" s="38">
        <v>113</v>
      </c>
      <c r="AG437" s="39">
        <v>156.19999999999999</v>
      </c>
      <c r="AH437" s="3" t="s">
        <v>1259</v>
      </c>
      <c r="AI437" s="3" t="s">
        <v>1259</v>
      </c>
      <c r="AJ437" s="3" t="s">
        <v>1259</v>
      </c>
      <c r="AK437" s="3" t="s">
        <v>1259</v>
      </c>
      <c r="AL437" s="44">
        <v>105.8</v>
      </c>
      <c r="AM437" s="3" t="s">
        <v>1259</v>
      </c>
      <c r="AN437" s="46">
        <v>59.8</v>
      </c>
      <c r="AO437" s="47">
        <v>193.16200000000001</v>
      </c>
      <c r="AP437" s="48">
        <v>82.5</v>
      </c>
      <c r="AQ437" s="49">
        <v>107.1</v>
      </c>
      <c r="AR437" s="3" t="s">
        <v>1259</v>
      </c>
      <c r="AS437" s="3" t="s">
        <v>1259</v>
      </c>
      <c r="AT437" s="3" t="s">
        <v>1259</v>
      </c>
      <c r="AU437" s="3" t="s">
        <v>1259</v>
      </c>
      <c r="AV437" s="3" t="s">
        <v>1259</v>
      </c>
      <c r="AW437" s="3" t="s">
        <v>1259</v>
      </c>
      <c r="AX437" s="56">
        <v>123.7</v>
      </c>
      <c r="AY437" s="57">
        <v>125.6</v>
      </c>
      <c r="AZ437" s="58">
        <v>123.6</v>
      </c>
      <c r="BA437" s="59">
        <v>121.7</v>
      </c>
    </row>
    <row r="438" spans="1:53" x14ac:dyDescent="0.25">
      <c r="A438" s="4">
        <v>37346</v>
      </c>
      <c r="B438" s="3" t="s">
        <v>1259</v>
      </c>
      <c r="C438" s="3" t="s">
        <v>1259</v>
      </c>
      <c r="D438" s="10">
        <v>101</v>
      </c>
      <c r="E438" s="11">
        <v>71.7</v>
      </c>
      <c r="F438" s="12">
        <v>69.7</v>
      </c>
      <c r="G438" s="13">
        <v>77.099999999999994</v>
      </c>
      <c r="H438" s="3" t="s">
        <v>1259</v>
      </c>
      <c r="I438" s="3" t="s">
        <v>1259</v>
      </c>
      <c r="J438" s="3" t="s">
        <v>1259</v>
      </c>
      <c r="K438" s="3" t="s">
        <v>1259</v>
      </c>
      <c r="L438" s="3" t="s">
        <v>1259</v>
      </c>
      <c r="M438" s="3" t="s">
        <v>1259</v>
      </c>
      <c r="N438" s="3" t="s">
        <v>1259</v>
      </c>
      <c r="O438" s="3" t="s">
        <v>1259</v>
      </c>
      <c r="P438" s="3" t="s">
        <v>1259</v>
      </c>
      <c r="Q438" s="3" t="s">
        <v>1259</v>
      </c>
      <c r="R438" s="3" t="s">
        <v>1259</v>
      </c>
      <c r="S438" s="25">
        <v>329.2</v>
      </c>
      <c r="T438" s="26">
        <v>73.3</v>
      </c>
      <c r="U438" s="27">
        <v>71.3</v>
      </c>
      <c r="V438" s="28">
        <v>83.5</v>
      </c>
      <c r="W438" s="3" t="s">
        <v>1259</v>
      </c>
      <c r="X438" s="3" t="s">
        <v>1259</v>
      </c>
      <c r="Y438" s="3" t="s">
        <v>1259</v>
      </c>
      <c r="Z438" s="3" t="s">
        <v>1259</v>
      </c>
      <c r="AA438" s="3" t="s">
        <v>1259</v>
      </c>
      <c r="AB438" s="3" t="s">
        <v>1259</v>
      </c>
      <c r="AC438" s="3" t="s">
        <v>1259</v>
      </c>
      <c r="AD438" s="3" t="s">
        <v>1259</v>
      </c>
      <c r="AE438" s="37">
        <v>197.6</v>
      </c>
      <c r="AF438" s="38">
        <v>114</v>
      </c>
      <c r="AG438" s="39">
        <v>156.6</v>
      </c>
      <c r="AH438" s="3" t="s">
        <v>1259</v>
      </c>
      <c r="AI438" s="3" t="s">
        <v>1259</v>
      </c>
      <c r="AJ438" s="3" t="s">
        <v>1259</v>
      </c>
      <c r="AK438" s="3" t="s">
        <v>1259</v>
      </c>
      <c r="AL438" s="44">
        <v>106.6</v>
      </c>
      <c r="AM438" s="3" t="s">
        <v>1259</v>
      </c>
      <c r="AN438" s="46">
        <v>61.2</v>
      </c>
      <c r="AO438" s="47">
        <v>197.25700000000001</v>
      </c>
      <c r="AP438" s="48">
        <v>83</v>
      </c>
      <c r="AQ438" s="49">
        <v>107.2</v>
      </c>
      <c r="AR438" s="3" t="s">
        <v>1259</v>
      </c>
      <c r="AS438" s="3" t="s">
        <v>1259</v>
      </c>
      <c r="AT438" s="3" t="s">
        <v>1259</v>
      </c>
      <c r="AU438" s="3" t="s">
        <v>1259</v>
      </c>
      <c r="AV438" s="3" t="s">
        <v>1259</v>
      </c>
      <c r="AW438" s="3" t="s">
        <v>1259</v>
      </c>
      <c r="AX438" s="56">
        <v>124.8</v>
      </c>
      <c r="AY438" s="57">
        <v>126.9</v>
      </c>
      <c r="AZ438" s="58">
        <v>124.4</v>
      </c>
      <c r="BA438" s="59">
        <v>122.7</v>
      </c>
    </row>
    <row r="439" spans="1:53" x14ac:dyDescent="0.25">
      <c r="A439" s="4">
        <v>37376</v>
      </c>
      <c r="B439" s="3" t="s">
        <v>1259</v>
      </c>
      <c r="C439" s="3" t="s">
        <v>1259</v>
      </c>
      <c r="D439" s="10">
        <v>101.2</v>
      </c>
      <c r="E439" s="11">
        <v>72.099999999999994</v>
      </c>
      <c r="F439" s="12">
        <v>70.400000000000006</v>
      </c>
      <c r="G439" s="13">
        <v>77.2</v>
      </c>
      <c r="H439" s="3" t="s">
        <v>1259</v>
      </c>
      <c r="I439" s="3" t="s">
        <v>1259</v>
      </c>
      <c r="J439" s="3" t="s">
        <v>1259</v>
      </c>
      <c r="K439" s="3" t="s">
        <v>1259</v>
      </c>
      <c r="L439" s="3" t="s">
        <v>1259</v>
      </c>
      <c r="M439" s="3" t="s">
        <v>1259</v>
      </c>
      <c r="N439" s="3" t="s">
        <v>1259</v>
      </c>
      <c r="O439" s="3" t="s">
        <v>1259</v>
      </c>
      <c r="P439" s="3" t="s">
        <v>1259</v>
      </c>
      <c r="Q439" s="3" t="s">
        <v>1259</v>
      </c>
      <c r="R439" s="3" t="s">
        <v>1259</v>
      </c>
      <c r="S439" s="25">
        <v>335.9</v>
      </c>
      <c r="T439" s="26">
        <v>72.3</v>
      </c>
      <c r="U439" s="27">
        <v>69.400000000000006</v>
      </c>
      <c r="V439" s="28">
        <v>85.3</v>
      </c>
      <c r="W439" s="3" t="s">
        <v>1259</v>
      </c>
      <c r="X439" s="3" t="s">
        <v>1259</v>
      </c>
      <c r="Y439" s="3" t="s">
        <v>1259</v>
      </c>
      <c r="Z439" s="3" t="s">
        <v>1259</v>
      </c>
      <c r="AA439" s="3" t="s">
        <v>1259</v>
      </c>
      <c r="AB439" s="3" t="s">
        <v>1259</v>
      </c>
      <c r="AC439" s="3" t="s">
        <v>1259</v>
      </c>
      <c r="AD439" s="3" t="s">
        <v>1259</v>
      </c>
      <c r="AE439" s="37">
        <v>199.8</v>
      </c>
      <c r="AF439" s="38">
        <v>114.9</v>
      </c>
      <c r="AG439" s="39">
        <v>154</v>
      </c>
      <c r="AH439" s="3" t="s">
        <v>1259</v>
      </c>
      <c r="AI439" s="3" t="s">
        <v>1259</v>
      </c>
      <c r="AJ439" s="3" t="s">
        <v>1259</v>
      </c>
      <c r="AK439" s="3" t="s">
        <v>1259</v>
      </c>
      <c r="AL439" s="44">
        <v>106</v>
      </c>
      <c r="AM439" s="3" t="s">
        <v>1259</v>
      </c>
      <c r="AN439" s="46">
        <v>61.8</v>
      </c>
      <c r="AO439" s="47">
        <v>197.44</v>
      </c>
      <c r="AP439" s="48">
        <v>83.2</v>
      </c>
      <c r="AQ439" s="49">
        <v>107.3</v>
      </c>
      <c r="AR439" s="3" t="s">
        <v>1259</v>
      </c>
      <c r="AS439" s="3" t="s">
        <v>1259</v>
      </c>
      <c r="AT439" s="3" t="s">
        <v>1259</v>
      </c>
      <c r="AU439" s="3" t="s">
        <v>1259</v>
      </c>
      <c r="AV439" s="3" t="s">
        <v>1259</v>
      </c>
      <c r="AW439" s="3" t="s">
        <v>1259</v>
      </c>
      <c r="AX439" s="56">
        <v>126.3</v>
      </c>
      <c r="AY439" s="57">
        <v>128.5</v>
      </c>
      <c r="AZ439" s="58">
        <v>125.4</v>
      </c>
      <c r="BA439" s="59">
        <v>123.9</v>
      </c>
    </row>
    <row r="440" spans="1:53" x14ac:dyDescent="0.25">
      <c r="A440" s="4">
        <v>37407</v>
      </c>
      <c r="B440" s="3" t="s">
        <v>1259</v>
      </c>
      <c r="C440" s="3" t="s">
        <v>1259</v>
      </c>
      <c r="D440" s="10">
        <v>101.4</v>
      </c>
      <c r="E440" s="11">
        <v>72.599999999999994</v>
      </c>
      <c r="F440" s="12">
        <v>70.900000000000006</v>
      </c>
      <c r="G440" s="13">
        <v>77.3</v>
      </c>
      <c r="H440" s="3" t="s">
        <v>1259</v>
      </c>
      <c r="I440" s="3" t="s">
        <v>1259</v>
      </c>
      <c r="J440" s="3" t="s">
        <v>1259</v>
      </c>
      <c r="K440" s="3" t="s">
        <v>1259</v>
      </c>
      <c r="L440" s="3" t="s">
        <v>1259</v>
      </c>
      <c r="M440" s="3" t="s">
        <v>1259</v>
      </c>
      <c r="N440" s="3" t="s">
        <v>1259</v>
      </c>
      <c r="O440" s="3" t="s">
        <v>1259</v>
      </c>
      <c r="P440" s="3" t="s">
        <v>1259</v>
      </c>
      <c r="Q440" s="3" t="s">
        <v>1259</v>
      </c>
      <c r="R440" s="3" t="s">
        <v>1259</v>
      </c>
      <c r="S440" s="25">
        <v>350.1</v>
      </c>
      <c r="T440" s="26">
        <v>72.400000000000006</v>
      </c>
      <c r="U440" s="27">
        <v>68.7</v>
      </c>
      <c r="V440" s="28">
        <v>86.7</v>
      </c>
      <c r="W440" s="3" t="s">
        <v>1259</v>
      </c>
      <c r="X440" s="3" t="s">
        <v>1259</v>
      </c>
      <c r="Y440" s="3" t="s">
        <v>1259</v>
      </c>
      <c r="Z440" s="3" t="s">
        <v>1259</v>
      </c>
      <c r="AA440" s="3" t="s">
        <v>1259</v>
      </c>
      <c r="AB440" s="3" t="s">
        <v>1259</v>
      </c>
      <c r="AC440" s="3" t="s">
        <v>1259</v>
      </c>
      <c r="AD440" s="3" t="s">
        <v>1259</v>
      </c>
      <c r="AE440" s="37">
        <v>201.6</v>
      </c>
      <c r="AF440" s="38">
        <v>114.2</v>
      </c>
      <c r="AG440" s="39">
        <v>157.9</v>
      </c>
      <c r="AH440" s="3" t="s">
        <v>1259</v>
      </c>
      <c r="AI440" s="3" t="s">
        <v>1259</v>
      </c>
      <c r="AJ440" s="3" t="s">
        <v>1259</v>
      </c>
      <c r="AK440" s="3" t="s">
        <v>1259</v>
      </c>
      <c r="AL440" s="44">
        <v>103.6</v>
      </c>
      <c r="AM440" s="3" t="s">
        <v>1259</v>
      </c>
      <c r="AN440" s="46">
        <v>62.2</v>
      </c>
      <c r="AO440" s="47">
        <v>199.15700000000001</v>
      </c>
      <c r="AP440" s="48">
        <v>83.8</v>
      </c>
      <c r="AQ440" s="49">
        <v>107.5</v>
      </c>
      <c r="AR440" s="3" t="s">
        <v>1259</v>
      </c>
      <c r="AS440" s="3" t="s">
        <v>1259</v>
      </c>
      <c r="AT440" s="3" t="s">
        <v>1259</v>
      </c>
      <c r="AU440" s="3" t="s">
        <v>1259</v>
      </c>
      <c r="AV440" s="3" t="s">
        <v>1259</v>
      </c>
      <c r="AW440" s="3" t="s">
        <v>1259</v>
      </c>
      <c r="AX440" s="56">
        <v>128.1</v>
      </c>
      <c r="AY440" s="57">
        <v>130.69999999999999</v>
      </c>
      <c r="AZ440" s="58">
        <v>126.8</v>
      </c>
      <c r="BA440" s="59">
        <v>125.5</v>
      </c>
    </row>
    <row r="441" spans="1:53" x14ac:dyDescent="0.25">
      <c r="A441" s="4">
        <v>37437</v>
      </c>
      <c r="B441" s="3" t="s">
        <v>1259</v>
      </c>
      <c r="C441" s="3" t="s">
        <v>1259</v>
      </c>
      <c r="D441" s="10">
        <v>101.6</v>
      </c>
      <c r="E441" s="11">
        <v>72.7</v>
      </c>
      <c r="F441" s="12">
        <v>71.099999999999994</v>
      </c>
      <c r="G441" s="13">
        <v>77.400000000000006</v>
      </c>
      <c r="H441" s="3" t="s">
        <v>1259</v>
      </c>
      <c r="I441" s="3" t="s">
        <v>1259</v>
      </c>
      <c r="J441" s="3" t="s">
        <v>1259</v>
      </c>
      <c r="K441" s="3" t="s">
        <v>1259</v>
      </c>
      <c r="L441" s="3" t="s">
        <v>1259</v>
      </c>
      <c r="M441" s="3" t="s">
        <v>1259</v>
      </c>
      <c r="N441" s="3" t="s">
        <v>1259</v>
      </c>
      <c r="O441" s="3" t="s">
        <v>1259</v>
      </c>
      <c r="P441" s="3" t="s">
        <v>1259</v>
      </c>
      <c r="Q441" s="3" t="s">
        <v>1259</v>
      </c>
      <c r="R441" s="3" t="s">
        <v>1259</v>
      </c>
      <c r="S441" s="25">
        <v>360.9</v>
      </c>
      <c r="T441" s="26">
        <v>71.8</v>
      </c>
      <c r="U441" s="27">
        <v>68.2</v>
      </c>
      <c r="V441" s="28">
        <v>87.7</v>
      </c>
      <c r="W441" s="3" t="s">
        <v>1259</v>
      </c>
      <c r="X441" s="3" t="s">
        <v>1259</v>
      </c>
      <c r="Y441" s="3" t="s">
        <v>1259</v>
      </c>
      <c r="Z441" s="3" t="s">
        <v>1259</v>
      </c>
      <c r="AA441" s="3" t="s">
        <v>1259</v>
      </c>
      <c r="AB441" s="3" t="s">
        <v>1259</v>
      </c>
      <c r="AC441" s="3" t="s">
        <v>1259</v>
      </c>
      <c r="AD441" s="3" t="s">
        <v>1259</v>
      </c>
      <c r="AE441" s="37">
        <v>198.8</v>
      </c>
      <c r="AF441" s="38">
        <v>114.4</v>
      </c>
      <c r="AG441" s="39">
        <v>155.9</v>
      </c>
      <c r="AH441" s="3" t="s">
        <v>1259</v>
      </c>
      <c r="AI441" s="3" t="s">
        <v>1259</v>
      </c>
      <c r="AJ441" s="3" t="s">
        <v>1259</v>
      </c>
      <c r="AK441" s="3" t="s">
        <v>1259</v>
      </c>
      <c r="AL441" s="44">
        <v>104.6</v>
      </c>
      <c r="AM441" s="3" t="s">
        <v>1259</v>
      </c>
      <c r="AN441" s="46">
        <v>62.5</v>
      </c>
      <c r="AO441" s="47">
        <v>199.38399999999999</v>
      </c>
      <c r="AP441" s="48">
        <v>83.9</v>
      </c>
      <c r="AQ441" s="49">
        <v>107.4</v>
      </c>
      <c r="AR441" s="3" t="s">
        <v>1259</v>
      </c>
      <c r="AS441" s="3" t="s">
        <v>1259</v>
      </c>
      <c r="AT441" s="3" t="s">
        <v>1259</v>
      </c>
      <c r="AU441" s="3" t="s">
        <v>1259</v>
      </c>
      <c r="AV441" s="3" t="s">
        <v>1259</v>
      </c>
      <c r="AW441" s="3" t="s">
        <v>1259</v>
      </c>
      <c r="AX441" s="56">
        <v>130.19999999999999</v>
      </c>
      <c r="AY441" s="57">
        <v>133.4</v>
      </c>
      <c r="AZ441" s="58">
        <v>128.5</v>
      </c>
      <c r="BA441" s="59">
        <v>127.3</v>
      </c>
    </row>
    <row r="442" spans="1:53" x14ac:dyDescent="0.25">
      <c r="A442" s="4">
        <v>37468</v>
      </c>
      <c r="B442" s="3" t="s">
        <v>1259</v>
      </c>
      <c r="C442" s="3" t="s">
        <v>1259</v>
      </c>
      <c r="D442" s="10">
        <v>102</v>
      </c>
      <c r="E442" s="11">
        <v>72.900000000000006</v>
      </c>
      <c r="F442" s="12">
        <v>71.2</v>
      </c>
      <c r="G442" s="13">
        <v>77.400000000000006</v>
      </c>
      <c r="H442" s="3" t="s">
        <v>1259</v>
      </c>
      <c r="I442" s="3" t="s">
        <v>1259</v>
      </c>
      <c r="J442" s="3" t="s">
        <v>1259</v>
      </c>
      <c r="K442" s="3" t="s">
        <v>1259</v>
      </c>
      <c r="L442" s="3" t="s">
        <v>1259</v>
      </c>
      <c r="M442" s="3" t="s">
        <v>1259</v>
      </c>
      <c r="N442" s="3" t="s">
        <v>1259</v>
      </c>
      <c r="O442" s="3" t="s">
        <v>1259</v>
      </c>
      <c r="P442" s="3" t="s">
        <v>1259</v>
      </c>
      <c r="Q442" s="3" t="s">
        <v>1259</v>
      </c>
      <c r="R442" s="3" t="s">
        <v>1259</v>
      </c>
      <c r="S442" s="25">
        <v>366.6</v>
      </c>
      <c r="T442" s="26">
        <v>70.900000000000006</v>
      </c>
      <c r="U442" s="27">
        <v>69.2</v>
      </c>
      <c r="V442" s="28">
        <v>87.1</v>
      </c>
      <c r="W442" s="3" t="s">
        <v>1259</v>
      </c>
      <c r="X442" s="3" t="s">
        <v>1259</v>
      </c>
      <c r="Y442" s="3" t="s">
        <v>1259</v>
      </c>
      <c r="Z442" s="3" t="s">
        <v>1259</v>
      </c>
      <c r="AA442" s="3" t="s">
        <v>1259</v>
      </c>
      <c r="AB442" s="3" t="s">
        <v>1259</v>
      </c>
      <c r="AC442" s="3" t="s">
        <v>1259</v>
      </c>
      <c r="AD442" s="3" t="s">
        <v>1259</v>
      </c>
      <c r="AE442" s="37">
        <v>196.4</v>
      </c>
      <c r="AF442" s="38">
        <v>115.3</v>
      </c>
      <c r="AG442" s="39">
        <v>158</v>
      </c>
      <c r="AH442" s="3" t="s">
        <v>1259</v>
      </c>
      <c r="AI442" s="3" t="s">
        <v>1259</v>
      </c>
      <c r="AJ442" s="3" t="s">
        <v>1259</v>
      </c>
      <c r="AK442" s="3" t="s">
        <v>1259</v>
      </c>
      <c r="AL442" s="44">
        <v>103.6</v>
      </c>
      <c r="AM442" s="3" t="s">
        <v>1259</v>
      </c>
      <c r="AN442" s="46">
        <v>63.1</v>
      </c>
      <c r="AO442" s="47">
        <v>201.666</v>
      </c>
      <c r="AP442" s="48">
        <v>84.6</v>
      </c>
      <c r="AQ442" s="49">
        <v>107.1</v>
      </c>
      <c r="AR442" s="3" t="s">
        <v>1259</v>
      </c>
      <c r="AS442" s="3" t="s">
        <v>1259</v>
      </c>
      <c r="AT442" s="3" t="s">
        <v>1259</v>
      </c>
      <c r="AU442" s="3" t="s">
        <v>1259</v>
      </c>
      <c r="AV442" s="3" t="s">
        <v>1259</v>
      </c>
      <c r="AW442" s="3" t="s">
        <v>1259</v>
      </c>
      <c r="AX442" s="56">
        <v>132.4</v>
      </c>
      <c r="AY442" s="57">
        <v>136.4</v>
      </c>
      <c r="AZ442" s="58">
        <v>130.4</v>
      </c>
      <c r="BA442" s="59">
        <v>129.1</v>
      </c>
    </row>
    <row r="443" spans="1:53" x14ac:dyDescent="0.25">
      <c r="A443" s="4">
        <v>37499</v>
      </c>
      <c r="B443" s="3" t="s">
        <v>1259</v>
      </c>
      <c r="C443" s="3" t="s">
        <v>1259</v>
      </c>
      <c r="D443" s="10">
        <v>102.3</v>
      </c>
      <c r="E443" s="11">
        <v>73.2</v>
      </c>
      <c r="F443" s="12">
        <v>71.7</v>
      </c>
      <c r="G443" s="13">
        <v>77.599999999999994</v>
      </c>
      <c r="H443" s="3" t="s">
        <v>1259</v>
      </c>
      <c r="I443" s="3" t="s">
        <v>1259</v>
      </c>
      <c r="J443" s="3" t="s">
        <v>1259</v>
      </c>
      <c r="K443" s="3" t="s">
        <v>1259</v>
      </c>
      <c r="L443" s="3" t="s">
        <v>1259</v>
      </c>
      <c r="M443" s="3" t="s">
        <v>1259</v>
      </c>
      <c r="N443" s="3" t="s">
        <v>1259</v>
      </c>
      <c r="O443" s="3" t="s">
        <v>1259</v>
      </c>
      <c r="P443" s="3" t="s">
        <v>1259</v>
      </c>
      <c r="Q443" s="3" t="s">
        <v>1259</v>
      </c>
      <c r="R443" s="3" t="s">
        <v>1259</v>
      </c>
      <c r="S443" s="25">
        <v>364.4</v>
      </c>
      <c r="T443" s="26">
        <v>68.3</v>
      </c>
      <c r="U443" s="27">
        <v>68.7</v>
      </c>
      <c r="V443" s="28">
        <v>86.9</v>
      </c>
      <c r="W443" s="3" t="s">
        <v>1259</v>
      </c>
      <c r="X443" s="3" t="s">
        <v>1259</v>
      </c>
      <c r="Y443" s="3" t="s">
        <v>1259</v>
      </c>
      <c r="Z443" s="3" t="s">
        <v>1259</v>
      </c>
      <c r="AA443" s="3" t="s">
        <v>1259</v>
      </c>
      <c r="AB443" s="3" t="s">
        <v>1259</v>
      </c>
      <c r="AC443" s="3" t="s">
        <v>1259</v>
      </c>
      <c r="AD443" s="3" t="s">
        <v>1259</v>
      </c>
      <c r="AE443" s="37">
        <v>196.6</v>
      </c>
      <c r="AF443" s="38">
        <v>116.1</v>
      </c>
      <c r="AG443" s="39">
        <v>158.9</v>
      </c>
      <c r="AH443" s="3" t="s">
        <v>1259</v>
      </c>
      <c r="AI443" s="3" t="s">
        <v>1259</v>
      </c>
      <c r="AJ443" s="3" t="s">
        <v>1259</v>
      </c>
      <c r="AK443" s="3" t="s">
        <v>1259</v>
      </c>
      <c r="AL443" s="44">
        <v>103.2</v>
      </c>
      <c r="AM443" s="3" t="s">
        <v>1259</v>
      </c>
      <c r="AN443" s="46">
        <v>64.2</v>
      </c>
      <c r="AO443" s="47">
        <v>204.57300000000001</v>
      </c>
      <c r="AP443" s="48">
        <v>85.3</v>
      </c>
      <c r="AQ443" s="49">
        <v>107.1</v>
      </c>
      <c r="AR443" s="3" t="s">
        <v>1259</v>
      </c>
      <c r="AS443" s="3" t="s">
        <v>1259</v>
      </c>
      <c r="AT443" s="3" t="s">
        <v>1259</v>
      </c>
      <c r="AU443" s="3" t="s">
        <v>1259</v>
      </c>
      <c r="AV443" s="3" t="s">
        <v>1259</v>
      </c>
      <c r="AW443" s="3" t="s">
        <v>1259</v>
      </c>
      <c r="AX443" s="56">
        <v>134.6</v>
      </c>
      <c r="AY443" s="57">
        <v>139.19999999999999</v>
      </c>
      <c r="AZ443" s="58">
        <v>132.4</v>
      </c>
      <c r="BA443" s="59">
        <v>130.6</v>
      </c>
    </row>
    <row r="444" spans="1:53" x14ac:dyDescent="0.25">
      <c r="A444" s="4">
        <v>37529</v>
      </c>
      <c r="B444" s="3" t="s">
        <v>1259</v>
      </c>
      <c r="C444" s="3" t="s">
        <v>1259</v>
      </c>
      <c r="D444" s="10">
        <v>102.8</v>
      </c>
      <c r="E444" s="11">
        <v>73.3</v>
      </c>
      <c r="F444" s="12">
        <v>71.8</v>
      </c>
      <c r="G444" s="13">
        <v>77.599999999999994</v>
      </c>
      <c r="H444" s="3" t="s">
        <v>1259</v>
      </c>
      <c r="I444" s="3" t="s">
        <v>1259</v>
      </c>
      <c r="J444" s="3" t="s">
        <v>1259</v>
      </c>
      <c r="K444" s="3" t="s">
        <v>1259</v>
      </c>
      <c r="L444" s="3" t="s">
        <v>1259</v>
      </c>
      <c r="M444" s="3" t="s">
        <v>1259</v>
      </c>
      <c r="N444" s="3" t="s">
        <v>1259</v>
      </c>
      <c r="O444" s="3" t="s">
        <v>1259</v>
      </c>
      <c r="P444" s="3" t="s">
        <v>1259</v>
      </c>
      <c r="Q444" s="3" t="s">
        <v>1259</v>
      </c>
      <c r="R444" s="3" t="s">
        <v>1259</v>
      </c>
      <c r="S444" s="25">
        <v>378.8</v>
      </c>
      <c r="T444" s="26">
        <v>66.7</v>
      </c>
      <c r="U444" s="27">
        <v>67.8</v>
      </c>
      <c r="V444" s="28">
        <v>84.2</v>
      </c>
      <c r="W444" s="3" t="s">
        <v>1259</v>
      </c>
      <c r="X444" s="3" t="s">
        <v>1259</v>
      </c>
      <c r="Y444" s="3" t="s">
        <v>1259</v>
      </c>
      <c r="Z444" s="3" t="s">
        <v>1259</v>
      </c>
      <c r="AA444" s="3" t="s">
        <v>1259</v>
      </c>
      <c r="AB444" s="3" t="s">
        <v>1259</v>
      </c>
      <c r="AC444" s="3" t="s">
        <v>1259</v>
      </c>
      <c r="AD444" s="3" t="s">
        <v>1259</v>
      </c>
      <c r="AE444" s="37">
        <v>196.3</v>
      </c>
      <c r="AF444" s="38">
        <v>117.8</v>
      </c>
      <c r="AG444" s="39">
        <v>160.6</v>
      </c>
      <c r="AH444" s="3" t="s">
        <v>1259</v>
      </c>
      <c r="AI444" s="3" t="s">
        <v>1259</v>
      </c>
      <c r="AJ444" s="3" t="s">
        <v>1259</v>
      </c>
      <c r="AK444" s="3" t="s">
        <v>1259</v>
      </c>
      <c r="AL444" s="44">
        <v>102</v>
      </c>
      <c r="AM444" s="3" t="s">
        <v>1259</v>
      </c>
      <c r="AN444" s="46">
        <v>65.7</v>
      </c>
      <c r="AO444" s="47">
        <v>204.417</v>
      </c>
      <c r="AP444" s="48">
        <v>85.3</v>
      </c>
      <c r="AQ444" s="49">
        <v>107.1</v>
      </c>
      <c r="AR444" s="3" t="s">
        <v>1259</v>
      </c>
      <c r="AS444" s="3" t="s">
        <v>1259</v>
      </c>
      <c r="AT444" s="3" t="s">
        <v>1259</v>
      </c>
      <c r="AU444" s="3" t="s">
        <v>1259</v>
      </c>
      <c r="AV444" s="3" t="s">
        <v>1259</v>
      </c>
      <c r="AW444" s="3" t="s">
        <v>1259</v>
      </c>
      <c r="AX444" s="56">
        <v>136.6</v>
      </c>
      <c r="AY444" s="57">
        <v>141.6</v>
      </c>
      <c r="AZ444" s="58">
        <v>134.4</v>
      </c>
      <c r="BA444" s="59">
        <v>132</v>
      </c>
    </row>
    <row r="445" spans="1:53" x14ac:dyDescent="0.25">
      <c r="A445" s="4">
        <v>37560</v>
      </c>
      <c r="B445" s="3" t="s">
        <v>1259</v>
      </c>
      <c r="C445" s="3" t="s">
        <v>1259</v>
      </c>
      <c r="D445" s="10">
        <v>103.3</v>
      </c>
      <c r="E445" s="11">
        <v>73.7</v>
      </c>
      <c r="F445" s="12">
        <v>72.400000000000006</v>
      </c>
      <c r="G445" s="13">
        <v>77.7</v>
      </c>
      <c r="H445" s="3" t="s">
        <v>1259</v>
      </c>
      <c r="I445" s="3" t="s">
        <v>1259</v>
      </c>
      <c r="J445" s="3" t="s">
        <v>1259</v>
      </c>
      <c r="K445" s="3" t="s">
        <v>1259</v>
      </c>
      <c r="L445" s="3" t="s">
        <v>1259</v>
      </c>
      <c r="M445" s="3" t="s">
        <v>1259</v>
      </c>
      <c r="N445" s="3" t="s">
        <v>1259</v>
      </c>
      <c r="O445" s="3" t="s">
        <v>1259</v>
      </c>
      <c r="P445" s="3" t="s">
        <v>1259</v>
      </c>
      <c r="Q445" s="3" t="s">
        <v>1259</v>
      </c>
      <c r="R445" s="3" t="s">
        <v>1259</v>
      </c>
      <c r="S445" s="25">
        <v>398.4</v>
      </c>
      <c r="T445" s="26">
        <v>65.400000000000006</v>
      </c>
      <c r="U445" s="27">
        <v>66.7</v>
      </c>
      <c r="V445" s="28">
        <v>84.1</v>
      </c>
      <c r="W445" s="3" t="s">
        <v>1259</v>
      </c>
      <c r="X445" s="3" t="s">
        <v>1259</v>
      </c>
      <c r="Y445" s="3" t="s">
        <v>1259</v>
      </c>
      <c r="Z445" s="3" t="s">
        <v>1259</v>
      </c>
      <c r="AA445" s="3" t="s">
        <v>1259</v>
      </c>
      <c r="AB445" s="3" t="s">
        <v>1259</v>
      </c>
      <c r="AC445" s="3" t="s">
        <v>1259</v>
      </c>
      <c r="AD445" s="3" t="s">
        <v>1259</v>
      </c>
      <c r="AE445" s="37">
        <v>194.6</v>
      </c>
      <c r="AF445" s="38">
        <v>118.3</v>
      </c>
      <c r="AG445" s="39">
        <v>163.69999999999999</v>
      </c>
      <c r="AH445" s="3" t="s">
        <v>1259</v>
      </c>
      <c r="AI445" s="3" t="s">
        <v>1259</v>
      </c>
      <c r="AJ445" s="3" t="s">
        <v>1259</v>
      </c>
      <c r="AK445" s="3" t="s">
        <v>1259</v>
      </c>
      <c r="AL445" s="44">
        <v>102.6</v>
      </c>
      <c r="AM445" s="3" t="s">
        <v>1259</v>
      </c>
      <c r="AN445" s="46">
        <v>66</v>
      </c>
      <c r="AO445" s="47">
        <v>201.79900000000001</v>
      </c>
      <c r="AP445" s="48">
        <v>85.3</v>
      </c>
      <c r="AQ445" s="49">
        <v>107.2</v>
      </c>
      <c r="AR445" s="3" t="s">
        <v>1259</v>
      </c>
      <c r="AS445" s="3" t="s">
        <v>1259</v>
      </c>
      <c r="AT445" s="3" t="s">
        <v>1259</v>
      </c>
      <c r="AU445" s="3" t="s">
        <v>1259</v>
      </c>
      <c r="AV445" s="3" t="s">
        <v>1259</v>
      </c>
      <c r="AW445" s="3" t="s">
        <v>1259</v>
      </c>
      <c r="AX445" s="56">
        <v>138.6</v>
      </c>
      <c r="AY445" s="57">
        <v>143.80000000000001</v>
      </c>
      <c r="AZ445" s="58">
        <v>136.6</v>
      </c>
      <c r="BA445" s="59">
        <v>133.30000000000001</v>
      </c>
    </row>
    <row r="446" spans="1:53" x14ac:dyDescent="0.25">
      <c r="A446" s="4">
        <v>37590</v>
      </c>
      <c r="B446" s="3" t="s">
        <v>1259</v>
      </c>
      <c r="C446" s="3" t="s">
        <v>1259</v>
      </c>
      <c r="D446" s="10">
        <v>103.9</v>
      </c>
      <c r="E446" s="11">
        <v>74.2</v>
      </c>
      <c r="F446" s="12">
        <v>73</v>
      </c>
      <c r="G446" s="13">
        <v>77.8</v>
      </c>
      <c r="H446" s="3" t="s">
        <v>1259</v>
      </c>
      <c r="I446" s="3" t="s">
        <v>1259</v>
      </c>
      <c r="J446" s="3" t="s">
        <v>1259</v>
      </c>
      <c r="K446" s="3" t="s">
        <v>1259</v>
      </c>
      <c r="L446" s="3" t="s">
        <v>1259</v>
      </c>
      <c r="M446" s="3" t="s">
        <v>1259</v>
      </c>
      <c r="N446" s="3" t="s">
        <v>1259</v>
      </c>
      <c r="O446" s="3" t="s">
        <v>1259</v>
      </c>
      <c r="P446" s="3" t="s">
        <v>1259</v>
      </c>
      <c r="Q446" s="3" t="s">
        <v>1259</v>
      </c>
      <c r="R446" s="3" t="s">
        <v>1259</v>
      </c>
      <c r="S446" s="25">
        <v>404.7</v>
      </c>
      <c r="T446" s="26">
        <v>65.099999999999994</v>
      </c>
      <c r="U446" s="27">
        <v>64.599999999999994</v>
      </c>
      <c r="V446" s="28">
        <v>83.7</v>
      </c>
      <c r="W446" s="3" t="s">
        <v>1259</v>
      </c>
      <c r="X446" s="3" t="s">
        <v>1259</v>
      </c>
      <c r="Y446" s="3" t="s">
        <v>1259</v>
      </c>
      <c r="Z446" s="3" t="s">
        <v>1259</v>
      </c>
      <c r="AA446" s="3" t="s">
        <v>1259</v>
      </c>
      <c r="AB446" s="3" t="s">
        <v>1259</v>
      </c>
      <c r="AC446" s="3" t="s">
        <v>1259</v>
      </c>
      <c r="AD446" s="3" t="s">
        <v>1259</v>
      </c>
      <c r="AE446" s="37">
        <v>192.7</v>
      </c>
      <c r="AF446" s="38">
        <v>119</v>
      </c>
      <c r="AG446" s="39">
        <v>164.4</v>
      </c>
      <c r="AH446" s="3" t="s">
        <v>1259</v>
      </c>
      <c r="AI446" s="3" t="s">
        <v>1259</v>
      </c>
      <c r="AJ446" s="3" t="s">
        <v>1259</v>
      </c>
      <c r="AK446" s="3" t="s">
        <v>1259</v>
      </c>
      <c r="AL446" s="44">
        <v>102.8</v>
      </c>
      <c r="AM446" s="3" t="s">
        <v>1259</v>
      </c>
      <c r="AN446" s="46">
        <v>66.099999999999994</v>
      </c>
      <c r="AO446" s="47">
        <v>200.49100000000001</v>
      </c>
      <c r="AP446" s="48">
        <v>85.1</v>
      </c>
      <c r="AQ446" s="49">
        <v>107.1</v>
      </c>
      <c r="AR446" s="3" t="s">
        <v>1259</v>
      </c>
      <c r="AS446" s="3" t="s">
        <v>1259</v>
      </c>
      <c r="AT446" s="3" t="s">
        <v>1259</v>
      </c>
      <c r="AU446" s="3" t="s">
        <v>1259</v>
      </c>
      <c r="AV446" s="3" t="s">
        <v>1259</v>
      </c>
      <c r="AW446" s="3" t="s">
        <v>1259</v>
      </c>
      <c r="AX446" s="56">
        <v>140.4</v>
      </c>
      <c r="AY446" s="57">
        <v>145.9</v>
      </c>
      <c r="AZ446" s="58">
        <v>138.80000000000001</v>
      </c>
      <c r="BA446" s="59">
        <v>134.9</v>
      </c>
    </row>
    <row r="447" spans="1:53" x14ac:dyDescent="0.25">
      <c r="A447" s="4">
        <v>37621</v>
      </c>
      <c r="B447" s="3" t="s">
        <v>1259</v>
      </c>
      <c r="C447" s="3" t="s">
        <v>1259</v>
      </c>
      <c r="D447" s="10">
        <v>104.6</v>
      </c>
      <c r="E447" s="11">
        <v>74.400000000000006</v>
      </c>
      <c r="F447" s="12">
        <v>73.2</v>
      </c>
      <c r="G447" s="13">
        <v>77.900000000000006</v>
      </c>
      <c r="H447" s="3" t="s">
        <v>1259</v>
      </c>
      <c r="I447" s="3" t="s">
        <v>1259</v>
      </c>
      <c r="J447" s="3" t="s">
        <v>1259</v>
      </c>
      <c r="K447" s="3" t="s">
        <v>1259</v>
      </c>
      <c r="L447" s="3" t="s">
        <v>1259</v>
      </c>
      <c r="M447" s="3" t="s">
        <v>1259</v>
      </c>
      <c r="N447" s="3" t="s">
        <v>1259</v>
      </c>
      <c r="O447" s="3" t="s">
        <v>1259</v>
      </c>
      <c r="P447" s="3" t="s">
        <v>1259</v>
      </c>
      <c r="Q447" s="3" t="s">
        <v>1259</v>
      </c>
      <c r="R447" s="3" t="s">
        <v>1259</v>
      </c>
      <c r="S447" s="25">
        <v>388.2</v>
      </c>
      <c r="T447" s="26">
        <v>64.8</v>
      </c>
      <c r="U447" s="27">
        <v>63.5</v>
      </c>
      <c r="V447" s="28">
        <v>81.3</v>
      </c>
      <c r="W447" s="3" t="s">
        <v>1259</v>
      </c>
      <c r="X447" s="3" t="s">
        <v>1259</v>
      </c>
      <c r="Y447" s="3" t="s">
        <v>1259</v>
      </c>
      <c r="Z447" s="3" t="s">
        <v>1259</v>
      </c>
      <c r="AA447" s="3" t="s">
        <v>1259</v>
      </c>
      <c r="AB447" s="3" t="s">
        <v>1259</v>
      </c>
      <c r="AC447" s="3" t="s">
        <v>1259</v>
      </c>
      <c r="AD447" s="3" t="s">
        <v>1259</v>
      </c>
      <c r="AE447" s="37">
        <v>193</v>
      </c>
      <c r="AF447" s="38">
        <v>120.3</v>
      </c>
      <c r="AG447" s="39">
        <v>165.6</v>
      </c>
      <c r="AH447" s="3" t="s">
        <v>1259</v>
      </c>
      <c r="AI447" s="3" t="s">
        <v>1259</v>
      </c>
      <c r="AJ447" s="3" t="s">
        <v>1259</v>
      </c>
      <c r="AK447" s="3" t="s">
        <v>1259</v>
      </c>
      <c r="AL447" s="44">
        <v>100.4</v>
      </c>
      <c r="AM447" s="3" t="s">
        <v>1259</v>
      </c>
      <c r="AN447" s="46">
        <v>66.2</v>
      </c>
      <c r="AO447" s="47">
        <v>201.155</v>
      </c>
      <c r="AP447" s="48">
        <v>84.5</v>
      </c>
      <c r="AQ447" s="49">
        <v>107.2</v>
      </c>
      <c r="AR447" s="3" t="s">
        <v>1259</v>
      </c>
      <c r="AS447" s="3" t="s">
        <v>1259</v>
      </c>
      <c r="AT447" s="3" t="s">
        <v>1259</v>
      </c>
      <c r="AU447" s="3" t="s">
        <v>1259</v>
      </c>
      <c r="AV447" s="3" t="s">
        <v>1259</v>
      </c>
      <c r="AW447" s="3" t="s">
        <v>1259</v>
      </c>
      <c r="AX447" s="56">
        <v>142.4</v>
      </c>
      <c r="AY447" s="57">
        <v>148.1</v>
      </c>
      <c r="AZ447" s="58">
        <v>141.1</v>
      </c>
      <c r="BA447" s="59">
        <v>136.80000000000001</v>
      </c>
    </row>
    <row r="448" spans="1:53" x14ac:dyDescent="0.25">
      <c r="A448" s="4">
        <v>37652</v>
      </c>
      <c r="B448" s="3" t="s">
        <v>1259</v>
      </c>
      <c r="C448" s="9">
        <v>5382</v>
      </c>
      <c r="D448" s="10">
        <v>105.4</v>
      </c>
      <c r="E448" s="11">
        <v>74.599999999999994</v>
      </c>
      <c r="F448" s="12">
        <v>73.5</v>
      </c>
      <c r="G448" s="13">
        <v>78</v>
      </c>
      <c r="H448" s="3" t="s">
        <v>1259</v>
      </c>
      <c r="I448" s="3" t="s">
        <v>1259</v>
      </c>
      <c r="J448" s="3" t="s">
        <v>1259</v>
      </c>
      <c r="K448" s="3" t="s">
        <v>1259</v>
      </c>
      <c r="L448" s="3" t="s">
        <v>1259</v>
      </c>
      <c r="M448" s="3" t="s">
        <v>1259</v>
      </c>
      <c r="N448" s="3" t="s">
        <v>1259</v>
      </c>
      <c r="O448" s="3" t="s">
        <v>1259</v>
      </c>
      <c r="P448" s="3" t="s">
        <v>1259</v>
      </c>
      <c r="Q448" s="3" t="s">
        <v>1259</v>
      </c>
      <c r="R448" s="3" t="s">
        <v>1259</v>
      </c>
      <c r="S448" s="25">
        <v>388.8</v>
      </c>
      <c r="T448" s="26">
        <v>63.6</v>
      </c>
      <c r="U448" s="27">
        <v>62.5</v>
      </c>
      <c r="V448" s="28">
        <v>82.6</v>
      </c>
      <c r="W448" s="3" t="s">
        <v>1259</v>
      </c>
      <c r="X448" s="3" t="s">
        <v>1259</v>
      </c>
      <c r="Y448" s="3" t="s">
        <v>1259</v>
      </c>
      <c r="Z448" s="3" t="s">
        <v>1259</v>
      </c>
      <c r="AA448" s="3" t="s">
        <v>1259</v>
      </c>
      <c r="AB448" s="3" t="s">
        <v>1259</v>
      </c>
      <c r="AC448" s="3" t="s">
        <v>1259</v>
      </c>
      <c r="AD448" s="3" t="s">
        <v>1259</v>
      </c>
      <c r="AE448" s="37">
        <v>193.6</v>
      </c>
      <c r="AF448" s="38">
        <v>122</v>
      </c>
      <c r="AG448" s="39">
        <v>169</v>
      </c>
      <c r="AH448" s="3" t="s">
        <v>1259</v>
      </c>
      <c r="AI448" s="3" t="s">
        <v>1259</v>
      </c>
      <c r="AJ448" s="3" t="s">
        <v>1259</v>
      </c>
      <c r="AK448" s="3" t="s">
        <v>1259</v>
      </c>
      <c r="AL448" s="44">
        <v>98.6</v>
      </c>
      <c r="AM448" s="3" t="s">
        <v>1259</v>
      </c>
      <c r="AN448" s="46">
        <v>66.099999999999994</v>
      </c>
      <c r="AO448" s="47">
        <v>201.80199999999999</v>
      </c>
      <c r="AP448" s="48">
        <v>85.4</v>
      </c>
      <c r="AQ448" s="49">
        <v>107.6</v>
      </c>
      <c r="AR448" s="3" t="s">
        <v>1259</v>
      </c>
      <c r="AS448" s="3" t="s">
        <v>1259</v>
      </c>
      <c r="AT448" s="3" t="s">
        <v>1259</v>
      </c>
      <c r="AU448" s="3" t="s">
        <v>1259</v>
      </c>
      <c r="AV448" s="3" t="s">
        <v>1259</v>
      </c>
      <c r="AW448" s="3" t="s">
        <v>1259</v>
      </c>
      <c r="AX448" s="56">
        <v>144.6</v>
      </c>
      <c r="AY448" s="57">
        <v>150.5</v>
      </c>
      <c r="AZ448" s="58">
        <v>143.69999999999999</v>
      </c>
      <c r="BA448" s="59">
        <v>139.1</v>
      </c>
    </row>
    <row r="449" spans="1:53" x14ac:dyDescent="0.25">
      <c r="A449" s="4">
        <v>37680</v>
      </c>
      <c r="B449" s="3" t="s">
        <v>1259</v>
      </c>
      <c r="C449" s="9">
        <v>5382</v>
      </c>
      <c r="D449" s="10">
        <v>106.3</v>
      </c>
      <c r="E449" s="11">
        <v>75</v>
      </c>
      <c r="F449" s="12">
        <v>74.099999999999994</v>
      </c>
      <c r="G449" s="13">
        <v>78.099999999999994</v>
      </c>
      <c r="H449" s="3" t="s">
        <v>1259</v>
      </c>
      <c r="I449" s="3" t="s">
        <v>1259</v>
      </c>
      <c r="J449" s="3" t="s">
        <v>1259</v>
      </c>
      <c r="K449" s="3" t="s">
        <v>1259</v>
      </c>
      <c r="L449" s="3" t="s">
        <v>1259</v>
      </c>
      <c r="M449" s="3" t="s">
        <v>1259</v>
      </c>
      <c r="N449" s="3" t="s">
        <v>1259</v>
      </c>
      <c r="O449" s="3" t="s">
        <v>1259</v>
      </c>
      <c r="P449" s="3" t="s">
        <v>1259</v>
      </c>
      <c r="Q449" s="3" t="s">
        <v>1259</v>
      </c>
      <c r="R449" s="3" t="s">
        <v>1259</v>
      </c>
      <c r="S449" s="25">
        <v>400.3</v>
      </c>
      <c r="T449" s="26">
        <v>63.4</v>
      </c>
      <c r="U449" s="27">
        <v>61.9</v>
      </c>
      <c r="V449" s="28">
        <v>80.900000000000006</v>
      </c>
      <c r="W449" s="3" t="s">
        <v>1259</v>
      </c>
      <c r="X449" s="3" t="s">
        <v>1259</v>
      </c>
      <c r="Y449" s="3" t="s">
        <v>1259</v>
      </c>
      <c r="Z449" s="3" t="s">
        <v>1259</v>
      </c>
      <c r="AA449" s="3" t="s">
        <v>1259</v>
      </c>
      <c r="AB449" s="3" t="s">
        <v>1259</v>
      </c>
      <c r="AC449" s="3" t="s">
        <v>1259</v>
      </c>
      <c r="AD449" s="3" t="s">
        <v>1259</v>
      </c>
      <c r="AE449" s="37">
        <v>192.7</v>
      </c>
      <c r="AF449" s="38">
        <v>123.2</v>
      </c>
      <c r="AG449" s="39">
        <v>170.2</v>
      </c>
      <c r="AH449" s="3" t="s">
        <v>1259</v>
      </c>
      <c r="AI449" s="3" t="s">
        <v>1259</v>
      </c>
      <c r="AJ449" s="3" t="s">
        <v>1259</v>
      </c>
      <c r="AK449" s="3" t="s">
        <v>1259</v>
      </c>
      <c r="AL449" s="44">
        <v>100.4</v>
      </c>
      <c r="AM449" s="3" t="s">
        <v>1259</v>
      </c>
      <c r="AN449" s="46">
        <v>66.5</v>
      </c>
      <c r="AO449" s="47">
        <v>200.11799999999999</v>
      </c>
      <c r="AP449" s="48">
        <v>85.8</v>
      </c>
      <c r="AQ449" s="49">
        <v>107.7</v>
      </c>
      <c r="AR449" s="3" t="s">
        <v>1259</v>
      </c>
      <c r="AS449" s="3" t="s">
        <v>1259</v>
      </c>
      <c r="AT449" s="3" t="s">
        <v>1259</v>
      </c>
      <c r="AU449" s="3" t="s">
        <v>1259</v>
      </c>
      <c r="AV449" s="3" t="s">
        <v>1259</v>
      </c>
      <c r="AW449" s="3" t="s">
        <v>1259</v>
      </c>
      <c r="AX449" s="56">
        <v>147.1</v>
      </c>
      <c r="AY449" s="57">
        <v>153</v>
      </c>
      <c r="AZ449" s="58">
        <v>146.30000000000001</v>
      </c>
      <c r="BA449" s="59">
        <v>141.6</v>
      </c>
    </row>
    <row r="450" spans="1:53" x14ac:dyDescent="0.25">
      <c r="A450" s="4">
        <v>37711</v>
      </c>
      <c r="B450" s="3" t="s">
        <v>1259</v>
      </c>
      <c r="C450" s="9">
        <v>5393</v>
      </c>
      <c r="D450" s="10">
        <v>107.3</v>
      </c>
      <c r="E450" s="11">
        <v>75.099999999999994</v>
      </c>
      <c r="F450" s="12">
        <v>74.099999999999994</v>
      </c>
      <c r="G450" s="13">
        <v>78.099999999999994</v>
      </c>
      <c r="H450" s="3" t="s">
        <v>1259</v>
      </c>
      <c r="I450" s="3" t="s">
        <v>1259</v>
      </c>
      <c r="J450" s="3" t="s">
        <v>1259</v>
      </c>
      <c r="K450" s="3" t="s">
        <v>1259</v>
      </c>
      <c r="L450" s="3" t="s">
        <v>1259</v>
      </c>
      <c r="M450" s="3" t="s">
        <v>1259</v>
      </c>
      <c r="N450" s="3" t="s">
        <v>1259</v>
      </c>
      <c r="O450" s="3" t="s">
        <v>1259</v>
      </c>
      <c r="P450" s="3" t="s">
        <v>1259</v>
      </c>
      <c r="Q450" s="3" t="s">
        <v>1259</v>
      </c>
      <c r="R450" s="3" t="s">
        <v>1259</v>
      </c>
      <c r="S450" s="25">
        <v>407.6</v>
      </c>
      <c r="T450" s="26">
        <v>61.2</v>
      </c>
      <c r="U450" s="27">
        <v>61.8</v>
      </c>
      <c r="V450" s="28">
        <v>79.599999999999994</v>
      </c>
      <c r="W450" s="3" t="s">
        <v>1259</v>
      </c>
      <c r="X450" s="3" t="s">
        <v>1259</v>
      </c>
      <c r="Y450" s="3" t="s">
        <v>1259</v>
      </c>
      <c r="Z450" s="3" t="s">
        <v>1259</v>
      </c>
      <c r="AA450" s="3" t="s">
        <v>1259</v>
      </c>
      <c r="AB450" s="3" t="s">
        <v>1259</v>
      </c>
      <c r="AC450" s="3" t="s">
        <v>1259</v>
      </c>
      <c r="AD450" s="3" t="s">
        <v>1259</v>
      </c>
      <c r="AE450" s="37">
        <v>188.2</v>
      </c>
      <c r="AF450" s="38">
        <v>124.7</v>
      </c>
      <c r="AG450" s="39">
        <v>173.5</v>
      </c>
      <c r="AH450" s="3" t="s">
        <v>1259</v>
      </c>
      <c r="AI450" s="3" t="s">
        <v>1259</v>
      </c>
      <c r="AJ450" s="3" t="s">
        <v>1259</v>
      </c>
      <c r="AK450" s="3" t="s">
        <v>1259</v>
      </c>
      <c r="AL450" s="44">
        <v>105.2</v>
      </c>
      <c r="AM450" s="3" t="s">
        <v>1259</v>
      </c>
      <c r="AN450" s="46">
        <v>67</v>
      </c>
      <c r="AO450" s="47">
        <v>199.88</v>
      </c>
      <c r="AP450" s="48">
        <v>85.9</v>
      </c>
      <c r="AQ450" s="49">
        <v>107.8</v>
      </c>
      <c r="AR450" s="3" t="s">
        <v>1259</v>
      </c>
      <c r="AS450" s="3" t="s">
        <v>1259</v>
      </c>
      <c r="AT450" s="3" t="s">
        <v>1259</v>
      </c>
      <c r="AU450" s="3" t="s">
        <v>1259</v>
      </c>
      <c r="AV450" s="3" t="s">
        <v>1259</v>
      </c>
      <c r="AW450" s="3" t="s">
        <v>1259</v>
      </c>
      <c r="AX450" s="56">
        <v>149.80000000000001</v>
      </c>
      <c r="AY450" s="57">
        <v>155.5</v>
      </c>
      <c r="AZ450" s="58">
        <v>149</v>
      </c>
      <c r="BA450" s="59">
        <v>144.19999999999999</v>
      </c>
    </row>
    <row r="451" spans="1:53" x14ac:dyDescent="0.25">
      <c r="A451" s="4">
        <v>37741</v>
      </c>
      <c r="B451" s="3" t="s">
        <v>1259</v>
      </c>
      <c r="C451" s="9">
        <v>5393</v>
      </c>
      <c r="D451" s="10">
        <v>108.4</v>
      </c>
      <c r="E451" s="11">
        <v>75.400000000000006</v>
      </c>
      <c r="F451" s="12">
        <v>74.5</v>
      </c>
      <c r="G451" s="13">
        <v>78.2</v>
      </c>
      <c r="H451" s="3" t="s">
        <v>1259</v>
      </c>
      <c r="I451" s="3" t="s">
        <v>1259</v>
      </c>
      <c r="J451" s="3" t="s">
        <v>1259</v>
      </c>
      <c r="K451" s="3" t="s">
        <v>1259</v>
      </c>
      <c r="L451" s="3" t="s">
        <v>1259</v>
      </c>
      <c r="M451" s="3" t="s">
        <v>1259</v>
      </c>
      <c r="N451" s="3" t="s">
        <v>1259</v>
      </c>
      <c r="O451" s="3" t="s">
        <v>1259</v>
      </c>
      <c r="P451" s="3" t="s">
        <v>1259</v>
      </c>
      <c r="Q451" s="3" t="s">
        <v>1259</v>
      </c>
      <c r="R451" s="3" t="s">
        <v>1259</v>
      </c>
      <c r="S451" s="25">
        <v>415.2</v>
      </c>
      <c r="T451" s="26">
        <v>60.5</v>
      </c>
      <c r="U451" s="27">
        <v>61</v>
      </c>
      <c r="V451" s="28">
        <v>80</v>
      </c>
      <c r="W451" s="3" t="s">
        <v>1259</v>
      </c>
      <c r="X451" s="3" t="s">
        <v>1259</v>
      </c>
      <c r="Y451" s="3" t="s">
        <v>1259</v>
      </c>
      <c r="Z451" s="3" t="s">
        <v>1259</v>
      </c>
      <c r="AA451" s="3" t="s">
        <v>1259</v>
      </c>
      <c r="AB451" s="3" t="s">
        <v>1259</v>
      </c>
      <c r="AC451" s="3" t="s">
        <v>1259</v>
      </c>
      <c r="AD451" s="3" t="s">
        <v>1259</v>
      </c>
      <c r="AE451" s="37">
        <v>184.8</v>
      </c>
      <c r="AF451" s="38">
        <v>126.5</v>
      </c>
      <c r="AG451" s="39">
        <v>171.8</v>
      </c>
      <c r="AH451" s="3" t="s">
        <v>1259</v>
      </c>
      <c r="AI451" s="3" t="s">
        <v>1259</v>
      </c>
      <c r="AJ451" s="3" t="s">
        <v>1259</v>
      </c>
      <c r="AK451" s="3" t="s">
        <v>1259</v>
      </c>
      <c r="AL451" s="44">
        <v>100</v>
      </c>
      <c r="AM451" s="3" t="s">
        <v>1259</v>
      </c>
      <c r="AN451" s="46">
        <v>67.599999999999994</v>
      </c>
      <c r="AO451" s="47">
        <v>202.536</v>
      </c>
      <c r="AP451" s="48">
        <v>86.4</v>
      </c>
      <c r="AQ451" s="49">
        <v>108.2</v>
      </c>
      <c r="AR451" s="3" t="s">
        <v>1259</v>
      </c>
      <c r="AS451" s="3" t="s">
        <v>1259</v>
      </c>
      <c r="AT451" s="3" t="s">
        <v>1259</v>
      </c>
      <c r="AU451" s="3" t="s">
        <v>1259</v>
      </c>
      <c r="AV451" s="3" t="s">
        <v>1259</v>
      </c>
      <c r="AW451" s="3" t="s">
        <v>1259</v>
      </c>
      <c r="AX451" s="56">
        <v>152.6</v>
      </c>
      <c r="AY451" s="57">
        <v>157.9</v>
      </c>
      <c r="AZ451" s="58">
        <v>151.6</v>
      </c>
      <c r="BA451" s="59">
        <v>146.9</v>
      </c>
    </row>
    <row r="452" spans="1:53" x14ac:dyDescent="0.25">
      <c r="A452" s="4">
        <v>37772</v>
      </c>
      <c r="B452" s="3" t="s">
        <v>1259</v>
      </c>
      <c r="C452" s="9">
        <v>5371</v>
      </c>
      <c r="D452" s="10">
        <v>109.6</v>
      </c>
      <c r="E452" s="11">
        <v>75.8</v>
      </c>
      <c r="F452" s="12">
        <v>75</v>
      </c>
      <c r="G452" s="13">
        <v>78.400000000000006</v>
      </c>
      <c r="H452" s="3" t="s">
        <v>1259</v>
      </c>
      <c r="I452" s="3" t="s">
        <v>1259</v>
      </c>
      <c r="J452" s="3" t="s">
        <v>1259</v>
      </c>
      <c r="K452" s="3" t="s">
        <v>1259</v>
      </c>
      <c r="L452" s="3" t="s">
        <v>1259</v>
      </c>
      <c r="M452" s="3" t="s">
        <v>1259</v>
      </c>
      <c r="N452" s="3" t="s">
        <v>1259</v>
      </c>
      <c r="O452" s="3" t="s">
        <v>1259</v>
      </c>
      <c r="P452" s="3" t="s">
        <v>1259</v>
      </c>
      <c r="Q452" s="3" t="s">
        <v>1259</v>
      </c>
      <c r="R452" s="3" t="s">
        <v>1259</v>
      </c>
      <c r="S452" s="25">
        <v>422.8</v>
      </c>
      <c r="T452" s="26">
        <v>59.7</v>
      </c>
      <c r="U452" s="27">
        <v>56.9</v>
      </c>
      <c r="V452" s="28">
        <v>82.6</v>
      </c>
      <c r="W452" s="3" t="s">
        <v>1259</v>
      </c>
      <c r="X452" s="3" t="s">
        <v>1259</v>
      </c>
      <c r="Y452" s="3" t="s">
        <v>1259</v>
      </c>
      <c r="Z452" s="3" t="s">
        <v>1259</v>
      </c>
      <c r="AA452" s="3" t="s">
        <v>1259</v>
      </c>
      <c r="AB452" s="3" t="s">
        <v>1259</v>
      </c>
      <c r="AC452" s="3" t="s">
        <v>1259</v>
      </c>
      <c r="AD452" s="3" t="s">
        <v>1259</v>
      </c>
      <c r="AE452" s="37">
        <v>183.8</v>
      </c>
      <c r="AF452" s="38">
        <v>127.3</v>
      </c>
      <c r="AG452" s="39">
        <v>175.9</v>
      </c>
      <c r="AH452" s="3" t="s">
        <v>1259</v>
      </c>
      <c r="AI452" s="3" t="s">
        <v>1259</v>
      </c>
      <c r="AJ452" s="3" t="s">
        <v>1259</v>
      </c>
      <c r="AK452" s="3" t="s">
        <v>1259</v>
      </c>
      <c r="AL452" s="44">
        <v>102.1</v>
      </c>
      <c r="AM452" s="3" t="s">
        <v>1259</v>
      </c>
      <c r="AN452" s="46">
        <v>68.7</v>
      </c>
      <c r="AO452" s="47">
        <v>202.49700000000001</v>
      </c>
      <c r="AP452" s="48">
        <v>86.6</v>
      </c>
      <c r="AQ452" s="49">
        <v>108.4</v>
      </c>
      <c r="AR452" s="3" t="s">
        <v>1259</v>
      </c>
      <c r="AS452" s="3" t="s">
        <v>1259</v>
      </c>
      <c r="AT452" s="3" t="s">
        <v>1259</v>
      </c>
      <c r="AU452" s="3" t="s">
        <v>1259</v>
      </c>
      <c r="AV452" s="3" t="s">
        <v>1259</v>
      </c>
      <c r="AW452" s="3" t="s">
        <v>1259</v>
      </c>
      <c r="AX452" s="56">
        <v>155.30000000000001</v>
      </c>
      <c r="AY452" s="57">
        <v>160.19999999999999</v>
      </c>
      <c r="AZ452" s="58">
        <v>154.1</v>
      </c>
      <c r="BA452" s="59">
        <v>149.4</v>
      </c>
    </row>
    <row r="453" spans="1:53" x14ac:dyDescent="0.25">
      <c r="A453" s="4">
        <v>37802</v>
      </c>
      <c r="B453" s="3" t="s">
        <v>1259</v>
      </c>
      <c r="C453" s="9">
        <v>5317</v>
      </c>
      <c r="D453" s="10">
        <v>110.9</v>
      </c>
      <c r="E453" s="11">
        <v>76</v>
      </c>
      <c r="F453" s="12">
        <v>75.2</v>
      </c>
      <c r="G453" s="13">
        <v>78.5</v>
      </c>
      <c r="H453" s="3" t="s">
        <v>1259</v>
      </c>
      <c r="I453" s="3" t="s">
        <v>1259</v>
      </c>
      <c r="J453" s="3" t="s">
        <v>1259</v>
      </c>
      <c r="K453" s="3" t="s">
        <v>1259</v>
      </c>
      <c r="L453" s="3" t="s">
        <v>1259</v>
      </c>
      <c r="M453" s="3" t="s">
        <v>1259</v>
      </c>
      <c r="N453" s="3" t="s">
        <v>1259</v>
      </c>
      <c r="O453" s="3" t="s">
        <v>1259</v>
      </c>
      <c r="P453" s="3" t="s">
        <v>1259</v>
      </c>
      <c r="Q453" s="3" t="s">
        <v>1259</v>
      </c>
      <c r="R453" s="3" t="s">
        <v>1259</v>
      </c>
      <c r="S453" s="25">
        <v>428.6</v>
      </c>
      <c r="T453" s="26">
        <v>59.3</v>
      </c>
      <c r="U453" s="27">
        <v>59.1</v>
      </c>
      <c r="V453" s="28">
        <v>82</v>
      </c>
      <c r="W453" s="3" t="s">
        <v>1259</v>
      </c>
      <c r="X453" s="3" t="s">
        <v>1259</v>
      </c>
      <c r="Y453" s="3" t="s">
        <v>1259</v>
      </c>
      <c r="Z453" s="3" t="s">
        <v>1259</v>
      </c>
      <c r="AA453" s="3" t="s">
        <v>1259</v>
      </c>
      <c r="AB453" s="3" t="s">
        <v>1259</v>
      </c>
      <c r="AC453" s="3" t="s">
        <v>1259</v>
      </c>
      <c r="AD453" s="3" t="s">
        <v>1259</v>
      </c>
      <c r="AE453" s="37">
        <v>181.8</v>
      </c>
      <c r="AF453" s="38">
        <v>127.9</v>
      </c>
      <c r="AG453" s="39">
        <v>179.1</v>
      </c>
      <c r="AH453" s="3" t="s">
        <v>1259</v>
      </c>
      <c r="AI453" s="3" t="s">
        <v>1259</v>
      </c>
      <c r="AJ453" s="3" t="s">
        <v>1259</v>
      </c>
      <c r="AK453" s="3" t="s">
        <v>1259</v>
      </c>
      <c r="AL453" s="44">
        <v>101.9</v>
      </c>
      <c r="AM453" s="3" t="s">
        <v>1259</v>
      </c>
      <c r="AN453" s="46">
        <v>69.2</v>
      </c>
      <c r="AO453" s="47">
        <v>204.76</v>
      </c>
      <c r="AP453" s="48">
        <v>87</v>
      </c>
      <c r="AQ453" s="49">
        <v>108.4</v>
      </c>
      <c r="AR453" s="3" t="s">
        <v>1259</v>
      </c>
      <c r="AS453" s="3" t="s">
        <v>1259</v>
      </c>
      <c r="AT453" s="3" t="s">
        <v>1259</v>
      </c>
      <c r="AU453" s="3" t="s">
        <v>1259</v>
      </c>
      <c r="AV453" s="3" t="s">
        <v>1259</v>
      </c>
      <c r="AW453" s="3" t="s">
        <v>1259</v>
      </c>
      <c r="AX453" s="56">
        <v>157.80000000000001</v>
      </c>
      <c r="AY453" s="57">
        <v>162.4</v>
      </c>
      <c r="AZ453" s="58">
        <v>156.6</v>
      </c>
      <c r="BA453" s="59">
        <v>151.9</v>
      </c>
    </row>
    <row r="454" spans="1:53" x14ac:dyDescent="0.25">
      <c r="A454" s="4">
        <v>37833</v>
      </c>
      <c r="B454" s="3" t="s">
        <v>1259</v>
      </c>
      <c r="C454" s="9">
        <v>5231</v>
      </c>
      <c r="D454" s="10">
        <v>112.3</v>
      </c>
      <c r="E454" s="11">
        <v>76.3</v>
      </c>
      <c r="F454" s="12">
        <v>75.5</v>
      </c>
      <c r="G454" s="13">
        <v>78.5</v>
      </c>
      <c r="H454" s="3" t="s">
        <v>1259</v>
      </c>
      <c r="I454" s="3" t="s">
        <v>1259</v>
      </c>
      <c r="J454" s="3" t="s">
        <v>1259</v>
      </c>
      <c r="K454" s="3" t="s">
        <v>1259</v>
      </c>
      <c r="L454" s="3" t="s">
        <v>1259</v>
      </c>
      <c r="M454" s="3" t="s">
        <v>1259</v>
      </c>
      <c r="N454" s="3" t="s">
        <v>1259</v>
      </c>
      <c r="O454" s="3" t="s">
        <v>1259</v>
      </c>
      <c r="P454" s="3" t="s">
        <v>1259</v>
      </c>
      <c r="Q454" s="3" t="s">
        <v>1259</v>
      </c>
      <c r="R454" s="3" t="s">
        <v>1259</v>
      </c>
      <c r="S454" s="25">
        <v>433.1</v>
      </c>
      <c r="T454" s="26">
        <v>58.4</v>
      </c>
      <c r="U454" s="27">
        <v>59.9</v>
      </c>
      <c r="V454" s="28">
        <v>79.400000000000006</v>
      </c>
      <c r="W454" s="3" t="s">
        <v>1259</v>
      </c>
      <c r="X454" s="3" t="s">
        <v>1259</v>
      </c>
      <c r="Y454" s="3" t="s">
        <v>1259</v>
      </c>
      <c r="Z454" s="3" t="s">
        <v>1259</v>
      </c>
      <c r="AA454" s="3" t="s">
        <v>1259</v>
      </c>
      <c r="AB454" s="3" t="s">
        <v>1259</v>
      </c>
      <c r="AC454" s="3" t="s">
        <v>1259</v>
      </c>
      <c r="AD454" s="3" t="s">
        <v>1259</v>
      </c>
      <c r="AE454" s="37">
        <v>183.4</v>
      </c>
      <c r="AF454" s="38">
        <v>130.1</v>
      </c>
      <c r="AG454" s="39">
        <v>180</v>
      </c>
      <c r="AH454" s="3" t="s">
        <v>1259</v>
      </c>
      <c r="AI454" s="3" t="s">
        <v>1259</v>
      </c>
      <c r="AJ454" s="3" t="s">
        <v>1259</v>
      </c>
      <c r="AK454" s="3" t="s">
        <v>1259</v>
      </c>
      <c r="AL454" s="44">
        <v>101.7</v>
      </c>
      <c r="AM454" s="3" t="s">
        <v>1259</v>
      </c>
      <c r="AN454" s="46">
        <v>69.3</v>
      </c>
      <c r="AO454" s="47">
        <v>204.82599999999999</v>
      </c>
      <c r="AP454" s="48">
        <v>87.3</v>
      </c>
      <c r="AQ454" s="49">
        <v>108.6</v>
      </c>
      <c r="AR454" s="3" t="s">
        <v>1259</v>
      </c>
      <c r="AS454" s="3" t="s">
        <v>1259</v>
      </c>
      <c r="AT454" s="3" t="s">
        <v>1259</v>
      </c>
      <c r="AU454" s="3" t="s">
        <v>1259</v>
      </c>
      <c r="AV454" s="3" t="s">
        <v>1259</v>
      </c>
      <c r="AW454" s="3" t="s">
        <v>1259</v>
      </c>
      <c r="AX454" s="56">
        <v>160.19999999999999</v>
      </c>
      <c r="AY454" s="57">
        <v>164.6</v>
      </c>
      <c r="AZ454" s="58">
        <v>159.30000000000001</v>
      </c>
      <c r="BA454" s="59">
        <v>154.69999999999999</v>
      </c>
    </row>
    <row r="455" spans="1:53" x14ac:dyDescent="0.25">
      <c r="A455" s="4">
        <v>37864</v>
      </c>
      <c r="B455" s="3" t="s">
        <v>1259</v>
      </c>
      <c r="C455" s="9">
        <v>5188</v>
      </c>
      <c r="D455" s="10">
        <v>113.7</v>
      </c>
      <c r="E455" s="11">
        <v>76.7</v>
      </c>
      <c r="F455" s="12">
        <v>76</v>
      </c>
      <c r="G455" s="13">
        <v>78.7</v>
      </c>
      <c r="H455" s="3" t="s">
        <v>1259</v>
      </c>
      <c r="I455" s="3" t="s">
        <v>1259</v>
      </c>
      <c r="J455" s="3" t="s">
        <v>1259</v>
      </c>
      <c r="K455" s="3" t="s">
        <v>1259</v>
      </c>
      <c r="L455" s="3" t="s">
        <v>1259</v>
      </c>
      <c r="M455" s="3" t="s">
        <v>1259</v>
      </c>
      <c r="N455" s="3" t="s">
        <v>1259</v>
      </c>
      <c r="O455" s="3" t="s">
        <v>1259</v>
      </c>
      <c r="P455" s="3" t="s">
        <v>1259</v>
      </c>
      <c r="Q455" s="3" t="s">
        <v>1259</v>
      </c>
      <c r="R455" s="3" t="s">
        <v>1259</v>
      </c>
      <c r="S455" s="25">
        <v>438.5</v>
      </c>
      <c r="T455" s="26">
        <v>58.6</v>
      </c>
      <c r="U455" s="27">
        <v>61.5</v>
      </c>
      <c r="V455" s="28">
        <v>85.4</v>
      </c>
      <c r="W455" s="3" t="s">
        <v>1259</v>
      </c>
      <c r="X455" s="3" t="s">
        <v>1259</v>
      </c>
      <c r="Y455" s="3" t="s">
        <v>1259</v>
      </c>
      <c r="Z455" s="3" t="s">
        <v>1259</v>
      </c>
      <c r="AA455" s="3" t="s">
        <v>1259</v>
      </c>
      <c r="AB455" s="3" t="s">
        <v>1259</v>
      </c>
      <c r="AC455" s="3" t="s">
        <v>1259</v>
      </c>
      <c r="AD455" s="3" t="s">
        <v>1259</v>
      </c>
      <c r="AE455" s="37">
        <v>185.9</v>
      </c>
      <c r="AF455" s="38">
        <v>132.80000000000001</v>
      </c>
      <c r="AG455" s="39">
        <v>182.6</v>
      </c>
      <c r="AH455" s="3" t="s">
        <v>1259</v>
      </c>
      <c r="AI455" s="3" t="s">
        <v>1259</v>
      </c>
      <c r="AJ455" s="3" t="s">
        <v>1259</v>
      </c>
      <c r="AK455" s="3" t="s">
        <v>1259</v>
      </c>
      <c r="AL455" s="44">
        <v>96</v>
      </c>
      <c r="AM455" s="3" t="s">
        <v>1259</v>
      </c>
      <c r="AN455" s="46">
        <v>69.5</v>
      </c>
      <c r="AO455" s="47">
        <v>204.982</v>
      </c>
      <c r="AP455" s="48">
        <v>87.4</v>
      </c>
      <c r="AQ455" s="49">
        <v>108.7</v>
      </c>
      <c r="AR455" s="3" t="s">
        <v>1259</v>
      </c>
      <c r="AS455" s="3" t="s">
        <v>1259</v>
      </c>
      <c r="AT455" s="3" t="s">
        <v>1259</v>
      </c>
      <c r="AU455" s="3" t="s">
        <v>1259</v>
      </c>
      <c r="AV455" s="3" t="s">
        <v>1259</v>
      </c>
      <c r="AW455" s="3" t="s">
        <v>1259</v>
      </c>
      <c r="AX455" s="56">
        <v>162.69999999999999</v>
      </c>
      <c r="AY455" s="57">
        <v>167.2</v>
      </c>
      <c r="AZ455" s="58">
        <v>162</v>
      </c>
      <c r="BA455" s="59">
        <v>157.9</v>
      </c>
    </row>
    <row r="456" spans="1:53" x14ac:dyDescent="0.25">
      <c r="A456" s="4">
        <v>37894</v>
      </c>
      <c r="B456" s="3" t="s">
        <v>1259</v>
      </c>
      <c r="C456" s="9">
        <v>5177</v>
      </c>
      <c r="D456" s="10">
        <v>115.2</v>
      </c>
      <c r="E456" s="11">
        <v>77</v>
      </c>
      <c r="F456" s="12">
        <v>76.400000000000006</v>
      </c>
      <c r="G456" s="13">
        <v>78.900000000000006</v>
      </c>
      <c r="H456" s="3" t="s">
        <v>1259</v>
      </c>
      <c r="I456" s="3" t="s">
        <v>1259</v>
      </c>
      <c r="J456" s="3" t="s">
        <v>1259</v>
      </c>
      <c r="K456" s="3" t="s">
        <v>1259</v>
      </c>
      <c r="L456" s="3" t="s">
        <v>1259</v>
      </c>
      <c r="M456" s="3" t="s">
        <v>1259</v>
      </c>
      <c r="N456" s="3" t="s">
        <v>1259</v>
      </c>
      <c r="O456" s="3" t="s">
        <v>1259</v>
      </c>
      <c r="P456" s="3" t="s">
        <v>1259</v>
      </c>
      <c r="Q456" s="3" t="s">
        <v>1259</v>
      </c>
      <c r="R456" s="3" t="s">
        <v>1259</v>
      </c>
      <c r="S456" s="25">
        <v>441.4</v>
      </c>
      <c r="T456" s="26">
        <v>60.9</v>
      </c>
      <c r="U456" s="27">
        <v>63.3</v>
      </c>
      <c r="V456" s="28">
        <v>87.4</v>
      </c>
      <c r="W456" s="3" t="s">
        <v>1259</v>
      </c>
      <c r="X456" s="3" t="s">
        <v>1259</v>
      </c>
      <c r="Y456" s="3" t="s">
        <v>1259</v>
      </c>
      <c r="Z456" s="3" t="s">
        <v>1259</v>
      </c>
      <c r="AA456" s="3" t="s">
        <v>1259</v>
      </c>
      <c r="AB456" s="3" t="s">
        <v>1259</v>
      </c>
      <c r="AC456" s="3" t="s">
        <v>1259</v>
      </c>
      <c r="AD456" s="3" t="s">
        <v>1259</v>
      </c>
      <c r="AE456" s="37">
        <v>183.7</v>
      </c>
      <c r="AF456" s="38">
        <v>134.30000000000001</v>
      </c>
      <c r="AG456" s="39">
        <v>180.8</v>
      </c>
      <c r="AH456" s="3" t="s">
        <v>1259</v>
      </c>
      <c r="AI456" s="3" t="s">
        <v>1259</v>
      </c>
      <c r="AJ456" s="3" t="s">
        <v>1259</v>
      </c>
      <c r="AK456" s="3" t="s">
        <v>1259</v>
      </c>
      <c r="AL456" s="44">
        <v>98.1</v>
      </c>
      <c r="AM456" s="3" t="s">
        <v>1259</v>
      </c>
      <c r="AN456" s="46">
        <v>70.099999999999994</v>
      </c>
      <c r="AO456" s="47">
        <v>205.43</v>
      </c>
      <c r="AP456" s="48">
        <v>87.6</v>
      </c>
      <c r="AQ456" s="49">
        <v>108.7</v>
      </c>
      <c r="AR456" s="3" t="s">
        <v>1259</v>
      </c>
      <c r="AS456" s="3" t="s">
        <v>1259</v>
      </c>
      <c r="AT456" s="3" t="s">
        <v>1259</v>
      </c>
      <c r="AU456" s="3" t="s">
        <v>1259</v>
      </c>
      <c r="AV456" s="3" t="s">
        <v>1259</v>
      </c>
      <c r="AW456" s="3" t="s">
        <v>1259</v>
      </c>
      <c r="AX456" s="56">
        <v>165.5</v>
      </c>
      <c r="AY456" s="57">
        <v>170.2</v>
      </c>
      <c r="AZ456" s="58">
        <v>165.2</v>
      </c>
      <c r="BA456" s="59">
        <v>161.6</v>
      </c>
    </row>
    <row r="457" spans="1:53" x14ac:dyDescent="0.25">
      <c r="A457" s="4">
        <v>37925</v>
      </c>
      <c r="B457" s="3" t="s">
        <v>1259</v>
      </c>
      <c r="C457" s="9">
        <v>5210</v>
      </c>
      <c r="D457" s="10">
        <v>116.6</v>
      </c>
      <c r="E457" s="11">
        <v>77.400000000000006</v>
      </c>
      <c r="F457" s="12">
        <v>76.8</v>
      </c>
      <c r="G457" s="13">
        <v>79.099999999999994</v>
      </c>
      <c r="H457" s="3" t="s">
        <v>1259</v>
      </c>
      <c r="I457" s="3" t="s">
        <v>1259</v>
      </c>
      <c r="J457" s="3" t="s">
        <v>1259</v>
      </c>
      <c r="K457" s="3" t="s">
        <v>1259</v>
      </c>
      <c r="L457" s="3" t="s">
        <v>1259</v>
      </c>
      <c r="M457" s="3" t="s">
        <v>1259</v>
      </c>
      <c r="N457" s="3" t="s">
        <v>1259</v>
      </c>
      <c r="O457" s="3" t="s">
        <v>1259</v>
      </c>
      <c r="P457" s="3" t="s">
        <v>1259</v>
      </c>
      <c r="Q457" s="3" t="s">
        <v>1259</v>
      </c>
      <c r="R457" s="3" t="s">
        <v>1259</v>
      </c>
      <c r="S457" s="25">
        <v>451.2</v>
      </c>
      <c r="T457" s="26">
        <v>63.4</v>
      </c>
      <c r="U457" s="27">
        <v>64.599999999999994</v>
      </c>
      <c r="V457" s="28">
        <v>92.9</v>
      </c>
      <c r="W457" s="3" t="s">
        <v>1259</v>
      </c>
      <c r="X457" s="3" t="s">
        <v>1259</v>
      </c>
      <c r="Y457" s="3" t="s">
        <v>1259</v>
      </c>
      <c r="Z457" s="3" t="s">
        <v>1259</v>
      </c>
      <c r="AA457" s="3" t="s">
        <v>1259</v>
      </c>
      <c r="AB457" s="3" t="s">
        <v>1259</v>
      </c>
      <c r="AC457" s="3" t="s">
        <v>1259</v>
      </c>
      <c r="AD457" s="3" t="s">
        <v>1259</v>
      </c>
      <c r="AE457" s="37">
        <v>182.8</v>
      </c>
      <c r="AF457" s="38">
        <v>134.6</v>
      </c>
      <c r="AG457" s="39">
        <v>184</v>
      </c>
      <c r="AH457" s="3" t="s">
        <v>1259</v>
      </c>
      <c r="AI457" s="3" t="s">
        <v>1259</v>
      </c>
      <c r="AJ457" s="3" t="s">
        <v>1259</v>
      </c>
      <c r="AK457" s="3" t="s">
        <v>1259</v>
      </c>
      <c r="AL457" s="44">
        <v>98.7</v>
      </c>
      <c r="AM457" s="3" t="s">
        <v>1259</v>
      </c>
      <c r="AN457" s="46">
        <v>70.8</v>
      </c>
      <c r="AO457" s="47">
        <v>208.042</v>
      </c>
      <c r="AP457" s="48">
        <v>88.1</v>
      </c>
      <c r="AQ457" s="49">
        <v>108.7</v>
      </c>
      <c r="AR457" s="3" t="s">
        <v>1259</v>
      </c>
      <c r="AS457" s="3" t="s">
        <v>1259</v>
      </c>
      <c r="AT457" s="3" t="s">
        <v>1259</v>
      </c>
      <c r="AU457" s="3" t="s">
        <v>1259</v>
      </c>
      <c r="AV457" s="3" t="s">
        <v>1259</v>
      </c>
      <c r="AW457" s="3" t="s">
        <v>1259</v>
      </c>
      <c r="AX457" s="56">
        <v>169</v>
      </c>
      <c r="AY457" s="57">
        <v>173.6</v>
      </c>
      <c r="AZ457" s="58">
        <v>168.9</v>
      </c>
      <c r="BA457" s="59">
        <v>165.9</v>
      </c>
    </row>
    <row r="458" spans="1:53" x14ac:dyDescent="0.25">
      <c r="A458" s="4">
        <v>37955</v>
      </c>
      <c r="B458" s="3" t="s">
        <v>1259</v>
      </c>
      <c r="C458" s="9">
        <v>5264</v>
      </c>
      <c r="D458" s="10">
        <v>118</v>
      </c>
      <c r="E458" s="11">
        <v>77.900000000000006</v>
      </c>
      <c r="F458" s="12">
        <v>77.599999999999994</v>
      </c>
      <c r="G458" s="13">
        <v>79.099999999999994</v>
      </c>
      <c r="H458" s="3" t="s">
        <v>1259</v>
      </c>
      <c r="I458" s="3" t="s">
        <v>1259</v>
      </c>
      <c r="J458" s="3" t="s">
        <v>1259</v>
      </c>
      <c r="K458" s="3" t="s">
        <v>1259</v>
      </c>
      <c r="L458" s="3" t="s">
        <v>1259</v>
      </c>
      <c r="M458" s="3" t="s">
        <v>1259</v>
      </c>
      <c r="N458" s="3" t="s">
        <v>1259</v>
      </c>
      <c r="O458" s="3" t="s">
        <v>1259</v>
      </c>
      <c r="P458" s="3" t="s">
        <v>1259</v>
      </c>
      <c r="Q458" s="3" t="s">
        <v>1259</v>
      </c>
      <c r="R458" s="3" t="s">
        <v>1259</v>
      </c>
      <c r="S458" s="25">
        <v>455</v>
      </c>
      <c r="T458" s="26">
        <v>64.3</v>
      </c>
      <c r="U458" s="27">
        <v>68.5</v>
      </c>
      <c r="V458" s="28">
        <v>94.7</v>
      </c>
      <c r="W458" s="3" t="s">
        <v>1259</v>
      </c>
      <c r="X458" s="3" t="s">
        <v>1259</v>
      </c>
      <c r="Y458" s="3" t="s">
        <v>1259</v>
      </c>
      <c r="Z458" s="3" t="s">
        <v>1259</v>
      </c>
      <c r="AA458" s="3" t="s">
        <v>1259</v>
      </c>
      <c r="AB458" s="3" t="s">
        <v>1259</v>
      </c>
      <c r="AC458" s="3" t="s">
        <v>1259</v>
      </c>
      <c r="AD458" s="3" t="s">
        <v>1259</v>
      </c>
      <c r="AE458" s="37">
        <v>182.6</v>
      </c>
      <c r="AF458" s="38">
        <v>134.4</v>
      </c>
      <c r="AG458" s="39">
        <v>185.2</v>
      </c>
      <c r="AH458" s="3" t="s">
        <v>1259</v>
      </c>
      <c r="AI458" s="3" t="s">
        <v>1259</v>
      </c>
      <c r="AJ458" s="3" t="s">
        <v>1259</v>
      </c>
      <c r="AK458" s="3" t="s">
        <v>1259</v>
      </c>
      <c r="AL458" s="44">
        <v>98.8</v>
      </c>
      <c r="AM458" s="3" t="s">
        <v>1259</v>
      </c>
      <c r="AN458" s="46">
        <v>70.599999999999994</v>
      </c>
      <c r="AO458" s="47">
        <v>205.756</v>
      </c>
      <c r="AP458" s="48">
        <v>88.3</v>
      </c>
      <c r="AQ458" s="49">
        <v>108.7</v>
      </c>
      <c r="AR458" s="3" t="s">
        <v>1259</v>
      </c>
      <c r="AS458" s="3" t="s">
        <v>1259</v>
      </c>
      <c r="AT458" s="3" t="s">
        <v>1259</v>
      </c>
      <c r="AU458" s="3" t="s">
        <v>1259</v>
      </c>
      <c r="AV458" s="3" t="s">
        <v>1259</v>
      </c>
      <c r="AW458" s="3" t="s">
        <v>1259</v>
      </c>
      <c r="AX458" s="56">
        <v>173.1</v>
      </c>
      <c r="AY458" s="57">
        <v>177.4</v>
      </c>
      <c r="AZ458" s="58">
        <v>173.3</v>
      </c>
      <c r="BA458" s="59">
        <v>170.5</v>
      </c>
    </row>
    <row r="459" spans="1:53" x14ac:dyDescent="0.25">
      <c r="A459" s="4">
        <v>37986</v>
      </c>
      <c r="B459" s="3" t="s">
        <v>1259</v>
      </c>
      <c r="C459" s="9">
        <v>5307</v>
      </c>
      <c r="D459" s="10">
        <v>119.4</v>
      </c>
      <c r="E459" s="11">
        <v>78.099999999999994</v>
      </c>
      <c r="F459" s="12">
        <v>77.8</v>
      </c>
      <c r="G459" s="13">
        <v>79.2</v>
      </c>
      <c r="H459" s="3" t="s">
        <v>1259</v>
      </c>
      <c r="I459" s="3" t="s">
        <v>1259</v>
      </c>
      <c r="J459" s="3" t="s">
        <v>1259</v>
      </c>
      <c r="K459" s="3" t="s">
        <v>1259</v>
      </c>
      <c r="L459" s="3" t="s">
        <v>1259</v>
      </c>
      <c r="M459" s="3" t="s">
        <v>1259</v>
      </c>
      <c r="N459" s="3" t="s">
        <v>1259</v>
      </c>
      <c r="O459" s="3" t="s">
        <v>1259</v>
      </c>
      <c r="P459" s="3" t="s">
        <v>1259</v>
      </c>
      <c r="Q459" s="3" t="s">
        <v>1259</v>
      </c>
      <c r="R459" s="3" t="s">
        <v>1259</v>
      </c>
      <c r="S459" s="25">
        <v>455.2</v>
      </c>
      <c r="T459" s="26">
        <v>65.400000000000006</v>
      </c>
      <c r="U459" s="27">
        <v>69.5</v>
      </c>
      <c r="V459" s="28">
        <v>98.2</v>
      </c>
      <c r="W459" s="3" t="s">
        <v>1259</v>
      </c>
      <c r="X459" s="3" t="s">
        <v>1259</v>
      </c>
      <c r="Y459" s="3" t="s">
        <v>1259</v>
      </c>
      <c r="Z459" s="3" t="s">
        <v>1259</v>
      </c>
      <c r="AA459" s="3" t="s">
        <v>1259</v>
      </c>
      <c r="AB459" s="3" t="s">
        <v>1259</v>
      </c>
      <c r="AC459" s="3" t="s">
        <v>1259</v>
      </c>
      <c r="AD459" s="3" t="s">
        <v>1259</v>
      </c>
      <c r="AE459" s="37">
        <v>181.2</v>
      </c>
      <c r="AF459" s="38">
        <v>135.1</v>
      </c>
      <c r="AG459" s="39">
        <v>180.6</v>
      </c>
      <c r="AH459" s="3" t="s">
        <v>1259</v>
      </c>
      <c r="AI459" s="3" t="s">
        <v>1259</v>
      </c>
      <c r="AJ459" s="3" t="s">
        <v>1259</v>
      </c>
      <c r="AK459" s="3" t="s">
        <v>1259</v>
      </c>
      <c r="AL459" s="44">
        <v>98.4</v>
      </c>
      <c r="AM459" s="3" t="s">
        <v>1259</v>
      </c>
      <c r="AN459" s="46">
        <v>70</v>
      </c>
      <c r="AO459" s="47">
        <v>211.41</v>
      </c>
      <c r="AP459" s="48">
        <v>88.7</v>
      </c>
      <c r="AQ459" s="49">
        <v>108.8</v>
      </c>
      <c r="AR459" s="3" t="s">
        <v>1259</v>
      </c>
      <c r="AS459" s="3" t="s">
        <v>1259</v>
      </c>
      <c r="AT459" s="3" t="s">
        <v>1259</v>
      </c>
      <c r="AU459" s="3" t="s">
        <v>1259</v>
      </c>
      <c r="AV459" s="3" t="s">
        <v>1259</v>
      </c>
      <c r="AW459" s="3" t="s">
        <v>1259</v>
      </c>
      <c r="AX459" s="56">
        <v>177.9</v>
      </c>
      <c r="AY459" s="57">
        <v>181.7</v>
      </c>
      <c r="AZ459" s="58">
        <v>178.4</v>
      </c>
      <c r="BA459" s="59">
        <v>175.6</v>
      </c>
    </row>
    <row r="460" spans="1:53" x14ac:dyDescent="0.25">
      <c r="A460" s="4">
        <v>38017</v>
      </c>
      <c r="B460" s="3" t="s">
        <v>1259</v>
      </c>
      <c r="C460" s="9">
        <v>5414</v>
      </c>
      <c r="D460" s="10">
        <v>120.8</v>
      </c>
      <c r="E460" s="11">
        <v>78.400000000000006</v>
      </c>
      <c r="F460" s="12">
        <v>78.099999999999994</v>
      </c>
      <c r="G460" s="13">
        <v>79.3</v>
      </c>
      <c r="H460" s="3" t="s">
        <v>1259</v>
      </c>
      <c r="I460" s="3" t="s">
        <v>1259</v>
      </c>
      <c r="J460" s="3" t="s">
        <v>1259</v>
      </c>
      <c r="K460" s="3" t="s">
        <v>1259</v>
      </c>
      <c r="L460" s="3" t="s">
        <v>1259</v>
      </c>
      <c r="M460" s="3" t="s">
        <v>1259</v>
      </c>
      <c r="N460" s="3" t="s">
        <v>1259</v>
      </c>
      <c r="O460" s="3" t="s">
        <v>1259</v>
      </c>
      <c r="P460" s="3" t="s">
        <v>1259</v>
      </c>
      <c r="Q460" s="3" t="s">
        <v>1259</v>
      </c>
      <c r="R460" s="3" t="s">
        <v>1259</v>
      </c>
      <c r="S460" s="25">
        <v>459.9</v>
      </c>
      <c r="T460" s="26">
        <v>69.5</v>
      </c>
      <c r="U460" s="27">
        <v>82.5</v>
      </c>
      <c r="V460" s="28">
        <v>101.6</v>
      </c>
      <c r="W460" s="3" t="s">
        <v>1259</v>
      </c>
      <c r="X460" s="3" t="s">
        <v>1259</v>
      </c>
      <c r="Y460" s="3" t="s">
        <v>1259</v>
      </c>
      <c r="Z460" s="3" t="s">
        <v>1259</v>
      </c>
      <c r="AA460" s="3" t="s">
        <v>1259</v>
      </c>
      <c r="AB460" s="3" t="s">
        <v>1259</v>
      </c>
      <c r="AC460" s="3" t="s">
        <v>1259</v>
      </c>
      <c r="AD460" s="3" t="s">
        <v>1259</v>
      </c>
      <c r="AE460" s="37">
        <v>182</v>
      </c>
      <c r="AF460" s="38">
        <v>135.1</v>
      </c>
      <c r="AG460" s="39">
        <v>183.1</v>
      </c>
      <c r="AH460" s="3" t="s">
        <v>1259</v>
      </c>
      <c r="AI460" s="3" t="s">
        <v>1259</v>
      </c>
      <c r="AJ460" s="3" t="s">
        <v>1259</v>
      </c>
      <c r="AK460" s="3" t="s">
        <v>1259</v>
      </c>
      <c r="AL460" s="44">
        <v>94.9</v>
      </c>
      <c r="AM460" s="3" t="s">
        <v>1259</v>
      </c>
      <c r="AN460" s="46">
        <v>69.7</v>
      </c>
      <c r="AO460" s="47">
        <v>204.756</v>
      </c>
      <c r="AP460" s="48">
        <v>89.1</v>
      </c>
      <c r="AQ460" s="49">
        <v>108.8</v>
      </c>
      <c r="AR460" s="3" t="s">
        <v>1259</v>
      </c>
      <c r="AS460" s="3" t="s">
        <v>1259</v>
      </c>
      <c r="AT460" s="3" t="s">
        <v>1259</v>
      </c>
      <c r="AU460" s="3" t="s">
        <v>1259</v>
      </c>
      <c r="AV460" s="3" t="s">
        <v>1259</v>
      </c>
      <c r="AW460" s="3" t="s">
        <v>1259</v>
      </c>
      <c r="AX460" s="56">
        <v>183</v>
      </c>
      <c r="AY460" s="57">
        <v>186.5</v>
      </c>
      <c r="AZ460" s="58">
        <v>184</v>
      </c>
      <c r="BA460" s="59">
        <v>180.9</v>
      </c>
    </row>
    <row r="461" spans="1:53" x14ac:dyDescent="0.25">
      <c r="A461" s="4">
        <v>38046</v>
      </c>
      <c r="B461" s="3" t="s">
        <v>1259</v>
      </c>
      <c r="C461" s="9">
        <v>5694</v>
      </c>
      <c r="D461" s="10">
        <v>122.1</v>
      </c>
      <c r="E461" s="11">
        <v>78.7</v>
      </c>
      <c r="F461" s="12">
        <v>78.5</v>
      </c>
      <c r="G461" s="13">
        <v>79.400000000000006</v>
      </c>
      <c r="H461" s="3" t="s">
        <v>1259</v>
      </c>
      <c r="I461" s="3" t="s">
        <v>1259</v>
      </c>
      <c r="J461" s="3" t="s">
        <v>1259</v>
      </c>
      <c r="K461" s="3" t="s">
        <v>1259</v>
      </c>
      <c r="L461" s="3" t="s">
        <v>1259</v>
      </c>
      <c r="M461" s="3" t="s">
        <v>1259</v>
      </c>
      <c r="N461" s="3" t="s">
        <v>1259</v>
      </c>
      <c r="O461" s="3" t="s">
        <v>1259</v>
      </c>
      <c r="P461" s="3" t="s">
        <v>1259</v>
      </c>
      <c r="Q461" s="3" t="s">
        <v>1259</v>
      </c>
      <c r="R461" s="3" t="s">
        <v>1259</v>
      </c>
      <c r="S461" s="25">
        <v>471.9</v>
      </c>
      <c r="T461" s="26">
        <v>73.2</v>
      </c>
      <c r="U461" s="27">
        <v>87.1</v>
      </c>
      <c r="V461" s="28">
        <v>111.3</v>
      </c>
      <c r="W461" s="3" t="s">
        <v>1259</v>
      </c>
      <c r="X461" s="3" t="s">
        <v>1259</v>
      </c>
      <c r="Y461" s="3" t="s">
        <v>1259</v>
      </c>
      <c r="Z461" s="3" t="s">
        <v>1259</v>
      </c>
      <c r="AA461" s="3" t="s">
        <v>1259</v>
      </c>
      <c r="AB461" s="3" t="s">
        <v>1259</v>
      </c>
      <c r="AC461" s="3" t="s">
        <v>1259</v>
      </c>
      <c r="AD461" s="3" t="s">
        <v>1259</v>
      </c>
      <c r="AE461" s="37">
        <v>183.7</v>
      </c>
      <c r="AF461" s="38">
        <v>135.30000000000001</v>
      </c>
      <c r="AG461" s="39">
        <v>185.9</v>
      </c>
      <c r="AH461" s="3" t="s">
        <v>1259</v>
      </c>
      <c r="AI461" s="3" t="s">
        <v>1259</v>
      </c>
      <c r="AJ461" s="3" t="s">
        <v>1259</v>
      </c>
      <c r="AK461" s="3" t="s">
        <v>1259</v>
      </c>
      <c r="AL461" s="44">
        <v>97.8</v>
      </c>
      <c r="AM461" s="3" t="s">
        <v>1259</v>
      </c>
      <c r="AN461" s="46">
        <v>69.8</v>
      </c>
      <c r="AO461" s="47">
        <v>209.83</v>
      </c>
      <c r="AP461" s="48">
        <v>89.6</v>
      </c>
      <c r="AQ461" s="49">
        <v>108.9</v>
      </c>
      <c r="AR461" s="3" t="s">
        <v>1259</v>
      </c>
      <c r="AS461" s="3" t="s">
        <v>1259</v>
      </c>
      <c r="AT461" s="3" t="s">
        <v>1259</v>
      </c>
      <c r="AU461" s="3" t="s">
        <v>1259</v>
      </c>
      <c r="AV461" s="3" t="s">
        <v>1259</v>
      </c>
      <c r="AW461" s="3" t="s">
        <v>1259</v>
      </c>
      <c r="AX461" s="56">
        <v>188.2</v>
      </c>
      <c r="AY461" s="57">
        <v>191.6</v>
      </c>
      <c r="AZ461" s="58">
        <v>190</v>
      </c>
      <c r="BA461" s="59">
        <v>186.5</v>
      </c>
    </row>
    <row r="462" spans="1:53" x14ac:dyDescent="0.25">
      <c r="A462" s="4">
        <v>38077</v>
      </c>
      <c r="B462" s="3" t="s">
        <v>1259</v>
      </c>
      <c r="C462" s="9">
        <v>5866</v>
      </c>
      <c r="D462" s="10">
        <v>123.4</v>
      </c>
      <c r="E462" s="11">
        <v>78.900000000000006</v>
      </c>
      <c r="F462" s="12">
        <v>78.8</v>
      </c>
      <c r="G462" s="13">
        <v>79.599999999999994</v>
      </c>
      <c r="H462" s="3" t="s">
        <v>1259</v>
      </c>
      <c r="I462" s="3" t="s">
        <v>1259</v>
      </c>
      <c r="J462" s="3" t="s">
        <v>1259</v>
      </c>
      <c r="K462" s="3" t="s">
        <v>1259</v>
      </c>
      <c r="L462" s="3" t="s">
        <v>1259</v>
      </c>
      <c r="M462" s="3" t="s">
        <v>1259</v>
      </c>
      <c r="N462" s="3" t="s">
        <v>1259</v>
      </c>
      <c r="O462" s="3" t="s">
        <v>1259</v>
      </c>
      <c r="P462" s="3" t="s">
        <v>1259</v>
      </c>
      <c r="Q462" s="3" t="s">
        <v>1259</v>
      </c>
      <c r="R462" s="3" t="s">
        <v>1259</v>
      </c>
      <c r="S462" s="25">
        <v>484.9</v>
      </c>
      <c r="T462" s="26">
        <v>78.099999999999994</v>
      </c>
      <c r="U462" s="27">
        <v>96.3</v>
      </c>
      <c r="V462" s="28">
        <v>115.1</v>
      </c>
      <c r="W462" s="3" t="s">
        <v>1259</v>
      </c>
      <c r="X462" s="3" t="s">
        <v>1259</v>
      </c>
      <c r="Y462" s="3" t="s">
        <v>1259</v>
      </c>
      <c r="Z462" s="3" t="s">
        <v>1259</v>
      </c>
      <c r="AA462" s="3" t="s">
        <v>1259</v>
      </c>
      <c r="AB462" s="3" t="s">
        <v>1259</v>
      </c>
      <c r="AC462" s="3" t="s">
        <v>1259</v>
      </c>
      <c r="AD462" s="3" t="s">
        <v>1259</v>
      </c>
      <c r="AE462" s="37">
        <v>184.9</v>
      </c>
      <c r="AF462" s="38">
        <v>135.30000000000001</v>
      </c>
      <c r="AG462" s="39">
        <v>190.3</v>
      </c>
      <c r="AH462" s="3" t="s">
        <v>1259</v>
      </c>
      <c r="AI462" s="3" t="s">
        <v>1259</v>
      </c>
      <c r="AJ462" s="3" t="s">
        <v>1259</v>
      </c>
      <c r="AK462" s="3" t="s">
        <v>1259</v>
      </c>
      <c r="AL462" s="44">
        <v>99</v>
      </c>
      <c r="AM462" s="3" t="s">
        <v>1259</v>
      </c>
      <c r="AN462" s="46">
        <v>70</v>
      </c>
      <c r="AO462" s="47">
        <v>210.15600000000001</v>
      </c>
      <c r="AP462" s="48">
        <v>89.4</v>
      </c>
      <c r="AQ462" s="49">
        <v>108.9</v>
      </c>
      <c r="AR462" s="3" t="s">
        <v>1259</v>
      </c>
      <c r="AS462" s="3" t="s">
        <v>1259</v>
      </c>
      <c r="AT462" s="3" t="s">
        <v>1259</v>
      </c>
      <c r="AU462" s="3" t="s">
        <v>1259</v>
      </c>
      <c r="AV462" s="3" t="s">
        <v>1259</v>
      </c>
      <c r="AW462" s="3" t="s">
        <v>1259</v>
      </c>
      <c r="AX462" s="56">
        <v>193.3</v>
      </c>
      <c r="AY462" s="57">
        <v>196.9</v>
      </c>
      <c r="AZ462" s="58">
        <v>196.1</v>
      </c>
      <c r="BA462" s="59">
        <v>192.1</v>
      </c>
    </row>
    <row r="463" spans="1:53" x14ac:dyDescent="0.25">
      <c r="A463" s="4">
        <v>38107</v>
      </c>
      <c r="B463" s="3" t="s">
        <v>1259</v>
      </c>
      <c r="C463" s="9">
        <v>5974</v>
      </c>
      <c r="D463" s="10">
        <v>124.6</v>
      </c>
      <c r="E463" s="11">
        <v>79.599999999999994</v>
      </c>
      <c r="F463" s="12">
        <v>79.5</v>
      </c>
      <c r="G463" s="13">
        <v>80.099999999999994</v>
      </c>
      <c r="H463" s="3" t="s">
        <v>1259</v>
      </c>
      <c r="I463" s="3" t="s">
        <v>1259</v>
      </c>
      <c r="J463" s="3" t="s">
        <v>1259</v>
      </c>
      <c r="K463" s="3" t="s">
        <v>1259</v>
      </c>
      <c r="L463" s="3" t="s">
        <v>1259</v>
      </c>
      <c r="M463" s="3" t="s">
        <v>1259</v>
      </c>
      <c r="N463" s="3" t="s">
        <v>1259</v>
      </c>
      <c r="O463" s="3" t="s">
        <v>1259</v>
      </c>
      <c r="P463" s="3" t="s">
        <v>1259</v>
      </c>
      <c r="Q463" s="3" t="s">
        <v>1259</v>
      </c>
      <c r="R463" s="3" t="s">
        <v>1259</v>
      </c>
      <c r="S463" s="25">
        <v>499.8</v>
      </c>
      <c r="T463" s="26">
        <v>79.400000000000006</v>
      </c>
      <c r="U463" s="27">
        <v>95.3</v>
      </c>
      <c r="V463" s="28">
        <v>115.7</v>
      </c>
      <c r="W463" s="3" t="s">
        <v>1259</v>
      </c>
      <c r="X463" s="3" t="s">
        <v>1259</v>
      </c>
      <c r="Y463" s="3" t="s">
        <v>1259</v>
      </c>
      <c r="Z463" s="3" t="s">
        <v>1259</v>
      </c>
      <c r="AA463" s="3" t="s">
        <v>1259</v>
      </c>
      <c r="AB463" s="3" t="s">
        <v>1259</v>
      </c>
      <c r="AC463" s="3" t="s">
        <v>1259</v>
      </c>
      <c r="AD463" s="3" t="s">
        <v>1259</v>
      </c>
      <c r="AE463" s="37">
        <v>186.6</v>
      </c>
      <c r="AF463" s="38">
        <v>137.1</v>
      </c>
      <c r="AG463" s="39">
        <v>194.9</v>
      </c>
      <c r="AH463" s="3" t="s">
        <v>1259</v>
      </c>
      <c r="AI463" s="3" t="s">
        <v>1259</v>
      </c>
      <c r="AJ463" s="3" t="s">
        <v>1259</v>
      </c>
      <c r="AK463" s="3" t="s">
        <v>1259</v>
      </c>
      <c r="AL463" s="44">
        <v>98.6</v>
      </c>
      <c r="AM463" s="3" t="s">
        <v>1259</v>
      </c>
      <c r="AN463" s="46">
        <v>70.099999999999994</v>
      </c>
      <c r="AO463" s="47">
        <v>212.87299999999999</v>
      </c>
      <c r="AP463" s="48">
        <v>90.1</v>
      </c>
      <c r="AQ463" s="49">
        <v>108.9</v>
      </c>
      <c r="AR463" s="3" t="s">
        <v>1259</v>
      </c>
      <c r="AS463" s="3" t="s">
        <v>1259</v>
      </c>
      <c r="AT463" s="3" t="s">
        <v>1259</v>
      </c>
      <c r="AU463" s="3" t="s">
        <v>1259</v>
      </c>
      <c r="AV463" s="3" t="s">
        <v>1259</v>
      </c>
      <c r="AW463" s="3" t="s">
        <v>1259</v>
      </c>
      <c r="AX463" s="56">
        <v>198.4</v>
      </c>
      <c r="AY463" s="57">
        <v>202.1</v>
      </c>
      <c r="AZ463" s="58">
        <v>201.8</v>
      </c>
      <c r="BA463" s="59">
        <v>197.6</v>
      </c>
    </row>
    <row r="464" spans="1:53" x14ac:dyDescent="0.25">
      <c r="A464" s="4">
        <v>38138</v>
      </c>
      <c r="B464" s="3" t="s">
        <v>1259</v>
      </c>
      <c r="C464" s="9">
        <v>6060</v>
      </c>
      <c r="D464" s="10">
        <v>125.8</v>
      </c>
      <c r="E464" s="11">
        <v>80.2</v>
      </c>
      <c r="F464" s="12">
        <v>80.3</v>
      </c>
      <c r="G464" s="13">
        <v>80.400000000000006</v>
      </c>
      <c r="H464" s="3" t="s">
        <v>1259</v>
      </c>
      <c r="I464" s="3" t="s">
        <v>1259</v>
      </c>
      <c r="J464" s="3" t="s">
        <v>1259</v>
      </c>
      <c r="K464" s="3" t="s">
        <v>1259</v>
      </c>
      <c r="L464" s="3" t="s">
        <v>1259</v>
      </c>
      <c r="M464" s="3" t="s">
        <v>1259</v>
      </c>
      <c r="N464" s="3" t="s">
        <v>1259</v>
      </c>
      <c r="O464" s="3" t="s">
        <v>1259</v>
      </c>
      <c r="P464" s="3" t="s">
        <v>1259</v>
      </c>
      <c r="Q464" s="3" t="s">
        <v>1259</v>
      </c>
      <c r="R464" s="3" t="s">
        <v>1259</v>
      </c>
      <c r="S464" s="25">
        <v>514.9</v>
      </c>
      <c r="T464" s="26">
        <v>77.5</v>
      </c>
      <c r="U464" s="27">
        <v>98.1</v>
      </c>
      <c r="V464" s="28">
        <v>116.3</v>
      </c>
      <c r="W464" s="3" t="s">
        <v>1259</v>
      </c>
      <c r="X464" s="3" t="s">
        <v>1259</v>
      </c>
      <c r="Y464" s="3" t="s">
        <v>1259</v>
      </c>
      <c r="Z464" s="3" t="s">
        <v>1259</v>
      </c>
      <c r="AA464" s="3" t="s">
        <v>1259</v>
      </c>
      <c r="AB464" s="3" t="s">
        <v>1259</v>
      </c>
      <c r="AC464" s="3" t="s">
        <v>1259</v>
      </c>
      <c r="AD464" s="3" t="s">
        <v>1259</v>
      </c>
      <c r="AE464" s="37">
        <v>187.6</v>
      </c>
      <c r="AF464" s="38">
        <v>140.30000000000001</v>
      </c>
      <c r="AG464" s="39">
        <v>196</v>
      </c>
      <c r="AH464" s="3" t="s">
        <v>1259</v>
      </c>
      <c r="AI464" s="3" t="s">
        <v>1259</v>
      </c>
      <c r="AJ464" s="3" t="s">
        <v>1259</v>
      </c>
      <c r="AK464" s="3" t="s">
        <v>1259</v>
      </c>
      <c r="AL464" s="44">
        <v>98</v>
      </c>
      <c r="AM464" s="3" t="s">
        <v>1259</v>
      </c>
      <c r="AN464" s="46">
        <v>70.099999999999994</v>
      </c>
      <c r="AO464" s="47">
        <v>212.21</v>
      </c>
      <c r="AP464" s="48">
        <v>90.3</v>
      </c>
      <c r="AQ464" s="49">
        <v>108.9</v>
      </c>
      <c r="AR464" s="3" t="s">
        <v>1259</v>
      </c>
      <c r="AS464" s="3" t="s">
        <v>1259</v>
      </c>
      <c r="AT464" s="3" t="s">
        <v>1259</v>
      </c>
      <c r="AU464" s="3" t="s">
        <v>1259</v>
      </c>
      <c r="AV464" s="3" t="s">
        <v>1259</v>
      </c>
      <c r="AW464" s="3" t="s">
        <v>1259</v>
      </c>
      <c r="AX464" s="56">
        <v>203.5</v>
      </c>
      <c r="AY464" s="57">
        <v>207.3</v>
      </c>
      <c r="AZ464" s="58">
        <v>207.2</v>
      </c>
      <c r="BA464" s="59">
        <v>203.2</v>
      </c>
    </row>
    <row r="465" spans="1:53" x14ac:dyDescent="0.25">
      <c r="A465" s="4">
        <v>38168</v>
      </c>
      <c r="B465" s="3" t="s">
        <v>1259</v>
      </c>
      <c r="C465" s="9">
        <v>6168</v>
      </c>
      <c r="D465" s="10">
        <v>126.9</v>
      </c>
      <c r="E465" s="11">
        <v>80.8</v>
      </c>
      <c r="F465" s="12">
        <v>80.8</v>
      </c>
      <c r="G465" s="13">
        <v>81</v>
      </c>
      <c r="H465" s="3" t="s">
        <v>1259</v>
      </c>
      <c r="I465" s="3" t="s">
        <v>1259</v>
      </c>
      <c r="J465" s="3" t="s">
        <v>1259</v>
      </c>
      <c r="K465" s="3" t="s">
        <v>1259</v>
      </c>
      <c r="L465" s="3" t="s">
        <v>1259</v>
      </c>
      <c r="M465" s="3" t="s">
        <v>1259</v>
      </c>
      <c r="N465" s="3" t="s">
        <v>1259</v>
      </c>
      <c r="O465" s="3" t="s">
        <v>1259</v>
      </c>
      <c r="P465" s="3" t="s">
        <v>1259</v>
      </c>
      <c r="Q465" s="3" t="s">
        <v>1259</v>
      </c>
      <c r="R465" s="3" t="s">
        <v>1259</v>
      </c>
      <c r="S465" s="25">
        <v>524.20000000000005</v>
      </c>
      <c r="T465" s="26">
        <v>74.7</v>
      </c>
      <c r="U465" s="27">
        <v>98.1</v>
      </c>
      <c r="V465" s="28">
        <v>113.7</v>
      </c>
      <c r="W465" s="3" t="s">
        <v>1259</v>
      </c>
      <c r="X465" s="3" t="s">
        <v>1259</v>
      </c>
      <c r="Y465" s="3" t="s">
        <v>1259</v>
      </c>
      <c r="Z465" s="3" t="s">
        <v>1259</v>
      </c>
      <c r="AA465" s="3" t="s">
        <v>1259</v>
      </c>
      <c r="AB465" s="3" t="s">
        <v>1259</v>
      </c>
      <c r="AC465" s="3" t="s">
        <v>1259</v>
      </c>
      <c r="AD465" s="3" t="s">
        <v>1259</v>
      </c>
      <c r="AE465" s="37">
        <v>186.6</v>
      </c>
      <c r="AF465" s="38">
        <v>143.30000000000001</v>
      </c>
      <c r="AG465" s="39">
        <v>196.8</v>
      </c>
      <c r="AH465" s="3" t="s">
        <v>1259</v>
      </c>
      <c r="AI465" s="3" t="s">
        <v>1259</v>
      </c>
      <c r="AJ465" s="3" t="s">
        <v>1259</v>
      </c>
      <c r="AK465" s="3" t="s">
        <v>1259</v>
      </c>
      <c r="AL465" s="44">
        <v>100.2</v>
      </c>
      <c r="AM465" s="3" t="s">
        <v>1259</v>
      </c>
      <c r="AN465" s="46">
        <v>69.900000000000006</v>
      </c>
      <c r="AO465" s="47">
        <v>211.95</v>
      </c>
      <c r="AP465" s="48">
        <v>90.6</v>
      </c>
      <c r="AQ465" s="49">
        <v>109</v>
      </c>
      <c r="AR465" s="3" t="s">
        <v>1259</v>
      </c>
      <c r="AS465" s="3" t="s">
        <v>1259</v>
      </c>
      <c r="AT465" s="3" t="s">
        <v>1259</v>
      </c>
      <c r="AU465" s="3" t="s">
        <v>1259</v>
      </c>
      <c r="AV465" s="3" t="s">
        <v>1259</v>
      </c>
      <c r="AW465" s="3" t="s">
        <v>1259</v>
      </c>
      <c r="AX465" s="56">
        <v>208.7</v>
      </c>
      <c r="AY465" s="57">
        <v>212.5</v>
      </c>
      <c r="AZ465" s="58">
        <v>212.4</v>
      </c>
      <c r="BA465" s="59">
        <v>208.8</v>
      </c>
    </row>
    <row r="466" spans="1:53" x14ac:dyDescent="0.25">
      <c r="A466" s="4">
        <v>38199</v>
      </c>
      <c r="B466" s="3" t="s">
        <v>1259</v>
      </c>
      <c r="C466" s="9">
        <v>6265</v>
      </c>
      <c r="D466" s="10">
        <v>128</v>
      </c>
      <c r="E466" s="11">
        <v>80.900000000000006</v>
      </c>
      <c r="F466" s="12">
        <v>80.900000000000006</v>
      </c>
      <c r="G466" s="13">
        <v>81.099999999999994</v>
      </c>
      <c r="H466" s="3" t="s">
        <v>1259</v>
      </c>
      <c r="I466" s="3" t="s">
        <v>1259</v>
      </c>
      <c r="J466" s="3" t="s">
        <v>1259</v>
      </c>
      <c r="K466" s="3" t="s">
        <v>1259</v>
      </c>
      <c r="L466" s="3" t="s">
        <v>1259</v>
      </c>
      <c r="M466" s="3" t="s">
        <v>1259</v>
      </c>
      <c r="N466" s="3" t="s">
        <v>1259</v>
      </c>
      <c r="O466" s="3" t="s">
        <v>1259</v>
      </c>
      <c r="P466" s="3" t="s">
        <v>1259</v>
      </c>
      <c r="Q466" s="3" t="s">
        <v>1259</v>
      </c>
      <c r="R466" s="3" t="s">
        <v>1259</v>
      </c>
      <c r="S466" s="25">
        <v>529.20000000000005</v>
      </c>
      <c r="T466" s="26">
        <v>74.900000000000006</v>
      </c>
      <c r="U466" s="27">
        <v>95.9</v>
      </c>
      <c r="V466" s="28">
        <v>116</v>
      </c>
      <c r="W466" s="3" t="s">
        <v>1259</v>
      </c>
      <c r="X466" s="3" t="s">
        <v>1259</v>
      </c>
      <c r="Y466" s="3" t="s">
        <v>1259</v>
      </c>
      <c r="Z466" s="3" t="s">
        <v>1259</v>
      </c>
      <c r="AA466" s="3" t="s">
        <v>1259</v>
      </c>
      <c r="AB466" s="3" t="s">
        <v>1259</v>
      </c>
      <c r="AC466" s="3" t="s">
        <v>1259</v>
      </c>
      <c r="AD466" s="3" t="s">
        <v>1259</v>
      </c>
      <c r="AE466" s="37">
        <v>187.2</v>
      </c>
      <c r="AF466" s="38">
        <v>144.4</v>
      </c>
      <c r="AG466" s="39">
        <v>202.6</v>
      </c>
      <c r="AH466" s="3" t="s">
        <v>1259</v>
      </c>
      <c r="AI466" s="3" t="s">
        <v>1259</v>
      </c>
      <c r="AJ466" s="3" t="s">
        <v>1259</v>
      </c>
      <c r="AK466" s="3" t="s">
        <v>1259</v>
      </c>
      <c r="AL466" s="44">
        <v>99.4</v>
      </c>
      <c r="AM466" s="3" t="s">
        <v>1259</v>
      </c>
      <c r="AN466" s="46">
        <v>69.7</v>
      </c>
      <c r="AO466" s="47">
        <v>215.94</v>
      </c>
      <c r="AP466" s="48">
        <v>91.3</v>
      </c>
      <c r="AQ466" s="49">
        <v>109.1</v>
      </c>
      <c r="AR466" s="3" t="s">
        <v>1259</v>
      </c>
      <c r="AS466" s="3" t="s">
        <v>1259</v>
      </c>
      <c r="AT466" s="3" t="s">
        <v>1259</v>
      </c>
      <c r="AU466" s="3" t="s">
        <v>1259</v>
      </c>
      <c r="AV466" s="3" t="s">
        <v>1259</v>
      </c>
      <c r="AW466" s="3" t="s">
        <v>1259</v>
      </c>
      <c r="AX466" s="56">
        <v>214</v>
      </c>
      <c r="AY466" s="57">
        <v>217.6</v>
      </c>
      <c r="AZ466" s="58">
        <v>217.5</v>
      </c>
      <c r="BA466" s="59">
        <v>214.4</v>
      </c>
    </row>
    <row r="467" spans="1:53" x14ac:dyDescent="0.25">
      <c r="A467" s="4">
        <v>38230</v>
      </c>
      <c r="B467" s="3" t="s">
        <v>1259</v>
      </c>
      <c r="C467" s="9">
        <v>6318</v>
      </c>
      <c r="D467" s="10">
        <v>129</v>
      </c>
      <c r="E467" s="11">
        <v>81.3</v>
      </c>
      <c r="F467" s="12">
        <v>81.3</v>
      </c>
      <c r="G467" s="13">
        <v>81.5</v>
      </c>
      <c r="H467" s="3" t="s">
        <v>1259</v>
      </c>
      <c r="I467" s="3" t="s">
        <v>1259</v>
      </c>
      <c r="J467" s="3" t="s">
        <v>1259</v>
      </c>
      <c r="K467" s="3" t="s">
        <v>1259</v>
      </c>
      <c r="L467" s="3" t="s">
        <v>1259</v>
      </c>
      <c r="M467" s="3" t="s">
        <v>1259</v>
      </c>
      <c r="N467" s="3" t="s">
        <v>1259</v>
      </c>
      <c r="O467" s="3" t="s">
        <v>1259</v>
      </c>
      <c r="P467" s="3" t="s">
        <v>1259</v>
      </c>
      <c r="Q467" s="3" t="s">
        <v>1259</v>
      </c>
      <c r="R467" s="3" t="s">
        <v>1259</v>
      </c>
      <c r="S467" s="25">
        <v>522.9</v>
      </c>
      <c r="T467" s="26">
        <v>77.599999999999994</v>
      </c>
      <c r="U467" s="27">
        <v>96.8</v>
      </c>
      <c r="V467" s="28">
        <v>115.4</v>
      </c>
      <c r="W467" s="3" t="s">
        <v>1259</v>
      </c>
      <c r="X467" s="3" t="s">
        <v>1259</v>
      </c>
      <c r="Y467" s="3" t="s">
        <v>1259</v>
      </c>
      <c r="Z467" s="3" t="s">
        <v>1259</v>
      </c>
      <c r="AA467" s="3" t="s">
        <v>1259</v>
      </c>
      <c r="AB467" s="3" t="s">
        <v>1259</v>
      </c>
      <c r="AC467" s="3" t="s">
        <v>1259</v>
      </c>
      <c r="AD467" s="3" t="s">
        <v>1259</v>
      </c>
      <c r="AE467" s="37">
        <v>185.7</v>
      </c>
      <c r="AF467" s="38">
        <v>145.9</v>
      </c>
      <c r="AG467" s="39">
        <v>200</v>
      </c>
      <c r="AH467" s="3" t="s">
        <v>1259</v>
      </c>
      <c r="AI467" s="3" t="s">
        <v>1259</v>
      </c>
      <c r="AJ467" s="3" t="s">
        <v>1259</v>
      </c>
      <c r="AK467" s="3" t="s">
        <v>1259</v>
      </c>
      <c r="AL467" s="44">
        <v>99.2</v>
      </c>
      <c r="AM467" s="3" t="s">
        <v>1259</v>
      </c>
      <c r="AN467" s="46">
        <v>69.400000000000006</v>
      </c>
      <c r="AO467" s="47">
        <v>217.834</v>
      </c>
      <c r="AP467" s="48">
        <v>91.8</v>
      </c>
      <c r="AQ467" s="49">
        <v>109.2</v>
      </c>
      <c r="AR467" s="3" t="s">
        <v>1259</v>
      </c>
      <c r="AS467" s="3" t="s">
        <v>1259</v>
      </c>
      <c r="AT467" s="3" t="s">
        <v>1259</v>
      </c>
      <c r="AU467" s="3" t="s">
        <v>1259</v>
      </c>
      <c r="AV467" s="3" t="s">
        <v>1259</v>
      </c>
      <c r="AW467" s="3" t="s">
        <v>1259</v>
      </c>
      <c r="AX467" s="56">
        <v>219.4</v>
      </c>
      <c r="AY467" s="57">
        <v>222.3</v>
      </c>
      <c r="AZ467" s="58">
        <v>222.8</v>
      </c>
      <c r="BA467" s="59">
        <v>219.8</v>
      </c>
    </row>
    <row r="468" spans="1:53" x14ac:dyDescent="0.25">
      <c r="A468" s="4">
        <v>38260</v>
      </c>
      <c r="B468" s="3" t="s">
        <v>1259</v>
      </c>
      <c r="C468" s="9">
        <v>6383</v>
      </c>
      <c r="D468" s="10">
        <v>130</v>
      </c>
      <c r="E468" s="11">
        <v>81.5</v>
      </c>
      <c r="F468" s="12">
        <v>81.599999999999994</v>
      </c>
      <c r="G468" s="13">
        <v>81.599999999999994</v>
      </c>
      <c r="H468" s="3" t="s">
        <v>1259</v>
      </c>
      <c r="I468" s="3" t="s">
        <v>1259</v>
      </c>
      <c r="J468" s="3" t="s">
        <v>1259</v>
      </c>
      <c r="K468" s="3" t="s">
        <v>1259</v>
      </c>
      <c r="L468" s="3" t="s">
        <v>1259</v>
      </c>
      <c r="M468" s="3" t="s">
        <v>1259</v>
      </c>
      <c r="N468" s="3" t="s">
        <v>1259</v>
      </c>
      <c r="O468" s="3" t="s">
        <v>1259</v>
      </c>
      <c r="P468" s="3" t="s">
        <v>1259</v>
      </c>
      <c r="Q468" s="3" t="s">
        <v>1259</v>
      </c>
      <c r="R468" s="3" t="s">
        <v>1259</v>
      </c>
      <c r="S468" s="25">
        <v>528.9</v>
      </c>
      <c r="T468" s="26">
        <v>80.900000000000006</v>
      </c>
      <c r="U468" s="27">
        <v>105.5</v>
      </c>
      <c r="V468" s="28">
        <v>124.4</v>
      </c>
      <c r="W468" s="3" t="s">
        <v>1259</v>
      </c>
      <c r="X468" s="3" t="s">
        <v>1259</v>
      </c>
      <c r="Y468" s="3" t="s">
        <v>1259</v>
      </c>
      <c r="Z468" s="3" t="s">
        <v>1259</v>
      </c>
      <c r="AA468" s="3" t="s">
        <v>1259</v>
      </c>
      <c r="AB468" s="3" t="s">
        <v>1259</v>
      </c>
      <c r="AC468" s="3" t="s">
        <v>1259</v>
      </c>
      <c r="AD468" s="3" t="s">
        <v>1259</v>
      </c>
      <c r="AE468" s="37">
        <v>182.4</v>
      </c>
      <c r="AF468" s="38">
        <v>146.5</v>
      </c>
      <c r="AG468" s="39">
        <v>206.7</v>
      </c>
      <c r="AH468" s="3" t="s">
        <v>1259</v>
      </c>
      <c r="AI468" s="3" t="s">
        <v>1259</v>
      </c>
      <c r="AJ468" s="3" t="s">
        <v>1259</v>
      </c>
      <c r="AK468" s="3" t="s">
        <v>1259</v>
      </c>
      <c r="AL468" s="44">
        <v>98.8</v>
      </c>
      <c r="AM468" s="3" t="s">
        <v>1259</v>
      </c>
      <c r="AN468" s="46">
        <v>69.3</v>
      </c>
      <c r="AO468" s="47">
        <v>218.35</v>
      </c>
      <c r="AP468" s="48">
        <v>91.8</v>
      </c>
      <c r="AQ468" s="49">
        <v>109.2</v>
      </c>
      <c r="AR468" s="3" t="s">
        <v>1259</v>
      </c>
      <c r="AS468" s="3" t="s">
        <v>1259</v>
      </c>
      <c r="AT468" s="3" t="s">
        <v>1259</v>
      </c>
      <c r="AU468" s="3" t="s">
        <v>1259</v>
      </c>
      <c r="AV468" s="3" t="s">
        <v>1259</v>
      </c>
      <c r="AW468" s="3" t="s">
        <v>1259</v>
      </c>
      <c r="AX468" s="56">
        <v>224.5</v>
      </c>
      <c r="AY468" s="57">
        <v>226.6</v>
      </c>
      <c r="AZ468" s="58">
        <v>228.2</v>
      </c>
      <c r="BA468" s="59">
        <v>224.7</v>
      </c>
    </row>
    <row r="469" spans="1:53" x14ac:dyDescent="0.25">
      <c r="A469" s="4">
        <v>38291</v>
      </c>
      <c r="B469" s="3" t="s">
        <v>1259</v>
      </c>
      <c r="C469" s="9">
        <v>6480</v>
      </c>
      <c r="D469" s="10">
        <v>131</v>
      </c>
      <c r="E469" s="11">
        <v>81.7</v>
      </c>
      <c r="F469" s="12">
        <v>81.8</v>
      </c>
      <c r="G469" s="13">
        <v>81.8</v>
      </c>
      <c r="H469" s="3" t="s">
        <v>1259</v>
      </c>
      <c r="I469" s="3" t="s">
        <v>1259</v>
      </c>
      <c r="J469" s="3" t="s">
        <v>1259</v>
      </c>
      <c r="K469" s="3" t="s">
        <v>1259</v>
      </c>
      <c r="L469" s="3" t="s">
        <v>1259</v>
      </c>
      <c r="M469" s="3" t="s">
        <v>1259</v>
      </c>
      <c r="N469" s="3" t="s">
        <v>1259</v>
      </c>
      <c r="O469" s="3" t="s">
        <v>1259</v>
      </c>
      <c r="P469" s="3" t="s">
        <v>1259</v>
      </c>
      <c r="Q469" s="3" t="s">
        <v>1259</v>
      </c>
      <c r="R469" s="3" t="s">
        <v>1259</v>
      </c>
      <c r="S469" s="25">
        <v>525.1</v>
      </c>
      <c r="T469" s="26">
        <v>84.1</v>
      </c>
      <c r="U469" s="27">
        <v>108.3</v>
      </c>
      <c r="V469" s="28">
        <v>127</v>
      </c>
      <c r="W469" s="3" t="s">
        <v>1259</v>
      </c>
      <c r="X469" s="3" t="s">
        <v>1259</v>
      </c>
      <c r="Y469" s="3" t="s">
        <v>1259</v>
      </c>
      <c r="Z469" s="3" t="s">
        <v>1259</v>
      </c>
      <c r="AA469" s="3" t="s">
        <v>1259</v>
      </c>
      <c r="AB469" s="3" t="s">
        <v>1259</v>
      </c>
      <c r="AC469" s="3" t="s">
        <v>1259</v>
      </c>
      <c r="AD469" s="3" t="s">
        <v>1259</v>
      </c>
      <c r="AE469" s="37">
        <v>182</v>
      </c>
      <c r="AF469" s="38">
        <v>148.9</v>
      </c>
      <c r="AG469" s="39">
        <v>209.3</v>
      </c>
      <c r="AH469" s="3" t="s">
        <v>1259</v>
      </c>
      <c r="AI469" s="3" t="s">
        <v>1259</v>
      </c>
      <c r="AJ469" s="3" t="s">
        <v>1259</v>
      </c>
      <c r="AK469" s="3" t="s">
        <v>1259</v>
      </c>
      <c r="AL469" s="44">
        <v>98.2</v>
      </c>
      <c r="AM469" s="3" t="s">
        <v>1259</v>
      </c>
      <c r="AN469" s="46">
        <v>69.099999999999994</v>
      </c>
      <c r="AO469" s="47">
        <v>214.67699999999999</v>
      </c>
      <c r="AP469" s="48">
        <v>92.1</v>
      </c>
      <c r="AQ469" s="49">
        <v>109.2</v>
      </c>
      <c r="AR469" s="3" t="s">
        <v>1259</v>
      </c>
      <c r="AS469" s="3" t="s">
        <v>1259</v>
      </c>
      <c r="AT469" s="3" t="s">
        <v>1259</v>
      </c>
      <c r="AU469" s="3" t="s">
        <v>1259</v>
      </c>
      <c r="AV469" s="3" t="s">
        <v>1259</v>
      </c>
      <c r="AW469" s="3" t="s">
        <v>1259</v>
      </c>
      <c r="AX469" s="56">
        <v>229.3</v>
      </c>
      <c r="AY469" s="57">
        <v>230.7</v>
      </c>
      <c r="AZ469" s="58">
        <v>233.6</v>
      </c>
      <c r="BA469" s="59">
        <v>228.8</v>
      </c>
    </row>
    <row r="470" spans="1:53" x14ac:dyDescent="0.25">
      <c r="A470" s="4">
        <v>38321</v>
      </c>
      <c r="B470" s="3" t="s">
        <v>1259</v>
      </c>
      <c r="C470" s="9">
        <v>6717</v>
      </c>
      <c r="D470" s="10">
        <v>131.9</v>
      </c>
      <c r="E470" s="11">
        <v>82</v>
      </c>
      <c r="F470" s="12">
        <v>82.2</v>
      </c>
      <c r="G470" s="13">
        <v>82</v>
      </c>
      <c r="H470" s="3" t="s">
        <v>1259</v>
      </c>
      <c r="I470" s="3" t="s">
        <v>1259</v>
      </c>
      <c r="J470" s="3" t="s">
        <v>1259</v>
      </c>
      <c r="K470" s="3" t="s">
        <v>1259</v>
      </c>
      <c r="L470" s="3" t="s">
        <v>1259</v>
      </c>
      <c r="M470" s="3" t="s">
        <v>1259</v>
      </c>
      <c r="N470" s="3" t="s">
        <v>1259</v>
      </c>
      <c r="O470" s="3" t="s">
        <v>1259</v>
      </c>
      <c r="P470" s="3" t="s">
        <v>1259</v>
      </c>
      <c r="Q470" s="3" t="s">
        <v>1259</v>
      </c>
      <c r="R470" s="3" t="s">
        <v>1259</v>
      </c>
      <c r="S470" s="25">
        <v>520</v>
      </c>
      <c r="T470" s="26">
        <v>82.7</v>
      </c>
      <c r="U470" s="27">
        <v>112.1</v>
      </c>
      <c r="V470" s="28">
        <v>133.80000000000001</v>
      </c>
      <c r="W470" s="3" t="s">
        <v>1259</v>
      </c>
      <c r="X470" s="3" t="s">
        <v>1259</v>
      </c>
      <c r="Y470" s="3" t="s">
        <v>1259</v>
      </c>
      <c r="Z470" s="3" t="s">
        <v>1259</v>
      </c>
      <c r="AA470" s="3" t="s">
        <v>1259</v>
      </c>
      <c r="AB470" s="3" t="s">
        <v>1259</v>
      </c>
      <c r="AC470" s="3" t="s">
        <v>1259</v>
      </c>
      <c r="AD470" s="3" t="s">
        <v>1259</v>
      </c>
      <c r="AE470" s="37">
        <v>180.4</v>
      </c>
      <c r="AF470" s="38">
        <v>150.80000000000001</v>
      </c>
      <c r="AG470" s="39">
        <v>217.3</v>
      </c>
      <c r="AH470" s="3" t="s">
        <v>1259</v>
      </c>
      <c r="AI470" s="3" t="s">
        <v>1259</v>
      </c>
      <c r="AJ470" s="3" t="s">
        <v>1259</v>
      </c>
      <c r="AK470" s="3" t="s">
        <v>1259</v>
      </c>
      <c r="AL470" s="44">
        <v>100.1</v>
      </c>
      <c r="AM470" s="3" t="s">
        <v>1259</v>
      </c>
      <c r="AN470" s="46">
        <v>68.8</v>
      </c>
      <c r="AO470" s="47">
        <v>211.24600000000001</v>
      </c>
      <c r="AP470" s="48">
        <v>91.9</v>
      </c>
      <c r="AQ470" s="49">
        <v>109.2</v>
      </c>
      <c r="AR470" s="3" t="s">
        <v>1259</v>
      </c>
      <c r="AS470" s="3" t="s">
        <v>1259</v>
      </c>
      <c r="AT470" s="3" t="s">
        <v>1259</v>
      </c>
      <c r="AU470" s="3" t="s">
        <v>1259</v>
      </c>
      <c r="AV470" s="3" t="s">
        <v>1259</v>
      </c>
      <c r="AW470" s="3" t="s">
        <v>1259</v>
      </c>
      <c r="AX470" s="56">
        <v>233.5</v>
      </c>
      <c r="AY470" s="57">
        <v>234.6</v>
      </c>
      <c r="AZ470" s="58">
        <v>238.7</v>
      </c>
      <c r="BA470" s="59">
        <v>232.1</v>
      </c>
    </row>
    <row r="471" spans="1:53" x14ac:dyDescent="0.25">
      <c r="A471" s="4">
        <v>38352</v>
      </c>
      <c r="B471" s="3" t="s">
        <v>1259</v>
      </c>
      <c r="C471" s="9">
        <v>6652</v>
      </c>
      <c r="D471" s="10">
        <v>132.80000000000001</v>
      </c>
      <c r="E471" s="11">
        <v>82.2</v>
      </c>
      <c r="F471" s="12">
        <v>82.4</v>
      </c>
      <c r="G471" s="13">
        <v>82.3</v>
      </c>
      <c r="H471" s="3" t="s">
        <v>1259</v>
      </c>
      <c r="I471" s="3" t="s">
        <v>1259</v>
      </c>
      <c r="J471" s="3" t="s">
        <v>1259</v>
      </c>
      <c r="K471" s="3" t="s">
        <v>1259</v>
      </c>
      <c r="L471" s="3" t="s">
        <v>1259</v>
      </c>
      <c r="M471" s="3" t="s">
        <v>1259</v>
      </c>
      <c r="N471" s="3" t="s">
        <v>1259</v>
      </c>
      <c r="O471" s="3" t="s">
        <v>1259</v>
      </c>
      <c r="P471" s="3" t="s">
        <v>1259</v>
      </c>
      <c r="Q471" s="3" t="s">
        <v>1259</v>
      </c>
      <c r="R471" s="3" t="s">
        <v>1259</v>
      </c>
      <c r="S471" s="25">
        <v>519.70000000000005</v>
      </c>
      <c r="T471" s="26">
        <v>83.3</v>
      </c>
      <c r="U471" s="27">
        <v>115.5</v>
      </c>
      <c r="V471" s="28">
        <v>141.80000000000001</v>
      </c>
      <c r="W471" s="3" t="s">
        <v>1259</v>
      </c>
      <c r="X471" s="3" t="s">
        <v>1259</v>
      </c>
      <c r="Y471" s="3" t="s">
        <v>1259</v>
      </c>
      <c r="Z471" s="3" t="s">
        <v>1259</v>
      </c>
      <c r="AA471" s="3" t="s">
        <v>1259</v>
      </c>
      <c r="AB471" s="3" t="s">
        <v>1259</v>
      </c>
      <c r="AC471" s="3" t="s">
        <v>1259</v>
      </c>
      <c r="AD471" s="3" t="s">
        <v>1259</v>
      </c>
      <c r="AE471" s="37">
        <v>178.8</v>
      </c>
      <c r="AF471" s="38">
        <v>153.30000000000001</v>
      </c>
      <c r="AG471" s="39">
        <v>222.7</v>
      </c>
      <c r="AH471" s="3" t="s">
        <v>1259</v>
      </c>
      <c r="AI471" s="3" t="s">
        <v>1259</v>
      </c>
      <c r="AJ471" s="3" t="s">
        <v>1259</v>
      </c>
      <c r="AK471" s="3" t="s">
        <v>1259</v>
      </c>
      <c r="AL471" s="44">
        <v>97.7</v>
      </c>
      <c r="AM471" s="3" t="s">
        <v>1259</v>
      </c>
      <c r="AN471" s="46">
        <v>68.5</v>
      </c>
      <c r="AO471" s="47">
        <v>210.15</v>
      </c>
      <c r="AP471" s="48">
        <v>91.8</v>
      </c>
      <c r="AQ471" s="49">
        <v>109.3</v>
      </c>
      <c r="AR471" s="3" t="s">
        <v>1259</v>
      </c>
      <c r="AS471" s="3" t="s">
        <v>1259</v>
      </c>
      <c r="AT471" s="3" t="s">
        <v>1259</v>
      </c>
      <c r="AU471" s="3" t="s">
        <v>1259</v>
      </c>
      <c r="AV471" s="3" t="s">
        <v>1259</v>
      </c>
      <c r="AW471" s="3" t="s">
        <v>1259</v>
      </c>
      <c r="AX471" s="56">
        <v>237.2</v>
      </c>
      <c r="AY471" s="57">
        <v>238.5</v>
      </c>
      <c r="AZ471" s="58">
        <v>243.1</v>
      </c>
      <c r="BA471" s="59">
        <v>234.4</v>
      </c>
    </row>
    <row r="472" spans="1:53" x14ac:dyDescent="0.25">
      <c r="A472" s="4">
        <v>38383</v>
      </c>
      <c r="B472" s="3" t="s">
        <v>1259</v>
      </c>
      <c r="C472" s="9">
        <v>6663</v>
      </c>
      <c r="D472" s="10">
        <v>133.69999999999999</v>
      </c>
      <c r="E472" s="11">
        <v>82.4</v>
      </c>
      <c r="F472" s="12">
        <v>82.6</v>
      </c>
      <c r="G472" s="13">
        <v>82.4</v>
      </c>
      <c r="H472" s="3" t="s">
        <v>1259</v>
      </c>
      <c r="I472" s="3" t="s">
        <v>1259</v>
      </c>
      <c r="J472" s="3" t="s">
        <v>1259</v>
      </c>
      <c r="K472" s="3" t="s">
        <v>1259</v>
      </c>
      <c r="L472" s="3" t="s">
        <v>1259</v>
      </c>
      <c r="M472" s="3" t="s">
        <v>1259</v>
      </c>
      <c r="N472" s="3" t="s">
        <v>1259</v>
      </c>
      <c r="O472" s="3" t="s">
        <v>1259</v>
      </c>
      <c r="P472" s="3" t="s">
        <v>1259</v>
      </c>
      <c r="Q472" s="3" t="s">
        <v>1259</v>
      </c>
      <c r="R472" s="24">
        <v>79</v>
      </c>
      <c r="S472" s="25">
        <v>517.70000000000005</v>
      </c>
      <c r="T472" s="26">
        <v>85.7</v>
      </c>
      <c r="U472" s="27">
        <v>112.2</v>
      </c>
      <c r="V472" s="28">
        <v>145.69999999999999</v>
      </c>
      <c r="W472" s="29">
        <v>100</v>
      </c>
      <c r="X472" s="30">
        <v>100</v>
      </c>
      <c r="Y472" s="31">
        <v>100</v>
      </c>
      <c r="Z472" s="32">
        <v>100</v>
      </c>
      <c r="AA472" s="33">
        <v>100</v>
      </c>
      <c r="AB472" s="34">
        <v>100</v>
      </c>
      <c r="AC472" s="35">
        <v>100</v>
      </c>
      <c r="AD472" s="36">
        <v>100</v>
      </c>
      <c r="AE472" s="37">
        <v>178.6</v>
      </c>
      <c r="AF472" s="38">
        <v>157.6</v>
      </c>
      <c r="AG472" s="39">
        <v>234.1</v>
      </c>
      <c r="AH472" s="3" t="s">
        <v>1259</v>
      </c>
      <c r="AI472" s="3" t="s">
        <v>1259</v>
      </c>
      <c r="AJ472" s="3" t="s">
        <v>1259</v>
      </c>
      <c r="AK472" s="3" t="s">
        <v>1259</v>
      </c>
      <c r="AL472" s="44">
        <v>98.7</v>
      </c>
      <c r="AM472" s="3" t="s">
        <v>1259</v>
      </c>
      <c r="AN472" s="46">
        <v>68.400000000000006</v>
      </c>
      <c r="AO472" s="47">
        <v>214.75800000000001</v>
      </c>
      <c r="AP472" s="48">
        <v>92.3</v>
      </c>
      <c r="AQ472" s="49">
        <v>109.4</v>
      </c>
      <c r="AR472" s="3" t="s">
        <v>1259</v>
      </c>
      <c r="AS472" s="3" t="s">
        <v>1259</v>
      </c>
      <c r="AT472" s="3" t="s">
        <v>1259</v>
      </c>
      <c r="AU472" s="3" t="s">
        <v>1259</v>
      </c>
      <c r="AV472" s="3" t="s">
        <v>1259</v>
      </c>
      <c r="AW472" s="3" t="s">
        <v>1259</v>
      </c>
      <c r="AX472" s="56">
        <v>240.6</v>
      </c>
      <c r="AY472" s="57">
        <v>242.7</v>
      </c>
      <c r="AZ472" s="58">
        <v>247</v>
      </c>
      <c r="BA472" s="59">
        <v>236.2</v>
      </c>
    </row>
    <row r="473" spans="1:53" x14ac:dyDescent="0.25">
      <c r="A473" s="4">
        <v>38411</v>
      </c>
      <c r="B473" s="3" t="s">
        <v>1259</v>
      </c>
      <c r="C473" s="9">
        <v>6749</v>
      </c>
      <c r="D473" s="10">
        <v>134.6</v>
      </c>
      <c r="E473" s="11">
        <v>82.7</v>
      </c>
      <c r="F473" s="12">
        <v>82.9</v>
      </c>
      <c r="G473" s="13">
        <v>82.6</v>
      </c>
      <c r="H473" s="3" t="s">
        <v>1259</v>
      </c>
      <c r="I473" s="3" t="s">
        <v>1259</v>
      </c>
      <c r="J473" s="3" t="s">
        <v>1259</v>
      </c>
      <c r="K473" s="3" t="s">
        <v>1259</v>
      </c>
      <c r="L473" s="3" t="s">
        <v>1259</v>
      </c>
      <c r="M473" s="3" t="s">
        <v>1259</v>
      </c>
      <c r="N473" s="3" t="s">
        <v>1259</v>
      </c>
      <c r="O473" s="3" t="s">
        <v>1259</v>
      </c>
      <c r="P473" s="3" t="s">
        <v>1259</v>
      </c>
      <c r="Q473" s="3" t="s">
        <v>1259</v>
      </c>
      <c r="R473" s="24">
        <v>78.900000000000006</v>
      </c>
      <c r="S473" s="25">
        <v>517</v>
      </c>
      <c r="T473" s="26">
        <v>89.4</v>
      </c>
      <c r="U473" s="27">
        <v>127.7</v>
      </c>
      <c r="V473" s="28">
        <v>137.80000000000001</v>
      </c>
      <c r="W473" s="29">
        <v>100.4</v>
      </c>
      <c r="X473" s="30">
        <v>100.5</v>
      </c>
      <c r="Y473" s="31">
        <v>100.1</v>
      </c>
      <c r="Z473" s="32">
        <v>100.1</v>
      </c>
      <c r="AA473" s="33">
        <v>100.3</v>
      </c>
      <c r="AB473" s="34">
        <v>101.1</v>
      </c>
      <c r="AC473" s="35">
        <v>100.8</v>
      </c>
      <c r="AD473" s="36">
        <v>101.7</v>
      </c>
      <c r="AE473" s="37">
        <v>179.5</v>
      </c>
      <c r="AF473" s="38">
        <v>162.19999999999999</v>
      </c>
      <c r="AG473" s="39">
        <v>245.7</v>
      </c>
      <c r="AH473" s="3" t="s">
        <v>1259</v>
      </c>
      <c r="AI473" s="3" t="s">
        <v>1259</v>
      </c>
      <c r="AJ473" s="3" t="s">
        <v>1259</v>
      </c>
      <c r="AK473" s="3" t="s">
        <v>1259</v>
      </c>
      <c r="AL473" s="44">
        <v>95.9</v>
      </c>
      <c r="AM473" s="3" t="s">
        <v>1259</v>
      </c>
      <c r="AN473" s="46">
        <v>68.599999999999994</v>
      </c>
      <c r="AO473" s="47">
        <v>214.87</v>
      </c>
      <c r="AP473" s="48">
        <v>92.9</v>
      </c>
      <c r="AQ473" s="49">
        <v>108.9</v>
      </c>
      <c r="AR473" s="3" t="s">
        <v>1259</v>
      </c>
      <c r="AS473" s="3" t="s">
        <v>1259</v>
      </c>
      <c r="AT473" s="3" t="s">
        <v>1259</v>
      </c>
      <c r="AU473" s="3" t="s">
        <v>1259</v>
      </c>
      <c r="AV473" s="3" t="s">
        <v>1259</v>
      </c>
      <c r="AW473" s="3" t="s">
        <v>1259</v>
      </c>
      <c r="AX473" s="56">
        <v>243.9</v>
      </c>
      <c r="AY473" s="57">
        <v>247.7</v>
      </c>
      <c r="AZ473" s="58">
        <v>250.3</v>
      </c>
      <c r="BA473" s="59">
        <v>238.1</v>
      </c>
    </row>
    <row r="474" spans="1:53" x14ac:dyDescent="0.25">
      <c r="A474" s="4">
        <v>38442</v>
      </c>
      <c r="B474" s="3" t="s">
        <v>1259</v>
      </c>
      <c r="C474" s="9">
        <v>6781</v>
      </c>
      <c r="D474" s="10">
        <v>135.5</v>
      </c>
      <c r="E474" s="11">
        <v>83</v>
      </c>
      <c r="F474" s="12">
        <v>83.2</v>
      </c>
      <c r="G474" s="13">
        <v>83</v>
      </c>
      <c r="H474" s="3" t="s">
        <v>1259</v>
      </c>
      <c r="I474" s="3" t="s">
        <v>1259</v>
      </c>
      <c r="J474" s="3" t="s">
        <v>1259</v>
      </c>
      <c r="K474" s="3" t="s">
        <v>1259</v>
      </c>
      <c r="L474" s="3" t="s">
        <v>1259</v>
      </c>
      <c r="M474" s="3" t="s">
        <v>1259</v>
      </c>
      <c r="N474" s="3" t="s">
        <v>1259</v>
      </c>
      <c r="O474" s="3" t="s">
        <v>1259</v>
      </c>
      <c r="P474" s="3" t="s">
        <v>1259</v>
      </c>
      <c r="Q474" s="3" t="s">
        <v>1259</v>
      </c>
      <c r="R474" s="24">
        <v>79.599999999999994</v>
      </c>
      <c r="S474" s="25">
        <v>523.70000000000005</v>
      </c>
      <c r="T474" s="26">
        <v>94.6</v>
      </c>
      <c r="U474" s="27">
        <v>129.80000000000001</v>
      </c>
      <c r="V474" s="28">
        <v>149.5</v>
      </c>
      <c r="W474" s="29">
        <v>100.6</v>
      </c>
      <c r="X474" s="30">
        <v>100.8</v>
      </c>
      <c r="Y474" s="31">
        <v>99.9</v>
      </c>
      <c r="Z474" s="32">
        <v>100.3</v>
      </c>
      <c r="AA474" s="33">
        <v>100.6</v>
      </c>
      <c r="AB474" s="34">
        <v>101.2</v>
      </c>
      <c r="AC474" s="35">
        <v>101.2</v>
      </c>
      <c r="AD474" s="36">
        <v>101.3</v>
      </c>
      <c r="AE474" s="37">
        <v>182.2</v>
      </c>
      <c r="AF474" s="38">
        <v>167.9</v>
      </c>
      <c r="AG474" s="39">
        <v>251.6</v>
      </c>
      <c r="AH474" s="3" t="s">
        <v>1259</v>
      </c>
      <c r="AI474" s="3" t="s">
        <v>1259</v>
      </c>
      <c r="AJ474" s="3" t="s">
        <v>1259</v>
      </c>
      <c r="AK474" s="3" t="s">
        <v>1259</v>
      </c>
      <c r="AL474" s="44">
        <v>98.5</v>
      </c>
      <c r="AM474" s="3" t="s">
        <v>1259</v>
      </c>
      <c r="AN474" s="46">
        <v>68.8</v>
      </c>
      <c r="AO474" s="47">
        <v>217.11</v>
      </c>
      <c r="AP474" s="48">
        <v>93.1</v>
      </c>
      <c r="AQ474" s="49">
        <v>108.8</v>
      </c>
      <c r="AR474" s="3" t="s">
        <v>1259</v>
      </c>
      <c r="AS474" s="3" t="s">
        <v>1259</v>
      </c>
      <c r="AT474" s="3" t="s">
        <v>1259</v>
      </c>
      <c r="AU474" s="3" t="s">
        <v>1259</v>
      </c>
      <c r="AV474" s="3" t="s">
        <v>1259</v>
      </c>
      <c r="AW474" s="3" t="s">
        <v>1259</v>
      </c>
      <c r="AX474" s="56">
        <v>247.1</v>
      </c>
      <c r="AY474" s="57">
        <v>253.4</v>
      </c>
      <c r="AZ474" s="58">
        <v>253.5</v>
      </c>
      <c r="BA474" s="59">
        <v>240.3</v>
      </c>
    </row>
    <row r="475" spans="1:53" x14ac:dyDescent="0.25">
      <c r="A475" s="4">
        <v>38472</v>
      </c>
      <c r="B475" s="3" t="s">
        <v>1259</v>
      </c>
      <c r="C475" s="9">
        <v>6792</v>
      </c>
      <c r="D475" s="10">
        <v>136.4</v>
      </c>
      <c r="E475" s="11">
        <v>83.4</v>
      </c>
      <c r="F475" s="12">
        <v>83.6</v>
      </c>
      <c r="G475" s="13">
        <v>83.4</v>
      </c>
      <c r="H475" s="3" t="s">
        <v>1259</v>
      </c>
      <c r="I475" s="3" t="s">
        <v>1259</v>
      </c>
      <c r="J475" s="3" t="s">
        <v>1259</v>
      </c>
      <c r="K475" s="3" t="s">
        <v>1259</v>
      </c>
      <c r="L475" s="3" t="s">
        <v>1259</v>
      </c>
      <c r="M475" s="3" t="s">
        <v>1259</v>
      </c>
      <c r="N475" s="3" t="s">
        <v>1259</v>
      </c>
      <c r="O475" s="3" t="s">
        <v>1259</v>
      </c>
      <c r="P475" s="3" t="s">
        <v>1259</v>
      </c>
      <c r="Q475" s="3" t="s">
        <v>1259</v>
      </c>
      <c r="R475" s="24">
        <v>80.7</v>
      </c>
      <c r="S475" s="25">
        <v>528.9</v>
      </c>
      <c r="T475" s="26">
        <v>95.4</v>
      </c>
      <c r="U475" s="27">
        <v>133</v>
      </c>
      <c r="V475" s="28">
        <v>151.69999999999999</v>
      </c>
      <c r="W475" s="29">
        <v>101.3</v>
      </c>
      <c r="X475" s="30">
        <v>101.6</v>
      </c>
      <c r="Y475" s="31">
        <v>99.7</v>
      </c>
      <c r="Z475" s="32">
        <v>100.9</v>
      </c>
      <c r="AA475" s="33">
        <v>101.2</v>
      </c>
      <c r="AB475" s="34">
        <v>102.2</v>
      </c>
      <c r="AC475" s="35">
        <v>102.4</v>
      </c>
      <c r="AD475" s="36">
        <v>101.5</v>
      </c>
      <c r="AE475" s="37">
        <v>182.5</v>
      </c>
      <c r="AF475" s="38">
        <v>175.2</v>
      </c>
      <c r="AG475" s="39">
        <v>261.39999999999998</v>
      </c>
      <c r="AH475" s="3" t="s">
        <v>1259</v>
      </c>
      <c r="AI475" s="3" t="s">
        <v>1259</v>
      </c>
      <c r="AJ475" s="3" t="s">
        <v>1259</v>
      </c>
      <c r="AK475" s="3" t="s">
        <v>1259</v>
      </c>
      <c r="AL475" s="44">
        <v>103.8</v>
      </c>
      <c r="AM475" s="3" t="s">
        <v>1259</v>
      </c>
      <c r="AN475" s="46">
        <v>69.2</v>
      </c>
      <c r="AO475" s="47">
        <v>219.69499999999999</v>
      </c>
      <c r="AP475" s="48">
        <v>93.5</v>
      </c>
      <c r="AQ475" s="49">
        <v>109.4</v>
      </c>
      <c r="AR475" s="3" t="s">
        <v>1259</v>
      </c>
      <c r="AS475" s="3" t="s">
        <v>1259</v>
      </c>
      <c r="AT475" s="3" t="s">
        <v>1259</v>
      </c>
      <c r="AU475" s="3" t="s">
        <v>1259</v>
      </c>
      <c r="AV475" s="3" t="s">
        <v>1259</v>
      </c>
      <c r="AW475" s="3" t="s">
        <v>1259</v>
      </c>
      <c r="AX475" s="56">
        <v>250.5</v>
      </c>
      <c r="AY475" s="57">
        <v>259.3</v>
      </c>
      <c r="AZ475" s="58">
        <v>256.7</v>
      </c>
      <c r="BA475" s="59">
        <v>242.9</v>
      </c>
    </row>
    <row r="476" spans="1:53" x14ac:dyDescent="0.25">
      <c r="A476" s="4">
        <v>38503</v>
      </c>
      <c r="B476" s="3" t="s">
        <v>1259</v>
      </c>
      <c r="C476" s="9">
        <v>6824</v>
      </c>
      <c r="D476" s="10">
        <v>137.30000000000001</v>
      </c>
      <c r="E476" s="11">
        <v>83.9</v>
      </c>
      <c r="F476" s="12">
        <v>84</v>
      </c>
      <c r="G476" s="13">
        <v>83.8</v>
      </c>
      <c r="H476" s="3" t="s">
        <v>1259</v>
      </c>
      <c r="I476" s="3" t="s">
        <v>1259</v>
      </c>
      <c r="J476" s="3" t="s">
        <v>1259</v>
      </c>
      <c r="K476" s="3" t="s">
        <v>1259</v>
      </c>
      <c r="L476" s="3" t="s">
        <v>1259</v>
      </c>
      <c r="M476" s="3" t="s">
        <v>1259</v>
      </c>
      <c r="N476" s="3" t="s">
        <v>1259</v>
      </c>
      <c r="O476" s="3" t="s">
        <v>1259</v>
      </c>
      <c r="P476" s="3" t="s">
        <v>1259</v>
      </c>
      <c r="Q476" s="3" t="s">
        <v>1259</v>
      </c>
      <c r="R476" s="24">
        <v>81.599999999999994</v>
      </c>
      <c r="S476" s="25">
        <v>531.6</v>
      </c>
      <c r="T476" s="26">
        <v>95.3</v>
      </c>
      <c r="U476" s="27">
        <v>139.19999999999999</v>
      </c>
      <c r="V476" s="28">
        <v>149.19999999999999</v>
      </c>
      <c r="W476" s="29">
        <v>102</v>
      </c>
      <c r="X476" s="30">
        <v>102.3</v>
      </c>
      <c r="Y476" s="31">
        <v>99.7</v>
      </c>
      <c r="Z476" s="32">
        <v>101.5</v>
      </c>
      <c r="AA476" s="33">
        <v>101.9</v>
      </c>
      <c r="AB476" s="34">
        <v>102.8</v>
      </c>
      <c r="AC476" s="35">
        <v>103.4</v>
      </c>
      <c r="AD476" s="36">
        <v>101.1</v>
      </c>
      <c r="AE476" s="37">
        <v>183.1</v>
      </c>
      <c r="AF476" s="38">
        <v>179.3</v>
      </c>
      <c r="AG476" s="39">
        <v>271.39999999999998</v>
      </c>
      <c r="AH476" s="3" t="s">
        <v>1259</v>
      </c>
      <c r="AI476" s="3" t="s">
        <v>1259</v>
      </c>
      <c r="AJ476" s="3" t="s">
        <v>1259</v>
      </c>
      <c r="AK476" s="3" t="s">
        <v>1259</v>
      </c>
      <c r="AL476" s="44">
        <v>101.7</v>
      </c>
      <c r="AM476" s="3" t="s">
        <v>1259</v>
      </c>
      <c r="AN476" s="46">
        <v>69.599999999999994</v>
      </c>
      <c r="AO476" s="47">
        <v>219.17599999999999</v>
      </c>
      <c r="AP476" s="48">
        <v>94.2</v>
      </c>
      <c r="AQ476" s="49">
        <v>111.2</v>
      </c>
      <c r="AR476" s="3" t="s">
        <v>1259</v>
      </c>
      <c r="AS476" s="3" t="s">
        <v>1259</v>
      </c>
      <c r="AT476" s="3" t="s">
        <v>1259</v>
      </c>
      <c r="AU476" s="3" t="s">
        <v>1259</v>
      </c>
      <c r="AV476" s="3" t="s">
        <v>1259</v>
      </c>
      <c r="AW476" s="3" t="s">
        <v>1259</v>
      </c>
      <c r="AX476" s="56">
        <v>253.9</v>
      </c>
      <c r="AY476" s="57">
        <v>264.60000000000002</v>
      </c>
      <c r="AZ476" s="58">
        <v>260.2</v>
      </c>
      <c r="BA476" s="59">
        <v>246</v>
      </c>
    </row>
    <row r="477" spans="1:53" x14ac:dyDescent="0.25">
      <c r="A477" s="4">
        <v>38533</v>
      </c>
      <c r="B477" s="3" t="s">
        <v>1259</v>
      </c>
      <c r="C477" s="9">
        <v>6878</v>
      </c>
      <c r="D477" s="10">
        <v>138.19999999999999</v>
      </c>
      <c r="E477" s="11">
        <v>84.5</v>
      </c>
      <c r="F477" s="12">
        <v>84.2</v>
      </c>
      <c r="G477" s="13">
        <v>85.3</v>
      </c>
      <c r="H477" s="3" t="s">
        <v>1259</v>
      </c>
      <c r="I477" s="3" t="s">
        <v>1259</v>
      </c>
      <c r="J477" s="3" t="s">
        <v>1259</v>
      </c>
      <c r="K477" s="3" t="s">
        <v>1259</v>
      </c>
      <c r="L477" s="3" t="s">
        <v>1259</v>
      </c>
      <c r="M477" s="3" t="s">
        <v>1259</v>
      </c>
      <c r="N477" s="3" t="s">
        <v>1259</v>
      </c>
      <c r="O477" s="3" t="s">
        <v>1259</v>
      </c>
      <c r="P477" s="3" t="s">
        <v>1259</v>
      </c>
      <c r="Q477" s="3" t="s">
        <v>1259</v>
      </c>
      <c r="R477" s="24">
        <v>82.2</v>
      </c>
      <c r="S477" s="25">
        <v>535.6</v>
      </c>
      <c r="T477" s="26">
        <v>92.9</v>
      </c>
      <c r="U477" s="27">
        <v>133</v>
      </c>
      <c r="V477" s="28">
        <v>157.30000000000001</v>
      </c>
      <c r="W477" s="29">
        <v>102.9</v>
      </c>
      <c r="X477" s="30">
        <v>103.4</v>
      </c>
      <c r="Y477" s="31">
        <v>99.6</v>
      </c>
      <c r="Z477" s="32">
        <v>102.6</v>
      </c>
      <c r="AA477" s="33">
        <v>103.1</v>
      </c>
      <c r="AB477" s="34">
        <v>103.5</v>
      </c>
      <c r="AC477" s="35">
        <v>104.2</v>
      </c>
      <c r="AD477" s="36">
        <v>101.5</v>
      </c>
      <c r="AE477" s="37">
        <v>185.6</v>
      </c>
      <c r="AF477" s="38">
        <v>185</v>
      </c>
      <c r="AG477" s="39">
        <v>273.2</v>
      </c>
      <c r="AH477" s="3" t="s">
        <v>1259</v>
      </c>
      <c r="AI477" s="3" t="s">
        <v>1259</v>
      </c>
      <c r="AJ477" s="3" t="s">
        <v>1259</v>
      </c>
      <c r="AK477" s="3" t="s">
        <v>1259</v>
      </c>
      <c r="AL477" s="44">
        <v>100.5</v>
      </c>
      <c r="AM477" s="3" t="s">
        <v>1259</v>
      </c>
      <c r="AN477" s="46">
        <v>70.2</v>
      </c>
      <c r="AO477" s="47">
        <v>221.78800000000001</v>
      </c>
      <c r="AP477" s="48">
        <v>94.1</v>
      </c>
      <c r="AQ477" s="49">
        <v>111.6</v>
      </c>
      <c r="AR477" s="3" t="s">
        <v>1259</v>
      </c>
      <c r="AS477" s="3" t="s">
        <v>1259</v>
      </c>
      <c r="AT477" s="3" t="s">
        <v>1259</v>
      </c>
      <c r="AU477" s="3" t="s">
        <v>1259</v>
      </c>
      <c r="AV477" s="3" t="s">
        <v>1259</v>
      </c>
      <c r="AW477" s="3" t="s">
        <v>1259</v>
      </c>
      <c r="AX477" s="56">
        <v>257.3</v>
      </c>
      <c r="AY477" s="57">
        <v>269.10000000000002</v>
      </c>
      <c r="AZ477" s="58">
        <v>263.89999999999998</v>
      </c>
      <c r="BA477" s="59">
        <v>249.6</v>
      </c>
    </row>
    <row r="478" spans="1:53" x14ac:dyDescent="0.25">
      <c r="A478" s="4">
        <v>38564</v>
      </c>
      <c r="B478" s="3" t="s">
        <v>1259</v>
      </c>
      <c r="C478" s="9">
        <v>6921</v>
      </c>
      <c r="D478" s="10">
        <v>139.1</v>
      </c>
      <c r="E478" s="11">
        <v>84.7</v>
      </c>
      <c r="F478" s="12">
        <v>84.4</v>
      </c>
      <c r="G478" s="13">
        <v>85.4</v>
      </c>
      <c r="H478" s="3" t="s">
        <v>1259</v>
      </c>
      <c r="I478" s="3" t="s">
        <v>1259</v>
      </c>
      <c r="J478" s="3" t="s">
        <v>1259</v>
      </c>
      <c r="K478" s="3" t="s">
        <v>1259</v>
      </c>
      <c r="L478" s="3" t="s">
        <v>1259</v>
      </c>
      <c r="M478" s="3" t="s">
        <v>1259</v>
      </c>
      <c r="N478" s="3" t="s">
        <v>1259</v>
      </c>
      <c r="O478" s="3" t="s">
        <v>1259</v>
      </c>
      <c r="P478" s="3" t="s">
        <v>1259</v>
      </c>
      <c r="Q478" s="3" t="s">
        <v>1259</v>
      </c>
      <c r="R478" s="24">
        <v>83.3</v>
      </c>
      <c r="S478" s="25">
        <v>536.5</v>
      </c>
      <c r="T478" s="26">
        <v>92.8</v>
      </c>
      <c r="U478" s="27">
        <v>136.19999999999999</v>
      </c>
      <c r="V478" s="28">
        <v>143.80000000000001</v>
      </c>
      <c r="W478" s="29">
        <v>104.3</v>
      </c>
      <c r="X478" s="30">
        <v>105</v>
      </c>
      <c r="Y478" s="31">
        <v>100</v>
      </c>
      <c r="Z478" s="32">
        <v>104</v>
      </c>
      <c r="AA478" s="33">
        <v>104.7</v>
      </c>
      <c r="AB478" s="34">
        <v>104.7</v>
      </c>
      <c r="AC478" s="35">
        <v>105.6</v>
      </c>
      <c r="AD478" s="36">
        <v>102</v>
      </c>
      <c r="AE478" s="37">
        <v>185.7</v>
      </c>
      <c r="AF478" s="38">
        <v>188.5</v>
      </c>
      <c r="AG478" s="39">
        <v>282.39999999999998</v>
      </c>
      <c r="AH478" s="3" t="s">
        <v>1259</v>
      </c>
      <c r="AI478" s="3" t="s">
        <v>1259</v>
      </c>
      <c r="AJ478" s="3" t="s">
        <v>1259</v>
      </c>
      <c r="AK478" s="3" t="s">
        <v>1259</v>
      </c>
      <c r="AL478" s="44">
        <v>99.9</v>
      </c>
      <c r="AM478" s="3" t="s">
        <v>1259</v>
      </c>
      <c r="AN478" s="46">
        <v>70.8</v>
      </c>
      <c r="AO478" s="47">
        <v>225.52799999999999</v>
      </c>
      <c r="AP478" s="48">
        <v>94.8</v>
      </c>
      <c r="AQ478" s="49">
        <v>112.6</v>
      </c>
      <c r="AR478" s="3" t="s">
        <v>1259</v>
      </c>
      <c r="AS478" s="3" t="s">
        <v>1259</v>
      </c>
      <c r="AT478" s="3" t="s">
        <v>1259</v>
      </c>
      <c r="AU478" s="3" t="s">
        <v>1259</v>
      </c>
      <c r="AV478" s="3" t="s">
        <v>1259</v>
      </c>
      <c r="AW478" s="3" t="s">
        <v>1259</v>
      </c>
      <c r="AX478" s="56">
        <v>260.7</v>
      </c>
      <c r="AY478" s="57">
        <v>272.60000000000002</v>
      </c>
      <c r="AZ478" s="58">
        <v>267.8</v>
      </c>
      <c r="BA478" s="59">
        <v>253.2</v>
      </c>
    </row>
    <row r="479" spans="1:53" x14ac:dyDescent="0.25">
      <c r="A479" s="4">
        <v>38595</v>
      </c>
      <c r="B479" s="3" t="s">
        <v>1259</v>
      </c>
      <c r="C479" s="9">
        <v>6953</v>
      </c>
      <c r="D479" s="10">
        <v>140</v>
      </c>
      <c r="E479" s="11">
        <v>85</v>
      </c>
      <c r="F479" s="12">
        <v>84.7</v>
      </c>
      <c r="G479" s="13">
        <v>85.7</v>
      </c>
      <c r="H479" s="3" t="s">
        <v>1259</v>
      </c>
      <c r="I479" s="3" t="s">
        <v>1259</v>
      </c>
      <c r="J479" s="3" t="s">
        <v>1259</v>
      </c>
      <c r="K479" s="3" t="s">
        <v>1259</v>
      </c>
      <c r="L479" s="3" t="s">
        <v>1259</v>
      </c>
      <c r="M479" s="3" t="s">
        <v>1259</v>
      </c>
      <c r="N479" s="3" t="s">
        <v>1259</v>
      </c>
      <c r="O479" s="3" t="s">
        <v>1259</v>
      </c>
      <c r="P479" s="3" t="s">
        <v>1259</v>
      </c>
      <c r="Q479" s="3" t="s">
        <v>1259</v>
      </c>
      <c r="R479" s="24">
        <v>83.6</v>
      </c>
      <c r="S479" s="25">
        <v>542.79999999999995</v>
      </c>
      <c r="T479" s="26">
        <v>93.4</v>
      </c>
      <c r="U479" s="27">
        <v>142</v>
      </c>
      <c r="V479" s="28">
        <v>148.4</v>
      </c>
      <c r="W479" s="29">
        <v>105.9</v>
      </c>
      <c r="X479" s="30">
        <v>106.6</v>
      </c>
      <c r="Y479" s="31">
        <v>101.5</v>
      </c>
      <c r="Z479" s="32">
        <v>105.6</v>
      </c>
      <c r="AA479" s="33">
        <v>106.2</v>
      </c>
      <c r="AB479" s="34">
        <v>106.4</v>
      </c>
      <c r="AC479" s="35">
        <v>107.3</v>
      </c>
      <c r="AD479" s="36">
        <v>103.5</v>
      </c>
      <c r="AE479" s="37">
        <v>185.4</v>
      </c>
      <c r="AF479" s="38">
        <v>192.9</v>
      </c>
      <c r="AG479" s="39">
        <v>280.7</v>
      </c>
      <c r="AH479" s="3" t="s">
        <v>1259</v>
      </c>
      <c r="AI479" s="3" t="s">
        <v>1259</v>
      </c>
      <c r="AJ479" s="3" t="s">
        <v>1259</v>
      </c>
      <c r="AK479" s="3" t="s">
        <v>1259</v>
      </c>
      <c r="AL479" s="44">
        <v>102.2</v>
      </c>
      <c r="AM479" s="3" t="s">
        <v>1259</v>
      </c>
      <c r="AN479" s="46">
        <v>71</v>
      </c>
      <c r="AO479" s="47">
        <v>225.91399999999999</v>
      </c>
      <c r="AP479" s="48">
        <v>95.2</v>
      </c>
      <c r="AQ479" s="49">
        <v>113</v>
      </c>
      <c r="AR479" s="3" t="s">
        <v>1259</v>
      </c>
      <c r="AS479" s="3" t="s">
        <v>1259</v>
      </c>
      <c r="AT479" s="3" t="s">
        <v>1259</v>
      </c>
      <c r="AU479" s="3" t="s">
        <v>1259</v>
      </c>
      <c r="AV479" s="3" t="s">
        <v>1259</v>
      </c>
      <c r="AW479" s="3" t="s">
        <v>1259</v>
      </c>
      <c r="AX479" s="56">
        <v>264.10000000000002</v>
      </c>
      <c r="AY479" s="57">
        <v>275.5</v>
      </c>
      <c r="AZ479" s="58">
        <v>271.60000000000002</v>
      </c>
      <c r="BA479" s="59">
        <v>256.7</v>
      </c>
    </row>
    <row r="480" spans="1:53" x14ac:dyDescent="0.25">
      <c r="A480" s="4">
        <v>38625</v>
      </c>
      <c r="B480" s="3" t="s">
        <v>1259</v>
      </c>
      <c r="C480" s="9">
        <v>6986</v>
      </c>
      <c r="D480" s="10">
        <v>141</v>
      </c>
      <c r="E480" s="11">
        <v>85.5</v>
      </c>
      <c r="F480" s="12">
        <v>85.2</v>
      </c>
      <c r="G480" s="13">
        <v>86.1</v>
      </c>
      <c r="H480" s="3" t="s">
        <v>1259</v>
      </c>
      <c r="I480" s="3" t="s">
        <v>1259</v>
      </c>
      <c r="J480" s="3" t="s">
        <v>1259</v>
      </c>
      <c r="K480" s="3" t="s">
        <v>1259</v>
      </c>
      <c r="L480" s="3" t="s">
        <v>1259</v>
      </c>
      <c r="M480" s="3" t="s">
        <v>1259</v>
      </c>
      <c r="N480" s="3" t="s">
        <v>1259</v>
      </c>
      <c r="O480" s="3" t="s">
        <v>1259</v>
      </c>
      <c r="P480" s="3" t="s">
        <v>1259</v>
      </c>
      <c r="Q480" s="3" t="s">
        <v>1259</v>
      </c>
      <c r="R480" s="24">
        <v>83.5</v>
      </c>
      <c r="S480" s="25">
        <v>548.5</v>
      </c>
      <c r="T480" s="26">
        <v>94</v>
      </c>
      <c r="U480" s="27">
        <v>134.69999999999999</v>
      </c>
      <c r="V480" s="28">
        <v>154.4</v>
      </c>
      <c r="W480" s="29">
        <v>107.2</v>
      </c>
      <c r="X480" s="30">
        <v>107.8</v>
      </c>
      <c r="Y480" s="31">
        <v>103.8</v>
      </c>
      <c r="Z480" s="32">
        <v>106.5</v>
      </c>
      <c r="AA480" s="33">
        <v>107.1</v>
      </c>
      <c r="AB480" s="34">
        <v>108.5</v>
      </c>
      <c r="AC480" s="35">
        <v>109.4</v>
      </c>
      <c r="AD480" s="36">
        <v>106</v>
      </c>
      <c r="AE480" s="37">
        <v>187.1</v>
      </c>
      <c r="AF480" s="38">
        <v>195.5</v>
      </c>
      <c r="AG480" s="39">
        <v>283.3</v>
      </c>
      <c r="AH480" s="3" t="s">
        <v>1259</v>
      </c>
      <c r="AI480" s="3" t="s">
        <v>1259</v>
      </c>
      <c r="AJ480" s="3" t="s">
        <v>1259</v>
      </c>
      <c r="AK480" s="3" t="s">
        <v>1259</v>
      </c>
      <c r="AL480" s="44">
        <v>101.8</v>
      </c>
      <c r="AM480" s="3" t="s">
        <v>1259</v>
      </c>
      <c r="AN480" s="46">
        <v>71.2</v>
      </c>
      <c r="AO480" s="47">
        <v>229.36099999999999</v>
      </c>
      <c r="AP480" s="48">
        <v>95.2</v>
      </c>
      <c r="AQ480" s="49">
        <v>113.7</v>
      </c>
      <c r="AR480" s="3" t="s">
        <v>1259</v>
      </c>
      <c r="AS480" s="3" t="s">
        <v>1259</v>
      </c>
      <c r="AT480" s="3" t="s">
        <v>1259</v>
      </c>
      <c r="AU480" s="3" t="s">
        <v>1259</v>
      </c>
      <c r="AV480" s="3" t="s">
        <v>1259</v>
      </c>
      <c r="AW480" s="3" t="s">
        <v>1259</v>
      </c>
      <c r="AX480" s="56">
        <v>267.60000000000002</v>
      </c>
      <c r="AY480" s="57">
        <v>278.39999999999998</v>
      </c>
      <c r="AZ480" s="58">
        <v>275.3</v>
      </c>
      <c r="BA480" s="59">
        <v>260.2</v>
      </c>
    </row>
    <row r="481" spans="1:53" x14ac:dyDescent="0.25">
      <c r="A481" s="4">
        <v>38656</v>
      </c>
      <c r="B481" s="3" t="s">
        <v>1259</v>
      </c>
      <c r="C481" s="9">
        <v>7018</v>
      </c>
      <c r="D481" s="10">
        <v>142.1</v>
      </c>
      <c r="E481" s="11">
        <v>86.1</v>
      </c>
      <c r="F481" s="12">
        <v>86</v>
      </c>
      <c r="G481" s="13">
        <v>86.4</v>
      </c>
      <c r="H481" s="3" t="s">
        <v>1259</v>
      </c>
      <c r="I481" s="3" t="s">
        <v>1259</v>
      </c>
      <c r="J481" s="3" t="s">
        <v>1259</v>
      </c>
      <c r="K481" s="3" t="s">
        <v>1259</v>
      </c>
      <c r="L481" s="3" t="s">
        <v>1259</v>
      </c>
      <c r="M481" s="3" t="s">
        <v>1259</v>
      </c>
      <c r="N481" s="3" t="s">
        <v>1259</v>
      </c>
      <c r="O481" s="3" t="s">
        <v>1259</v>
      </c>
      <c r="P481" s="3" t="s">
        <v>1259</v>
      </c>
      <c r="Q481" s="3" t="s">
        <v>1259</v>
      </c>
      <c r="R481" s="24">
        <v>83.3</v>
      </c>
      <c r="S481" s="25">
        <v>547</v>
      </c>
      <c r="T481" s="26">
        <v>91.8</v>
      </c>
      <c r="U481" s="27">
        <v>134.6</v>
      </c>
      <c r="V481" s="28">
        <v>153.19999999999999</v>
      </c>
      <c r="W481" s="29">
        <v>109</v>
      </c>
      <c r="X481" s="30">
        <v>109.5</v>
      </c>
      <c r="Y481" s="31">
        <v>106.2</v>
      </c>
      <c r="Z481" s="32">
        <v>107.9</v>
      </c>
      <c r="AA481" s="33">
        <v>108.3</v>
      </c>
      <c r="AB481" s="34">
        <v>111.1</v>
      </c>
      <c r="AC481" s="35">
        <v>112</v>
      </c>
      <c r="AD481" s="36">
        <v>108.3</v>
      </c>
      <c r="AE481" s="37">
        <v>189</v>
      </c>
      <c r="AF481" s="38">
        <v>198.4</v>
      </c>
      <c r="AG481" s="39">
        <v>285.60000000000002</v>
      </c>
      <c r="AH481" s="3" t="s">
        <v>1259</v>
      </c>
      <c r="AI481" s="3" t="s">
        <v>1259</v>
      </c>
      <c r="AJ481" s="3" t="s">
        <v>1259</v>
      </c>
      <c r="AK481" s="3" t="s">
        <v>1259</v>
      </c>
      <c r="AL481" s="44">
        <v>100.5</v>
      </c>
      <c r="AM481" s="3" t="s">
        <v>1259</v>
      </c>
      <c r="AN481" s="46">
        <v>71.2</v>
      </c>
      <c r="AO481" s="47">
        <v>225.76499999999999</v>
      </c>
      <c r="AP481" s="48">
        <v>95.5</v>
      </c>
      <c r="AQ481" s="49">
        <v>113.4</v>
      </c>
      <c r="AR481" s="3" t="s">
        <v>1259</v>
      </c>
      <c r="AS481" s="3" t="s">
        <v>1259</v>
      </c>
      <c r="AT481" s="3" t="s">
        <v>1259</v>
      </c>
      <c r="AU481" s="3" t="s">
        <v>1259</v>
      </c>
      <c r="AV481" s="3" t="s">
        <v>1259</v>
      </c>
      <c r="AW481" s="3" t="s">
        <v>1259</v>
      </c>
      <c r="AX481" s="56">
        <v>270.89999999999998</v>
      </c>
      <c r="AY481" s="57">
        <v>281.39999999999998</v>
      </c>
      <c r="AZ481" s="58">
        <v>278.60000000000002</v>
      </c>
      <c r="BA481" s="59">
        <v>263.8</v>
      </c>
    </row>
    <row r="482" spans="1:53" x14ac:dyDescent="0.25">
      <c r="A482" s="4">
        <v>38686</v>
      </c>
      <c r="B482" s="3" t="s">
        <v>1259</v>
      </c>
      <c r="C482" s="9">
        <v>7029</v>
      </c>
      <c r="D482" s="10">
        <v>143.19999999999999</v>
      </c>
      <c r="E482" s="11">
        <v>86.5</v>
      </c>
      <c r="F482" s="12">
        <v>86.4</v>
      </c>
      <c r="G482" s="13">
        <v>86.7</v>
      </c>
      <c r="H482" s="3" t="s">
        <v>1259</v>
      </c>
      <c r="I482" s="3" t="s">
        <v>1259</v>
      </c>
      <c r="J482" s="3" t="s">
        <v>1259</v>
      </c>
      <c r="K482" s="3" t="s">
        <v>1259</v>
      </c>
      <c r="L482" s="3" t="s">
        <v>1259</v>
      </c>
      <c r="M482" s="3" t="s">
        <v>1259</v>
      </c>
      <c r="N482" s="3" t="s">
        <v>1259</v>
      </c>
      <c r="O482" s="3" t="s">
        <v>1259</v>
      </c>
      <c r="P482" s="3" t="s">
        <v>1259</v>
      </c>
      <c r="Q482" s="3" t="s">
        <v>1259</v>
      </c>
      <c r="R482" s="24">
        <v>83.6</v>
      </c>
      <c r="S482" s="25">
        <v>549.79999999999995</v>
      </c>
      <c r="T482" s="26">
        <v>88.5</v>
      </c>
      <c r="U482" s="27">
        <v>137.5</v>
      </c>
      <c r="V482" s="28">
        <v>151.6</v>
      </c>
      <c r="W482" s="29">
        <v>110</v>
      </c>
      <c r="X482" s="30">
        <v>110.5</v>
      </c>
      <c r="Y482" s="31">
        <v>106.9</v>
      </c>
      <c r="Z482" s="32">
        <v>108.6</v>
      </c>
      <c r="AA482" s="33">
        <v>109.1</v>
      </c>
      <c r="AB482" s="34">
        <v>112.6</v>
      </c>
      <c r="AC482" s="35">
        <v>113.7</v>
      </c>
      <c r="AD482" s="36">
        <v>109.2</v>
      </c>
      <c r="AE482" s="37">
        <v>187.3</v>
      </c>
      <c r="AF482" s="38">
        <v>200.6</v>
      </c>
      <c r="AG482" s="39">
        <v>294.39999999999998</v>
      </c>
      <c r="AH482" s="3" t="s">
        <v>1259</v>
      </c>
      <c r="AI482" s="3" t="s">
        <v>1259</v>
      </c>
      <c r="AJ482" s="3" t="s">
        <v>1259</v>
      </c>
      <c r="AK482" s="3" t="s">
        <v>1259</v>
      </c>
      <c r="AL482" s="44">
        <v>105.5</v>
      </c>
      <c r="AM482" s="3" t="s">
        <v>1259</v>
      </c>
      <c r="AN482" s="46">
        <v>71.2</v>
      </c>
      <c r="AO482" s="47">
        <v>224.85499999999999</v>
      </c>
      <c r="AP482" s="48">
        <v>95.5</v>
      </c>
      <c r="AQ482" s="49">
        <v>112.5</v>
      </c>
      <c r="AR482" s="3" t="s">
        <v>1259</v>
      </c>
      <c r="AS482" s="3" t="s">
        <v>1259</v>
      </c>
      <c r="AT482" s="3" t="s">
        <v>1259</v>
      </c>
      <c r="AU482" s="3" t="s">
        <v>1259</v>
      </c>
      <c r="AV482" s="3" t="s">
        <v>1259</v>
      </c>
      <c r="AW482" s="3" t="s">
        <v>1259</v>
      </c>
      <c r="AX482" s="56">
        <v>274.2</v>
      </c>
      <c r="AY482" s="57">
        <v>285</v>
      </c>
      <c r="AZ482" s="58">
        <v>281.5</v>
      </c>
      <c r="BA482" s="59">
        <v>267.10000000000002</v>
      </c>
    </row>
    <row r="483" spans="1:53" x14ac:dyDescent="0.25">
      <c r="A483" s="4">
        <v>38717</v>
      </c>
      <c r="B483" s="3" t="s">
        <v>1259</v>
      </c>
      <c r="C483" s="9">
        <v>7040</v>
      </c>
      <c r="D483" s="10">
        <v>144.30000000000001</v>
      </c>
      <c r="E483" s="11">
        <v>87.1</v>
      </c>
      <c r="F483" s="12">
        <v>87.1</v>
      </c>
      <c r="G483" s="13">
        <v>87.1</v>
      </c>
      <c r="H483" s="3" t="s">
        <v>1259</v>
      </c>
      <c r="I483" s="3" t="s">
        <v>1259</v>
      </c>
      <c r="J483" s="3" t="s">
        <v>1259</v>
      </c>
      <c r="K483" s="3" t="s">
        <v>1259</v>
      </c>
      <c r="L483" s="3" t="s">
        <v>1259</v>
      </c>
      <c r="M483" s="3" t="s">
        <v>1259</v>
      </c>
      <c r="N483" s="3" t="s">
        <v>1259</v>
      </c>
      <c r="O483" s="3" t="s">
        <v>1259</v>
      </c>
      <c r="P483" s="3" t="s">
        <v>1259</v>
      </c>
      <c r="Q483" s="3" t="s">
        <v>1259</v>
      </c>
      <c r="R483" s="24">
        <v>84</v>
      </c>
      <c r="S483" s="25">
        <v>548.4</v>
      </c>
      <c r="T483" s="26">
        <v>90.1</v>
      </c>
      <c r="U483" s="27">
        <v>134</v>
      </c>
      <c r="V483" s="28">
        <v>148.19999999999999</v>
      </c>
      <c r="W483" s="29">
        <v>111.5</v>
      </c>
      <c r="X483" s="30">
        <v>112</v>
      </c>
      <c r="Y483" s="31">
        <v>108.3</v>
      </c>
      <c r="Z483" s="32">
        <v>110.3</v>
      </c>
      <c r="AA483" s="33">
        <v>110.7</v>
      </c>
      <c r="AB483" s="34">
        <v>113.7</v>
      </c>
      <c r="AC483" s="35">
        <v>114.9</v>
      </c>
      <c r="AD483" s="36">
        <v>110</v>
      </c>
      <c r="AE483" s="37">
        <v>186.7</v>
      </c>
      <c r="AF483" s="38">
        <v>202.1</v>
      </c>
      <c r="AG483" s="39">
        <v>291.7</v>
      </c>
      <c r="AH483" s="3" t="s">
        <v>1259</v>
      </c>
      <c r="AI483" s="3" t="s">
        <v>1259</v>
      </c>
      <c r="AJ483" s="3" t="s">
        <v>1259</v>
      </c>
      <c r="AK483" s="3" t="s">
        <v>1259</v>
      </c>
      <c r="AL483" s="44">
        <v>100.8</v>
      </c>
      <c r="AM483" s="3" t="s">
        <v>1259</v>
      </c>
      <c r="AN483" s="46">
        <v>71.3</v>
      </c>
      <c r="AO483" s="47">
        <v>226.399</v>
      </c>
      <c r="AP483" s="48">
        <v>95.8</v>
      </c>
      <c r="AQ483" s="49">
        <v>113.8</v>
      </c>
      <c r="AR483" s="3" t="s">
        <v>1259</v>
      </c>
      <c r="AS483" s="3" t="s">
        <v>1259</v>
      </c>
      <c r="AT483" s="3" t="s">
        <v>1259</v>
      </c>
      <c r="AU483" s="3" t="s">
        <v>1259</v>
      </c>
      <c r="AV483" s="3" t="s">
        <v>1259</v>
      </c>
      <c r="AW483" s="3" t="s">
        <v>1259</v>
      </c>
      <c r="AX483" s="56">
        <v>277.39999999999998</v>
      </c>
      <c r="AY483" s="57">
        <v>289.10000000000002</v>
      </c>
      <c r="AZ483" s="58">
        <v>284.2</v>
      </c>
      <c r="BA483" s="59">
        <v>270.2</v>
      </c>
    </row>
    <row r="484" spans="1:53" x14ac:dyDescent="0.25">
      <c r="A484" s="4">
        <v>38748</v>
      </c>
      <c r="B484" s="3" t="s">
        <v>1259</v>
      </c>
      <c r="C484" s="9">
        <v>7330</v>
      </c>
      <c r="D484" s="10">
        <v>145.5</v>
      </c>
      <c r="E484" s="11">
        <v>87.9</v>
      </c>
      <c r="F484" s="12">
        <v>88</v>
      </c>
      <c r="G484" s="13">
        <v>87.4</v>
      </c>
      <c r="H484" s="3" t="s">
        <v>1259</v>
      </c>
      <c r="I484" s="3" t="s">
        <v>1259</v>
      </c>
      <c r="J484" s="3" t="s">
        <v>1259</v>
      </c>
      <c r="K484" s="3" t="s">
        <v>1259</v>
      </c>
      <c r="L484" s="3" t="s">
        <v>1259</v>
      </c>
      <c r="M484" s="3" t="s">
        <v>1259</v>
      </c>
      <c r="N484" s="3" t="s">
        <v>1259</v>
      </c>
      <c r="O484" s="3" t="s">
        <v>1259</v>
      </c>
      <c r="P484" s="3" t="s">
        <v>1259</v>
      </c>
      <c r="Q484" s="3" t="s">
        <v>1259</v>
      </c>
      <c r="R484" s="24">
        <v>83.9</v>
      </c>
      <c r="S484" s="25">
        <v>539.70000000000005</v>
      </c>
      <c r="T484" s="26">
        <v>90.8</v>
      </c>
      <c r="U484" s="27">
        <v>132.80000000000001</v>
      </c>
      <c r="V484" s="28">
        <v>146.30000000000001</v>
      </c>
      <c r="W484" s="29">
        <v>111.8</v>
      </c>
      <c r="X484" s="30">
        <v>112.4</v>
      </c>
      <c r="Y484" s="31">
        <v>108.4</v>
      </c>
      <c r="Z484" s="32">
        <v>110.7</v>
      </c>
      <c r="AA484" s="33">
        <v>111.1</v>
      </c>
      <c r="AB484" s="34">
        <v>113.9</v>
      </c>
      <c r="AC484" s="35">
        <v>115.2</v>
      </c>
      <c r="AD484" s="36">
        <v>109.9</v>
      </c>
      <c r="AE484" s="37">
        <v>188.2</v>
      </c>
      <c r="AF484" s="38">
        <v>205.9</v>
      </c>
      <c r="AG484" s="39">
        <v>293.3</v>
      </c>
      <c r="AH484" s="3" t="s">
        <v>1259</v>
      </c>
      <c r="AI484" s="3" t="s">
        <v>1259</v>
      </c>
      <c r="AJ484" s="3" t="s">
        <v>1259</v>
      </c>
      <c r="AK484" s="3" t="s">
        <v>1259</v>
      </c>
      <c r="AL484" s="44">
        <v>103.2</v>
      </c>
      <c r="AM484" s="3" t="s">
        <v>1259</v>
      </c>
      <c r="AN484" s="46">
        <v>71.5</v>
      </c>
      <c r="AO484" s="47">
        <v>228.00800000000001</v>
      </c>
      <c r="AP484" s="48">
        <v>96.5</v>
      </c>
      <c r="AQ484" s="49">
        <v>112.9</v>
      </c>
      <c r="AR484" s="3" t="s">
        <v>1259</v>
      </c>
      <c r="AS484" s="3" t="s">
        <v>1259</v>
      </c>
      <c r="AT484" s="3" t="s">
        <v>1259</v>
      </c>
      <c r="AU484" s="3" t="s">
        <v>1259</v>
      </c>
      <c r="AV484" s="3" t="s">
        <v>1259</v>
      </c>
      <c r="AW484" s="3" t="s">
        <v>1259</v>
      </c>
      <c r="AX484" s="56">
        <v>280.5</v>
      </c>
      <c r="AY484" s="57">
        <v>292.8</v>
      </c>
      <c r="AZ484" s="58">
        <v>286.8</v>
      </c>
      <c r="BA484" s="59">
        <v>273.3</v>
      </c>
    </row>
    <row r="485" spans="1:53" x14ac:dyDescent="0.25">
      <c r="A485" s="4">
        <v>38776</v>
      </c>
      <c r="B485" s="3" t="s">
        <v>1259</v>
      </c>
      <c r="C485" s="9">
        <v>7535</v>
      </c>
      <c r="D485" s="10">
        <v>146.80000000000001</v>
      </c>
      <c r="E485" s="11">
        <v>88.4</v>
      </c>
      <c r="F485" s="12">
        <v>88.7</v>
      </c>
      <c r="G485" s="13">
        <v>87.7</v>
      </c>
      <c r="H485" s="3" t="s">
        <v>1259</v>
      </c>
      <c r="I485" s="3" t="s">
        <v>1259</v>
      </c>
      <c r="J485" s="3" t="s">
        <v>1259</v>
      </c>
      <c r="K485" s="3" t="s">
        <v>1259</v>
      </c>
      <c r="L485" s="3" t="s">
        <v>1259</v>
      </c>
      <c r="M485" s="3" t="s">
        <v>1259</v>
      </c>
      <c r="N485" s="3" t="s">
        <v>1259</v>
      </c>
      <c r="O485" s="3" t="s">
        <v>1259</v>
      </c>
      <c r="P485" s="3" t="s">
        <v>1259</v>
      </c>
      <c r="Q485" s="3" t="s">
        <v>1259</v>
      </c>
      <c r="R485" s="24">
        <v>84</v>
      </c>
      <c r="S485" s="25">
        <v>551.6</v>
      </c>
      <c r="T485" s="26">
        <v>91.1</v>
      </c>
      <c r="U485" s="27">
        <v>128.80000000000001</v>
      </c>
      <c r="V485" s="28">
        <v>155.30000000000001</v>
      </c>
      <c r="W485" s="29">
        <v>112.6</v>
      </c>
      <c r="X485" s="30">
        <v>113.1</v>
      </c>
      <c r="Y485" s="31">
        <v>109.1</v>
      </c>
      <c r="Z485" s="32">
        <v>111.2</v>
      </c>
      <c r="AA485" s="33">
        <v>111.6</v>
      </c>
      <c r="AB485" s="34">
        <v>114.9</v>
      </c>
      <c r="AC485" s="35">
        <v>116.4</v>
      </c>
      <c r="AD485" s="36">
        <v>110.5</v>
      </c>
      <c r="AE485" s="37">
        <v>189.2</v>
      </c>
      <c r="AF485" s="38">
        <v>207.1</v>
      </c>
      <c r="AG485" s="39">
        <v>299.10000000000002</v>
      </c>
      <c r="AH485" s="3" t="s">
        <v>1259</v>
      </c>
      <c r="AI485" s="3" t="s">
        <v>1259</v>
      </c>
      <c r="AJ485" s="3" t="s">
        <v>1259</v>
      </c>
      <c r="AK485" s="3" t="s">
        <v>1259</v>
      </c>
      <c r="AL485" s="44">
        <v>103.8</v>
      </c>
      <c r="AM485" s="3" t="s">
        <v>1259</v>
      </c>
      <c r="AN485" s="46">
        <v>71.900000000000006</v>
      </c>
      <c r="AO485" s="47">
        <v>229.291</v>
      </c>
      <c r="AP485" s="48">
        <v>97.2</v>
      </c>
      <c r="AQ485" s="49">
        <v>113.3</v>
      </c>
      <c r="AR485" s="3" t="s">
        <v>1259</v>
      </c>
      <c r="AS485" s="3" t="s">
        <v>1259</v>
      </c>
      <c r="AT485" s="3" t="s">
        <v>1259</v>
      </c>
      <c r="AU485" s="3" t="s">
        <v>1259</v>
      </c>
      <c r="AV485" s="3" t="s">
        <v>1259</v>
      </c>
      <c r="AW485" s="3" t="s">
        <v>1259</v>
      </c>
      <c r="AX485" s="56">
        <v>283.8</v>
      </c>
      <c r="AY485" s="57">
        <v>295.60000000000002</v>
      </c>
      <c r="AZ485" s="58">
        <v>290.10000000000002</v>
      </c>
      <c r="BA485" s="59">
        <v>276.8</v>
      </c>
    </row>
    <row r="486" spans="1:53" x14ac:dyDescent="0.25">
      <c r="A486" s="4">
        <v>38807</v>
      </c>
      <c r="B486" s="3" t="s">
        <v>1259</v>
      </c>
      <c r="C486" s="9">
        <v>7546</v>
      </c>
      <c r="D486" s="10">
        <v>148.19999999999999</v>
      </c>
      <c r="E486" s="11">
        <v>89.3</v>
      </c>
      <c r="F486" s="12">
        <v>89.7</v>
      </c>
      <c r="G486" s="13">
        <v>88.4</v>
      </c>
      <c r="H486" s="3" t="s">
        <v>1259</v>
      </c>
      <c r="I486" s="3" t="s">
        <v>1259</v>
      </c>
      <c r="J486" s="3" t="s">
        <v>1259</v>
      </c>
      <c r="K486" s="3" t="s">
        <v>1259</v>
      </c>
      <c r="L486" s="3" t="s">
        <v>1259</v>
      </c>
      <c r="M486" s="3" t="s">
        <v>1259</v>
      </c>
      <c r="N486" s="3" t="s">
        <v>1259</v>
      </c>
      <c r="O486" s="3" t="s">
        <v>1259</v>
      </c>
      <c r="P486" s="3" t="s">
        <v>1259</v>
      </c>
      <c r="Q486" s="3" t="s">
        <v>1259</v>
      </c>
      <c r="R486" s="24">
        <v>84.7</v>
      </c>
      <c r="S486" s="25">
        <v>562.4</v>
      </c>
      <c r="T486" s="26">
        <v>92.6</v>
      </c>
      <c r="U486" s="27">
        <v>131.4</v>
      </c>
      <c r="V486" s="28">
        <v>153.30000000000001</v>
      </c>
      <c r="W486" s="29">
        <v>113.1</v>
      </c>
      <c r="X486" s="30">
        <v>113.8</v>
      </c>
      <c r="Y486" s="31">
        <v>109</v>
      </c>
      <c r="Z486" s="32">
        <v>111.6</v>
      </c>
      <c r="AA486" s="33">
        <v>112</v>
      </c>
      <c r="AB486" s="34">
        <v>116</v>
      </c>
      <c r="AC486" s="35">
        <v>117.8</v>
      </c>
      <c r="AD486" s="36">
        <v>110.6</v>
      </c>
      <c r="AE486" s="37">
        <v>190.1</v>
      </c>
      <c r="AF486" s="38">
        <v>209.2</v>
      </c>
      <c r="AG486" s="39">
        <v>304.2</v>
      </c>
      <c r="AH486" s="3" t="s">
        <v>1259</v>
      </c>
      <c r="AI486" s="3" t="s">
        <v>1259</v>
      </c>
      <c r="AJ486" s="3" t="s">
        <v>1259</v>
      </c>
      <c r="AK486" s="3" t="s">
        <v>1259</v>
      </c>
      <c r="AL486" s="44">
        <v>104.8</v>
      </c>
      <c r="AM486" s="3" t="s">
        <v>1259</v>
      </c>
      <c r="AN486" s="46">
        <v>72.3</v>
      </c>
      <c r="AO486" s="47">
        <v>231.01300000000001</v>
      </c>
      <c r="AP486" s="48">
        <v>97.5</v>
      </c>
      <c r="AQ486" s="49">
        <v>113.7</v>
      </c>
      <c r="AR486" s="3" t="s">
        <v>1259</v>
      </c>
      <c r="AS486" s="3" t="s">
        <v>1259</v>
      </c>
      <c r="AT486" s="3" t="s">
        <v>1259</v>
      </c>
      <c r="AU486" s="3" t="s">
        <v>1259</v>
      </c>
      <c r="AV486" s="3" t="s">
        <v>1259</v>
      </c>
      <c r="AW486" s="3" t="s">
        <v>1259</v>
      </c>
      <c r="AX486" s="56">
        <v>287.2</v>
      </c>
      <c r="AY486" s="57">
        <v>297.60000000000002</v>
      </c>
      <c r="AZ486" s="58">
        <v>294.10000000000002</v>
      </c>
      <c r="BA486" s="59">
        <v>280.8</v>
      </c>
    </row>
    <row r="487" spans="1:53" x14ac:dyDescent="0.25">
      <c r="A487" s="4">
        <v>38837</v>
      </c>
      <c r="B487" s="3" t="s">
        <v>1259</v>
      </c>
      <c r="C487" s="9">
        <v>7556</v>
      </c>
      <c r="D487" s="10">
        <v>149.6</v>
      </c>
      <c r="E487" s="11">
        <v>90.4</v>
      </c>
      <c r="F487" s="12">
        <v>90.9</v>
      </c>
      <c r="G487" s="13">
        <v>89.1</v>
      </c>
      <c r="H487" s="3" t="s">
        <v>1259</v>
      </c>
      <c r="I487" s="3" t="s">
        <v>1259</v>
      </c>
      <c r="J487" s="3" t="s">
        <v>1259</v>
      </c>
      <c r="K487" s="3" t="s">
        <v>1259</v>
      </c>
      <c r="L487" s="3" t="s">
        <v>1259</v>
      </c>
      <c r="M487" s="3" t="s">
        <v>1259</v>
      </c>
      <c r="N487" s="3" t="s">
        <v>1259</v>
      </c>
      <c r="O487" s="3" t="s">
        <v>1259</v>
      </c>
      <c r="P487" s="3" t="s">
        <v>1259</v>
      </c>
      <c r="Q487" s="3" t="s">
        <v>1259</v>
      </c>
      <c r="R487" s="24">
        <v>86.6</v>
      </c>
      <c r="S487" s="25">
        <v>581.29999999999995</v>
      </c>
      <c r="T487" s="26">
        <v>93.4</v>
      </c>
      <c r="U487" s="27">
        <v>140.30000000000001</v>
      </c>
      <c r="V487" s="28">
        <v>155.80000000000001</v>
      </c>
      <c r="W487" s="29">
        <v>114.6</v>
      </c>
      <c r="X487" s="30">
        <v>115.2</v>
      </c>
      <c r="Y487" s="31">
        <v>111</v>
      </c>
      <c r="Z487" s="32">
        <v>112.7</v>
      </c>
      <c r="AA487" s="33">
        <v>113.2</v>
      </c>
      <c r="AB487" s="34">
        <v>117.9</v>
      </c>
      <c r="AC487" s="35">
        <v>119.4</v>
      </c>
      <c r="AD487" s="36">
        <v>113.4</v>
      </c>
      <c r="AE487" s="37">
        <v>187.2</v>
      </c>
      <c r="AF487" s="38">
        <v>212.2</v>
      </c>
      <c r="AG487" s="39">
        <v>307.7</v>
      </c>
      <c r="AH487" s="3" t="s">
        <v>1259</v>
      </c>
      <c r="AI487" s="3" t="s">
        <v>1259</v>
      </c>
      <c r="AJ487" s="3" t="s">
        <v>1259</v>
      </c>
      <c r="AK487" s="3" t="s">
        <v>1259</v>
      </c>
      <c r="AL487" s="44">
        <v>105.9</v>
      </c>
      <c r="AM487" s="3" t="s">
        <v>1259</v>
      </c>
      <c r="AN487" s="46">
        <v>73</v>
      </c>
      <c r="AO487" s="47">
        <v>232.93199999999999</v>
      </c>
      <c r="AP487" s="48">
        <v>97.9</v>
      </c>
      <c r="AQ487" s="49">
        <v>113.5</v>
      </c>
      <c r="AR487" s="3" t="s">
        <v>1259</v>
      </c>
      <c r="AS487" s="3" t="s">
        <v>1259</v>
      </c>
      <c r="AT487" s="3" t="s">
        <v>1259</v>
      </c>
      <c r="AU487" s="3" t="s">
        <v>1259</v>
      </c>
      <c r="AV487" s="3" t="s">
        <v>1259</v>
      </c>
      <c r="AW487" s="3" t="s">
        <v>1259</v>
      </c>
      <c r="AX487" s="56">
        <v>290.60000000000002</v>
      </c>
      <c r="AY487" s="57">
        <v>299</v>
      </c>
      <c r="AZ487" s="58">
        <v>298.60000000000002</v>
      </c>
      <c r="BA487" s="59">
        <v>285</v>
      </c>
    </row>
    <row r="488" spans="1:53" x14ac:dyDescent="0.25">
      <c r="A488" s="4">
        <v>38868</v>
      </c>
      <c r="B488" s="3" t="s">
        <v>1259</v>
      </c>
      <c r="C488" s="9">
        <v>7782</v>
      </c>
      <c r="D488" s="10">
        <v>151.19999999999999</v>
      </c>
      <c r="E488" s="11">
        <v>91.5</v>
      </c>
      <c r="F488" s="12">
        <v>91.9</v>
      </c>
      <c r="G488" s="13">
        <v>90.4</v>
      </c>
      <c r="H488" s="3" t="s">
        <v>1259</v>
      </c>
      <c r="I488" s="3" t="s">
        <v>1259</v>
      </c>
      <c r="J488" s="3" t="s">
        <v>1259</v>
      </c>
      <c r="K488" s="3" t="s">
        <v>1259</v>
      </c>
      <c r="L488" s="3" t="s">
        <v>1259</v>
      </c>
      <c r="M488" s="3" t="s">
        <v>1259</v>
      </c>
      <c r="N488" s="3" t="s">
        <v>1259</v>
      </c>
      <c r="O488" s="3" t="s">
        <v>1259</v>
      </c>
      <c r="P488" s="3" t="s">
        <v>1259</v>
      </c>
      <c r="Q488" s="3" t="s">
        <v>1259</v>
      </c>
      <c r="R488" s="24">
        <v>87.4</v>
      </c>
      <c r="S488" s="25">
        <v>584.79999999999995</v>
      </c>
      <c r="T488" s="26">
        <v>94</v>
      </c>
      <c r="U488" s="27">
        <v>137.19999999999999</v>
      </c>
      <c r="V488" s="28">
        <v>157.5</v>
      </c>
      <c r="W488" s="29">
        <v>116.8</v>
      </c>
      <c r="X488" s="30">
        <v>117.4</v>
      </c>
      <c r="Y488" s="31">
        <v>112.9</v>
      </c>
      <c r="Z488" s="32">
        <v>114.7</v>
      </c>
      <c r="AA488" s="33">
        <v>115.3</v>
      </c>
      <c r="AB488" s="34">
        <v>120.5</v>
      </c>
      <c r="AC488" s="35">
        <v>122.1</v>
      </c>
      <c r="AD488" s="36">
        <v>115.3</v>
      </c>
      <c r="AE488" s="37">
        <v>185.4</v>
      </c>
      <c r="AF488" s="38">
        <v>215.5</v>
      </c>
      <c r="AG488" s="39">
        <v>307.10000000000002</v>
      </c>
      <c r="AH488" s="3" t="s">
        <v>1259</v>
      </c>
      <c r="AI488" s="3" t="s">
        <v>1259</v>
      </c>
      <c r="AJ488" s="3" t="s">
        <v>1259</v>
      </c>
      <c r="AK488" s="3" t="s">
        <v>1259</v>
      </c>
      <c r="AL488" s="44">
        <v>103.3</v>
      </c>
      <c r="AM488" s="3" t="s">
        <v>1259</v>
      </c>
      <c r="AN488" s="46">
        <v>73.7</v>
      </c>
      <c r="AO488" s="47">
        <v>232.13499999999999</v>
      </c>
      <c r="AP488" s="48">
        <v>98.2</v>
      </c>
      <c r="AQ488" s="49">
        <v>114.5</v>
      </c>
      <c r="AR488" s="3" t="s">
        <v>1259</v>
      </c>
      <c r="AS488" s="3" t="s">
        <v>1259</v>
      </c>
      <c r="AT488" s="3" t="s">
        <v>1259</v>
      </c>
      <c r="AU488" s="3" t="s">
        <v>1259</v>
      </c>
      <c r="AV488" s="3" t="s">
        <v>1259</v>
      </c>
      <c r="AW488" s="3" t="s">
        <v>1259</v>
      </c>
      <c r="AX488" s="56">
        <v>293.89999999999998</v>
      </c>
      <c r="AY488" s="57">
        <v>300.5</v>
      </c>
      <c r="AZ488" s="58">
        <v>303.3</v>
      </c>
      <c r="BA488" s="59">
        <v>288.60000000000002</v>
      </c>
    </row>
    <row r="489" spans="1:53" x14ac:dyDescent="0.25">
      <c r="A489" s="4">
        <v>38898</v>
      </c>
      <c r="B489" s="3" t="s">
        <v>1259</v>
      </c>
      <c r="C489" s="9">
        <v>7825</v>
      </c>
      <c r="D489" s="10">
        <v>152.80000000000001</v>
      </c>
      <c r="E489" s="11">
        <v>92.8</v>
      </c>
      <c r="F489" s="12">
        <v>93.3</v>
      </c>
      <c r="G489" s="13">
        <v>91.7</v>
      </c>
      <c r="H489" s="3" t="s">
        <v>1259</v>
      </c>
      <c r="I489" s="3" t="s">
        <v>1259</v>
      </c>
      <c r="J489" s="3" t="s">
        <v>1259</v>
      </c>
      <c r="K489" s="3" t="s">
        <v>1259</v>
      </c>
      <c r="L489" s="3" t="s">
        <v>1259</v>
      </c>
      <c r="M489" s="3" t="s">
        <v>1259</v>
      </c>
      <c r="N489" s="3" t="s">
        <v>1259</v>
      </c>
      <c r="O489" s="3" t="s">
        <v>1259</v>
      </c>
      <c r="P489" s="3" t="s">
        <v>1259</v>
      </c>
      <c r="Q489" s="3" t="s">
        <v>1259</v>
      </c>
      <c r="R489" s="24">
        <v>88.2</v>
      </c>
      <c r="S489" s="25">
        <v>579.6</v>
      </c>
      <c r="T489" s="26">
        <v>92.3</v>
      </c>
      <c r="U489" s="27">
        <v>141.1</v>
      </c>
      <c r="V489" s="28">
        <v>150.19999999999999</v>
      </c>
      <c r="W489" s="29">
        <v>119</v>
      </c>
      <c r="X489" s="30">
        <v>119.7</v>
      </c>
      <c r="Y489" s="31">
        <v>114.7</v>
      </c>
      <c r="Z489" s="32">
        <v>116.4</v>
      </c>
      <c r="AA489" s="33">
        <v>117</v>
      </c>
      <c r="AB489" s="34">
        <v>123.6</v>
      </c>
      <c r="AC489" s="35">
        <v>125.6</v>
      </c>
      <c r="AD489" s="36">
        <v>117.4</v>
      </c>
      <c r="AE489" s="37">
        <v>185.4</v>
      </c>
      <c r="AF489" s="38">
        <v>216.7</v>
      </c>
      <c r="AG489" s="39">
        <v>309</v>
      </c>
      <c r="AH489" s="3" t="s">
        <v>1259</v>
      </c>
      <c r="AI489" s="3" t="s">
        <v>1259</v>
      </c>
      <c r="AJ489" s="3" t="s">
        <v>1259</v>
      </c>
      <c r="AK489" s="3" t="s">
        <v>1259</v>
      </c>
      <c r="AL489" s="44">
        <v>107.4</v>
      </c>
      <c r="AM489" s="3" t="s">
        <v>1259</v>
      </c>
      <c r="AN489" s="46">
        <v>74.099999999999994</v>
      </c>
      <c r="AO489" s="47">
        <v>237.71299999999999</v>
      </c>
      <c r="AP489" s="48">
        <v>98.6</v>
      </c>
      <c r="AQ489" s="49">
        <v>114</v>
      </c>
      <c r="AR489" s="3" t="s">
        <v>1259</v>
      </c>
      <c r="AS489" s="3" t="s">
        <v>1259</v>
      </c>
      <c r="AT489" s="3" t="s">
        <v>1259</v>
      </c>
      <c r="AU489" s="3" t="s">
        <v>1259</v>
      </c>
      <c r="AV489" s="3" t="s">
        <v>1259</v>
      </c>
      <c r="AW489" s="3" t="s">
        <v>1259</v>
      </c>
      <c r="AX489" s="56">
        <v>296.89999999999998</v>
      </c>
      <c r="AY489" s="57">
        <v>302.60000000000002</v>
      </c>
      <c r="AZ489" s="58">
        <v>307.7</v>
      </c>
      <c r="BA489" s="59">
        <v>291.5</v>
      </c>
    </row>
    <row r="490" spans="1:53" x14ac:dyDescent="0.25">
      <c r="A490" s="4">
        <v>38929</v>
      </c>
      <c r="B490" s="3" t="s">
        <v>1259</v>
      </c>
      <c r="C490" s="9">
        <v>8159</v>
      </c>
      <c r="D490" s="10">
        <v>154.4</v>
      </c>
      <c r="E490" s="11">
        <v>93.8</v>
      </c>
      <c r="F490" s="12">
        <v>94.1</v>
      </c>
      <c r="G490" s="13">
        <v>92.9</v>
      </c>
      <c r="H490" s="3" t="s">
        <v>1259</v>
      </c>
      <c r="I490" s="3" t="s">
        <v>1259</v>
      </c>
      <c r="J490" s="3" t="s">
        <v>1259</v>
      </c>
      <c r="K490" s="3" t="s">
        <v>1259</v>
      </c>
      <c r="L490" s="3" t="s">
        <v>1259</v>
      </c>
      <c r="M490" s="3" t="s">
        <v>1259</v>
      </c>
      <c r="N490" s="3" t="s">
        <v>1259</v>
      </c>
      <c r="O490" s="3" t="s">
        <v>1259</v>
      </c>
      <c r="P490" s="3" t="s">
        <v>1259</v>
      </c>
      <c r="Q490" s="3" t="s">
        <v>1259</v>
      </c>
      <c r="R490" s="24">
        <v>89.5</v>
      </c>
      <c r="S490" s="25">
        <v>580.9</v>
      </c>
      <c r="T490" s="26">
        <v>91.9</v>
      </c>
      <c r="U490" s="27">
        <v>143.69999999999999</v>
      </c>
      <c r="V490" s="28">
        <v>151.30000000000001</v>
      </c>
      <c r="W490" s="29">
        <v>121.3</v>
      </c>
      <c r="X490" s="30">
        <v>122.2</v>
      </c>
      <c r="Y490" s="31">
        <v>115.7</v>
      </c>
      <c r="Z490" s="32">
        <v>118.1</v>
      </c>
      <c r="AA490" s="33">
        <v>118.7</v>
      </c>
      <c r="AB490" s="34">
        <v>127</v>
      </c>
      <c r="AC490" s="35">
        <v>129.9</v>
      </c>
      <c r="AD490" s="36">
        <v>118.2</v>
      </c>
      <c r="AE490" s="37">
        <v>186.2</v>
      </c>
      <c r="AF490" s="38">
        <v>219</v>
      </c>
      <c r="AG490" s="39">
        <v>303.60000000000002</v>
      </c>
      <c r="AH490" s="3" t="s">
        <v>1259</v>
      </c>
      <c r="AI490" s="3" t="s">
        <v>1259</v>
      </c>
      <c r="AJ490" s="3" t="s">
        <v>1259</v>
      </c>
      <c r="AK490" s="3" t="s">
        <v>1259</v>
      </c>
      <c r="AL490" s="44">
        <v>105.6</v>
      </c>
      <c r="AM490" s="3" t="s">
        <v>1259</v>
      </c>
      <c r="AN490" s="46">
        <v>74.2</v>
      </c>
      <c r="AO490" s="47">
        <v>240.27</v>
      </c>
      <c r="AP490" s="48">
        <v>99.3</v>
      </c>
      <c r="AQ490" s="49">
        <v>113.8</v>
      </c>
      <c r="AR490" s="3" t="s">
        <v>1259</v>
      </c>
      <c r="AS490" s="3" t="s">
        <v>1259</v>
      </c>
      <c r="AT490" s="3" t="s">
        <v>1259</v>
      </c>
      <c r="AU490" s="3" t="s">
        <v>1259</v>
      </c>
      <c r="AV490" s="3" t="s">
        <v>1259</v>
      </c>
      <c r="AW490" s="3" t="s">
        <v>1259</v>
      </c>
      <c r="AX490" s="56">
        <v>299.7</v>
      </c>
      <c r="AY490" s="57">
        <v>305.60000000000002</v>
      </c>
      <c r="AZ490" s="58">
        <v>311.60000000000002</v>
      </c>
      <c r="BA490" s="59">
        <v>293.89999999999998</v>
      </c>
    </row>
    <row r="491" spans="1:53" x14ac:dyDescent="0.25">
      <c r="A491" s="4">
        <v>38960</v>
      </c>
      <c r="B491" s="3" t="s">
        <v>1259</v>
      </c>
      <c r="C491" s="9">
        <v>8256</v>
      </c>
      <c r="D491" s="10">
        <v>156.19999999999999</v>
      </c>
      <c r="E491" s="11">
        <v>95.2</v>
      </c>
      <c r="F491" s="12">
        <v>95.6</v>
      </c>
      <c r="G491" s="13">
        <v>94.1</v>
      </c>
      <c r="H491" s="3" t="s">
        <v>1259</v>
      </c>
      <c r="I491" s="3" t="s">
        <v>1259</v>
      </c>
      <c r="J491" s="3" t="s">
        <v>1259</v>
      </c>
      <c r="K491" s="3" t="s">
        <v>1259</v>
      </c>
      <c r="L491" s="3" t="s">
        <v>1259</v>
      </c>
      <c r="M491" s="3" t="s">
        <v>1259</v>
      </c>
      <c r="N491" s="3" t="s">
        <v>1259</v>
      </c>
      <c r="O491" s="3" t="s">
        <v>1259</v>
      </c>
      <c r="P491" s="3" t="s">
        <v>1259</v>
      </c>
      <c r="Q491" s="3" t="s">
        <v>1259</v>
      </c>
      <c r="R491" s="24">
        <v>90.2</v>
      </c>
      <c r="S491" s="25">
        <v>586.20000000000005</v>
      </c>
      <c r="T491" s="26">
        <v>93</v>
      </c>
      <c r="U491" s="27">
        <v>145.30000000000001</v>
      </c>
      <c r="V491" s="28">
        <v>153.4</v>
      </c>
      <c r="W491" s="29">
        <v>123.5</v>
      </c>
      <c r="X491" s="30">
        <v>124.4</v>
      </c>
      <c r="Y491" s="31">
        <v>117.8</v>
      </c>
      <c r="Z491" s="32">
        <v>119.8</v>
      </c>
      <c r="AA491" s="33">
        <v>120.4</v>
      </c>
      <c r="AB491" s="34">
        <v>130.30000000000001</v>
      </c>
      <c r="AC491" s="35">
        <v>133.30000000000001</v>
      </c>
      <c r="AD491" s="36">
        <v>120.9</v>
      </c>
      <c r="AE491" s="37">
        <v>186.5</v>
      </c>
      <c r="AF491" s="38">
        <v>217.9</v>
      </c>
      <c r="AG491" s="39">
        <v>311</v>
      </c>
      <c r="AH491" s="3" t="s">
        <v>1259</v>
      </c>
      <c r="AI491" s="3" t="s">
        <v>1259</v>
      </c>
      <c r="AJ491" s="3" t="s">
        <v>1259</v>
      </c>
      <c r="AK491" s="3" t="s">
        <v>1259</v>
      </c>
      <c r="AL491" s="44">
        <v>109.8</v>
      </c>
      <c r="AM491" s="3" t="s">
        <v>1259</v>
      </c>
      <c r="AN491" s="46">
        <v>74.400000000000006</v>
      </c>
      <c r="AO491" s="47">
        <v>241.279</v>
      </c>
      <c r="AP491" s="48">
        <v>99.6</v>
      </c>
      <c r="AQ491" s="49">
        <v>113.9</v>
      </c>
      <c r="AR491" s="3" t="s">
        <v>1259</v>
      </c>
      <c r="AS491" s="3" t="s">
        <v>1259</v>
      </c>
      <c r="AT491" s="3" t="s">
        <v>1259</v>
      </c>
      <c r="AU491" s="3" t="s">
        <v>1259</v>
      </c>
      <c r="AV491" s="3" t="s">
        <v>1259</v>
      </c>
      <c r="AW491" s="3" t="s">
        <v>1259</v>
      </c>
      <c r="AX491" s="56">
        <v>302.5</v>
      </c>
      <c r="AY491" s="57">
        <v>309.8</v>
      </c>
      <c r="AZ491" s="58">
        <v>315.2</v>
      </c>
      <c r="BA491" s="59">
        <v>296.2</v>
      </c>
    </row>
    <row r="492" spans="1:53" x14ac:dyDescent="0.25">
      <c r="A492" s="4">
        <v>38990</v>
      </c>
      <c r="B492" s="3" t="s">
        <v>1259</v>
      </c>
      <c r="C492" s="9">
        <v>8482</v>
      </c>
      <c r="D492" s="10">
        <v>158</v>
      </c>
      <c r="E492" s="11">
        <v>95.7</v>
      </c>
      <c r="F492" s="12">
        <v>96.1</v>
      </c>
      <c r="G492" s="13">
        <v>94.7</v>
      </c>
      <c r="H492" s="3" t="s">
        <v>1259</v>
      </c>
      <c r="I492" s="3" t="s">
        <v>1259</v>
      </c>
      <c r="J492" s="3" t="s">
        <v>1259</v>
      </c>
      <c r="K492" s="3" t="s">
        <v>1259</v>
      </c>
      <c r="L492" s="3" t="s">
        <v>1259</v>
      </c>
      <c r="M492" s="3" t="s">
        <v>1259</v>
      </c>
      <c r="N492" s="3" t="s">
        <v>1259</v>
      </c>
      <c r="O492" s="3" t="s">
        <v>1259</v>
      </c>
      <c r="P492" s="3" t="s">
        <v>1259</v>
      </c>
      <c r="Q492" s="3" t="s">
        <v>1259</v>
      </c>
      <c r="R492" s="24">
        <v>90.6</v>
      </c>
      <c r="S492" s="25">
        <v>593.6</v>
      </c>
      <c r="T492" s="26">
        <v>93.3</v>
      </c>
      <c r="U492" s="27">
        <v>142.69999999999999</v>
      </c>
      <c r="V492" s="28">
        <v>156.9</v>
      </c>
      <c r="W492" s="29">
        <v>125.1</v>
      </c>
      <c r="X492" s="30">
        <v>125.9</v>
      </c>
      <c r="Y492" s="31">
        <v>119.9</v>
      </c>
      <c r="Z492" s="32">
        <v>121.5</v>
      </c>
      <c r="AA492" s="33">
        <v>122.1</v>
      </c>
      <c r="AB492" s="34">
        <v>131.6</v>
      </c>
      <c r="AC492" s="35">
        <v>134.4</v>
      </c>
      <c r="AD492" s="36">
        <v>123.1</v>
      </c>
      <c r="AE492" s="37">
        <v>183.4</v>
      </c>
      <c r="AF492" s="38">
        <v>218</v>
      </c>
      <c r="AG492" s="39">
        <v>313.10000000000002</v>
      </c>
      <c r="AH492" s="3" t="s">
        <v>1259</v>
      </c>
      <c r="AI492" s="3" t="s">
        <v>1259</v>
      </c>
      <c r="AJ492" s="3" t="s">
        <v>1259</v>
      </c>
      <c r="AK492" s="3" t="s">
        <v>1259</v>
      </c>
      <c r="AL492" s="44">
        <v>106.3</v>
      </c>
      <c r="AM492" s="3" t="s">
        <v>1259</v>
      </c>
      <c r="AN492" s="46">
        <v>74.7</v>
      </c>
      <c r="AO492" s="47">
        <v>241.654</v>
      </c>
      <c r="AP492" s="48">
        <v>99.6</v>
      </c>
      <c r="AQ492" s="49">
        <v>114.2</v>
      </c>
      <c r="AR492" s="3" t="s">
        <v>1259</v>
      </c>
      <c r="AS492" s="3" t="s">
        <v>1259</v>
      </c>
      <c r="AT492" s="3" t="s">
        <v>1259</v>
      </c>
      <c r="AU492" s="3" t="s">
        <v>1259</v>
      </c>
      <c r="AV492" s="3" t="s">
        <v>1259</v>
      </c>
      <c r="AW492" s="3" t="s">
        <v>1259</v>
      </c>
      <c r="AX492" s="56">
        <v>305.89999999999998</v>
      </c>
      <c r="AY492" s="57">
        <v>315.2</v>
      </c>
      <c r="AZ492" s="58">
        <v>318.89999999999998</v>
      </c>
      <c r="BA492" s="59">
        <v>298.5</v>
      </c>
    </row>
    <row r="493" spans="1:53" x14ac:dyDescent="0.25">
      <c r="A493" s="4">
        <v>39021</v>
      </c>
      <c r="B493" s="3" t="s">
        <v>1259</v>
      </c>
      <c r="C493" s="9">
        <v>8396</v>
      </c>
      <c r="D493" s="10">
        <v>160</v>
      </c>
      <c r="E493" s="11">
        <v>95.9</v>
      </c>
      <c r="F493" s="12">
        <v>96.2</v>
      </c>
      <c r="G493" s="13">
        <v>95</v>
      </c>
      <c r="H493" s="3" t="s">
        <v>1259</v>
      </c>
      <c r="I493" s="3" t="s">
        <v>1259</v>
      </c>
      <c r="J493" s="3" t="s">
        <v>1259</v>
      </c>
      <c r="K493" s="3" t="s">
        <v>1259</v>
      </c>
      <c r="L493" s="3" t="s">
        <v>1259</v>
      </c>
      <c r="M493" s="3" t="s">
        <v>1259</v>
      </c>
      <c r="N493" s="3" t="s">
        <v>1259</v>
      </c>
      <c r="O493" s="3" t="s">
        <v>1259</v>
      </c>
      <c r="P493" s="3" t="s">
        <v>1259</v>
      </c>
      <c r="Q493" s="3" t="s">
        <v>1259</v>
      </c>
      <c r="R493" s="24">
        <v>91.1</v>
      </c>
      <c r="S493" s="25">
        <v>600.29999999999995</v>
      </c>
      <c r="T493" s="26">
        <v>93.1</v>
      </c>
      <c r="U493" s="27">
        <v>143.9</v>
      </c>
      <c r="V493" s="28">
        <v>152</v>
      </c>
      <c r="W493" s="29">
        <v>126</v>
      </c>
      <c r="X493" s="30">
        <v>126.8</v>
      </c>
      <c r="Y493" s="31">
        <v>120.9</v>
      </c>
      <c r="Z493" s="32">
        <v>122.5</v>
      </c>
      <c r="AA493" s="33">
        <v>123</v>
      </c>
      <c r="AB493" s="34">
        <v>132.4</v>
      </c>
      <c r="AC493" s="35">
        <v>135.30000000000001</v>
      </c>
      <c r="AD493" s="36">
        <v>123.7</v>
      </c>
      <c r="AE493" s="37">
        <v>182.4</v>
      </c>
      <c r="AF493" s="38">
        <v>218.2</v>
      </c>
      <c r="AG493" s="39">
        <v>306.10000000000002</v>
      </c>
      <c r="AH493" s="3" t="s">
        <v>1259</v>
      </c>
      <c r="AI493" s="3" t="s">
        <v>1259</v>
      </c>
      <c r="AJ493" s="3" t="s">
        <v>1259</v>
      </c>
      <c r="AK493" s="3" t="s">
        <v>1259</v>
      </c>
      <c r="AL493" s="44">
        <v>106.7</v>
      </c>
      <c r="AM493" s="3" t="s">
        <v>1259</v>
      </c>
      <c r="AN493" s="46">
        <v>75.8</v>
      </c>
      <c r="AO493" s="47">
        <v>239.21100000000001</v>
      </c>
      <c r="AP493" s="48">
        <v>99.8</v>
      </c>
      <c r="AQ493" s="49">
        <v>114.4</v>
      </c>
      <c r="AR493" s="3" t="s">
        <v>1259</v>
      </c>
      <c r="AS493" s="3" t="s">
        <v>1259</v>
      </c>
      <c r="AT493" s="3" t="s">
        <v>1259</v>
      </c>
      <c r="AU493" s="3" t="s">
        <v>1259</v>
      </c>
      <c r="AV493" s="3" t="s">
        <v>1259</v>
      </c>
      <c r="AW493" s="3" t="s">
        <v>1259</v>
      </c>
      <c r="AX493" s="56">
        <v>309.8</v>
      </c>
      <c r="AY493" s="57">
        <v>321.10000000000002</v>
      </c>
      <c r="AZ493" s="58">
        <v>323</v>
      </c>
      <c r="BA493" s="59">
        <v>301.2</v>
      </c>
    </row>
    <row r="494" spans="1:53" x14ac:dyDescent="0.25">
      <c r="A494" s="4">
        <v>39051</v>
      </c>
      <c r="B494" s="3" t="s">
        <v>1259</v>
      </c>
      <c r="C494" s="9">
        <v>8514</v>
      </c>
      <c r="D494" s="10">
        <v>162</v>
      </c>
      <c r="E494" s="11">
        <v>96.4</v>
      </c>
      <c r="F494" s="12">
        <v>96.6</v>
      </c>
      <c r="G494" s="13">
        <v>95.9</v>
      </c>
      <c r="H494" s="3" t="s">
        <v>1259</v>
      </c>
      <c r="I494" s="3" t="s">
        <v>1259</v>
      </c>
      <c r="J494" s="3" t="s">
        <v>1259</v>
      </c>
      <c r="K494" s="3" t="s">
        <v>1259</v>
      </c>
      <c r="L494" s="3" t="s">
        <v>1259</v>
      </c>
      <c r="M494" s="3" t="s">
        <v>1259</v>
      </c>
      <c r="N494" s="3" t="s">
        <v>1259</v>
      </c>
      <c r="O494" s="3" t="s">
        <v>1259</v>
      </c>
      <c r="P494" s="3" t="s">
        <v>1259</v>
      </c>
      <c r="Q494" s="3" t="s">
        <v>1259</v>
      </c>
      <c r="R494" s="24">
        <v>91.6</v>
      </c>
      <c r="S494" s="25">
        <v>609</v>
      </c>
      <c r="T494" s="26">
        <v>93</v>
      </c>
      <c r="U494" s="27">
        <v>143.9</v>
      </c>
      <c r="V494" s="28">
        <v>153.69999999999999</v>
      </c>
      <c r="W494" s="29">
        <v>126.1</v>
      </c>
      <c r="X494" s="30">
        <v>126.9</v>
      </c>
      <c r="Y494" s="31">
        <v>120.7</v>
      </c>
      <c r="Z494" s="32">
        <v>122.9</v>
      </c>
      <c r="AA494" s="33">
        <v>123.4</v>
      </c>
      <c r="AB494" s="34">
        <v>131.9</v>
      </c>
      <c r="AC494" s="35">
        <v>134.6</v>
      </c>
      <c r="AD494" s="36">
        <v>123.4</v>
      </c>
      <c r="AE494" s="37">
        <v>180.2</v>
      </c>
      <c r="AF494" s="38">
        <v>218.5</v>
      </c>
      <c r="AG494" s="39">
        <v>308.39999999999998</v>
      </c>
      <c r="AH494" s="3" t="s">
        <v>1259</v>
      </c>
      <c r="AI494" s="3" t="s">
        <v>1259</v>
      </c>
      <c r="AJ494" s="3" t="s">
        <v>1259</v>
      </c>
      <c r="AK494" s="3" t="s">
        <v>1259</v>
      </c>
      <c r="AL494" s="44">
        <v>109.7</v>
      </c>
      <c r="AM494" s="3" t="s">
        <v>1259</v>
      </c>
      <c r="AN494" s="46">
        <v>78.099999999999994</v>
      </c>
      <c r="AO494" s="47">
        <v>235.66</v>
      </c>
      <c r="AP494" s="48">
        <v>100.1</v>
      </c>
      <c r="AQ494" s="49">
        <v>114.2</v>
      </c>
      <c r="AR494" s="3" t="s">
        <v>1259</v>
      </c>
      <c r="AS494" s="3" t="s">
        <v>1259</v>
      </c>
      <c r="AT494" s="3" t="s">
        <v>1259</v>
      </c>
      <c r="AU494" s="3" t="s">
        <v>1259</v>
      </c>
      <c r="AV494" s="3" t="s">
        <v>1259</v>
      </c>
      <c r="AW494" s="3" t="s">
        <v>1259</v>
      </c>
      <c r="AX494" s="56">
        <v>314.3</v>
      </c>
      <c r="AY494" s="57">
        <v>326.89999999999998</v>
      </c>
      <c r="AZ494" s="58">
        <v>327.8</v>
      </c>
      <c r="BA494" s="59">
        <v>304.2</v>
      </c>
    </row>
    <row r="495" spans="1:53" x14ac:dyDescent="0.25">
      <c r="A495" s="4">
        <v>39082</v>
      </c>
      <c r="B495" s="3" t="s">
        <v>1259</v>
      </c>
      <c r="C495" s="9">
        <v>8503</v>
      </c>
      <c r="D495" s="10">
        <v>164</v>
      </c>
      <c r="E495" s="11">
        <v>96.4</v>
      </c>
      <c r="F495" s="12">
        <v>96.5</v>
      </c>
      <c r="G495" s="13">
        <v>96.4</v>
      </c>
      <c r="H495" s="3" t="s">
        <v>1259</v>
      </c>
      <c r="I495" s="3" t="s">
        <v>1259</v>
      </c>
      <c r="J495" s="3" t="s">
        <v>1259</v>
      </c>
      <c r="K495" s="3" t="s">
        <v>1259</v>
      </c>
      <c r="L495" s="3" t="s">
        <v>1259</v>
      </c>
      <c r="M495" s="3" t="s">
        <v>1259</v>
      </c>
      <c r="N495" s="3" t="s">
        <v>1259</v>
      </c>
      <c r="O495" s="3" t="s">
        <v>1259</v>
      </c>
      <c r="P495" s="3" t="s">
        <v>1259</v>
      </c>
      <c r="Q495" s="3" t="s">
        <v>1259</v>
      </c>
      <c r="R495" s="24">
        <v>92.7</v>
      </c>
      <c r="S495" s="25">
        <v>594.4</v>
      </c>
      <c r="T495" s="26">
        <v>93.8</v>
      </c>
      <c r="U495" s="27">
        <v>140.30000000000001</v>
      </c>
      <c r="V495" s="28">
        <v>156.5</v>
      </c>
      <c r="W495" s="29">
        <v>127.3</v>
      </c>
      <c r="X495" s="30">
        <v>128.30000000000001</v>
      </c>
      <c r="Y495" s="31">
        <v>120.8</v>
      </c>
      <c r="Z495" s="32">
        <v>124</v>
      </c>
      <c r="AA495" s="33">
        <v>124.7</v>
      </c>
      <c r="AB495" s="34">
        <v>133.1</v>
      </c>
      <c r="AC495" s="35">
        <v>136.19999999999999</v>
      </c>
      <c r="AD495" s="36">
        <v>123.7</v>
      </c>
      <c r="AE495" s="37">
        <v>178.6</v>
      </c>
      <c r="AF495" s="38">
        <v>217.9</v>
      </c>
      <c r="AG495" s="39">
        <v>306.3</v>
      </c>
      <c r="AH495" s="3" t="s">
        <v>1259</v>
      </c>
      <c r="AI495" s="3" t="s">
        <v>1259</v>
      </c>
      <c r="AJ495" s="3" t="s">
        <v>1259</v>
      </c>
      <c r="AK495" s="3" t="s">
        <v>1259</v>
      </c>
      <c r="AL495" s="44">
        <v>110.5</v>
      </c>
      <c r="AM495" s="3" t="s">
        <v>1259</v>
      </c>
      <c r="AN495" s="46">
        <v>79.599999999999994</v>
      </c>
      <c r="AO495" s="47">
        <v>237.90299999999999</v>
      </c>
      <c r="AP495" s="48">
        <v>100</v>
      </c>
      <c r="AQ495" s="49">
        <v>114.1</v>
      </c>
      <c r="AR495" s="3" t="s">
        <v>1259</v>
      </c>
      <c r="AS495" s="3" t="s">
        <v>1259</v>
      </c>
      <c r="AT495" s="3" t="s">
        <v>1259</v>
      </c>
      <c r="AU495" s="3" t="s">
        <v>1259</v>
      </c>
      <c r="AV495" s="3" t="s">
        <v>1259</v>
      </c>
      <c r="AW495" s="3" t="s">
        <v>1259</v>
      </c>
      <c r="AX495" s="56">
        <v>319</v>
      </c>
      <c r="AY495" s="57">
        <v>332.3</v>
      </c>
      <c r="AZ495" s="58">
        <v>333.1</v>
      </c>
      <c r="BA495" s="59">
        <v>307.3</v>
      </c>
    </row>
    <row r="496" spans="1:53" x14ac:dyDescent="0.25">
      <c r="A496" s="4">
        <v>39113</v>
      </c>
      <c r="B496" s="3" t="s">
        <v>1259</v>
      </c>
      <c r="C496" s="9">
        <v>8880</v>
      </c>
      <c r="D496" s="10">
        <v>166.2</v>
      </c>
      <c r="E496" s="11">
        <v>96.8</v>
      </c>
      <c r="F496" s="12">
        <v>96.9</v>
      </c>
      <c r="G496" s="13">
        <v>96.5</v>
      </c>
      <c r="H496" s="3" t="s">
        <v>1259</v>
      </c>
      <c r="I496" s="3" t="s">
        <v>1259</v>
      </c>
      <c r="J496" s="3" t="s">
        <v>1259</v>
      </c>
      <c r="K496" s="3" t="s">
        <v>1259</v>
      </c>
      <c r="L496" s="3" t="s">
        <v>1259</v>
      </c>
      <c r="M496" s="3" t="s">
        <v>1259</v>
      </c>
      <c r="N496" s="3" t="s">
        <v>1259</v>
      </c>
      <c r="O496" s="3" t="s">
        <v>1259</v>
      </c>
      <c r="P496" s="3" t="s">
        <v>1259</v>
      </c>
      <c r="Q496" s="3" t="s">
        <v>1259</v>
      </c>
      <c r="R496" s="24">
        <v>92.7</v>
      </c>
      <c r="S496" s="25">
        <v>595.70000000000005</v>
      </c>
      <c r="T496" s="26">
        <v>95.2</v>
      </c>
      <c r="U496" s="27">
        <v>145.6</v>
      </c>
      <c r="V496" s="28">
        <v>158.9</v>
      </c>
      <c r="W496" s="29">
        <v>128.4</v>
      </c>
      <c r="X496" s="30">
        <v>129.30000000000001</v>
      </c>
      <c r="Y496" s="31">
        <v>122.5</v>
      </c>
      <c r="Z496" s="32">
        <v>125.6</v>
      </c>
      <c r="AA496" s="33">
        <v>126.4</v>
      </c>
      <c r="AB496" s="34">
        <v>133.4</v>
      </c>
      <c r="AC496" s="35">
        <v>135.69999999999999</v>
      </c>
      <c r="AD496" s="36">
        <v>125.9</v>
      </c>
      <c r="AE496" s="37">
        <v>179.7</v>
      </c>
      <c r="AF496" s="38">
        <v>216.3</v>
      </c>
      <c r="AG496" s="39">
        <v>313.39999999999998</v>
      </c>
      <c r="AH496" s="3" t="s">
        <v>1259</v>
      </c>
      <c r="AI496" s="3" t="s">
        <v>1259</v>
      </c>
      <c r="AJ496" s="3" t="s">
        <v>1259</v>
      </c>
      <c r="AK496" s="3" t="s">
        <v>1259</v>
      </c>
      <c r="AL496" s="44">
        <v>107.6</v>
      </c>
      <c r="AM496" s="3" t="s">
        <v>1259</v>
      </c>
      <c r="AN496" s="46">
        <v>80.3</v>
      </c>
      <c r="AO496" s="47">
        <v>243.16</v>
      </c>
      <c r="AP496" s="48">
        <v>100.8</v>
      </c>
      <c r="AQ496" s="49">
        <v>114.3</v>
      </c>
      <c r="AR496" s="3" t="s">
        <v>1259</v>
      </c>
      <c r="AS496" s="3" t="s">
        <v>1259</v>
      </c>
      <c r="AT496" s="3" t="s">
        <v>1259</v>
      </c>
      <c r="AU496" s="3" t="s">
        <v>1259</v>
      </c>
      <c r="AV496" s="3" t="s">
        <v>1259</v>
      </c>
      <c r="AW496" s="3" t="s">
        <v>1259</v>
      </c>
      <c r="AX496" s="56">
        <v>323.7</v>
      </c>
      <c r="AY496" s="57">
        <v>337.4</v>
      </c>
      <c r="AZ496" s="58">
        <v>338.4</v>
      </c>
      <c r="BA496" s="59">
        <v>309.89999999999998</v>
      </c>
    </row>
    <row r="497" spans="1:53" x14ac:dyDescent="0.25">
      <c r="A497" s="4">
        <v>39141</v>
      </c>
      <c r="B497" s="3" t="s">
        <v>1259</v>
      </c>
      <c r="C497" s="9">
        <v>9052</v>
      </c>
      <c r="D497" s="10">
        <v>168.4</v>
      </c>
      <c r="E497" s="11">
        <v>97.2</v>
      </c>
      <c r="F497" s="12">
        <v>97.4</v>
      </c>
      <c r="G497" s="13">
        <v>96.9</v>
      </c>
      <c r="H497" s="3" t="s">
        <v>1259</v>
      </c>
      <c r="I497" s="3" t="s">
        <v>1259</v>
      </c>
      <c r="J497" s="3" t="s">
        <v>1259</v>
      </c>
      <c r="K497" s="3" t="s">
        <v>1259</v>
      </c>
      <c r="L497" s="3" t="s">
        <v>1259</v>
      </c>
      <c r="M497" s="3" t="s">
        <v>1259</v>
      </c>
      <c r="N497" s="3" t="s">
        <v>1259</v>
      </c>
      <c r="O497" s="3" t="s">
        <v>1259</v>
      </c>
      <c r="P497" s="3" t="s">
        <v>1259</v>
      </c>
      <c r="Q497" s="3" t="s">
        <v>1259</v>
      </c>
      <c r="R497" s="24">
        <v>93</v>
      </c>
      <c r="S497" s="25">
        <v>612.29999999999995</v>
      </c>
      <c r="T497" s="26">
        <v>96.6</v>
      </c>
      <c r="U497" s="27">
        <v>148.19999999999999</v>
      </c>
      <c r="V497" s="28">
        <v>157.9</v>
      </c>
      <c r="W497" s="29">
        <v>129.6</v>
      </c>
      <c r="X497" s="30">
        <v>130.5</v>
      </c>
      <c r="Y497" s="31">
        <v>123.9</v>
      </c>
      <c r="Z497" s="32">
        <v>126.9</v>
      </c>
      <c r="AA497" s="33">
        <v>127.6</v>
      </c>
      <c r="AB497" s="34">
        <v>134.5</v>
      </c>
      <c r="AC497" s="35">
        <v>136.69999999999999</v>
      </c>
      <c r="AD497" s="36">
        <v>127.4</v>
      </c>
      <c r="AE497" s="37">
        <v>179.7</v>
      </c>
      <c r="AF497" s="38">
        <v>219.8</v>
      </c>
      <c r="AG497" s="39">
        <v>314.2</v>
      </c>
      <c r="AH497" s="3" t="s">
        <v>1259</v>
      </c>
      <c r="AI497" s="3" t="s">
        <v>1259</v>
      </c>
      <c r="AJ497" s="3" t="s">
        <v>1259</v>
      </c>
      <c r="AK497" s="3" t="s">
        <v>1259</v>
      </c>
      <c r="AL497" s="44">
        <v>111.9</v>
      </c>
      <c r="AM497" s="3" t="s">
        <v>1259</v>
      </c>
      <c r="AN497" s="46">
        <v>80.599999999999994</v>
      </c>
      <c r="AO497" s="47">
        <v>240.09399999999999</v>
      </c>
      <c r="AP497" s="48">
        <v>100.9</v>
      </c>
      <c r="AQ497" s="49">
        <v>114.7</v>
      </c>
      <c r="AR497" s="3" t="s">
        <v>1259</v>
      </c>
      <c r="AS497" s="3" t="s">
        <v>1259</v>
      </c>
      <c r="AT497" s="3" t="s">
        <v>1259</v>
      </c>
      <c r="AU497" s="3" t="s">
        <v>1259</v>
      </c>
      <c r="AV497" s="3" t="s">
        <v>1259</v>
      </c>
      <c r="AW497" s="3" t="s">
        <v>1259</v>
      </c>
      <c r="AX497" s="56">
        <v>328.2</v>
      </c>
      <c r="AY497" s="57">
        <v>342.2</v>
      </c>
      <c r="AZ497" s="58">
        <v>343.6</v>
      </c>
      <c r="BA497" s="59">
        <v>311.60000000000002</v>
      </c>
    </row>
    <row r="498" spans="1:53" x14ac:dyDescent="0.25">
      <c r="A498" s="4">
        <v>39172</v>
      </c>
      <c r="B498" s="3" t="s">
        <v>1259</v>
      </c>
      <c r="C498" s="9">
        <v>9214</v>
      </c>
      <c r="D498" s="10">
        <v>170.7</v>
      </c>
      <c r="E498" s="11">
        <v>97.6</v>
      </c>
      <c r="F498" s="12">
        <v>97.7</v>
      </c>
      <c r="G498" s="13">
        <v>97.4</v>
      </c>
      <c r="H498" s="3" t="s">
        <v>1259</v>
      </c>
      <c r="I498" s="3" t="s">
        <v>1259</v>
      </c>
      <c r="J498" s="3" t="s">
        <v>1259</v>
      </c>
      <c r="K498" s="3" t="s">
        <v>1259</v>
      </c>
      <c r="L498" s="3" t="s">
        <v>1259</v>
      </c>
      <c r="M498" s="3" t="s">
        <v>1259</v>
      </c>
      <c r="N498" s="3" t="s">
        <v>1259</v>
      </c>
      <c r="O498" s="3" t="s">
        <v>1259</v>
      </c>
      <c r="P498" s="3" t="s">
        <v>1259</v>
      </c>
      <c r="Q498" s="3" t="s">
        <v>1259</v>
      </c>
      <c r="R498" s="24">
        <v>93.7</v>
      </c>
      <c r="S498" s="25">
        <v>625.20000000000005</v>
      </c>
      <c r="T498" s="26">
        <v>97.9</v>
      </c>
      <c r="U498" s="27">
        <v>151.6</v>
      </c>
      <c r="V498" s="28">
        <v>159.69999999999999</v>
      </c>
      <c r="W498" s="29">
        <v>129.9</v>
      </c>
      <c r="X498" s="30">
        <v>130.9</v>
      </c>
      <c r="Y498" s="31">
        <v>123.2</v>
      </c>
      <c r="Z498" s="32">
        <v>127.7</v>
      </c>
      <c r="AA498" s="33">
        <v>128.4</v>
      </c>
      <c r="AB498" s="34">
        <v>133.9</v>
      </c>
      <c r="AC498" s="35">
        <v>136.4</v>
      </c>
      <c r="AD498" s="36">
        <v>126</v>
      </c>
      <c r="AE498" s="37">
        <v>178.5</v>
      </c>
      <c r="AF498" s="38">
        <v>222</v>
      </c>
      <c r="AG498" s="39">
        <v>321.8</v>
      </c>
      <c r="AH498" s="3" t="s">
        <v>1259</v>
      </c>
      <c r="AI498" s="3" t="s">
        <v>1259</v>
      </c>
      <c r="AJ498" s="3" t="s">
        <v>1259</v>
      </c>
      <c r="AK498" s="3" t="s">
        <v>1259</v>
      </c>
      <c r="AL498" s="44">
        <v>116.9</v>
      </c>
      <c r="AM498" s="3" t="s">
        <v>1259</v>
      </c>
      <c r="AN498" s="46">
        <v>80.7</v>
      </c>
      <c r="AO498" s="47">
        <v>244.05600000000001</v>
      </c>
      <c r="AP498" s="48">
        <v>101.5</v>
      </c>
      <c r="AQ498" s="49">
        <v>115.5</v>
      </c>
      <c r="AR498" s="3" t="s">
        <v>1259</v>
      </c>
      <c r="AS498" s="3" t="s">
        <v>1259</v>
      </c>
      <c r="AT498" s="3" t="s">
        <v>1259</v>
      </c>
      <c r="AU498" s="3" t="s">
        <v>1259</v>
      </c>
      <c r="AV498" s="3" t="s">
        <v>1259</v>
      </c>
      <c r="AW498" s="3" t="s">
        <v>1259</v>
      </c>
      <c r="AX498" s="56">
        <v>332.4</v>
      </c>
      <c r="AY498" s="57">
        <v>346.9</v>
      </c>
      <c r="AZ498" s="58">
        <v>348.7</v>
      </c>
      <c r="BA498" s="59">
        <v>312.89999999999998</v>
      </c>
    </row>
    <row r="499" spans="1:53" x14ac:dyDescent="0.25">
      <c r="A499" s="4">
        <v>39202</v>
      </c>
      <c r="B499" s="3" t="s">
        <v>1259</v>
      </c>
      <c r="C499" s="9">
        <v>9386</v>
      </c>
      <c r="D499" s="10">
        <v>173.1</v>
      </c>
      <c r="E499" s="11">
        <v>98.4</v>
      </c>
      <c r="F499" s="12">
        <v>98.4</v>
      </c>
      <c r="G499" s="13">
        <v>98.3</v>
      </c>
      <c r="H499" s="3" t="s">
        <v>1259</v>
      </c>
      <c r="I499" s="3" t="s">
        <v>1259</v>
      </c>
      <c r="J499" s="3" t="s">
        <v>1259</v>
      </c>
      <c r="K499" s="3" t="s">
        <v>1259</v>
      </c>
      <c r="L499" s="3" t="s">
        <v>1259</v>
      </c>
      <c r="M499" s="3" t="s">
        <v>1259</v>
      </c>
      <c r="N499" s="3" t="s">
        <v>1259</v>
      </c>
      <c r="O499" s="3" t="s">
        <v>1259</v>
      </c>
      <c r="P499" s="3" t="s">
        <v>1259</v>
      </c>
      <c r="Q499" s="3" t="s">
        <v>1259</v>
      </c>
      <c r="R499" s="24">
        <v>95.6</v>
      </c>
      <c r="S499" s="25">
        <v>641.5</v>
      </c>
      <c r="T499" s="26">
        <v>98.7</v>
      </c>
      <c r="U499" s="27">
        <v>153</v>
      </c>
      <c r="V499" s="28">
        <v>165.1</v>
      </c>
      <c r="W499" s="29">
        <v>130.30000000000001</v>
      </c>
      <c r="X499" s="30">
        <v>131.69999999999999</v>
      </c>
      <c r="Y499" s="31">
        <v>121.6</v>
      </c>
      <c r="Z499" s="32">
        <v>128.1</v>
      </c>
      <c r="AA499" s="33">
        <v>128.9</v>
      </c>
      <c r="AB499" s="34">
        <v>134</v>
      </c>
      <c r="AC499" s="35">
        <v>137.80000000000001</v>
      </c>
      <c r="AD499" s="36">
        <v>123.3</v>
      </c>
      <c r="AE499" s="37">
        <v>177.3</v>
      </c>
      <c r="AF499" s="38">
        <v>227.2</v>
      </c>
      <c r="AG499" s="39">
        <v>324</v>
      </c>
      <c r="AH499" s="3" t="s">
        <v>1259</v>
      </c>
      <c r="AI499" s="3" t="s">
        <v>1259</v>
      </c>
      <c r="AJ499" s="3" t="s">
        <v>1259</v>
      </c>
      <c r="AK499" s="43">
        <v>111.2</v>
      </c>
      <c r="AL499" s="44">
        <v>113.4</v>
      </c>
      <c r="AM499" s="45">
        <v>100</v>
      </c>
      <c r="AN499" s="46">
        <v>80.8</v>
      </c>
      <c r="AO499" s="47">
        <v>244.148</v>
      </c>
      <c r="AP499" s="48">
        <v>101.8</v>
      </c>
      <c r="AQ499" s="49">
        <v>114.3</v>
      </c>
      <c r="AR499" s="3" t="s">
        <v>1259</v>
      </c>
      <c r="AS499" s="3" t="s">
        <v>1259</v>
      </c>
      <c r="AT499" s="3" t="s">
        <v>1259</v>
      </c>
      <c r="AU499" s="3" t="s">
        <v>1259</v>
      </c>
      <c r="AV499" s="3" t="s">
        <v>1259</v>
      </c>
      <c r="AW499" s="3" t="s">
        <v>1259</v>
      </c>
      <c r="AX499" s="56">
        <v>336.3</v>
      </c>
      <c r="AY499" s="57">
        <v>351.9</v>
      </c>
      <c r="AZ499" s="58">
        <v>354</v>
      </c>
      <c r="BA499" s="59">
        <v>314.5</v>
      </c>
    </row>
    <row r="500" spans="1:53" x14ac:dyDescent="0.25">
      <c r="A500" s="4">
        <v>39233</v>
      </c>
      <c r="B500" s="3" t="s">
        <v>1259</v>
      </c>
      <c r="C500" s="9">
        <v>9580</v>
      </c>
      <c r="D500" s="10">
        <v>175.6</v>
      </c>
      <c r="E500" s="11">
        <v>99.4</v>
      </c>
      <c r="F500" s="12">
        <v>99.6</v>
      </c>
      <c r="G500" s="13">
        <v>99.1</v>
      </c>
      <c r="H500" s="3" t="s">
        <v>1259</v>
      </c>
      <c r="I500" s="3" t="s">
        <v>1259</v>
      </c>
      <c r="J500" s="3" t="s">
        <v>1259</v>
      </c>
      <c r="K500" s="3" t="s">
        <v>1259</v>
      </c>
      <c r="L500" s="3" t="s">
        <v>1259</v>
      </c>
      <c r="M500" s="3" t="s">
        <v>1259</v>
      </c>
      <c r="N500" s="3" t="s">
        <v>1259</v>
      </c>
      <c r="O500" s="3" t="s">
        <v>1259</v>
      </c>
      <c r="P500" s="3" t="s">
        <v>1259</v>
      </c>
      <c r="Q500" s="3" t="s">
        <v>1259</v>
      </c>
      <c r="R500" s="24">
        <v>96.7</v>
      </c>
      <c r="S500" s="25">
        <v>644.9</v>
      </c>
      <c r="T500" s="26">
        <v>100.5</v>
      </c>
      <c r="U500" s="27">
        <v>155.5</v>
      </c>
      <c r="V500" s="28">
        <v>169.5</v>
      </c>
      <c r="W500" s="29">
        <v>130.19999999999999</v>
      </c>
      <c r="X500" s="30">
        <v>131.5</v>
      </c>
      <c r="Y500" s="31">
        <v>121.7</v>
      </c>
      <c r="Z500" s="32">
        <v>128.69999999999999</v>
      </c>
      <c r="AA500" s="33">
        <v>129.4</v>
      </c>
      <c r="AB500" s="34">
        <v>132.69999999999999</v>
      </c>
      <c r="AC500" s="35">
        <v>135.9</v>
      </c>
      <c r="AD500" s="36">
        <v>123.1</v>
      </c>
      <c r="AE500" s="37">
        <v>180.1</v>
      </c>
      <c r="AF500" s="38">
        <v>229.2</v>
      </c>
      <c r="AG500" s="39">
        <v>335.7</v>
      </c>
      <c r="AH500" s="3" t="s">
        <v>1259</v>
      </c>
      <c r="AI500" s="3" t="s">
        <v>1259</v>
      </c>
      <c r="AJ500" s="3" t="s">
        <v>1259</v>
      </c>
      <c r="AK500" s="43">
        <v>115.4</v>
      </c>
      <c r="AL500" s="44">
        <v>112.6</v>
      </c>
      <c r="AM500" s="45">
        <v>100.7</v>
      </c>
      <c r="AN500" s="46">
        <v>80.8</v>
      </c>
      <c r="AO500" s="47">
        <v>246.215</v>
      </c>
      <c r="AP500" s="48">
        <v>102.3</v>
      </c>
      <c r="AQ500" s="49">
        <v>114.4</v>
      </c>
      <c r="AR500" s="3" t="s">
        <v>1259</v>
      </c>
      <c r="AS500" s="3" t="s">
        <v>1259</v>
      </c>
      <c r="AT500" s="3" t="s">
        <v>1259</v>
      </c>
      <c r="AU500" s="3" t="s">
        <v>1259</v>
      </c>
      <c r="AV500" s="3" t="s">
        <v>1259</v>
      </c>
      <c r="AW500" s="3" t="s">
        <v>1259</v>
      </c>
      <c r="AX500" s="56">
        <v>339.9</v>
      </c>
      <c r="AY500" s="57">
        <v>357.1</v>
      </c>
      <c r="AZ500" s="58">
        <v>359.1</v>
      </c>
      <c r="BA500" s="59">
        <v>317.10000000000002</v>
      </c>
    </row>
    <row r="501" spans="1:53" x14ac:dyDescent="0.25">
      <c r="A501" s="4">
        <v>39263</v>
      </c>
      <c r="B501" s="3" t="s">
        <v>1259</v>
      </c>
      <c r="C501" s="9">
        <v>9795</v>
      </c>
      <c r="D501" s="10">
        <v>178.2</v>
      </c>
      <c r="E501" s="11">
        <v>100</v>
      </c>
      <c r="F501" s="12">
        <v>100.1</v>
      </c>
      <c r="G501" s="13">
        <v>99.9</v>
      </c>
      <c r="H501" s="3" t="s">
        <v>1259</v>
      </c>
      <c r="I501" s="3" t="s">
        <v>1259</v>
      </c>
      <c r="J501" s="3" t="s">
        <v>1259</v>
      </c>
      <c r="K501" s="3" t="s">
        <v>1259</v>
      </c>
      <c r="L501" s="3" t="s">
        <v>1259</v>
      </c>
      <c r="M501" s="3" t="s">
        <v>1259</v>
      </c>
      <c r="N501" s="3" t="s">
        <v>1259</v>
      </c>
      <c r="O501" s="3" t="s">
        <v>1259</v>
      </c>
      <c r="P501" s="3" t="s">
        <v>1259</v>
      </c>
      <c r="Q501" s="3" t="s">
        <v>1259</v>
      </c>
      <c r="R501" s="24">
        <v>97.7</v>
      </c>
      <c r="S501" s="25">
        <v>645.5</v>
      </c>
      <c r="T501" s="26">
        <v>101.6</v>
      </c>
      <c r="U501" s="27">
        <v>160.1</v>
      </c>
      <c r="V501" s="28">
        <v>171.4</v>
      </c>
      <c r="W501" s="29">
        <v>130.19999999999999</v>
      </c>
      <c r="X501" s="30">
        <v>131.4</v>
      </c>
      <c r="Y501" s="31">
        <v>122.5</v>
      </c>
      <c r="Z501" s="32">
        <v>128.4</v>
      </c>
      <c r="AA501" s="33">
        <v>129.1</v>
      </c>
      <c r="AB501" s="34">
        <v>133.4</v>
      </c>
      <c r="AC501" s="35">
        <v>136.6</v>
      </c>
      <c r="AD501" s="36">
        <v>123.9</v>
      </c>
      <c r="AE501" s="37">
        <v>184.5</v>
      </c>
      <c r="AF501" s="38">
        <v>233.3</v>
      </c>
      <c r="AG501" s="39">
        <v>337.4</v>
      </c>
      <c r="AH501" s="3" t="s">
        <v>1259</v>
      </c>
      <c r="AI501" s="3" t="s">
        <v>1259</v>
      </c>
      <c r="AJ501" s="3" t="s">
        <v>1259</v>
      </c>
      <c r="AK501" s="43">
        <v>112.4</v>
      </c>
      <c r="AL501" s="44">
        <v>115.3</v>
      </c>
      <c r="AM501" s="45">
        <v>103.4</v>
      </c>
      <c r="AN501" s="46">
        <v>80.900000000000006</v>
      </c>
      <c r="AO501" s="47">
        <v>247.32300000000001</v>
      </c>
      <c r="AP501" s="48">
        <v>102.7</v>
      </c>
      <c r="AQ501" s="49">
        <v>114.5</v>
      </c>
      <c r="AR501" s="3" t="s">
        <v>1259</v>
      </c>
      <c r="AS501" s="3" t="s">
        <v>1259</v>
      </c>
      <c r="AT501" s="3" t="s">
        <v>1259</v>
      </c>
      <c r="AU501" s="3" t="s">
        <v>1259</v>
      </c>
      <c r="AV501" s="3" t="s">
        <v>1259</v>
      </c>
      <c r="AW501" s="3" t="s">
        <v>1259</v>
      </c>
      <c r="AX501" s="56">
        <v>343.2</v>
      </c>
      <c r="AY501" s="57">
        <v>362.4</v>
      </c>
      <c r="AZ501" s="58">
        <v>364.1</v>
      </c>
      <c r="BA501" s="59">
        <v>320.7</v>
      </c>
    </row>
    <row r="502" spans="1:53" x14ac:dyDescent="0.25">
      <c r="A502" s="4">
        <v>39294</v>
      </c>
      <c r="B502" s="3" t="s">
        <v>1259</v>
      </c>
      <c r="C502" s="9">
        <v>10075</v>
      </c>
      <c r="D502" s="10">
        <v>180.9</v>
      </c>
      <c r="E502" s="11">
        <v>101</v>
      </c>
      <c r="F502" s="12">
        <v>100.8</v>
      </c>
      <c r="G502" s="13">
        <v>101.4</v>
      </c>
      <c r="H502" s="3" t="s">
        <v>1259</v>
      </c>
      <c r="I502" s="3" t="s">
        <v>1259</v>
      </c>
      <c r="J502" s="3" t="s">
        <v>1259</v>
      </c>
      <c r="K502" s="3" t="s">
        <v>1259</v>
      </c>
      <c r="L502" s="3" t="s">
        <v>1259</v>
      </c>
      <c r="M502" s="3" t="s">
        <v>1259</v>
      </c>
      <c r="N502" s="3" t="s">
        <v>1259</v>
      </c>
      <c r="O502" s="3" t="s">
        <v>1259</v>
      </c>
      <c r="P502" s="3" t="s">
        <v>1259</v>
      </c>
      <c r="Q502" s="3" t="s">
        <v>1259</v>
      </c>
      <c r="R502" s="24">
        <v>99</v>
      </c>
      <c r="S502" s="25">
        <v>649.20000000000005</v>
      </c>
      <c r="T502" s="26">
        <v>102.8</v>
      </c>
      <c r="U502" s="27">
        <v>164</v>
      </c>
      <c r="V502" s="28">
        <v>174.9</v>
      </c>
      <c r="W502" s="29">
        <v>130.19999999999999</v>
      </c>
      <c r="X502" s="30">
        <v>131.4</v>
      </c>
      <c r="Y502" s="31">
        <v>123</v>
      </c>
      <c r="Z502" s="32">
        <v>128.5</v>
      </c>
      <c r="AA502" s="33">
        <v>129.19999999999999</v>
      </c>
      <c r="AB502" s="34">
        <v>133.30000000000001</v>
      </c>
      <c r="AC502" s="35">
        <v>135.9</v>
      </c>
      <c r="AD502" s="36">
        <v>125.4</v>
      </c>
      <c r="AE502" s="37">
        <v>187.4</v>
      </c>
      <c r="AF502" s="38">
        <v>237</v>
      </c>
      <c r="AG502" s="39">
        <v>342.1</v>
      </c>
      <c r="AH502" s="3" t="s">
        <v>1259</v>
      </c>
      <c r="AI502" s="3" t="s">
        <v>1259</v>
      </c>
      <c r="AJ502" s="3" t="s">
        <v>1259</v>
      </c>
      <c r="AK502" s="43">
        <v>112</v>
      </c>
      <c r="AL502" s="44">
        <v>112.6</v>
      </c>
      <c r="AM502" s="45">
        <v>100.4</v>
      </c>
      <c r="AN502" s="46">
        <v>81.2</v>
      </c>
      <c r="AO502" s="47">
        <v>249.941</v>
      </c>
      <c r="AP502" s="48">
        <v>103.3</v>
      </c>
      <c r="AQ502" s="49">
        <v>115.1</v>
      </c>
      <c r="AR502" s="3" t="s">
        <v>1259</v>
      </c>
      <c r="AS502" s="3" t="s">
        <v>1259</v>
      </c>
      <c r="AT502" s="3" t="s">
        <v>1259</v>
      </c>
      <c r="AU502" s="3" t="s">
        <v>1259</v>
      </c>
      <c r="AV502" s="3" t="s">
        <v>1259</v>
      </c>
      <c r="AW502" s="3" t="s">
        <v>1259</v>
      </c>
      <c r="AX502" s="56">
        <v>346.1</v>
      </c>
      <c r="AY502" s="57">
        <v>367.2</v>
      </c>
      <c r="AZ502" s="58">
        <v>368.6</v>
      </c>
      <c r="BA502" s="59">
        <v>325.3</v>
      </c>
    </row>
    <row r="503" spans="1:53" x14ac:dyDescent="0.25">
      <c r="A503" s="4">
        <v>39325</v>
      </c>
      <c r="B503" s="3" t="s">
        <v>1259</v>
      </c>
      <c r="C503" s="9">
        <v>10387</v>
      </c>
      <c r="D503" s="10">
        <v>183.7</v>
      </c>
      <c r="E503" s="11">
        <v>101.4</v>
      </c>
      <c r="F503" s="12">
        <v>101.4</v>
      </c>
      <c r="G503" s="13">
        <v>101.5</v>
      </c>
      <c r="H503" s="3" t="s">
        <v>1259</v>
      </c>
      <c r="I503" s="3" t="s">
        <v>1259</v>
      </c>
      <c r="J503" s="3" t="s">
        <v>1259</v>
      </c>
      <c r="K503" s="3" t="s">
        <v>1259</v>
      </c>
      <c r="L503" s="3" t="s">
        <v>1259</v>
      </c>
      <c r="M503" s="3" t="s">
        <v>1259</v>
      </c>
      <c r="N503" s="3" t="s">
        <v>1259</v>
      </c>
      <c r="O503" s="3" t="s">
        <v>1259</v>
      </c>
      <c r="P503" s="3" t="s">
        <v>1259</v>
      </c>
      <c r="Q503" s="3" t="s">
        <v>1259</v>
      </c>
      <c r="R503" s="24">
        <v>99.5</v>
      </c>
      <c r="S503" s="25">
        <v>650.79999999999995</v>
      </c>
      <c r="T503" s="26">
        <v>104</v>
      </c>
      <c r="U503" s="27">
        <v>168.3</v>
      </c>
      <c r="V503" s="28">
        <v>176.4</v>
      </c>
      <c r="W503" s="29">
        <v>130.4</v>
      </c>
      <c r="X503" s="30">
        <v>131.69999999999999</v>
      </c>
      <c r="Y503" s="31">
        <v>122.1</v>
      </c>
      <c r="Z503" s="32">
        <v>128.5</v>
      </c>
      <c r="AA503" s="33">
        <v>129.30000000000001</v>
      </c>
      <c r="AB503" s="34">
        <v>133.6</v>
      </c>
      <c r="AC503" s="35">
        <v>136.80000000000001</v>
      </c>
      <c r="AD503" s="36">
        <v>124.1</v>
      </c>
      <c r="AE503" s="37">
        <v>186.3</v>
      </c>
      <c r="AF503" s="38">
        <v>240</v>
      </c>
      <c r="AG503" s="39">
        <v>344.7</v>
      </c>
      <c r="AH503" s="3" t="s">
        <v>1259</v>
      </c>
      <c r="AI503" s="3" t="s">
        <v>1259</v>
      </c>
      <c r="AJ503" s="3" t="s">
        <v>1259</v>
      </c>
      <c r="AK503" s="43">
        <v>111.3</v>
      </c>
      <c r="AL503" s="44">
        <v>114.9</v>
      </c>
      <c r="AM503" s="45">
        <v>101.7</v>
      </c>
      <c r="AN503" s="46">
        <v>81.3</v>
      </c>
      <c r="AO503" s="47">
        <v>257.92099999999999</v>
      </c>
      <c r="AP503" s="48">
        <v>104.3</v>
      </c>
      <c r="AQ503" s="49">
        <v>114.7</v>
      </c>
      <c r="AR503" s="3" t="s">
        <v>1259</v>
      </c>
      <c r="AS503" s="3" t="s">
        <v>1259</v>
      </c>
      <c r="AT503" s="3" t="s">
        <v>1259</v>
      </c>
      <c r="AU503" s="3" t="s">
        <v>1259</v>
      </c>
      <c r="AV503" s="3" t="s">
        <v>1259</v>
      </c>
      <c r="AW503" s="3" t="s">
        <v>1259</v>
      </c>
      <c r="AX503" s="56">
        <v>348.2</v>
      </c>
      <c r="AY503" s="57">
        <v>371.2</v>
      </c>
      <c r="AZ503" s="58">
        <v>372.4</v>
      </c>
      <c r="BA503" s="59">
        <v>330.1</v>
      </c>
    </row>
    <row r="504" spans="1:53" x14ac:dyDescent="0.25">
      <c r="A504" s="4">
        <v>39355</v>
      </c>
      <c r="B504" s="3" t="s">
        <v>1259</v>
      </c>
      <c r="C504" s="9">
        <v>10678</v>
      </c>
      <c r="D504" s="10">
        <v>186.6</v>
      </c>
      <c r="E504" s="11">
        <v>101.7</v>
      </c>
      <c r="F504" s="12">
        <v>101.7</v>
      </c>
      <c r="G504" s="13">
        <v>101.7</v>
      </c>
      <c r="H504" s="3" t="s">
        <v>1259</v>
      </c>
      <c r="I504" s="3" t="s">
        <v>1259</v>
      </c>
      <c r="J504" s="3" t="s">
        <v>1259</v>
      </c>
      <c r="K504" s="3" t="s">
        <v>1259</v>
      </c>
      <c r="L504" s="3" t="s">
        <v>1259</v>
      </c>
      <c r="M504" s="3" t="s">
        <v>1259</v>
      </c>
      <c r="N504" s="3" t="s">
        <v>1259</v>
      </c>
      <c r="O504" s="3" t="s">
        <v>1259</v>
      </c>
      <c r="P504" s="3" t="s">
        <v>1259</v>
      </c>
      <c r="Q504" s="3" t="s">
        <v>1259</v>
      </c>
      <c r="R504" s="24">
        <v>99.7</v>
      </c>
      <c r="S504" s="25">
        <v>647.79999999999995</v>
      </c>
      <c r="T504" s="26">
        <v>105.3</v>
      </c>
      <c r="U504" s="27">
        <v>170.2</v>
      </c>
      <c r="V504" s="28">
        <v>178.5</v>
      </c>
      <c r="W504" s="29">
        <v>130.5</v>
      </c>
      <c r="X504" s="30">
        <v>132</v>
      </c>
      <c r="Y504" s="31">
        <v>121.5</v>
      </c>
      <c r="Z504" s="32">
        <v>128.80000000000001</v>
      </c>
      <c r="AA504" s="33">
        <v>129.69999999999999</v>
      </c>
      <c r="AB504" s="34">
        <v>133.5</v>
      </c>
      <c r="AC504" s="35">
        <v>136.9</v>
      </c>
      <c r="AD504" s="36">
        <v>123.4</v>
      </c>
      <c r="AE504" s="37">
        <v>184.1</v>
      </c>
      <c r="AF504" s="38">
        <v>245.4</v>
      </c>
      <c r="AG504" s="39">
        <v>347.5</v>
      </c>
      <c r="AH504" s="3" t="s">
        <v>1259</v>
      </c>
      <c r="AI504" s="3" t="s">
        <v>1259</v>
      </c>
      <c r="AJ504" s="3" t="s">
        <v>1259</v>
      </c>
      <c r="AK504" s="43">
        <v>115.8</v>
      </c>
      <c r="AL504" s="44">
        <v>117.2</v>
      </c>
      <c r="AM504" s="45">
        <v>104.3</v>
      </c>
      <c r="AN504" s="46">
        <v>81.5</v>
      </c>
      <c r="AO504" s="47">
        <v>252.65</v>
      </c>
      <c r="AP504" s="48">
        <v>103.9</v>
      </c>
      <c r="AQ504" s="49">
        <v>115.8</v>
      </c>
      <c r="AR504" s="3" t="s">
        <v>1259</v>
      </c>
      <c r="AS504" s="3" t="s">
        <v>1259</v>
      </c>
      <c r="AT504" s="3" t="s">
        <v>1259</v>
      </c>
      <c r="AU504" s="3" t="s">
        <v>1259</v>
      </c>
      <c r="AV504" s="3" t="s">
        <v>1259</v>
      </c>
      <c r="AW504" s="3" t="s">
        <v>1259</v>
      </c>
      <c r="AX504" s="56">
        <v>349.8</v>
      </c>
      <c r="AY504" s="57">
        <v>374.2</v>
      </c>
      <c r="AZ504" s="58">
        <v>375.1</v>
      </c>
      <c r="BA504" s="59">
        <v>334.3</v>
      </c>
    </row>
    <row r="505" spans="1:53" x14ac:dyDescent="0.25">
      <c r="A505" s="4">
        <v>39386</v>
      </c>
      <c r="B505" s="3" t="s">
        <v>1259</v>
      </c>
      <c r="C505" s="9">
        <v>11022</v>
      </c>
      <c r="D505" s="10">
        <v>189.6</v>
      </c>
      <c r="E505" s="11">
        <v>101.8</v>
      </c>
      <c r="F505" s="12">
        <v>101.7</v>
      </c>
      <c r="G505" s="13">
        <v>102</v>
      </c>
      <c r="H505" s="3" t="s">
        <v>1259</v>
      </c>
      <c r="I505" s="3" t="s">
        <v>1259</v>
      </c>
      <c r="J505" s="3" t="s">
        <v>1259</v>
      </c>
      <c r="K505" s="3" t="s">
        <v>1259</v>
      </c>
      <c r="L505" s="3" t="s">
        <v>1259</v>
      </c>
      <c r="M505" s="3" t="s">
        <v>1259</v>
      </c>
      <c r="N505" s="3" t="s">
        <v>1259</v>
      </c>
      <c r="O505" s="3" t="s">
        <v>1259</v>
      </c>
      <c r="P505" s="3" t="s">
        <v>1259</v>
      </c>
      <c r="Q505" s="3" t="s">
        <v>1259</v>
      </c>
      <c r="R505" s="24">
        <v>99.4</v>
      </c>
      <c r="S505" s="25">
        <v>640.20000000000005</v>
      </c>
      <c r="T505" s="26">
        <v>108.5</v>
      </c>
      <c r="U505" s="27">
        <v>178.6</v>
      </c>
      <c r="V505" s="28">
        <v>182.6</v>
      </c>
      <c r="W505" s="29">
        <v>130.1</v>
      </c>
      <c r="X505" s="30">
        <v>131.4</v>
      </c>
      <c r="Y505" s="31">
        <v>121.5</v>
      </c>
      <c r="Z505" s="32">
        <v>128.30000000000001</v>
      </c>
      <c r="AA505" s="33">
        <v>129</v>
      </c>
      <c r="AB505" s="34">
        <v>133.1</v>
      </c>
      <c r="AC505" s="35">
        <v>136.6</v>
      </c>
      <c r="AD505" s="36">
        <v>122.6</v>
      </c>
      <c r="AE505" s="37">
        <v>183.1</v>
      </c>
      <c r="AF505" s="38">
        <v>246.6</v>
      </c>
      <c r="AG505" s="39">
        <v>357.3</v>
      </c>
      <c r="AH505" s="3" t="s">
        <v>1259</v>
      </c>
      <c r="AI505" s="3" t="s">
        <v>1259</v>
      </c>
      <c r="AJ505" s="3" t="s">
        <v>1259</v>
      </c>
      <c r="AK505" s="43">
        <v>115.2</v>
      </c>
      <c r="AL505" s="44">
        <v>116</v>
      </c>
      <c r="AM505" s="45">
        <v>103.5</v>
      </c>
      <c r="AN505" s="46">
        <v>81.7</v>
      </c>
      <c r="AO505" s="47">
        <v>251.238</v>
      </c>
      <c r="AP505" s="48">
        <v>104.1</v>
      </c>
      <c r="AQ505" s="49">
        <v>114.4</v>
      </c>
      <c r="AR505" s="3" t="s">
        <v>1259</v>
      </c>
      <c r="AS505" s="3" t="s">
        <v>1259</v>
      </c>
      <c r="AT505" s="3" t="s">
        <v>1259</v>
      </c>
      <c r="AU505" s="3" t="s">
        <v>1259</v>
      </c>
      <c r="AV505" s="3" t="s">
        <v>1259</v>
      </c>
      <c r="AW505" s="3" t="s">
        <v>1259</v>
      </c>
      <c r="AX505" s="56">
        <v>351.2</v>
      </c>
      <c r="AY505" s="57">
        <v>376.6</v>
      </c>
      <c r="AZ505" s="58">
        <v>376.7</v>
      </c>
      <c r="BA505" s="59">
        <v>337.9</v>
      </c>
    </row>
    <row r="506" spans="1:53" x14ac:dyDescent="0.25">
      <c r="A506" s="4">
        <v>39416</v>
      </c>
      <c r="B506" s="3" t="s">
        <v>1259</v>
      </c>
      <c r="C506" s="9">
        <v>11367</v>
      </c>
      <c r="D506" s="10">
        <v>192.7</v>
      </c>
      <c r="E506" s="11">
        <v>102.3</v>
      </c>
      <c r="F506" s="12">
        <v>102.2</v>
      </c>
      <c r="G506" s="13">
        <v>102.4</v>
      </c>
      <c r="H506" s="3" t="s">
        <v>1259</v>
      </c>
      <c r="I506" s="3" t="s">
        <v>1259</v>
      </c>
      <c r="J506" s="3" t="s">
        <v>1259</v>
      </c>
      <c r="K506" s="3" t="s">
        <v>1259</v>
      </c>
      <c r="L506" s="3" t="s">
        <v>1259</v>
      </c>
      <c r="M506" s="3" t="s">
        <v>1259</v>
      </c>
      <c r="N506" s="3" t="s">
        <v>1259</v>
      </c>
      <c r="O506" s="3" t="s">
        <v>1259</v>
      </c>
      <c r="P506" s="3" t="s">
        <v>1259</v>
      </c>
      <c r="Q506" s="3" t="s">
        <v>1259</v>
      </c>
      <c r="R506" s="24">
        <v>99.4</v>
      </c>
      <c r="S506" s="25">
        <v>628.70000000000005</v>
      </c>
      <c r="T506" s="26">
        <v>113.3</v>
      </c>
      <c r="U506" s="27">
        <v>191.3</v>
      </c>
      <c r="V506" s="28">
        <v>186.4</v>
      </c>
      <c r="W506" s="29">
        <v>130.1</v>
      </c>
      <c r="X506" s="30">
        <v>131.6</v>
      </c>
      <c r="Y506" s="31">
        <v>120.7</v>
      </c>
      <c r="Z506" s="32">
        <v>128.6</v>
      </c>
      <c r="AA506" s="33">
        <v>129.30000000000001</v>
      </c>
      <c r="AB506" s="34">
        <v>132.69999999999999</v>
      </c>
      <c r="AC506" s="35">
        <v>136.69999999999999</v>
      </c>
      <c r="AD506" s="36">
        <v>121.3</v>
      </c>
      <c r="AE506" s="37">
        <v>183.3</v>
      </c>
      <c r="AF506" s="38">
        <v>250.3</v>
      </c>
      <c r="AG506" s="39">
        <v>351.9</v>
      </c>
      <c r="AH506" s="3" t="s">
        <v>1259</v>
      </c>
      <c r="AI506" s="3" t="s">
        <v>1259</v>
      </c>
      <c r="AJ506" s="3" t="s">
        <v>1259</v>
      </c>
      <c r="AK506" s="43">
        <v>115.9</v>
      </c>
      <c r="AL506" s="44">
        <v>116.3</v>
      </c>
      <c r="AM506" s="45">
        <v>105.9</v>
      </c>
      <c r="AN506" s="46">
        <v>81.900000000000006</v>
      </c>
      <c r="AO506" s="47">
        <v>252.03100000000001</v>
      </c>
      <c r="AP506" s="48">
        <v>104.5</v>
      </c>
      <c r="AQ506" s="49">
        <v>113</v>
      </c>
      <c r="AR506" s="3" t="s">
        <v>1259</v>
      </c>
      <c r="AS506" s="3" t="s">
        <v>1259</v>
      </c>
      <c r="AT506" s="3" t="s">
        <v>1259</v>
      </c>
      <c r="AU506" s="3" t="s">
        <v>1259</v>
      </c>
      <c r="AV506" s="3" t="s">
        <v>1259</v>
      </c>
      <c r="AW506" s="3" t="s">
        <v>1259</v>
      </c>
      <c r="AX506" s="56">
        <v>352.6</v>
      </c>
      <c r="AY506" s="57">
        <v>378.9</v>
      </c>
      <c r="AZ506" s="58">
        <v>377.7</v>
      </c>
      <c r="BA506" s="59">
        <v>340.6</v>
      </c>
    </row>
    <row r="507" spans="1:53" x14ac:dyDescent="0.25">
      <c r="A507" s="4">
        <v>39447</v>
      </c>
      <c r="B507" s="3" t="s">
        <v>1259</v>
      </c>
      <c r="C507" s="9">
        <v>11733</v>
      </c>
      <c r="D507" s="10">
        <v>195.9</v>
      </c>
      <c r="E507" s="11">
        <v>102.4</v>
      </c>
      <c r="F507" s="12">
        <v>102.3</v>
      </c>
      <c r="G507" s="13">
        <v>102.7</v>
      </c>
      <c r="H507" s="3" t="s">
        <v>1259</v>
      </c>
      <c r="I507" s="3" t="s">
        <v>1259</v>
      </c>
      <c r="J507" s="3" t="s">
        <v>1259</v>
      </c>
      <c r="K507" s="3" t="s">
        <v>1259</v>
      </c>
      <c r="L507" s="3" t="s">
        <v>1259</v>
      </c>
      <c r="M507" s="3" t="s">
        <v>1259</v>
      </c>
      <c r="N507" s="3" t="s">
        <v>1259</v>
      </c>
      <c r="O507" s="3" t="s">
        <v>1259</v>
      </c>
      <c r="P507" s="3" t="s">
        <v>1259</v>
      </c>
      <c r="Q507" s="3" t="s">
        <v>1259</v>
      </c>
      <c r="R507" s="24">
        <v>99.2</v>
      </c>
      <c r="S507" s="25">
        <v>632.20000000000005</v>
      </c>
      <c r="T507" s="26">
        <v>117.9</v>
      </c>
      <c r="U507" s="27">
        <v>199</v>
      </c>
      <c r="V507" s="28">
        <v>188.8</v>
      </c>
      <c r="W507" s="29">
        <v>129.5</v>
      </c>
      <c r="X507" s="30">
        <v>130.80000000000001</v>
      </c>
      <c r="Y507" s="31">
        <v>121.3</v>
      </c>
      <c r="Z507" s="32">
        <v>128.4</v>
      </c>
      <c r="AA507" s="33">
        <v>129.1</v>
      </c>
      <c r="AB507" s="34">
        <v>131.19999999999999</v>
      </c>
      <c r="AC507" s="35">
        <v>134.1</v>
      </c>
      <c r="AD507" s="36">
        <v>122.6</v>
      </c>
      <c r="AE507" s="37">
        <v>184.3</v>
      </c>
      <c r="AF507" s="38">
        <v>250.8</v>
      </c>
      <c r="AG507" s="39">
        <v>352.1</v>
      </c>
      <c r="AH507" s="3" t="s">
        <v>1259</v>
      </c>
      <c r="AI507" s="3" t="s">
        <v>1259</v>
      </c>
      <c r="AJ507" s="3" t="s">
        <v>1259</v>
      </c>
      <c r="AK507" s="43">
        <v>109.2</v>
      </c>
      <c r="AL507" s="44">
        <v>112.6</v>
      </c>
      <c r="AM507" s="45">
        <v>102.9</v>
      </c>
      <c r="AN507" s="46">
        <v>82.1</v>
      </c>
      <c r="AO507" s="47">
        <v>247.65</v>
      </c>
      <c r="AP507" s="48">
        <v>104</v>
      </c>
      <c r="AQ507" s="49">
        <v>112</v>
      </c>
      <c r="AR507" s="3" t="s">
        <v>1259</v>
      </c>
      <c r="AS507" s="3" t="s">
        <v>1259</v>
      </c>
      <c r="AT507" s="3" t="s">
        <v>1259</v>
      </c>
      <c r="AU507" s="3" t="s">
        <v>1259</v>
      </c>
      <c r="AV507" s="3" t="s">
        <v>1259</v>
      </c>
      <c r="AW507" s="3" t="s">
        <v>1259</v>
      </c>
      <c r="AX507" s="56">
        <v>353.8</v>
      </c>
      <c r="AY507" s="57">
        <v>380.7</v>
      </c>
      <c r="AZ507" s="58">
        <v>378.6</v>
      </c>
      <c r="BA507" s="59">
        <v>342.2</v>
      </c>
    </row>
    <row r="508" spans="1:53" x14ac:dyDescent="0.25">
      <c r="A508" s="4">
        <v>39478</v>
      </c>
      <c r="B508" s="3" t="s">
        <v>1259</v>
      </c>
      <c r="C508" s="9">
        <v>12120</v>
      </c>
      <c r="D508" s="10">
        <v>199.3</v>
      </c>
      <c r="E508" s="11">
        <v>103</v>
      </c>
      <c r="F508" s="12">
        <v>102.9</v>
      </c>
      <c r="G508" s="13">
        <v>103.2</v>
      </c>
      <c r="H508" s="3" t="s">
        <v>1259</v>
      </c>
      <c r="I508" s="3" t="s">
        <v>1259</v>
      </c>
      <c r="J508" s="3" t="s">
        <v>1259</v>
      </c>
      <c r="K508" s="3" t="s">
        <v>1259</v>
      </c>
      <c r="L508" s="3" t="s">
        <v>1259</v>
      </c>
      <c r="M508" s="3" t="s">
        <v>1259</v>
      </c>
      <c r="N508" s="3" t="s">
        <v>1259</v>
      </c>
      <c r="O508" s="3" t="s">
        <v>1259</v>
      </c>
      <c r="P508" s="3" t="s">
        <v>1259</v>
      </c>
      <c r="Q508" s="3" t="s">
        <v>1259</v>
      </c>
      <c r="R508" s="24">
        <v>97.4</v>
      </c>
      <c r="S508" s="25">
        <v>619.1</v>
      </c>
      <c r="T508" s="26">
        <v>123.2</v>
      </c>
      <c r="U508" s="27">
        <v>203.3</v>
      </c>
      <c r="V508" s="28">
        <v>193.5</v>
      </c>
      <c r="W508" s="29">
        <v>128.69999999999999</v>
      </c>
      <c r="X508" s="30">
        <v>130.1</v>
      </c>
      <c r="Y508" s="31">
        <v>120.3</v>
      </c>
      <c r="Z508" s="32">
        <v>128.5</v>
      </c>
      <c r="AA508" s="33">
        <v>129.5</v>
      </c>
      <c r="AB508" s="34">
        <v>128.6</v>
      </c>
      <c r="AC508" s="35">
        <v>130.6</v>
      </c>
      <c r="AD508" s="36">
        <v>122.3</v>
      </c>
      <c r="AE508" s="37">
        <v>185.3</v>
      </c>
      <c r="AF508" s="38">
        <v>251.4</v>
      </c>
      <c r="AG508" s="39">
        <v>357.4</v>
      </c>
      <c r="AH508" s="3" t="s">
        <v>1259</v>
      </c>
      <c r="AI508" s="3" t="s">
        <v>1259</v>
      </c>
      <c r="AJ508" s="3" t="s">
        <v>1259</v>
      </c>
      <c r="AK508" s="43">
        <v>112.6</v>
      </c>
      <c r="AL508" s="44">
        <v>112.4</v>
      </c>
      <c r="AM508" s="45">
        <v>104.9</v>
      </c>
      <c r="AN508" s="46">
        <v>82.3</v>
      </c>
      <c r="AO508" s="47">
        <v>252.858</v>
      </c>
      <c r="AP508" s="48">
        <v>105.3</v>
      </c>
      <c r="AQ508" s="49">
        <v>110.9</v>
      </c>
      <c r="AR508" s="3" t="s">
        <v>1259</v>
      </c>
      <c r="AS508" s="3" t="s">
        <v>1259</v>
      </c>
      <c r="AT508" s="3" t="s">
        <v>1259</v>
      </c>
      <c r="AU508" s="3" t="s">
        <v>1259</v>
      </c>
      <c r="AV508" s="3" t="s">
        <v>1259</v>
      </c>
      <c r="AW508" s="3" t="s">
        <v>1259</v>
      </c>
      <c r="AX508" s="56">
        <v>354.9</v>
      </c>
      <c r="AY508" s="57">
        <v>382.2</v>
      </c>
      <c r="AZ508" s="58">
        <v>379.2</v>
      </c>
      <c r="BA508" s="59">
        <v>343.1</v>
      </c>
    </row>
    <row r="509" spans="1:53" x14ac:dyDescent="0.25">
      <c r="A509" s="4">
        <v>39507</v>
      </c>
      <c r="B509" s="3" t="s">
        <v>1259</v>
      </c>
      <c r="C509" s="9">
        <v>12475</v>
      </c>
      <c r="D509" s="10">
        <v>202.7</v>
      </c>
      <c r="E509" s="11">
        <v>103.3</v>
      </c>
      <c r="F509" s="12">
        <v>103.2</v>
      </c>
      <c r="G509" s="13">
        <v>103.7</v>
      </c>
      <c r="H509" s="3" t="s">
        <v>1259</v>
      </c>
      <c r="I509" s="3" t="s">
        <v>1259</v>
      </c>
      <c r="J509" s="3" t="s">
        <v>1259</v>
      </c>
      <c r="K509" s="3" t="s">
        <v>1259</v>
      </c>
      <c r="L509" s="3" t="s">
        <v>1259</v>
      </c>
      <c r="M509" s="3" t="s">
        <v>1259</v>
      </c>
      <c r="N509" s="3" t="s">
        <v>1259</v>
      </c>
      <c r="O509" s="3" t="s">
        <v>1259</v>
      </c>
      <c r="P509" s="3" t="s">
        <v>1259</v>
      </c>
      <c r="Q509" s="3" t="s">
        <v>1259</v>
      </c>
      <c r="R509" s="24">
        <v>96.6</v>
      </c>
      <c r="S509" s="25">
        <v>626.1</v>
      </c>
      <c r="T509" s="26">
        <v>125.5</v>
      </c>
      <c r="U509" s="27">
        <v>207.6</v>
      </c>
      <c r="V509" s="28">
        <v>197.2</v>
      </c>
      <c r="W509" s="29">
        <v>127.6</v>
      </c>
      <c r="X509" s="30">
        <v>128.80000000000001</v>
      </c>
      <c r="Y509" s="31">
        <v>120.1</v>
      </c>
      <c r="Z509" s="32">
        <v>127.3</v>
      </c>
      <c r="AA509" s="33">
        <v>128.4</v>
      </c>
      <c r="AB509" s="34">
        <v>127.7</v>
      </c>
      <c r="AC509" s="35">
        <v>128.9</v>
      </c>
      <c r="AD509" s="36">
        <v>123.4</v>
      </c>
      <c r="AE509" s="37">
        <v>187.6</v>
      </c>
      <c r="AF509" s="38">
        <v>252.1</v>
      </c>
      <c r="AG509" s="39">
        <v>354.1</v>
      </c>
      <c r="AH509" s="3" t="s">
        <v>1259</v>
      </c>
      <c r="AI509" s="3" t="s">
        <v>1259</v>
      </c>
      <c r="AJ509" s="3" t="s">
        <v>1259</v>
      </c>
      <c r="AK509" s="43">
        <v>110.9</v>
      </c>
      <c r="AL509" s="44">
        <v>113.3</v>
      </c>
      <c r="AM509" s="45">
        <v>101.3</v>
      </c>
      <c r="AN509" s="46">
        <v>82.5</v>
      </c>
      <c r="AO509" s="47">
        <v>256.71699999999998</v>
      </c>
      <c r="AP509" s="48">
        <v>105.3</v>
      </c>
      <c r="AQ509" s="49">
        <v>110.4</v>
      </c>
      <c r="AR509" s="3" t="s">
        <v>1259</v>
      </c>
      <c r="AS509" s="3" t="s">
        <v>1259</v>
      </c>
      <c r="AT509" s="3" t="s">
        <v>1259</v>
      </c>
      <c r="AU509" s="3" t="s">
        <v>1259</v>
      </c>
      <c r="AV509" s="3" t="s">
        <v>1259</v>
      </c>
      <c r="AW509" s="3" t="s">
        <v>1259</v>
      </c>
      <c r="AX509" s="56">
        <v>356.1</v>
      </c>
      <c r="AY509" s="57">
        <v>383.5</v>
      </c>
      <c r="AZ509" s="58">
        <v>379.3</v>
      </c>
      <c r="BA509" s="59">
        <v>343.3</v>
      </c>
    </row>
    <row r="510" spans="1:53" x14ac:dyDescent="0.25">
      <c r="A510" s="4">
        <v>39538</v>
      </c>
      <c r="B510" s="3" t="s">
        <v>1259</v>
      </c>
      <c r="C510" s="9">
        <v>12820</v>
      </c>
      <c r="D510" s="10">
        <v>206.3</v>
      </c>
      <c r="E510" s="11">
        <v>103.6</v>
      </c>
      <c r="F510" s="12">
        <v>103.3</v>
      </c>
      <c r="G510" s="13">
        <v>104.1</v>
      </c>
      <c r="H510" s="3" t="s">
        <v>1259</v>
      </c>
      <c r="I510" s="3" t="s">
        <v>1259</v>
      </c>
      <c r="J510" s="3" t="s">
        <v>1259</v>
      </c>
      <c r="K510" s="3" t="s">
        <v>1259</v>
      </c>
      <c r="L510" s="3" t="s">
        <v>1259</v>
      </c>
      <c r="M510" s="3" t="s">
        <v>1259</v>
      </c>
      <c r="N510" s="3" t="s">
        <v>1259</v>
      </c>
      <c r="O510" s="3" t="s">
        <v>1259</v>
      </c>
      <c r="P510" s="3" t="s">
        <v>1259</v>
      </c>
      <c r="Q510" s="3" t="s">
        <v>1259</v>
      </c>
      <c r="R510" s="24">
        <v>95.9</v>
      </c>
      <c r="S510" s="25">
        <v>616.9</v>
      </c>
      <c r="T510" s="26">
        <v>126.4</v>
      </c>
      <c r="U510" s="27">
        <v>208.4</v>
      </c>
      <c r="V510" s="28">
        <v>200.8</v>
      </c>
      <c r="W510" s="29">
        <v>126.6</v>
      </c>
      <c r="X510" s="30">
        <v>127.7</v>
      </c>
      <c r="Y510" s="31">
        <v>119.5</v>
      </c>
      <c r="Z510" s="32">
        <v>126.3</v>
      </c>
      <c r="AA510" s="33">
        <v>127.3</v>
      </c>
      <c r="AB510" s="34">
        <v>126.9</v>
      </c>
      <c r="AC510" s="35">
        <v>128.19999999999999</v>
      </c>
      <c r="AD510" s="36">
        <v>122.2</v>
      </c>
      <c r="AE510" s="37">
        <v>189.6</v>
      </c>
      <c r="AF510" s="38">
        <v>252.9</v>
      </c>
      <c r="AG510" s="39">
        <v>352.7</v>
      </c>
      <c r="AH510" s="3" t="s">
        <v>1259</v>
      </c>
      <c r="AI510" s="3" t="s">
        <v>1259</v>
      </c>
      <c r="AJ510" s="3" t="s">
        <v>1259</v>
      </c>
      <c r="AK510" s="43">
        <v>109.7</v>
      </c>
      <c r="AL510" s="44">
        <v>114.8</v>
      </c>
      <c r="AM510" s="45">
        <v>100.4</v>
      </c>
      <c r="AN510" s="46">
        <v>83.2</v>
      </c>
      <c r="AO510" s="47">
        <v>250.16</v>
      </c>
      <c r="AP510" s="48">
        <v>105.7</v>
      </c>
      <c r="AQ510" s="49">
        <v>109.7</v>
      </c>
      <c r="AR510" s="50">
        <v>89.2</v>
      </c>
      <c r="AS510" s="51">
        <v>88.7</v>
      </c>
      <c r="AT510" s="52">
        <v>99</v>
      </c>
      <c r="AU510" s="53">
        <v>90.4</v>
      </c>
      <c r="AV510" s="3" t="s">
        <v>1259</v>
      </c>
      <c r="AW510" s="3" t="s">
        <v>1259</v>
      </c>
      <c r="AX510" s="56">
        <v>357.3</v>
      </c>
      <c r="AY510" s="57">
        <v>384</v>
      </c>
      <c r="AZ510" s="58">
        <v>379</v>
      </c>
      <c r="BA510" s="59">
        <v>343</v>
      </c>
    </row>
    <row r="511" spans="1:53" x14ac:dyDescent="0.25">
      <c r="A511" s="4">
        <v>39568</v>
      </c>
      <c r="B511" s="3" t="s">
        <v>1259</v>
      </c>
      <c r="C511" s="9">
        <v>13143</v>
      </c>
      <c r="D511" s="10">
        <v>209.9</v>
      </c>
      <c r="E511" s="11">
        <v>103.6</v>
      </c>
      <c r="F511" s="12">
        <v>103.2</v>
      </c>
      <c r="G511" s="13">
        <v>104.4</v>
      </c>
      <c r="H511" s="3" t="s">
        <v>1259</v>
      </c>
      <c r="I511" s="3" t="s">
        <v>1259</v>
      </c>
      <c r="J511" s="3" t="s">
        <v>1259</v>
      </c>
      <c r="K511" s="3" t="s">
        <v>1259</v>
      </c>
      <c r="L511" s="3" t="s">
        <v>1259</v>
      </c>
      <c r="M511" s="3" t="s">
        <v>1259</v>
      </c>
      <c r="N511" s="3" t="s">
        <v>1259</v>
      </c>
      <c r="O511" s="3" t="s">
        <v>1259</v>
      </c>
      <c r="P511" s="3" t="s">
        <v>1259</v>
      </c>
      <c r="Q511" s="3" t="s">
        <v>1259</v>
      </c>
      <c r="R511" s="24">
        <v>96.1</v>
      </c>
      <c r="S511" s="25">
        <v>618</v>
      </c>
      <c r="T511" s="26">
        <v>124.7</v>
      </c>
      <c r="U511" s="27">
        <v>208.5</v>
      </c>
      <c r="V511" s="28">
        <v>202.9</v>
      </c>
      <c r="W511" s="29">
        <v>125.7</v>
      </c>
      <c r="X511" s="30">
        <v>126.9</v>
      </c>
      <c r="Y511" s="31">
        <v>118.5</v>
      </c>
      <c r="Z511" s="32">
        <v>124.8</v>
      </c>
      <c r="AA511" s="33">
        <v>125.6</v>
      </c>
      <c r="AB511" s="34">
        <v>127.4</v>
      </c>
      <c r="AC511" s="35">
        <v>129.6</v>
      </c>
      <c r="AD511" s="36">
        <v>121.1</v>
      </c>
      <c r="AE511" s="37">
        <v>190</v>
      </c>
      <c r="AF511" s="38">
        <v>252.8</v>
      </c>
      <c r="AG511" s="39">
        <v>346.7</v>
      </c>
      <c r="AH511" s="40">
        <v>107.9</v>
      </c>
      <c r="AI511" s="41">
        <v>108.9</v>
      </c>
      <c r="AJ511" s="42">
        <v>102</v>
      </c>
      <c r="AK511" s="43">
        <v>107.2</v>
      </c>
      <c r="AL511" s="44">
        <v>111.5</v>
      </c>
      <c r="AM511" s="45">
        <v>100.4</v>
      </c>
      <c r="AN511" s="46">
        <v>83.9</v>
      </c>
      <c r="AO511" s="47">
        <v>255.29400000000001</v>
      </c>
      <c r="AP511" s="48">
        <v>105.7</v>
      </c>
      <c r="AQ511" s="49">
        <v>108.8</v>
      </c>
      <c r="AR511" s="50">
        <v>90.7</v>
      </c>
      <c r="AS511" s="51">
        <v>90.2</v>
      </c>
      <c r="AT511" s="52">
        <v>96.8</v>
      </c>
      <c r="AU511" s="53">
        <v>91.2</v>
      </c>
      <c r="AV511" s="3" t="s">
        <v>1259</v>
      </c>
      <c r="AW511" s="3" t="s">
        <v>1259</v>
      </c>
      <c r="AX511" s="56">
        <v>358.2</v>
      </c>
      <c r="AY511" s="57">
        <v>383.4</v>
      </c>
      <c r="AZ511" s="58">
        <v>378.6</v>
      </c>
      <c r="BA511" s="59">
        <v>342.3</v>
      </c>
    </row>
    <row r="512" spans="1:53" x14ac:dyDescent="0.25">
      <c r="A512" s="4">
        <v>39599</v>
      </c>
      <c r="B512" s="3" t="s">
        <v>1259</v>
      </c>
      <c r="C512" s="9">
        <v>13466</v>
      </c>
      <c r="D512" s="10">
        <v>213.7</v>
      </c>
      <c r="E512" s="11">
        <v>103.5</v>
      </c>
      <c r="F512" s="12">
        <v>103.1</v>
      </c>
      <c r="G512" s="13">
        <v>104.4</v>
      </c>
      <c r="H512" s="3" t="s">
        <v>1259</v>
      </c>
      <c r="I512" s="3" t="s">
        <v>1259</v>
      </c>
      <c r="J512" s="3" t="s">
        <v>1259</v>
      </c>
      <c r="K512" s="3" t="s">
        <v>1259</v>
      </c>
      <c r="L512" s="3" t="s">
        <v>1259</v>
      </c>
      <c r="M512" s="3" t="s">
        <v>1259</v>
      </c>
      <c r="N512" s="3" t="s">
        <v>1259</v>
      </c>
      <c r="O512" s="3" t="s">
        <v>1259</v>
      </c>
      <c r="P512" s="3" t="s">
        <v>1259</v>
      </c>
      <c r="Q512" s="3" t="s">
        <v>1259</v>
      </c>
      <c r="R512" s="24">
        <v>96.6</v>
      </c>
      <c r="S512" s="25">
        <v>603.5</v>
      </c>
      <c r="T512" s="26">
        <v>126.4</v>
      </c>
      <c r="U512" s="27">
        <v>211.5</v>
      </c>
      <c r="V512" s="28">
        <v>203.8</v>
      </c>
      <c r="W512" s="29">
        <v>124.6</v>
      </c>
      <c r="X512" s="30">
        <v>126</v>
      </c>
      <c r="Y512" s="31">
        <v>116</v>
      </c>
      <c r="Z512" s="32">
        <v>123.3</v>
      </c>
      <c r="AA512" s="33">
        <v>124.2</v>
      </c>
      <c r="AB512" s="34">
        <v>126.9</v>
      </c>
      <c r="AC512" s="35">
        <v>130.6</v>
      </c>
      <c r="AD512" s="36">
        <v>117.8</v>
      </c>
      <c r="AE512" s="37">
        <v>191.4</v>
      </c>
      <c r="AF512" s="38">
        <v>250.7</v>
      </c>
      <c r="AG512" s="39">
        <v>348.5</v>
      </c>
      <c r="AH512" s="40">
        <v>106.7</v>
      </c>
      <c r="AI512" s="41">
        <v>106.9</v>
      </c>
      <c r="AJ512" s="42">
        <v>100</v>
      </c>
      <c r="AK512" s="43">
        <v>107.1</v>
      </c>
      <c r="AL512" s="44">
        <v>106.7</v>
      </c>
      <c r="AM512" s="45">
        <v>100</v>
      </c>
      <c r="AN512" s="46">
        <v>84.4</v>
      </c>
      <c r="AO512" s="47">
        <v>252.09800000000001</v>
      </c>
      <c r="AP512" s="48">
        <v>105.3</v>
      </c>
      <c r="AQ512" s="49">
        <v>107.9</v>
      </c>
      <c r="AR512" s="50">
        <v>92.3</v>
      </c>
      <c r="AS512" s="51">
        <v>92.5</v>
      </c>
      <c r="AT512" s="52">
        <v>98.2</v>
      </c>
      <c r="AU512" s="53">
        <v>93.1</v>
      </c>
      <c r="AV512" s="3" t="s">
        <v>1259</v>
      </c>
      <c r="AW512" s="3" t="s">
        <v>1259</v>
      </c>
      <c r="AX512" s="56">
        <v>358.9</v>
      </c>
      <c r="AY512" s="57">
        <v>382.4</v>
      </c>
      <c r="AZ512" s="58">
        <v>378.7</v>
      </c>
      <c r="BA512" s="59">
        <v>342.1</v>
      </c>
    </row>
    <row r="513" spans="1:53" x14ac:dyDescent="0.25">
      <c r="A513" s="4">
        <v>39629</v>
      </c>
      <c r="B513" s="3" t="s">
        <v>1259</v>
      </c>
      <c r="C513" s="9">
        <v>13735</v>
      </c>
      <c r="D513" s="10">
        <v>217.5</v>
      </c>
      <c r="E513" s="11">
        <v>103.6</v>
      </c>
      <c r="F513" s="12">
        <v>103.1</v>
      </c>
      <c r="G513" s="13">
        <v>104.7</v>
      </c>
      <c r="H513" s="3" t="s">
        <v>1259</v>
      </c>
      <c r="I513" s="3" t="s">
        <v>1259</v>
      </c>
      <c r="J513" s="3" t="s">
        <v>1259</v>
      </c>
      <c r="K513" s="3" t="s">
        <v>1259</v>
      </c>
      <c r="L513" s="3" t="s">
        <v>1259</v>
      </c>
      <c r="M513" s="3" t="s">
        <v>1259</v>
      </c>
      <c r="N513" s="3" t="s">
        <v>1259</v>
      </c>
      <c r="O513" s="3" t="s">
        <v>1259</v>
      </c>
      <c r="P513" s="3" t="s">
        <v>1259</v>
      </c>
      <c r="Q513" s="3" t="s">
        <v>1259</v>
      </c>
      <c r="R513" s="24">
        <v>95.4</v>
      </c>
      <c r="S513" s="25">
        <v>588.29999999999995</v>
      </c>
      <c r="T513" s="26">
        <v>126.6</v>
      </c>
      <c r="U513" s="27">
        <v>211.3</v>
      </c>
      <c r="V513" s="28">
        <v>205.9</v>
      </c>
      <c r="W513" s="29">
        <v>123.4</v>
      </c>
      <c r="X513" s="30">
        <v>125.1</v>
      </c>
      <c r="Y513" s="31">
        <v>113.5</v>
      </c>
      <c r="Z513" s="32">
        <v>122.1</v>
      </c>
      <c r="AA513" s="33">
        <v>122.9</v>
      </c>
      <c r="AB513" s="34">
        <v>125.9</v>
      </c>
      <c r="AC513" s="35">
        <v>130.69999999999999</v>
      </c>
      <c r="AD513" s="36">
        <v>114.7</v>
      </c>
      <c r="AE513" s="37">
        <v>195.5</v>
      </c>
      <c r="AF513" s="38">
        <v>250.1</v>
      </c>
      <c r="AG513" s="39">
        <v>348.3</v>
      </c>
      <c r="AH513" s="40">
        <v>107.2</v>
      </c>
      <c r="AI513" s="41">
        <v>107.8</v>
      </c>
      <c r="AJ513" s="42">
        <v>100.8</v>
      </c>
      <c r="AK513" s="43">
        <v>109</v>
      </c>
      <c r="AL513" s="44">
        <v>109.8</v>
      </c>
      <c r="AM513" s="45">
        <v>101.6</v>
      </c>
      <c r="AN513" s="46">
        <v>84.9</v>
      </c>
      <c r="AO513" s="47">
        <v>252.71</v>
      </c>
      <c r="AP513" s="48">
        <v>105.6</v>
      </c>
      <c r="AQ513" s="49">
        <v>106.7</v>
      </c>
      <c r="AR513" s="50">
        <v>92.7</v>
      </c>
      <c r="AS513" s="51">
        <v>93.4</v>
      </c>
      <c r="AT513" s="52">
        <v>97.4</v>
      </c>
      <c r="AU513" s="53">
        <v>91.8</v>
      </c>
      <c r="AV513" s="3" t="s">
        <v>1259</v>
      </c>
      <c r="AW513" s="3" t="s">
        <v>1259</v>
      </c>
      <c r="AX513" s="56">
        <v>358.7</v>
      </c>
      <c r="AY513" s="57">
        <v>381.2</v>
      </c>
      <c r="AZ513" s="58">
        <v>379.3</v>
      </c>
      <c r="BA513" s="59">
        <v>342.1</v>
      </c>
    </row>
    <row r="514" spans="1:53" x14ac:dyDescent="0.25">
      <c r="A514" s="4">
        <v>39660</v>
      </c>
      <c r="B514" s="3" t="s">
        <v>1259</v>
      </c>
      <c r="C514" s="9">
        <v>13972</v>
      </c>
      <c r="D514" s="10">
        <v>221.4</v>
      </c>
      <c r="E514" s="11">
        <v>103.7</v>
      </c>
      <c r="F514" s="12">
        <v>103.2</v>
      </c>
      <c r="G514" s="13">
        <v>104.8</v>
      </c>
      <c r="H514" s="3" t="s">
        <v>1259</v>
      </c>
      <c r="I514" s="3" t="s">
        <v>1259</v>
      </c>
      <c r="J514" s="3" t="s">
        <v>1259</v>
      </c>
      <c r="K514" s="3" t="s">
        <v>1259</v>
      </c>
      <c r="L514" s="3" t="s">
        <v>1259</v>
      </c>
      <c r="M514" s="3" t="s">
        <v>1259</v>
      </c>
      <c r="N514" s="3" t="s">
        <v>1259</v>
      </c>
      <c r="O514" s="3" t="s">
        <v>1259</v>
      </c>
      <c r="P514" s="3" t="s">
        <v>1259</v>
      </c>
      <c r="Q514" s="3" t="s">
        <v>1259</v>
      </c>
      <c r="R514" s="24">
        <v>94.3</v>
      </c>
      <c r="S514" s="25">
        <v>577.5</v>
      </c>
      <c r="T514" s="26">
        <v>124.9</v>
      </c>
      <c r="U514" s="27">
        <v>205.6</v>
      </c>
      <c r="V514" s="28">
        <v>200.7</v>
      </c>
      <c r="W514" s="29">
        <v>122.5</v>
      </c>
      <c r="X514" s="30">
        <v>124.3</v>
      </c>
      <c r="Y514" s="31">
        <v>112.4</v>
      </c>
      <c r="Z514" s="32">
        <v>121.4</v>
      </c>
      <c r="AA514" s="33">
        <v>122.2</v>
      </c>
      <c r="AB514" s="34">
        <v>124.4</v>
      </c>
      <c r="AC514" s="35">
        <v>129.30000000000001</v>
      </c>
      <c r="AD514" s="36">
        <v>112.9</v>
      </c>
      <c r="AE514" s="37">
        <v>199.3</v>
      </c>
      <c r="AF514" s="38">
        <v>251.8</v>
      </c>
      <c r="AG514" s="39">
        <v>351</v>
      </c>
      <c r="AH514" s="40">
        <v>106.4</v>
      </c>
      <c r="AI514" s="41">
        <v>107.1</v>
      </c>
      <c r="AJ514" s="42">
        <v>101.2</v>
      </c>
      <c r="AK514" s="43">
        <v>105.3</v>
      </c>
      <c r="AL514" s="44">
        <v>107.2</v>
      </c>
      <c r="AM514" s="45">
        <v>101.1</v>
      </c>
      <c r="AN514" s="46">
        <v>85.3</v>
      </c>
      <c r="AO514" s="47">
        <v>258.178</v>
      </c>
      <c r="AP514" s="48">
        <v>106.5</v>
      </c>
      <c r="AQ514" s="49">
        <v>105.2</v>
      </c>
      <c r="AR514" s="50">
        <v>92.2</v>
      </c>
      <c r="AS514" s="51">
        <v>93.7</v>
      </c>
      <c r="AT514" s="52">
        <v>99.9</v>
      </c>
      <c r="AU514" s="53">
        <v>91.3</v>
      </c>
      <c r="AV514" s="3" t="s">
        <v>1259</v>
      </c>
      <c r="AW514" s="3" t="s">
        <v>1259</v>
      </c>
      <c r="AX514" s="56">
        <v>357.7</v>
      </c>
      <c r="AY514" s="57">
        <v>380.5</v>
      </c>
      <c r="AZ514" s="58">
        <v>380</v>
      </c>
      <c r="BA514" s="59">
        <v>342.3</v>
      </c>
    </row>
    <row r="515" spans="1:53" x14ac:dyDescent="0.25">
      <c r="A515" s="4">
        <v>39691</v>
      </c>
      <c r="B515" s="3" t="s">
        <v>1259</v>
      </c>
      <c r="C515" s="9">
        <v>14090</v>
      </c>
      <c r="D515" s="10">
        <v>225.4</v>
      </c>
      <c r="E515" s="11">
        <v>103.7</v>
      </c>
      <c r="F515" s="12">
        <v>103.2</v>
      </c>
      <c r="G515" s="13">
        <v>104.9</v>
      </c>
      <c r="H515" s="3" t="s">
        <v>1259</v>
      </c>
      <c r="I515" s="3" t="s">
        <v>1259</v>
      </c>
      <c r="J515" s="3" t="s">
        <v>1259</v>
      </c>
      <c r="K515" s="3" t="s">
        <v>1259</v>
      </c>
      <c r="L515" s="3" t="s">
        <v>1259</v>
      </c>
      <c r="M515" s="3" t="s">
        <v>1259</v>
      </c>
      <c r="N515" s="3" t="s">
        <v>1259</v>
      </c>
      <c r="O515" s="3" t="s">
        <v>1259</v>
      </c>
      <c r="P515" s="3" t="s">
        <v>1259</v>
      </c>
      <c r="Q515" s="3" t="s">
        <v>1259</v>
      </c>
      <c r="R515" s="24">
        <v>92.4</v>
      </c>
      <c r="S515" s="25">
        <v>567.70000000000005</v>
      </c>
      <c r="T515" s="26">
        <v>122.9</v>
      </c>
      <c r="U515" s="27">
        <v>200</v>
      </c>
      <c r="V515" s="28">
        <v>195.6</v>
      </c>
      <c r="W515" s="29">
        <v>121.5</v>
      </c>
      <c r="X515" s="30">
        <v>123.2</v>
      </c>
      <c r="Y515" s="31">
        <v>111.7</v>
      </c>
      <c r="Z515" s="32">
        <v>120.8</v>
      </c>
      <c r="AA515" s="33">
        <v>121.5</v>
      </c>
      <c r="AB515" s="34">
        <v>122.5</v>
      </c>
      <c r="AC515" s="35">
        <v>127.1</v>
      </c>
      <c r="AD515" s="36">
        <v>111.8</v>
      </c>
      <c r="AE515" s="37">
        <v>201.7</v>
      </c>
      <c r="AF515" s="38">
        <v>250.2</v>
      </c>
      <c r="AG515" s="39">
        <v>350.1</v>
      </c>
      <c r="AH515" s="40">
        <v>105.9</v>
      </c>
      <c r="AI515" s="41">
        <v>106.3</v>
      </c>
      <c r="AJ515" s="42">
        <v>99</v>
      </c>
      <c r="AK515" s="43">
        <v>104.4</v>
      </c>
      <c r="AL515" s="44">
        <v>105.6</v>
      </c>
      <c r="AM515" s="45">
        <v>97.8</v>
      </c>
      <c r="AN515" s="46">
        <v>85.4</v>
      </c>
      <c r="AO515" s="47">
        <v>261.94799999999998</v>
      </c>
      <c r="AP515" s="48">
        <v>107</v>
      </c>
      <c r="AQ515" s="49">
        <v>104.4</v>
      </c>
      <c r="AR515" s="50">
        <v>94.2</v>
      </c>
      <c r="AS515" s="51">
        <v>94.3</v>
      </c>
      <c r="AT515" s="52">
        <v>99.7</v>
      </c>
      <c r="AU515" s="53">
        <v>93.5</v>
      </c>
      <c r="AV515" s="3" t="s">
        <v>1259</v>
      </c>
      <c r="AW515" s="3" t="s">
        <v>1259</v>
      </c>
      <c r="AX515" s="56">
        <v>356.5</v>
      </c>
      <c r="AY515" s="57">
        <v>380.1</v>
      </c>
      <c r="AZ515" s="58">
        <v>380.9</v>
      </c>
      <c r="BA515" s="59">
        <v>343.3</v>
      </c>
    </row>
    <row r="516" spans="1:53" x14ac:dyDescent="0.25">
      <c r="A516" s="4">
        <v>39721</v>
      </c>
      <c r="B516" s="3" t="s">
        <v>1259</v>
      </c>
      <c r="C516" s="9">
        <v>13918</v>
      </c>
      <c r="D516" s="10">
        <v>229.5</v>
      </c>
      <c r="E516" s="11">
        <v>103.7</v>
      </c>
      <c r="F516" s="12">
        <v>103.1</v>
      </c>
      <c r="G516" s="13">
        <v>105.2</v>
      </c>
      <c r="H516" s="3" t="s">
        <v>1259</v>
      </c>
      <c r="I516" s="3" t="s">
        <v>1259</v>
      </c>
      <c r="J516" s="3" t="s">
        <v>1259</v>
      </c>
      <c r="K516" s="3" t="s">
        <v>1259</v>
      </c>
      <c r="L516" s="3" t="s">
        <v>1259</v>
      </c>
      <c r="M516" s="3" t="s">
        <v>1259</v>
      </c>
      <c r="N516" s="3" t="s">
        <v>1259</v>
      </c>
      <c r="O516" s="3" t="s">
        <v>1259</v>
      </c>
      <c r="P516" s="3" t="s">
        <v>1259</v>
      </c>
      <c r="Q516" s="3" t="s">
        <v>1259</v>
      </c>
      <c r="R516" s="24">
        <v>90</v>
      </c>
      <c r="S516" s="25">
        <v>561</v>
      </c>
      <c r="T516" s="26">
        <v>121.9</v>
      </c>
      <c r="U516" s="27">
        <v>207.4</v>
      </c>
      <c r="V516" s="28">
        <v>185.5</v>
      </c>
      <c r="W516" s="29">
        <v>120.1</v>
      </c>
      <c r="X516" s="30">
        <v>121.9</v>
      </c>
      <c r="Y516" s="31">
        <v>109.9</v>
      </c>
      <c r="Z516" s="32">
        <v>120.2</v>
      </c>
      <c r="AA516" s="33">
        <v>120.9</v>
      </c>
      <c r="AB516" s="34">
        <v>119.5</v>
      </c>
      <c r="AC516" s="35">
        <v>123.9</v>
      </c>
      <c r="AD516" s="36">
        <v>109.1</v>
      </c>
      <c r="AE516" s="37">
        <v>203.6</v>
      </c>
      <c r="AF516" s="38">
        <v>248.1</v>
      </c>
      <c r="AG516" s="39">
        <v>349.4</v>
      </c>
      <c r="AH516" s="40">
        <v>105.5</v>
      </c>
      <c r="AI516" s="41">
        <v>106.5</v>
      </c>
      <c r="AJ516" s="42">
        <v>99.6</v>
      </c>
      <c r="AK516" s="43">
        <v>101.5</v>
      </c>
      <c r="AL516" s="44">
        <v>106.3</v>
      </c>
      <c r="AM516" s="45">
        <v>97.5</v>
      </c>
      <c r="AN516" s="46">
        <v>85.6</v>
      </c>
      <c r="AO516" s="47">
        <v>258.31400000000002</v>
      </c>
      <c r="AP516" s="48">
        <v>106.6</v>
      </c>
      <c r="AQ516" s="49">
        <v>103.6</v>
      </c>
      <c r="AR516" s="50">
        <v>97.1</v>
      </c>
      <c r="AS516" s="51">
        <v>95.1</v>
      </c>
      <c r="AT516" s="52">
        <v>98.7</v>
      </c>
      <c r="AU516" s="53">
        <v>96.6</v>
      </c>
      <c r="AV516" s="3" t="s">
        <v>1259</v>
      </c>
      <c r="AW516" s="3" t="s">
        <v>1259</v>
      </c>
      <c r="AX516" s="56">
        <v>355.5</v>
      </c>
      <c r="AY516" s="57">
        <v>380</v>
      </c>
      <c r="AZ516" s="58">
        <v>381.4</v>
      </c>
      <c r="BA516" s="59">
        <v>344.9</v>
      </c>
    </row>
    <row r="517" spans="1:53" x14ac:dyDescent="0.25">
      <c r="A517" s="4">
        <v>39752</v>
      </c>
      <c r="B517" s="3" t="s">
        <v>1259</v>
      </c>
      <c r="C517" s="9">
        <v>13584</v>
      </c>
      <c r="D517" s="10">
        <v>233.7</v>
      </c>
      <c r="E517" s="11">
        <v>103.3</v>
      </c>
      <c r="F517" s="12">
        <v>102.4</v>
      </c>
      <c r="G517" s="13">
        <v>105.5</v>
      </c>
      <c r="H517" s="3" t="s">
        <v>1259</v>
      </c>
      <c r="I517" s="3" t="s">
        <v>1259</v>
      </c>
      <c r="J517" s="3" t="s">
        <v>1259</v>
      </c>
      <c r="K517" s="3" t="s">
        <v>1259</v>
      </c>
      <c r="L517" s="3" t="s">
        <v>1259</v>
      </c>
      <c r="M517" s="3" t="s">
        <v>1259</v>
      </c>
      <c r="N517" s="3" t="s">
        <v>1259</v>
      </c>
      <c r="O517" s="3" t="s">
        <v>1259</v>
      </c>
      <c r="P517" s="3" t="s">
        <v>1259</v>
      </c>
      <c r="Q517" s="3" t="s">
        <v>1259</v>
      </c>
      <c r="R517" s="24">
        <v>88.2</v>
      </c>
      <c r="S517" s="25">
        <v>544.20000000000005</v>
      </c>
      <c r="T517" s="26">
        <v>114.3</v>
      </c>
      <c r="U517" s="27">
        <v>186</v>
      </c>
      <c r="V517" s="28">
        <v>179.3</v>
      </c>
      <c r="W517" s="29">
        <v>117.7</v>
      </c>
      <c r="X517" s="30">
        <v>120</v>
      </c>
      <c r="Y517" s="31">
        <v>105.3</v>
      </c>
      <c r="Z517" s="32">
        <v>118.4</v>
      </c>
      <c r="AA517" s="33">
        <v>119.2</v>
      </c>
      <c r="AB517" s="34">
        <v>116</v>
      </c>
      <c r="AC517" s="35">
        <v>121.4</v>
      </c>
      <c r="AD517" s="36">
        <v>103.6</v>
      </c>
      <c r="AE517" s="37">
        <v>203.4</v>
      </c>
      <c r="AF517" s="38">
        <v>244.5</v>
      </c>
      <c r="AG517" s="39">
        <v>348.7</v>
      </c>
      <c r="AH517" s="40">
        <v>103.2</v>
      </c>
      <c r="AI517" s="41">
        <v>104.4</v>
      </c>
      <c r="AJ517" s="42">
        <v>98.7</v>
      </c>
      <c r="AK517" s="43">
        <v>97.3</v>
      </c>
      <c r="AL517" s="44">
        <v>101.2</v>
      </c>
      <c r="AM517" s="45">
        <v>97.7</v>
      </c>
      <c r="AN517" s="46">
        <v>85.6</v>
      </c>
      <c r="AO517" s="47">
        <v>259.137</v>
      </c>
      <c r="AP517" s="48">
        <v>106.4</v>
      </c>
      <c r="AQ517" s="49">
        <v>104.3</v>
      </c>
      <c r="AR517" s="50">
        <v>98.8</v>
      </c>
      <c r="AS517" s="51">
        <v>96.2</v>
      </c>
      <c r="AT517" s="52">
        <v>96.6</v>
      </c>
      <c r="AU517" s="53">
        <v>98.2</v>
      </c>
      <c r="AV517" s="3" t="s">
        <v>1259</v>
      </c>
      <c r="AW517" s="3" t="s">
        <v>1259</v>
      </c>
      <c r="AX517" s="56">
        <v>354.6</v>
      </c>
      <c r="AY517" s="57">
        <v>379.6</v>
      </c>
      <c r="AZ517" s="58">
        <v>381.2</v>
      </c>
      <c r="BA517" s="59">
        <v>346.1</v>
      </c>
    </row>
    <row r="518" spans="1:53" x14ac:dyDescent="0.25">
      <c r="A518" s="4">
        <v>39782</v>
      </c>
      <c r="B518" s="3" t="s">
        <v>1259</v>
      </c>
      <c r="C518" s="9">
        <v>13229</v>
      </c>
      <c r="D518" s="10">
        <v>238</v>
      </c>
      <c r="E518" s="11">
        <v>103</v>
      </c>
      <c r="F518" s="12">
        <v>101.8</v>
      </c>
      <c r="G518" s="13">
        <v>105.6</v>
      </c>
      <c r="H518" s="3" t="s">
        <v>1259</v>
      </c>
      <c r="I518" s="3" t="s">
        <v>1259</v>
      </c>
      <c r="J518" s="3" t="s">
        <v>1259</v>
      </c>
      <c r="K518" s="3" t="s">
        <v>1259</v>
      </c>
      <c r="L518" s="3" t="s">
        <v>1259</v>
      </c>
      <c r="M518" s="3" t="s">
        <v>1259</v>
      </c>
      <c r="N518" s="3" t="s">
        <v>1259</v>
      </c>
      <c r="O518" s="3" t="s">
        <v>1259</v>
      </c>
      <c r="P518" s="3" t="s">
        <v>1259</v>
      </c>
      <c r="Q518" s="3" t="s">
        <v>1259</v>
      </c>
      <c r="R518" s="24">
        <v>85.7</v>
      </c>
      <c r="S518" s="25">
        <v>527.1</v>
      </c>
      <c r="T518" s="26">
        <v>104.9</v>
      </c>
      <c r="U518" s="27">
        <v>173.5</v>
      </c>
      <c r="V518" s="28">
        <v>172.4</v>
      </c>
      <c r="W518" s="29">
        <v>115.7</v>
      </c>
      <c r="X518" s="30">
        <v>118.2</v>
      </c>
      <c r="Y518" s="31">
        <v>102.1</v>
      </c>
      <c r="Z518" s="32">
        <v>117</v>
      </c>
      <c r="AA518" s="33">
        <v>117.9</v>
      </c>
      <c r="AB518" s="34">
        <v>112.5</v>
      </c>
      <c r="AC518" s="35">
        <v>118.3</v>
      </c>
      <c r="AD518" s="36">
        <v>99.5</v>
      </c>
      <c r="AE518" s="37">
        <v>202.8</v>
      </c>
      <c r="AF518" s="38">
        <v>244.7</v>
      </c>
      <c r="AG518" s="39">
        <v>347.7</v>
      </c>
      <c r="AH518" s="40">
        <v>102.3</v>
      </c>
      <c r="AI518" s="41">
        <v>103.4</v>
      </c>
      <c r="AJ518" s="42">
        <v>97</v>
      </c>
      <c r="AK518" s="43">
        <v>98.4</v>
      </c>
      <c r="AL518" s="44">
        <v>101.6</v>
      </c>
      <c r="AM518" s="45">
        <v>97.2</v>
      </c>
      <c r="AN518" s="46">
        <v>85.2</v>
      </c>
      <c r="AO518" s="47">
        <v>245.292</v>
      </c>
      <c r="AP518" s="48">
        <v>105.6</v>
      </c>
      <c r="AQ518" s="49">
        <v>106.2</v>
      </c>
      <c r="AR518" s="50">
        <v>99.3</v>
      </c>
      <c r="AS518" s="51">
        <v>97.7</v>
      </c>
      <c r="AT518" s="52">
        <v>96</v>
      </c>
      <c r="AU518" s="53">
        <v>98.4</v>
      </c>
      <c r="AV518" s="3" t="s">
        <v>1259</v>
      </c>
      <c r="AW518" s="3" t="s">
        <v>1259</v>
      </c>
      <c r="AX518" s="56">
        <v>354</v>
      </c>
      <c r="AY518" s="57">
        <v>378.3</v>
      </c>
      <c r="AZ518" s="58">
        <v>379.9</v>
      </c>
      <c r="BA518" s="59">
        <v>346.6</v>
      </c>
    </row>
    <row r="519" spans="1:53" x14ac:dyDescent="0.25">
      <c r="A519" s="4">
        <v>39813</v>
      </c>
      <c r="B519" s="3" t="s">
        <v>1259</v>
      </c>
      <c r="C519" s="9">
        <v>12820</v>
      </c>
      <c r="D519" s="10">
        <v>242.4</v>
      </c>
      <c r="E519" s="11">
        <v>102.9</v>
      </c>
      <c r="F519" s="12">
        <v>101.6</v>
      </c>
      <c r="G519" s="13">
        <v>105.5</v>
      </c>
      <c r="H519" s="3" t="s">
        <v>1259</v>
      </c>
      <c r="I519" s="3" t="s">
        <v>1259</v>
      </c>
      <c r="J519" s="3" t="s">
        <v>1259</v>
      </c>
      <c r="K519" s="3" t="s">
        <v>1259</v>
      </c>
      <c r="L519" s="3" t="s">
        <v>1259</v>
      </c>
      <c r="M519" s="3" t="s">
        <v>1259</v>
      </c>
      <c r="N519" s="3" t="s">
        <v>1259</v>
      </c>
      <c r="O519" s="3" t="s">
        <v>1259</v>
      </c>
      <c r="P519" s="3" t="s">
        <v>1259</v>
      </c>
      <c r="Q519" s="3" t="s">
        <v>1259</v>
      </c>
      <c r="R519" s="24">
        <v>84.4</v>
      </c>
      <c r="S519" s="25">
        <v>512.79999999999995</v>
      </c>
      <c r="T519" s="26">
        <v>104.8</v>
      </c>
      <c r="U519" s="27">
        <v>165.4</v>
      </c>
      <c r="V519" s="28">
        <v>170.2</v>
      </c>
      <c r="W519" s="29">
        <v>113.5</v>
      </c>
      <c r="X519" s="30">
        <v>116.2</v>
      </c>
      <c r="Y519" s="31">
        <v>99.3</v>
      </c>
      <c r="Z519" s="32">
        <v>114.7</v>
      </c>
      <c r="AA519" s="33">
        <v>115.7</v>
      </c>
      <c r="AB519" s="34">
        <v>110.6</v>
      </c>
      <c r="AC519" s="35">
        <v>116.7</v>
      </c>
      <c r="AD519" s="36">
        <v>97</v>
      </c>
      <c r="AE519" s="37">
        <v>203.8</v>
      </c>
      <c r="AF519" s="38">
        <v>244</v>
      </c>
      <c r="AG519" s="39">
        <v>343.2</v>
      </c>
      <c r="AH519" s="40">
        <v>100.2</v>
      </c>
      <c r="AI519" s="41">
        <v>101.9</v>
      </c>
      <c r="AJ519" s="42">
        <v>95.8</v>
      </c>
      <c r="AK519" s="43">
        <v>96</v>
      </c>
      <c r="AL519" s="44">
        <v>101</v>
      </c>
      <c r="AM519" s="45">
        <v>94.3</v>
      </c>
      <c r="AN519" s="46">
        <v>84.6</v>
      </c>
      <c r="AO519" s="47">
        <v>252.14500000000001</v>
      </c>
      <c r="AP519" s="48">
        <v>105.8</v>
      </c>
      <c r="AQ519" s="49">
        <v>108</v>
      </c>
      <c r="AR519" s="50">
        <v>99.8</v>
      </c>
      <c r="AS519" s="51">
        <v>99</v>
      </c>
      <c r="AT519" s="52">
        <v>96.8</v>
      </c>
      <c r="AU519" s="53">
        <v>101.6</v>
      </c>
      <c r="AV519" s="3" t="s">
        <v>1259</v>
      </c>
      <c r="AW519" s="3" t="s">
        <v>1259</v>
      </c>
      <c r="AX519" s="56">
        <v>353.1</v>
      </c>
      <c r="AY519" s="57">
        <v>376.3</v>
      </c>
      <c r="AZ519" s="58">
        <v>377.7</v>
      </c>
      <c r="BA519" s="59">
        <v>345.4</v>
      </c>
    </row>
    <row r="520" spans="1:53" x14ac:dyDescent="0.25">
      <c r="A520" s="4">
        <v>39844</v>
      </c>
      <c r="B520" s="8">
        <v>14259</v>
      </c>
      <c r="C520" s="9">
        <v>12389</v>
      </c>
      <c r="D520" s="10">
        <v>246.9</v>
      </c>
      <c r="E520" s="11">
        <v>102.2</v>
      </c>
      <c r="F520" s="12">
        <v>101</v>
      </c>
      <c r="G520" s="13">
        <v>104.9</v>
      </c>
      <c r="H520" s="3" t="s">
        <v>1259</v>
      </c>
      <c r="I520" s="3" t="s">
        <v>1259</v>
      </c>
      <c r="J520" s="3" t="s">
        <v>1259</v>
      </c>
      <c r="K520" s="3" t="s">
        <v>1259</v>
      </c>
      <c r="L520" s="3" t="s">
        <v>1259</v>
      </c>
      <c r="M520" s="3" t="s">
        <v>1259</v>
      </c>
      <c r="N520" s="3" t="s">
        <v>1259</v>
      </c>
      <c r="O520" s="3" t="s">
        <v>1259</v>
      </c>
      <c r="P520" s="3" t="s">
        <v>1259</v>
      </c>
      <c r="Q520" s="3" t="s">
        <v>1259</v>
      </c>
      <c r="R520" s="24">
        <v>82.5</v>
      </c>
      <c r="S520" s="25">
        <v>517.20000000000005</v>
      </c>
      <c r="T520" s="26">
        <v>107.1</v>
      </c>
      <c r="U520" s="27">
        <v>158.19999999999999</v>
      </c>
      <c r="V520" s="28">
        <v>162.5</v>
      </c>
      <c r="W520" s="29">
        <v>111.3</v>
      </c>
      <c r="X520" s="30">
        <v>113.8</v>
      </c>
      <c r="Y520" s="31">
        <v>97.8</v>
      </c>
      <c r="Z520" s="32">
        <v>112.7</v>
      </c>
      <c r="AA520" s="33">
        <v>113.8</v>
      </c>
      <c r="AB520" s="34">
        <v>108.1</v>
      </c>
      <c r="AC520" s="35">
        <v>113.2</v>
      </c>
      <c r="AD520" s="36">
        <v>96.5</v>
      </c>
      <c r="AE520" s="37">
        <v>204.3</v>
      </c>
      <c r="AF520" s="38">
        <v>243.6</v>
      </c>
      <c r="AG520" s="39">
        <v>337.6</v>
      </c>
      <c r="AH520" s="40">
        <v>99.8</v>
      </c>
      <c r="AI520" s="41">
        <v>101.2</v>
      </c>
      <c r="AJ520" s="42">
        <v>94.4</v>
      </c>
      <c r="AK520" s="43">
        <v>96.4</v>
      </c>
      <c r="AL520" s="44">
        <v>100</v>
      </c>
      <c r="AM520" s="45">
        <v>95.6</v>
      </c>
      <c r="AN520" s="46">
        <v>84.1</v>
      </c>
      <c r="AO520" s="47">
        <v>255.90600000000001</v>
      </c>
      <c r="AP520" s="48">
        <v>106.3</v>
      </c>
      <c r="AQ520" s="49">
        <v>106.4</v>
      </c>
      <c r="AR520" s="50">
        <v>100</v>
      </c>
      <c r="AS520" s="51">
        <v>100</v>
      </c>
      <c r="AT520" s="52">
        <v>100</v>
      </c>
      <c r="AU520" s="53">
        <v>100</v>
      </c>
      <c r="AV520" s="3" t="s">
        <v>1259</v>
      </c>
      <c r="AW520" s="3" t="s">
        <v>1259</v>
      </c>
      <c r="AX520" s="56">
        <v>351.3</v>
      </c>
      <c r="AY520" s="57">
        <v>374.1</v>
      </c>
      <c r="AZ520" s="58">
        <v>375.3</v>
      </c>
      <c r="BA520" s="59">
        <v>342.5</v>
      </c>
    </row>
    <row r="521" spans="1:53" x14ac:dyDescent="0.25">
      <c r="A521" s="4">
        <v>39872</v>
      </c>
      <c r="B521" s="8">
        <v>14060</v>
      </c>
      <c r="C521" s="9">
        <v>12002</v>
      </c>
      <c r="D521" s="10">
        <v>251.5</v>
      </c>
      <c r="E521" s="11">
        <v>101.5</v>
      </c>
      <c r="F521" s="12">
        <v>100.1</v>
      </c>
      <c r="G521" s="13">
        <v>104.3</v>
      </c>
      <c r="H521" s="3" t="s">
        <v>1259</v>
      </c>
      <c r="I521" s="3" t="s">
        <v>1259</v>
      </c>
      <c r="J521" s="3" t="s">
        <v>1259</v>
      </c>
      <c r="K521" s="3" t="s">
        <v>1259</v>
      </c>
      <c r="L521" s="3" t="s">
        <v>1259</v>
      </c>
      <c r="M521" s="3" t="s">
        <v>1259</v>
      </c>
      <c r="N521" s="3" t="s">
        <v>1259</v>
      </c>
      <c r="O521" s="3" t="s">
        <v>1259</v>
      </c>
      <c r="P521" s="3" t="s">
        <v>1259</v>
      </c>
      <c r="Q521" s="3" t="s">
        <v>1259</v>
      </c>
      <c r="R521" s="24">
        <v>81.5</v>
      </c>
      <c r="S521" s="25">
        <v>515.29999999999995</v>
      </c>
      <c r="T521" s="26">
        <v>107.8</v>
      </c>
      <c r="U521" s="27">
        <v>154.30000000000001</v>
      </c>
      <c r="V521" s="28">
        <v>162.80000000000001</v>
      </c>
      <c r="W521" s="29">
        <v>108.5</v>
      </c>
      <c r="X521" s="30">
        <v>111</v>
      </c>
      <c r="Y521" s="31">
        <v>94.8</v>
      </c>
      <c r="Z521" s="32">
        <v>110.4</v>
      </c>
      <c r="AA521" s="33">
        <v>111.4</v>
      </c>
      <c r="AB521" s="34">
        <v>104.1</v>
      </c>
      <c r="AC521" s="35">
        <v>108.9</v>
      </c>
      <c r="AD521" s="36">
        <v>93.2</v>
      </c>
      <c r="AE521" s="37">
        <v>207.1</v>
      </c>
      <c r="AF521" s="38">
        <v>236.4</v>
      </c>
      <c r="AG521" s="39">
        <v>335.5</v>
      </c>
      <c r="AH521" s="40">
        <v>98</v>
      </c>
      <c r="AI521" s="41">
        <v>99.2</v>
      </c>
      <c r="AJ521" s="42">
        <v>94.1</v>
      </c>
      <c r="AK521" s="43">
        <v>95.9</v>
      </c>
      <c r="AL521" s="44">
        <v>98.7</v>
      </c>
      <c r="AM521" s="45">
        <v>95.1</v>
      </c>
      <c r="AN521" s="46">
        <v>83.9</v>
      </c>
      <c r="AO521" s="47">
        <v>247.83</v>
      </c>
      <c r="AP521" s="48">
        <v>105.2</v>
      </c>
      <c r="AQ521" s="49">
        <v>107.4</v>
      </c>
      <c r="AR521" s="50">
        <v>98.6</v>
      </c>
      <c r="AS521" s="51">
        <v>99.5</v>
      </c>
      <c r="AT521" s="52">
        <v>103.7</v>
      </c>
      <c r="AU521" s="53">
        <v>101.7</v>
      </c>
      <c r="AV521" s="3" t="s">
        <v>1259</v>
      </c>
      <c r="AW521" s="3" t="s">
        <v>1259</v>
      </c>
      <c r="AX521" s="56">
        <v>348.3</v>
      </c>
      <c r="AY521" s="57">
        <v>372.3</v>
      </c>
      <c r="AZ521" s="58">
        <v>372.7</v>
      </c>
      <c r="BA521" s="59">
        <v>337.9</v>
      </c>
    </row>
    <row r="522" spans="1:53" x14ac:dyDescent="0.25">
      <c r="A522" s="4">
        <v>39903</v>
      </c>
      <c r="B522" s="8">
        <v>13489</v>
      </c>
      <c r="C522" s="9">
        <v>11668</v>
      </c>
      <c r="D522" s="10">
        <v>256.3</v>
      </c>
      <c r="E522" s="11">
        <v>101</v>
      </c>
      <c r="F522" s="12">
        <v>99.6</v>
      </c>
      <c r="G522" s="13">
        <v>103.8</v>
      </c>
      <c r="H522" s="3" t="s">
        <v>1259</v>
      </c>
      <c r="I522" s="3" t="s">
        <v>1259</v>
      </c>
      <c r="J522" s="3" t="s">
        <v>1259</v>
      </c>
      <c r="K522" s="3" t="s">
        <v>1259</v>
      </c>
      <c r="L522" s="3" t="s">
        <v>1259</v>
      </c>
      <c r="M522" s="3" t="s">
        <v>1259</v>
      </c>
      <c r="N522" s="3" t="s">
        <v>1259</v>
      </c>
      <c r="O522" s="3" t="s">
        <v>1259</v>
      </c>
      <c r="P522" s="3" t="s">
        <v>1259</v>
      </c>
      <c r="Q522" s="3" t="s">
        <v>1259</v>
      </c>
      <c r="R522" s="24">
        <v>81</v>
      </c>
      <c r="S522" s="25">
        <v>508.3</v>
      </c>
      <c r="T522" s="26">
        <v>109.2</v>
      </c>
      <c r="U522" s="27">
        <v>151.19999999999999</v>
      </c>
      <c r="V522" s="28">
        <v>167.8</v>
      </c>
      <c r="W522" s="29">
        <v>105.6</v>
      </c>
      <c r="X522" s="30">
        <v>108.2</v>
      </c>
      <c r="Y522" s="31">
        <v>91.9</v>
      </c>
      <c r="Z522" s="32">
        <v>108.2</v>
      </c>
      <c r="AA522" s="33">
        <v>109.3</v>
      </c>
      <c r="AB522" s="34">
        <v>100</v>
      </c>
      <c r="AC522" s="35">
        <v>104.4</v>
      </c>
      <c r="AD522" s="36">
        <v>89.9</v>
      </c>
      <c r="AE522" s="37">
        <v>209.9</v>
      </c>
      <c r="AF522" s="38">
        <v>224.9</v>
      </c>
      <c r="AG522" s="39">
        <v>322.60000000000002</v>
      </c>
      <c r="AH522" s="40">
        <v>99.8</v>
      </c>
      <c r="AI522" s="41">
        <v>101.8</v>
      </c>
      <c r="AJ522" s="42">
        <v>94.4</v>
      </c>
      <c r="AK522" s="43">
        <v>96</v>
      </c>
      <c r="AL522" s="44">
        <v>100.3</v>
      </c>
      <c r="AM522" s="45">
        <v>93.3</v>
      </c>
      <c r="AN522" s="46">
        <v>83.8</v>
      </c>
      <c r="AO522" s="47">
        <v>240.13</v>
      </c>
      <c r="AP522" s="48">
        <v>104.1</v>
      </c>
      <c r="AQ522" s="49">
        <v>105.8</v>
      </c>
      <c r="AR522" s="50">
        <v>97.8</v>
      </c>
      <c r="AS522" s="51">
        <v>98.9</v>
      </c>
      <c r="AT522" s="52">
        <v>105</v>
      </c>
      <c r="AU522" s="53">
        <v>102.2</v>
      </c>
      <c r="AV522" s="3" t="s">
        <v>1259</v>
      </c>
      <c r="AW522" s="3" t="s">
        <v>1259</v>
      </c>
      <c r="AX522" s="56">
        <v>345.1</v>
      </c>
      <c r="AY522" s="57">
        <v>371.9</v>
      </c>
      <c r="AZ522" s="58">
        <v>370.1</v>
      </c>
      <c r="BA522" s="59">
        <v>332.4</v>
      </c>
    </row>
    <row r="523" spans="1:53" x14ac:dyDescent="0.25">
      <c r="A523" s="4">
        <v>39933</v>
      </c>
      <c r="B523" s="8">
        <v>13314</v>
      </c>
      <c r="C523" s="9">
        <v>11367</v>
      </c>
      <c r="D523" s="10">
        <v>261.2</v>
      </c>
      <c r="E523" s="11">
        <v>100.5</v>
      </c>
      <c r="F523" s="12">
        <v>98.8</v>
      </c>
      <c r="G523" s="13">
        <v>103.7</v>
      </c>
      <c r="H523" s="3" t="s">
        <v>1259</v>
      </c>
      <c r="I523" s="3" t="s">
        <v>1259</v>
      </c>
      <c r="J523" s="3" t="s">
        <v>1259</v>
      </c>
      <c r="K523" s="3" t="s">
        <v>1259</v>
      </c>
      <c r="L523" s="3" t="s">
        <v>1259</v>
      </c>
      <c r="M523" s="3" t="s">
        <v>1259</v>
      </c>
      <c r="N523" s="3" t="s">
        <v>1259</v>
      </c>
      <c r="O523" s="3" t="s">
        <v>1259</v>
      </c>
      <c r="P523" s="3" t="s">
        <v>1259</v>
      </c>
      <c r="Q523" s="3" t="s">
        <v>1259</v>
      </c>
      <c r="R523" s="24">
        <v>81.7</v>
      </c>
      <c r="S523" s="25">
        <v>508.6</v>
      </c>
      <c r="T523" s="26">
        <v>113.4</v>
      </c>
      <c r="U523" s="27">
        <v>158.80000000000001</v>
      </c>
      <c r="V523" s="28">
        <v>171.8</v>
      </c>
      <c r="W523" s="29">
        <v>103.3</v>
      </c>
      <c r="X523" s="30">
        <v>106</v>
      </c>
      <c r="Y523" s="31">
        <v>89</v>
      </c>
      <c r="Z523" s="32">
        <v>106.6</v>
      </c>
      <c r="AA523" s="33">
        <v>107.7</v>
      </c>
      <c r="AB523" s="34">
        <v>96.1</v>
      </c>
      <c r="AC523" s="35">
        <v>100.2</v>
      </c>
      <c r="AD523" s="36">
        <v>86.5</v>
      </c>
      <c r="AE523" s="37">
        <v>212.5</v>
      </c>
      <c r="AF523" s="38">
        <v>221.9</v>
      </c>
      <c r="AG523" s="39">
        <v>314.2</v>
      </c>
      <c r="AH523" s="40">
        <v>97.8</v>
      </c>
      <c r="AI523" s="41">
        <v>97.4</v>
      </c>
      <c r="AJ523" s="42">
        <v>94.6</v>
      </c>
      <c r="AK523" s="43">
        <v>93.4</v>
      </c>
      <c r="AL523" s="44">
        <v>92.6</v>
      </c>
      <c r="AM523" s="45">
        <v>94.5</v>
      </c>
      <c r="AN523" s="46">
        <v>83.8</v>
      </c>
      <c r="AO523" s="47">
        <v>238.27699999999999</v>
      </c>
      <c r="AP523" s="48">
        <v>103.4</v>
      </c>
      <c r="AQ523" s="49">
        <v>105.9</v>
      </c>
      <c r="AR523" s="50">
        <v>97</v>
      </c>
      <c r="AS523" s="51">
        <v>97.9</v>
      </c>
      <c r="AT523" s="52">
        <v>103.9</v>
      </c>
      <c r="AU523" s="53">
        <v>104.9</v>
      </c>
      <c r="AV523" s="3" t="s">
        <v>1259</v>
      </c>
      <c r="AW523" s="3" t="s">
        <v>1259</v>
      </c>
      <c r="AX523" s="56">
        <v>343.1</v>
      </c>
      <c r="AY523" s="57">
        <v>373.4</v>
      </c>
      <c r="AZ523" s="58">
        <v>367.7</v>
      </c>
      <c r="BA523" s="59">
        <v>327.39999999999998</v>
      </c>
    </row>
    <row r="524" spans="1:53" x14ac:dyDescent="0.25">
      <c r="A524" s="4">
        <v>39964</v>
      </c>
      <c r="B524" s="8">
        <v>12966</v>
      </c>
      <c r="C524" s="9">
        <v>11098</v>
      </c>
      <c r="D524" s="10">
        <v>266.2</v>
      </c>
      <c r="E524" s="11">
        <v>100.3</v>
      </c>
      <c r="F524" s="12">
        <v>98.7</v>
      </c>
      <c r="G524" s="13">
        <v>103.4</v>
      </c>
      <c r="H524" s="3" t="s">
        <v>1259</v>
      </c>
      <c r="I524" s="3" t="s">
        <v>1259</v>
      </c>
      <c r="J524" s="3" t="s">
        <v>1259</v>
      </c>
      <c r="K524" s="3" t="s">
        <v>1259</v>
      </c>
      <c r="L524" s="3" t="s">
        <v>1259</v>
      </c>
      <c r="M524" s="3" t="s">
        <v>1259</v>
      </c>
      <c r="N524" s="3" t="s">
        <v>1259</v>
      </c>
      <c r="O524" s="3" t="s">
        <v>1259</v>
      </c>
      <c r="P524" s="3" t="s">
        <v>1259</v>
      </c>
      <c r="Q524" s="3" t="s">
        <v>1259</v>
      </c>
      <c r="R524" s="24">
        <v>82.9</v>
      </c>
      <c r="S524" s="25">
        <v>520.70000000000005</v>
      </c>
      <c r="T524" s="26">
        <v>116.7</v>
      </c>
      <c r="U524" s="27">
        <v>169.8</v>
      </c>
      <c r="V524" s="28">
        <v>183.8</v>
      </c>
      <c r="W524" s="29">
        <v>101.1</v>
      </c>
      <c r="X524" s="30">
        <v>103.6</v>
      </c>
      <c r="Y524" s="31">
        <v>87.4</v>
      </c>
      <c r="Z524" s="32">
        <v>104.4</v>
      </c>
      <c r="AA524" s="33">
        <v>105.6</v>
      </c>
      <c r="AB524" s="34">
        <v>94.1</v>
      </c>
      <c r="AC524" s="35">
        <v>97.5</v>
      </c>
      <c r="AD524" s="36">
        <v>85.9</v>
      </c>
      <c r="AE524" s="37">
        <v>215.5</v>
      </c>
      <c r="AF524" s="38">
        <v>224.9</v>
      </c>
      <c r="AG524" s="39">
        <v>312</v>
      </c>
      <c r="AH524" s="40">
        <v>97.7</v>
      </c>
      <c r="AI524" s="41">
        <v>97.8</v>
      </c>
      <c r="AJ524" s="42">
        <v>94.6</v>
      </c>
      <c r="AK524" s="43">
        <v>97</v>
      </c>
      <c r="AL524" s="44">
        <v>97</v>
      </c>
      <c r="AM524" s="45">
        <v>95.1</v>
      </c>
      <c r="AN524" s="46">
        <v>83.9</v>
      </c>
      <c r="AO524" s="47">
        <v>236.447</v>
      </c>
      <c r="AP524" s="48">
        <v>102.6</v>
      </c>
      <c r="AQ524" s="49">
        <v>104.2</v>
      </c>
      <c r="AR524" s="50">
        <v>98.5</v>
      </c>
      <c r="AS524" s="51">
        <v>98.2</v>
      </c>
      <c r="AT524" s="52">
        <v>102.2</v>
      </c>
      <c r="AU524" s="53">
        <v>104.9</v>
      </c>
      <c r="AV524" s="3" t="s">
        <v>1259</v>
      </c>
      <c r="AW524" s="3" t="s">
        <v>1259</v>
      </c>
      <c r="AX524" s="56">
        <v>343.4</v>
      </c>
      <c r="AY524" s="57">
        <v>376.4</v>
      </c>
      <c r="AZ524" s="58">
        <v>365.7</v>
      </c>
      <c r="BA524" s="59">
        <v>324.5</v>
      </c>
    </row>
    <row r="525" spans="1:53" x14ac:dyDescent="0.25">
      <c r="A525" s="4">
        <v>39994</v>
      </c>
      <c r="B525" s="8">
        <v>12917</v>
      </c>
      <c r="C525" s="9">
        <v>10882</v>
      </c>
      <c r="D525" s="10">
        <v>271.39999999999998</v>
      </c>
      <c r="E525" s="11">
        <v>100.1</v>
      </c>
      <c r="F525" s="12">
        <v>98.6</v>
      </c>
      <c r="G525" s="13">
        <v>103.2</v>
      </c>
      <c r="H525" s="3" t="s">
        <v>1259</v>
      </c>
      <c r="I525" s="3" t="s">
        <v>1259</v>
      </c>
      <c r="J525" s="3" t="s">
        <v>1259</v>
      </c>
      <c r="K525" s="3" t="s">
        <v>1259</v>
      </c>
      <c r="L525" s="3" t="s">
        <v>1259</v>
      </c>
      <c r="M525" s="3" t="s">
        <v>1259</v>
      </c>
      <c r="N525" s="3" t="s">
        <v>1259</v>
      </c>
      <c r="O525" s="3" t="s">
        <v>1259</v>
      </c>
      <c r="P525" s="3" t="s">
        <v>1259</v>
      </c>
      <c r="Q525" s="3" t="s">
        <v>1259</v>
      </c>
      <c r="R525" s="24">
        <v>83.7</v>
      </c>
      <c r="S525" s="25">
        <v>514</v>
      </c>
      <c r="T525" s="26">
        <v>121.1</v>
      </c>
      <c r="U525" s="27">
        <v>181.7</v>
      </c>
      <c r="V525" s="28">
        <v>189.5</v>
      </c>
      <c r="W525" s="29">
        <v>99.2</v>
      </c>
      <c r="X525" s="30">
        <v>101.9</v>
      </c>
      <c r="Y525" s="31">
        <v>85</v>
      </c>
      <c r="Z525" s="32">
        <v>102.4</v>
      </c>
      <c r="AA525" s="33">
        <v>103.9</v>
      </c>
      <c r="AB525" s="34">
        <v>92.4</v>
      </c>
      <c r="AC525" s="35">
        <v>95.6</v>
      </c>
      <c r="AD525" s="36">
        <v>84.6</v>
      </c>
      <c r="AE525" s="37">
        <v>220.6</v>
      </c>
      <c r="AF525" s="38">
        <v>223.8</v>
      </c>
      <c r="AG525" s="39">
        <v>310.7</v>
      </c>
      <c r="AH525" s="40">
        <v>97.6</v>
      </c>
      <c r="AI525" s="41">
        <v>98</v>
      </c>
      <c r="AJ525" s="42">
        <v>93.9</v>
      </c>
      <c r="AK525" s="43">
        <v>96.1</v>
      </c>
      <c r="AL525" s="44">
        <v>97.3</v>
      </c>
      <c r="AM525" s="45">
        <v>93.6</v>
      </c>
      <c r="AN525" s="46">
        <v>84.1</v>
      </c>
      <c r="AO525" s="47">
        <v>231.684</v>
      </c>
      <c r="AP525" s="48">
        <v>101.6</v>
      </c>
      <c r="AQ525" s="49">
        <v>103.9</v>
      </c>
      <c r="AR525" s="50">
        <v>98.5</v>
      </c>
      <c r="AS525" s="51">
        <v>97.6</v>
      </c>
      <c r="AT525" s="52">
        <v>104.6</v>
      </c>
      <c r="AU525" s="53">
        <v>105.7</v>
      </c>
      <c r="AV525" s="3" t="s">
        <v>1259</v>
      </c>
      <c r="AW525" s="3" t="s">
        <v>1259</v>
      </c>
      <c r="AX525" s="56">
        <v>346.6</v>
      </c>
      <c r="AY525" s="57">
        <v>380.3</v>
      </c>
      <c r="AZ525" s="58">
        <v>364.6</v>
      </c>
      <c r="BA525" s="59">
        <v>324.8</v>
      </c>
    </row>
    <row r="526" spans="1:53" x14ac:dyDescent="0.25">
      <c r="A526" s="4">
        <v>40025</v>
      </c>
      <c r="B526" s="8">
        <v>12552</v>
      </c>
      <c r="C526" s="9">
        <v>10699</v>
      </c>
      <c r="D526" s="10">
        <v>276.8</v>
      </c>
      <c r="E526" s="11">
        <v>100.4</v>
      </c>
      <c r="F526" s="12">
        <v>98.9</v>
      </c>
      <c r="G526" s="13">
        <v>103.2</v>
      </c>
      <c r="H526" s="3" t="s">
        <v>1259</v>
      </c>
      <c r="I526" s="3" t="s">
        <v>1259</v>
      </c>
      <c r="J526" s="3" t="s">
        <v>1259</v>
      </c>
      <c r="K526" s="3" t="s">
        <v>1259</v>
      </c>
      <c r="L526" s="3" t="s">
        <v>1259</v>
      </c>
      <c r="M526" s="3" t="s">
        <v>1259</v>
      </c>
      <c r="N526" s="3" t="s">
        <v>1259</v>
      </c>
      <c r="O526" s="3" t="s">
        <v>1259</v>
      </c>
      <c r="P526" s="3" t="s">
        <v>1259</v>
      </c>
      <c r="Q526" s="3" t="s">
        <v>1259</v>
      </c>
      <c r="R526" s="24">
        <v>85.2</v>
      </c>
      <c r="S526" s="25">
        <v>520.1</v>
      </c>
      <c r="T526" s="26">
        <v>124.1</v>
      </c>
      <c r="U526" s="27">
        <v>185.2</v>
      </c>
      <c r="V526" s="28">
        <v>196.8</v>
      </c>
      <c r="W526" s="29">
        <v>97.5</v>
      </c>
      <c r="X526" s="30">
        <v>100.1</v>
      </c>
      <c r="Y526" s="31">
        <v>83.9</v>
      </c>
      <c r="Z526" s="32">
        <v>100.4</v>
      </c>
      <c r="AA526" s="33">
        <v>101.7</v>
      </c>
      <c r="AB526" s="34">
        <v>91.4</v>
      </c>
      <c r="AC526" s="35">
        <v>94.8</v>
      </c>
      <c r="AD526" s="36">
        <v>83.2</v>
      </c>
      <c r="AE526" s="37">
        <v>225.3</v>
      </c>
      <c r="AF526" s="38">
        <v>218.5</v>
      </c>
      <c r="AG526" s="39">
        <v>311.7</v>
      </c>
      <c r="AH526" s="40">
        <v>98.8</v>
      </c>
      <c r="AI526" s="41">
        <v>99</v>
      </c>
      <c r="AJ526" s="42">
        <v>95.3</v>
      </c>
      <c r="AK526" s="43">
        <v>95.7</v>
      </c>
      <c r="AL526" s="44">
        <v>96.9</v>
      </c>
      <c r="AM526" s="45">
        <v>93.4</v>
      </c>
      <c r="AN526" s="46">
        <v>84.3</v>
      </c>
      <c r="AO526" s="47">
        <v>235.36099999999999</v>
      </c>
      <c r="AP526" s="48">
        <v>101.7</v>
      </c>
      <c r="AQ526" s="49">
        <v>104.6</v>
      </c>
      <c r="AR526" s="50">
        <v>99.2</v>
      </c>
      <c r="AS526" s="51">
        <v>98</v>
      </c>
      <c r="AT526" s="52">
        <v>107</v>
      </c>
      <c r="AU526" s="53">
        <v>105.9</v>
      </c>
      <c r="AV526" s="3" t="s">
        <v>1259</v>
      </c>
      <c r="AW526" s="3" t="s">
        <v>1259</v>
      </c>
      <c r="AX526" s="56">
        <v>352</v>
      </c>
      <c r="AY526" s="57">
        <v>384.2</v>
      </c>
      <c r="AZ526" s="58">
        <v>364.5</v>
      </c>
      <c r="BA526" s="59">
        <v>327.7</v>
      </c>
    </row>
    <row r="527" spans="1:53" x14ac:dyDescent="0.25">
      <c r="A527" s="4">
        <v>40056</v>
      </c>
      <c r="B527" s="8">
        <v>12303</v>
      </c>
      <c r="C527" s="9">
        <v>10559</v>
      </c>
      <c r="D527" s="10">
        <v>282.2</v>
      </c>
      <c r="E527" s="11">
        <v>100.5</v>
      </c>
      <c r="F527" s="12">
        <v>99.1</v>
      </c>
      <c r="G527" s="13">
        <v>103.1</v>
      </c>
      <c r="H527" s="3" t="s">
        <v>1259</v>
      </c>
      <c r="I527" s="3" t="s">
        <v>1259</v>
      </c>
      <c r="J527" s="3" t="s">
        <v>1259</v>
      </c>
      <c r="K527" s="3" t="s">
        <v>1259</v>
      </c>
      <c r="L527" s="3" t="s">
        <v>1259</v>
      </c>
      <c r="M527" s="3" t="s">
        <v>1259</v>
      </c>
      <c r="N527" s="3" t="s">
        <v>1259</v>
      </c>
      <c r="O527" s="3" t="s">
        <v>1259</v>
      </c>
      <c r="P527" s="3" t="s">
        <v>1259</v>
      </c>
      <c r="Q527" s="3" t="s">
        <v>1259</v>
      </c>
      <c r="R527" s="24">
        <v>86</v>
      </c>
      <c r="S527" s="25">
        <v>524.1</v>
      </c>
      <c r="T527" s="26">
        <v>127.4</v>
      </c>
      <c r="U527" s="27">
        <v>191.7</v>
      </c>
      <c r="V527" s="28">
        <v>207.3</v>
      </c>
      <c r="W527" s="29">
        <v>96.2</v>
      </c>
      <c r="X527" s="30">
        <v>99</v>
      </c>
      <c r="Y527" s="31">
        <v>81.400000000000006</v>
      </c>
      <c r="Z527" s="32">
        <v>98.7</v>
      </c>
      <c r="AA527" s="33">
        <v>100.1</v>
      </c>
      <c r="AB527" s="34">
        <v>90.7</v>
      </c>
      <c r="AC527" s="35">
        <v>95.1</v>
      </c>
      <c r="AD527" s="36">
        <v>80.900000000000006</v>
      </c>
      <c r="AE527" s="37">
        <v>228.1</v>
      </c>
      <c r="AF527" s="38">
        <v>217.5</v>
      </c>
      <c r="AG527" s="39">
        <v>314.10000000000002</v>
      </c>
      <c r="AH527" s="40">
        <v>98.5</v>
      </c>
      <c r="AI527" s="41">
        <v>99.1</v>
      </c>
      <c r="AJ527" s="42">
        <v>95.9</v>
      </c>
      <c r="AK527" s="43">
        <v>97.2</v>
      </c>
      <c r="AL527" s="44">
        <v>95.8</v>
      </c>
      <c r="AM527" s="45">
        <v>96.7</v>
      </c>
      <c r="AN527" s="46">
        <v>84.6</v>
      </c>
      <c r="AO527" s="47">
        <v>231.29499999999999</v>
      </c>
      <c r="AP527" s="48">
        <v>101</v>
      </c>
      <c r="AQ527" s="49">
        <v>105</v>
      </c>
      <c r="AR527" s="50">
        <v>99.9</v>
      </c>
      <c r="AS527" s="51">
        <v>98</v>
      </c>
      <c r="AT527" s="52">
        <v>109.4</v>
      </c>
      <c r="AU527" s="53">
        <v>107.1</v>
      </c>
      <c r="AV527" s="3" t="s">
        <v>1259</v>
      </c>
      <c r="AW527" s="3" t="s">
        <v>1259</v>
      </c>
      <c r="AX527" s="56">
        <v>357.7</v>
      </c>
      <c r="AY527" s="57">
        <v>387.1</v>
      </c>
      <c r="AZ527" s="58">
        <v>365.1</v>
      </c>
      <c r="BA527" s="59">
        <v>331.7</v>
      </c>
    </row>
    <row r="528" spans="1:53" x14ac:dyDescent="0.25">
      <c r="A528" s="4">
        <v>40086</v>
      </c>
      <c r="B528" s="8">
        <v>12149</v>
      </c>
      <c r="C528" s="9">
        <v>10473</v>
      </c>
      <c r="D528" s="10">
        <v>287.8</v>
      </c>
      <c r="E528" s="11">
        <v>100.9</v>
      </c>
      <c r="F528" s="12">
        <v>99.8</v>
      </c>
      <c r="G528" s="13">
        <v>103.2</v>
      </c>
      <c r="H528" s="3" t="s">
        <v>1259</v>
      </c>
      <c r="I528" s="3" t="s">
        <v>1259</v>
      </c>
      <c r="J528" s="3" t="s">
        <v>1259</v>
      </c>
      <c r="K528" s="3" t="s">
        <v>1259</v>
      </c>
      <c r="L528" s="3" t="s">
        <v>1259</v>
      </c>
      <c r="M528" s="3" t="s">
        <v>1259</v>
      </c>
      <c r="N528" s="3" t="s">
        <v>1259</v>
      </c>
      <c r="O528" s="3" t="s">
        <v>1259</v>
      </c>
      <c r="P528" s="3" t="s">
        <v>1259</v>
      </c>
      <c r="Q528" s="3" t="s">
        <v>1259</v>
      </c>
      <c r="R528" s="24">
        <v>86.7</v>
      </c>
      <c r="S528" s="25">
        <v>533.5</v>
      </c>
      <c r="T528" s="26">
        <v>129.9</v>
      </c>
      <c r="U528" s="27">
        <v>198</v>
      </c>
      <c r="V528" s="28">
        <v>213.6</v>
      </c>
      <c r="W528" s="29">
        <v>95.5</v>
      </c>
      <c r="X528" s="30">
        <v>98.6</v>
      </c>
      <c r="Y528" s="31">
        <v>79</v>
      </c>
      <c r="Z528" s="32">
        <v>98.1</v>
      </c>
      <c r="AA528" s="33">
        <v>99.6</v>
      </c>
      <c r="AB528" s="34">
        <v>89.8</v>
      </c>
      <c r="AC528" s="35">
        <v>95.2</v>
      </c>
      <c r="AD528" s="36">
        <v>78.099999999999994</v>
      </c>
      <c r="AE528" s="37">
        <v>231.9</v>
      </c>
      <c r="AF528" s="38">
        <v>220</v>
      </c>
      <c r="AG528" s="39">
        <v>313.89999999999998</v>
      </c>
      <c r="AH528" s="40">
        <v>100.1</v>
      </c>
      <c r="AI528" s="41">
        <v>99.8</v>
      </c>
      <c r="AJ528" s="42">
        <v>96.4</v>
      </c>
      <c r="AK528" s="43">
        <v>99.7</v>
      </c>
      <c r="AL528" s="44">
        <v>98.6</v>
      </c>
      <c r="AM528" s="45">
        <v>98.4</v>
      </c>
      <c r="AN528" s="46">
        <v>85.2</v>
      </c>
      <c r="AO528" s="47">
        <v>233.50399999999999</v>
      </c>
      <c r="AP528" s="48">
        <v>100.7</v>
      </c>
      <c r="AQ528" s="49">
        <v>105.8</v>
      </c>
      <c r="AR528" s="50">
        <v>100.1</v>
      </c>
      <c r="AS528" s="51">
        <v>98.6</v>
      </c>
      <c r="AT528" s="52">
        <v>110.3</v>
      </c>
      <c r="AU528" s="53">
        <v>105.8</v>
      </c>
      <c r="AV528" s="3" t="s">
        <v>1259</v>
      </c>
      <c r="AW528" s="3" t="s">
        <v>1259</v>
      </c>
      <c r="AX528" s="56">
        <v>362.7</v>
      </c>
      <c r="AY528" s="57">
        <v>388.5</v>
      </c>
      <c r="AZ528" s="58">
        <v>366.7</v>
      </c>
      <c r="BA528" s="59">
        <v>335.4</v>
      </c>
    </row>
    <row r="529" spans="1:53" x14ac:dyDescent="0.25">
      <c r="A529" s="4">
        <v>40117</v>
      </c>
      <c r="B529" s="8">
        <v>12283</v>
      </c>
      <c r="C529" s="9">
        <v>10409</v>
      </c>
      <c r="D529" s="10">
        <v>293.60000000000002</v>
      </c>
      <c r="E529" s="11">
        <v>101.2</v>
      </c>
      <c r="F529" s="12">
        <v>100.2</v>
      </c>
      <c r="G529" s="13">
        <v>103</v>
      </c>
      <c r="H529" s="3" t="s">
        <v>1259</v>
      </c>
      <c r="I529" s="3" t="s">
        <v>1259</v>
      </c>
      <c r="J529" s="3" t="s">
        <v>1259</v>
      </c>
      <c r="K529" s="3" t="s">
        <v>1259</v>
      </c>
      <c r="L529" s="3" t="s">
        <v>1259</v>
      </c>
      <c r="M529" s="3" t="s">
        <v>1259</v>
      </c>
      <c r="N529" s="3" t="s">
        <v>1259</v>
      </c>
      <c r="O529" s="3" t="s">
        <v>1259</v>
      </c>
      <c r="P529" s="3" t="s">
        <v>1259</v>
      </c>
      <c r="Q529" s="3" t="s">
        <v>1259</v>
      </c>
      <c r="R529" s="24">
        <v>87.3</v>
      </c>
      <c r="S529" s="25">
        <v>535.4</v>
      </c>
      <c r="T529" s="26">
        <v>131.69999999999999</v>
      </c>
      <c r="U529" s="27">
        <v>200.4</v>
      </c>
      <c r="V529" s="28">
        <v>215.8</v>
      </c>
      <c r="W529" s="29">
        <v>94.4</v>
      </c>
      <c r="X529" s="30">
        <v>97.7</v>
      </c>
      <c r="Y529" s="31">
        <v>77.2</v>
      </c>
      <c r="Z529" s="32">
        <v>97.3</v>
      </c>
      <c r="AA529" s="33">
        <v>98.9</v>
      </c>
      <c r="AB529" s="34">
        <v>88.2</v>
      </c>
      <c r="AC529" s="35">
        <v>93.7</v>
      </c>
      <c r="AD529" s="36">
        <v>76.400000000000006</v>
      </c>
      <c r="AE529" s="37">
        <v>237.1</v>
      </c>
      <c r="AF529" s="38">
        <v>223.8</v>
      </c>
      <c r="AG529" s="39">
        <v>313.7</v>
      </c>
      <c r="AH529" s="40">
        <v>97.3</v>
      </c>
      <c r="AI529" s="41">
        <v>97.4</v>
      </c>
      <c r="AJ529" s="42">
        <v>96.2</v>
      </c>
      <c r="AK529" s="43">
        <v>95.7</v>
      </c>
      <c r="AL529" s="44">
        <v>96.1</v>
      </c>
      <c r="AM529" s="45">
        <v>97.2</v>
      </c>
      <c r="AN529" s="46">
        <v>85.5</v>
      </c>
      <c r="AO529" s="47">
        <v>238.827</v>
      </c>
      <c r="AP529" s="48">
        <v>100.8</v>
      </c>
      <c r="AQ529" s="49">
        <v>106.3</v>
      </c>
      <c r="AR529" s="50">
        <v>100.6</v>
      </c>
      <c r="AS529" s="51">
        <v>98.6</v>
      </c>
      <c r="AT529" s="52">
        <v>112</v>
      </c>
      <c r="AU529" s="53">
        <v>106.9</v>
      </c>
      <c r="AV529" s="3" t="s">
        <v>1259</v>
      </c>
      <c r="AW529" s="3" t="s">
        <v>1259</v>
      </c>
      <c r="AX529" s="56">
        <v>366.6</v>
      </c>
      <c r="AY529" s="57">
        <v>388.7</v>
      </c>
      <c r="AZ529" s="58">
        <v>369.6</v>
      </c>
      <c r="BA529" s="59">
        <v>339.3</v>
      </c>
    </row>
    <row r="530" spans="1:53" x14ac:dyDescent="0.25">
      <c r="A530" s="4">
        <v>40147</v>
      </c>
      <c r="B530" s="8">
        <v>12509</v>
      </c>
      <c r="C530" s="9">
        <v>10355</v>
      </c>
      <c r="D530" s="10">
        <v>299.39999999999998</v>
      </c>
      <c r="E530" s="11">
        <v>101.6</v>
      </c>
      <c r="F530" s="12">
        <v>100.7</v>
      </c>
      <c r="G530" s="13">
        <v>103.2</v>
      </c>
      <c r="H530" s="3" t="s">
        <v>1259</v>
      </c>
      <c r="I530" s="3" t="s">
        <v>1259</v>
      </c>
      <c r="J530" s="3" t="s">
        <v>1259</v>
      </c>
      <c r="K530" s="3" t="s">
        <v>1259</v>
      </c>
      <c r="L530" s="3" t="s">
        <v>1259</v>
      </c>
      <c r="M530" s="3" t="s">
        <v>1259</v>
      </c>
      <c r="N530" s="3" t="s">
        <v>1259</v>
      </c>
      <c r="O530" s="3" t="s">
        <v>1259</v>
      </c>
      <c r="P530" s="3" t="s">
        <v>1259</v>
      </c>
      <c r="Q530" s="3" t="s">
        <v>1259</v>
      </c>
      <c r="R530" s="24">
        <v>87.6</v>
      </c>
      <c r="S530" s="25">
        <v>536</v>
      </c>
      <c r="T530" s="26">
        <v>132.30000000000001</v>
      </c>
      <c r="U530" s="27">
        <v>201.5</v>
      </c>
      <c r="V530" s="28">
        <v>220.1</v>
      </c>
      <c r="W530" s="29">
        <v>93.9</v>
      </c>
      <c r="X530" s="30">
        <v>97.2</v>
      </c>
      <c r="Y530" s="31">
        <v>76.599999999999994</v>
      </c>
      <c r="Z530" s="32">
        <v>97.6</v>
      </c>
      <c r="AA530" s="33">
        <v>99.2</v>
      </c>
      <c r="AB530" s="34">
        <v>86.2</v>
      </c>
      <c r="AC530" s="35">
        <v>90.9</v>
      </c>
      <c r="AD530" s="36">
        <v>75.8</v>
      </c>
      <c r="AE530" s="37">
        <v>239.7</v>
      </c>
      <c r="AF530" s="38">
        <v>223.8</v>
      </c>
      <c r="AG530" s="39">
        <v>309</v>
      </c>
      <c r="AH530" s="40">
        <v>99.7</v>
      </c>
      <c r="AI530" s="41">
        <v>100.1</v>
      </c>
      <c r="AJ530" s="42">
        <v>98.3</v>
      </c>
      <c r="AK530" s="43">
        <v>99.8</v>
      </c>
      <c r="AL530" s="44">
        <v>100</v>
      </c>
      <c r="AM530" s="45">
        <v>99.8</v>
      </c>
      <c r="AN530" s="46">
        <v>85.7</v>
      </c>
      <c r="AO530" s="47">
        <v>233.66300000000001</v>
      </c>
      <c r="AP530" s="48">
        <v>100.3</v>
      </c>
      <c r="AQ530" s="49">
        <v>105.5</v>
      </c>
      <c r="AR530" s="50">
        <v>100.8</v>
      </c>
      <c r="AS530" s="51">
        <v>98.7</v>
      </c>
      <c r="AT530" s="52">
        <v>115</v>
      </c>
      <c r="AU530" s="53">
        <v>107</v>
      </c>
      <c r="AV530" s="3" t="s">
        <v>1259</v>
      </c>
      <c r="AW530" s="3" t="s">
        <v>1259</v>
      </c>
      <c r="AX530" s="56">
        <v>369.9</v>
      </c>
      <c r="AY530" s="57">
        <v>388.9</v>
      </c>
      <c r="AZ530" s="58">
        <v>373.5</v>
      </c>
      <c r="BA530" s="59">
        <v>344.2</v>
      </c>
    </row>
    <row r="531" spans="1:53" x14ac:dyDescent="0.25">
      <c r="A531" s="4">
        <v>40178</v>
      </c>
      <c r="B531" s="8">
        <v>12452</v>
      </c>
      <c r="C531" s="9">
        <v>10301</v>
      </c>
      <c r="D531" s="10">
        <v>305.3</v>
      </c>
      <c r="E531" s="11">
        <v>101.9</v>
      </c>
      <c r="F531" s="12">
        <v>101.3</v>
      </c>
      <c r="G531" s="13">
        <v>103.2</v>
      </c>
      <c r="H531" s="3" t="s">
        <v>1259</v>
      </c>
      <c r="I531" s="3" t="s">
        <v>1259</v>
      </c>
      <c r="J531" s="3" t="s">
        <v>1259</v>
      </c>
      <c r="K531" s="3" t="s">
        <v>1259</v>
      </c>
      <c r="L531" s="3" t="s">
        <v>1259</v>
      </c>
      <c r="M531" s="3" t="s">
        <v>1259</v>
      </c>
      <c r="N531" s="3" t="s">
        <v>1259</v>
      </c>
      <c r="O531" s="3" t="s">
        <v>1259</v>
      </c>
      <c r="P531" s="3" t="s">
        <v>1259</v>
      </c>
      <c r="Q531" s="3" t="s">
        <v>1259</v>
      </c>
      <c r="R531" s="24">
        <v>88.2</v>
      </c>
      <c r="S531" s="25">
        <v>541.29999999999995</v>
      </c>
      <c r="T531" s="26">
        <v>134.69999999999999</v>
      </c>
      <c r="U531" s="27">
        <v>207</v>
      </c>
      <c r="V531" s="28">
        <v>225.9</v>
      </c>
      <c r="W531" s="29">
        <v>92.4</v>
      </c>
      <c r="X531" s="30">
        <v>95.4</v>
      </c>
      <c r="Y531" s="31">
        <v>76</v>
      </c>
      <c r="Z531" s="32">
        <v>96.2</v>
      </c>
      <c r="AA531" s="33">
        <v>97.8</v>
      </c>
      <c r="AB531" s="34">
        <v>84.2</v>
      </c>
      <c r="AC531" s="35">
        <v>88.2</v>
      </c>
      <c r="AD531" s="36">
        <v>75.2</v>
      </c>
      <c r="AE531" s="37">
        <v>244.3</v>
      </c>
      <c r="AF531" s="38">
        <v>223.7</v>
      </c>
      <c r="AG531" s="39">
        <v>302.10000000000002</v>
      </c>
      <c r="AH531" s="40">
        <v>97.8</v>
      </c>
      <c r="AI531" s="41">
        <v>99.2</v>
      </c>
      <c r="AJ531" s="42">
        <v>96.2</v>
      </c>
      <c r="AK531" s="43">
        <v>96.7</v>
      </c>
      <c r="AL531" s="44">
        <v>98.9</v>
      </c>
      <c r="AM531" s="45">
        <v>97</v>
      </c>
      <c r="AN531" s="46">
        <v>85.9</v>
      </c>
      <c r="AO531" s="47">
        <v>239.60499999999999</v>
      </c>
      <c r="AP531" s="48">
        <v>99.8</v>
      </c>
      <c r="AQ531" s="49">
        <v>106.8</v>
      </c>
      <c r="AR531" s="50">
        <v>102.3</v>
      </c>
      <c r="AS531" s="51">
        <v>99.5</v>
      </c>
      <c r="AT531" s="52">
        <v>116.4</v>
      </c>
      <c r="AU531" s="53">
        <v>109.3</v>
      </c>
      <c r="AV531" s="3" t="s">
        <v>1259</v>
      </c>
      <c r="AW531" s="3" t="s">
        <v>1259</v>
      </c>
      <c r="AX531" s="56">
        <v>373.9</v>
      </c>
      <c r="AY531" s="57">
        <v>389.7</v>
      </c>
      <c r="AZ531" s="58">
        <v>378.5</v>
      </c>
      <c r="BA531" s="59">
        <v>352.2</v>
      </c>
    </row>
    <row r="532" spans="1:53" x14ac:dyDescent="0.25">
      <c r="A532" s="4">
        <v>40209</v>
      </c>
      <c r="B532" s="8">
        <v>11793</v>
      </c>
      <c r="C532" s="9">
        <v>10118</v>
      </c>
      <c r="D532" s="10">
        <v>311.2</v>
      </c>
      <c r="E532" s="11">
        <v>102.3</v>
      </c>
      <c r="F532" s="12">
        <v>101.8</v>
      </c>
      <c r="G532" s="13">
        <v>103.2</v>
      </c>
      <c r="H532" s="3" t="s">
        <v>1259</v>
      </c>
      <c r="I532" s="3" t="s">
        <v>1259</v>
      </c>
      <c r="J532" s="3" t="s">
        <v>1259</v>
      </c>
      <c r="K532" s="17">
        <v>97</v>
      </c>
      <c r="L532" s="18">
        <v>97</v>
      </c>
      <c r="M532" s="19">
        <v>98</v>
      </c>
      <c r="N532" s="20">
        <v>97</v>
      </c>
      <c r="O532" s="21">
        <v>97</v>
      </c>
      <c r="P532" s="22">
        <v>97</v>
      </c>
      <c r="Q532" s="23">
        <v>97</v>
      </c>
      <c r="R532" s="24">
        <v>87.8</v>
      </c>
      <c r="S532" s="25">
        <v>535.70000000000005</v>
      </c>
      <c r="T532" s="26">
        <v>138.30000000000001</v>
      </c>
      <c r="U532" s="27">
        <v>209.5</v>
      </c>
      <c r="V532" s="28">
        <v>229.4</v>
      </c>
      <c r="W532" s="29">
        <v>91.6</v>
      </c>
      <c r="X532" s="30">
        <v>94.7</v>
      </c>
      <c r="Y532" s="31">
        <v>75.099999999999994</v>
      </c>
      <c r="Z532" s="32">
        <v>95.9</v>
      </c>
      <c r="AA532" s="33">
        <v>97.5</v>
      </c>
      <c r="AB532" s="34">
        <v>82.7</v>
      </c>
      <c r="AC532" s="35">
        <v>86.5</v>
      </c>
      <c r="AD532" s="36">
        <v>74.099999999999994</v>
      </c>
      <c r="AE532" s="37">
        <v>247.1</v>
      </c>
      <c r="AF532" s="38">
        <v>217.7</v>
      </c>
      <c r="AG532" s="39">
        <v>303.3</v>
      </c>
      <c r="AH532" s="40">
        <v>98.9</v>
      </c>
      <c r="AI532" s="41">
        <v>99.2</v>
      </c>
      <c r="AJ532" s="42">
        <v>98</v>
      </c>
      <c r="AK532" s="43">
        <v>96.6</v>
      </c>
      <c r="AL532" s="44">
        <v>99.5</v>
      </c>
      <c r="AM532" s="45">
        <v>96.9</v>
      </c>
      <c r="AN532" s="46">
        <v>86</v>
      </c>
      <c r="AO532" s="47">
        <v>240.65</v>
      </c>
      <c r="AP532" s="48">
        <v>100</v>
      </c>
      <c r="AQ532" s="49">
        <v>105.9</v>
      </c>
      <c r="AR532" s="50">
        <v>101.9</v>
      </c>
      <c r="AS532" s="51">
        <v>99.8</v>
      </c>
      <c r="AT532" s="52">
        <v>117.6</v>
      </c>
      <c r="AU532" s="53">
        <v>107.8</v>
      </c>
      <c r="AV532" s="54">
        <v>96.92</v>
      </c>
      <c r="AW532" s="55">
        <v>96.9</v>
      </c>
      <c r="AX532" s="56">
        <v>378.9</v>
      </c>
      <c r="AY532" s="57">
        <v>391.7</v>
      </c>
      <c r="AZ532" s="58">
        <v>384.2</v>
      </c>
      <c r="BA532" s="59">
        <v>363.7</v>
      </c>
    </row>
    <row r="533" spans="1:53" x14ac:dyDescent="0.25">
      <c r="A533" s="4">
        <v>40237</v>
      </c>
      <c r="B533" s="8">
        <v>11125</v>
      </c>
      <c r="C533" s="9">
        <v>9957</v>
      </c>
      <c r="D533" s="10">
        <v>317.2</v>
      </c>
      <c r="E533" s="11">
        <v>102.4</v>
      </c>
      <c r="F533" s="12">
        <v>102</v>
      </c>
      <c r="G533" s="13">
        <v>103</v>
      </c>
      <c r="H533" s="3" t="s">
        <v>1259</v>
      </c>
      <c r="I533" s="3" t="s">
        <v>1259</v>
      </c>
      <c r="J533" s="3" t="s">
        <v>1259</v>
      </c>
      <c r="K533" s="17">
        <v>98</v>
      </c>
      <c r="L533" s="18">
        <v>98</v>
      </c>
      <c r="M533" s="19">
        <v>98</v>
      </c>
      <c r="N533" s="20">
        <v>99</v>
      </c>
      <c r="O533" s="21">
        <v>98</v>
      </c>
      <c r="P533" s="22">
        <v>97</v>
      </c>
      <c r="Q533" s="23">
        <v>98</v>
      </c>
      <c r="R533" s="24">
        <v>88.1</v>
      </c>
      <c r="S533" s="25">
        <v>537.20000000000005</v>
      </c>
      <c r="T533" s="26">
        <v>140.69999999999999</v>
      </c>
      <c r="U533" s="27">
        <v>214.4</v>
      </c>
      <c r="V533" s="28">
        <v>233.3</v>
      </c>
      <c r="W533" s="29">
        <v>90.1</v>
      </c>
      <c r="X533" s="30">
        <v>93.3</v>
      </c>
      <c r="Y533" s="31">
        <v>73.099999999999994</v>
      </c>
      <c r="Z533" s="32">
        <v>94.1</v>
      </c>
      <c r="AA533" s="33">
        <v>95.6</v>
      </c>
      <c r="AB533" s="34">
        <v>81.8</v>
      </c>
      <c r="AC533" s="35">
        <v>86.3</v>
      </c>
      <c r="AD533" s="36">
        <v>71.7</v>
      </c>
      <c r="AE533" s="37">
        <v>250.5</v>
      </c>
      <c r="AF533" s="38">
        <v>218.5</v>
      </c>
      <c r="AG533" s="39">
        <v>302.10000000000002</v>
      </c>
      <c r="AH533" s="40">
        <v>98.9</v>
      </c>
      <c r="AI533" s="41">
        <v>99.2</v>
      </c>
      <c r="AJ533" s="42">
        <v>99</v>
      </c>
      <c r="AK533" s="43">
        <v>100.2</v>
      </c>
      <c r="AL533" s="44">
        <v>99.3</v>
      </c>
      <c r="AM533" s="45">
        <v>100.8</v>
      </c>
      <c r="AN533" s="46">
        <v>86.2</v>
      </c>
      <c r="AO533" s="47">
        <v>233.90199999999999</v>
      </c>
      <c r="AP533" s="48">
        <v>100.3</v>
      </c>
      <c r="AQ533" s="49">
        <v>105.4</v>
      </c>
      <c r="AR533" s="50">
        <v>101.3</v>
      </c>
      <c r="AS533" s="51">
        <v>100.1</v>
      </c>
      <c r="AT533" s="52">
        <v>115.1</v>
      </c>
      <c r="AU533" s="53">
        <v>106.9</v>
      </c>
      <c r="AV533" s="54">
        <v>97.22</v>
      </c>
      <c r="AW533" s="55">
        <v>96.62</v>
      </c>
      <c r="AX533" s="56">
        <v>384.3</v>
      </c>
      <c r="AY533" s="57">
        <v>394.8</v>
      </c>
      <c r="AZ533" s="58">
        <v>389.4</v>
      </c>
      <c r="BA533" s="59">
        <v>377.4</v>
      </c>
    </row>
    <row r="534" spans="1:53" x14ac:dyDescent="0.25">
      <c r="A534" s="4">
        <v>40268</v>
      </c>
      <c r="B534" s="8">
        <v>10730</v>
      </c>
      <c r="C534" s="9">
        <v>9806</v>
      </c>
      <c r="D534" s="10">
        <v>323.2</v>
      </c>
      <c r="E534" s="11">
        <v>102.7</v>
      </c>
      <c r="F534" s="12">
        <v>102.6</v>
      </c>
      <c r="G534" s="13">
        <v>102.7</v>
      </c>
      <c r="H534" s="3" t="s">
        <v>1259</v>
      </c>
      <c r="I534" s="3" t="s">
        <v>1259</v>
      </c>
      <c r="J534" s="3" t="s">
        <v>1259</v>
      </c>
      <c r="K534" s="17">
        <v>100</v>
      </c>
      <c r="L534" s="18">
        <v>99</v>
      </c>
      <c r="M534" s="19">
        <v>100</v>
      </c>
      <c r="N534" s="20">
        <v>99</v>
      </c>
      <c r="O534" s="21">
        <v>100</v>
      </c>
      <c r="P534" s="22">
        <v>100</v>
      </c>
      <c r="Q534" s="23">
        <v>100</v>
      </c>
      <c r="R534" s="24">
        <v>88</v>
      </c>
      <c r="S534" s="25">
        <v>543.1</v>
      </c>
      <c r="T534" s="26">
        <v>143.4</v>
      </c>
      <c r="U534" s="27">
        <v>216.7</v>
      </c>
      <c r="V534" s="28">
        <v>238.5</v>
      </c>
      <c r="W534" s="29">
        <v>89.7</v>
      </c>
      <c r="X534" s="30">
        <v>92.9</v>
      </c>
      <c r="Y534" s="31">
        <v>71.900000000000006</v>
      </c>
      <c r="Z534" s="32">
        <v>93.4</v>
      </c>
      <c r="AA534" s="33">
        <v>95</v>
      </c>
      <c r="AB534" s="34">
        <v>81.599999999999994</v>
      </c>
      <c r="AC534" s="35">
        <v>86.3</v>
      </c>
      <c r="AD534" s="36">
        <v>70.8</v>
      </c>
      <c r="AE534" s="37">
        <v>251.1</v>
      </c>
      <c r="AF534" s="38">
        <v>214.8</v>
      </c>
      <c r="AG534" s="39">
        <v>303.5</v>
      </c>
      <c r="AH534" s="40">
        <v>101</v>
      </c>
      <c r="AI534" s="41">
        <v>101.5</v>
      </c>
      <c r="AJ534" s="42">
        <v>99.4</v>
      </c>
      <c r="AK534" s="43">
        <v>101.2</v>
      </c>
      <c r="AL534" s="44">
        <v>103.9</v>
      </c>
      <c r="AM534" s="45">
        <v>99.6</v>
      </c>
      <c r="AN534" s="46">
        <v>86.4</v>
      </c>
      <c r="AO534" s="47">
        <v>236.23</v>
      </c>
      <c r="AP534" s="48">
        <v>100.1</v>
      </c>
      <c r="AQ534" s="49">
        <v>106.5</v>
      </c>
      <c r="AR534" s="50">
        <v>100.4</v>
      </c>
      <c r="AS534" s="51">
        <v>101</v>
      </c>
      <c r="AT534" s="52">
        <v>116.1</v>
      </c>
      <c r="AU534" s="53">
        <v>105.7</v>
      </c>
      <c r="AV534" s="54">
        <v>97.77</v>
      </c>
      <c r="AW534" s="55">
        <v>97.37</v>
      </c>
      <c r="AX534" s="56">
        <v>388.3</v>
      </c>
      <c r="AY534" s="57">
        <v>398.5</v>
      </c>
      <c r="AZ534" s="58">
        <v>393</v>
      </c>
      <c r="BA534" s="59">
        <v>390.8</v>
      </c>
    </row>
    <row r="535" spans="1:53" x14ac:dyDescent="0.25">
      <c r="A535" s="4">
        <v>40298</v>
      </c>
      <c r="B535" s="8">
        <v>10799</v>
      </c>
      <c r="C535" s="9">
        <v>9709</v>
      </c>
      <c r="D535" s="10">
        <v>329.2</v>
      </c>
      <c r="E535" s="11">
        <v>102.9</v>
      </c>
      <c r="F535" s="12">
        <v>102.8</v>
      </c>
      <c r="G535" s="13">
        <v>102.8</v>
      </c>
      <c r="H535" s="3" t="s">
        <v>1259</v>
      </c>
      <c r="I535" s="3" t="s">
        <v>1259</v>
      </c>
      <c r="J535" s="3" t="s">
        <v>1259</v>
      </c>
      <c r="K535" s="17">
        <v>100</v>
      </c>
      <c r="L535" s="18">
        <v>100</v>
      </c>
      <c r="M535" s="19">
        <v>100</v>
      </c>
      <c r="N535" s="20">
        <v>100</v>
      </c>
      <c r="O535" s="21">
        <v>100</v>
      </c>
      <c r="P535" s="22">
        <v>99</v>
      </c>
      <c r="Q535" s="23">
        <v>100</v>
      </c>
      <c r="R535" s="24">
        <v>89.2</v>
      </c>
      <c r="S535" s="25">
        <v>552.70000000000005</v>
      </c>
      <c r="T535" s="26">
        <v>146.6</v>
      </c>
      <c r="U535" s="27">
        <v>221.1</v>
      </c>
      <c r="V535" s="28">
        <v>244.8</v>
      </c>
      <c r="W535" s="29">
        <v>89.1</v>
      </c>
      <c r="X535" s="30">
        <v>92.4</v>
      </c>
      <c r="Y535" s="31">
        <v>71.3</v>
      </c>
      <c r="Z535" s="32">
        <v>92.9</v>
      </c>
      <c r="AA535" s="33">
        <v>94.5</v>
      </c>
      <c r="AB535" s="34">
        <v>81</v>
      </c>
      <c r="AC535" s="35">
        <v>85.7</v>
      </c>
      <c r="AD535" s="36">
        <v>70.2</v>
      </c>
      <c r="AE535" s="37">
        <v>254.6</v>
      </c>
      <c r="AF535" s="38">
        <v>215.1</v>
      </c>
      <c r="AG535" s="39">
        <v>303</v>
      </c>
      <c r="AH535" s="40">
        <v>99.2</v>
      </c>
      <c r="AI535" s="41">
        <v>99</v>
      </c>
      <c r="AJ535" s="42">
        <v>99.7</v>
      </c>
      <c r="AK535" s="43">
        <v>98.6</v>
      </c>
      <c r="AL535" s="44">
        <v>97.4</v>
      </c>
      <c r="AM535" s="45">
        <v>99.6</v>
      </c>
      <c r="AN535" s="46">
        <v>86.6</v>
      </c>
      <c r="AO535" s="47">
        <v>241.85900000000001</v>
      </c>
      <c r="AP535" s="48">
        <v>100.8</v>
      </c>
      <c r="AQ535" s="49">
        <v>105.8</v>
      </c>
      <c r="AR535" s="50">
        <v>100.6</v>
      </c>
      <c r="AS535" s="51">
        <v>100.1</v>
      </c>
      <c r="AT535" s="52">
        <v>115.9</v>
      </c>
      <c r="AU535" s="53">
        <v>104.7</v>
      </c>
      <c r="AV535" s="54">
        <v>98.39</v>
      </c>
      <c r="AW535" s="55">
        <v>97.82</v>
      </c>
      <c r="AX535" s="56">
        <v>389.4</v>
      </c>
      <c r="AY535" s="57">
        <v>401.6</v>
      </c>
      <c r="AZ535" s="58">
        <v>394</v>
      </c>
      <c r="BA535" s="59">
        <v>401.2</v>
      </c>
    </row>
    <row r="536" spans="1:53" x14ac:dyDescent="0.25">
      <c r="A536" s="4">
        <v>40329</v>
      </c>
      <c r="B536" s="8">
        <v>10739</v>
      </c>
      <c r="C536" s="9">
        <v>9558</v>
      </c>
      <c r="D536" s="10">
        <v>335.3</v>
      </c>
      <c r="E536" s="11">
        <v>103.3</v>
      </c>
      <c r="F536" s="12">
        <v>103.3</v>
      </c>
      <c r="G536" s="13">
        <v>103</v>
      </c>
      <c r="H536" s="3" t="s">
        <v>1259</v>
      </c>
      <c r="I536" s="3" t="s">
        <v>1259</v>
      </c>
      <c r="J536" s="3" t="s">
        <v>1259</v>
      </c>
      <c r="K536" s="17">
        <v>100</v>
      </c>
      <c r="L536" s="18">
        <v>100</v>
      </c>
      <c r="M536" s="19">
        <v>100</v>
      </c>
      <c r="N536" s="20">
        <v>101</v>
      </c>
      <c r="O536" s="21">
        <v>100</v>
      </c>
      <c r="P536" s="22">
        <v>101</v>
      </c>
      <c r="Q536" s="23">
        <v>100</v>
      </c>
      <c r="R536" s="24">
        <v>89.6</v>
      </c>
      <c r="S536" s="25">
        <v>547.6</v>
      </c>
      <c r="T536" s="26">
        <v>145.80000000000001</v>
      </c>
      <c r="U536" s="27">
        <v>223.5</v>
      </c>
      <c r="V536" s="28">
        <v>247.6</v>
      </c>
      <c r="W536" s="29">
        <v>88</v>
      </c>
      <c r="X536" s="30">
        <v>91.1</v>
      </c>
      <c r="Y536" s="31">
        <v>71.2</v>
      </c>
      <c r="Z536" s="32">
        <v>91.8</v>
      </c>
      <c r="AA536" s="33">
        <v>93.3</v>
      </c>
      <c r="AB536" s="34">
        <v>80</v>
      </c>
      <c r="AC536" s="35">
        <v>84.3</v>
      </c>
      <c r="AD536" s="36">
        <v>70.5</v>
      </c>
      <c r="AE536" s="37">
        <v>259.5</v>
      </c>
      <c r="AF536" s="38">
        <v>218.4</v>
      </c>
      <c r="AG536" s="39">
        <v>308.89999999999998</v>
      </c>
      <c r="AH536" s="40">
        <v>100.1</v>
      </c>
      <c r="AI536" s="41">
        <v>99.9</v>
      </c>
      <c r="AJ536" s="42">
        <v>98.8</v>
      </c>
      <c r="AK536" s="43">
        <v>101.9</v>
      </c>
      <c r="AL536" s="44">
        <v>101.9</v>
      </c>
      <c r="AM536" s="45">
        <v>99.7</v>
      </c>
      <c r="AN536" s="46">
        <v>86.6</v>
      </c>
      <c r="AO536" s="47">
        <v>236.79900000000001</v>
      </c>
      <c r="AP536" s="48">
        <v>100.1</v>
      </c>
      <c r="AQ536" s="49">
        <v>106.3</v>
      </c>
      <c r="AR536" s="50">
        <v>101.2</v>
      </c>
      <c r="AS536" s="51">
        <v>100.6</v>
      </c>
      <c r="AT536" s="52">
        <v>116.6</v>
      </c>
      <c r="AU536" s="53">
        <v>107.1</v>
      </c>
      <c r="AV536" s="54">
        <v>98.95</v>
      </c>
      <c r="AW536" s="55">
        <v>98.6</v>
      </c>
      <c r="AX536" s="56">
        <v>387.5</v>
      </c>
      <c r="AY536" s="57">
        <v>402.8</v>
      </c>
      <c r="AZ536" s="58">
        <v>392.9</v>
      </c>
      <c r="BA536" s="59">
        <v>405.4</v>
      </c>
    </row>
    <row r="537" spans="1:53" x14ac:dyDescent="0.25">
      <c r="A537" s="4">
        <v>40359</v>
      </c>
      <c r="B537" s="8">
        <v>10389</v>
      </c>
      <c r="C537" s="9">
        <v>9461</v>
      </c>
      <c r="D537" s="10">
        <v>341.3</v>
      </c>
      <c r="E537" s="11">
        <v>103.4</v>
      </c>
      <c r="F537" s="12">
        <v>103.5</v>
      </c>
      <c r="G537" s="13">
        <v>103</v>
      </c>
      <c r="H537" s="3" t="s">
        <v>1259</v>
      </c>
      <c r="I537" s="3" t="s">
        <v>1259</v>
      </c>
      <c r="J537" s="3" t="s">
        <v>1259</v>
      </c>
      <c r="K537" s="17">
        <v>100</v>
      </c>
      <c r="L537" s="18">
        <v>100</v>
      </c>
      <c r="M537" s="19">
        <v>100</v>
      </c>
      <c r="N537" s="20">
        <v>100</v>
      </c>
      <c r="O537" s="21">
        <v>101</v>
      </c>
      <c r="P537" s="22">
        <v>101</v>
      </c>
      <c r="Q537" s="23">
        <v>101</v>
      </c>
      <c r="R537" s="24">
        <v>90</v>
      </c>
      <c r="S537" s="25">
        <v>538.5</v>
      </c>
      <c r="T537" s="26">
        <v>146.9</v>
      </c>
      <c r="U537" s="27">
        <v>224.2</v>
      </c>
      <c r="V537" s="28">
        <v>251.5</v>
      </c>
      <c r="W537" s="29">
        <v>86.9</v>
      </c>
      <c r="X537" s="30">
        <v>90</v>
      </c>
      <c r="Y537" s="31">
        <v>70.7</v>
      </c>
      <c r="Z537" s="32">
        <v>90.6</v>
      </c>
      <c r="AA537" s="33">
        <v>92.1</v>
      </c>
      <c r="AB537" s="34">
        <v>79.099999999999994</v>
      </c>
      <c r="AC537" s="35">
        <v>83.2</v>
      </c>
      <c r="AD537" s="36">
        <v>69.900000000000006</v>
      </c>
      <c r="AE537" s="37">
        <v>260.3</v>
      </c>
      <c r="AF537" s="38">
        <v>220</v>
      </c>
      <c r="AG537" s="39">
        <v>306.7</v>
      </c>
      <c r="AH537" s="40">
        <v>100</v>
      </c>
      <c r="AI537" s="41">
        <v>99.8</v>
      </c>
      <c r="AJ537" s="42">
        <v>99.4</v>
      </c>
      <c r="AK537" s="43">
        <v>99.9</v>
      </c>
      <c r="AL537" s="44">
        <v>99.7</v>
      </c>
      <c r="AM537" s="45">
        <v>98.3</v>
      </c>
      <c r="AN537" s="46">
        <v>86.6</v>
      </c>
      <c r="AO537" s="47">
        <v>241.017</v>
      </c>
      <c r="AP537" s="48">
        <v>99.9</v>
      </c>
      <c r="AQ537" s="49">
        <v>105.5</v>
      </c>
      <c r="AR537" s="50">
        <v>101.2</v>
      </c>
      <c r="AS537" s="51">
        <v>99</v>
      </c>
      <c r="AT537" s="52">
        <v>114.4</v>
      </c>
      <c r="AU537" s="53">
        <v>106.3</v>
      </c>
      <c r="AV537" s="54">
        <v>99.47</v>
      </c>
      <c r="AW537" s="55">
        <v>99.25</v>
      </c>
      <c r="AX537" s="56">
        <v>383.5</v>
      </c>
      <c r="AY537" s="57">
        <v>402</v>
      </c>
      <c r="AZ537" s="58">
        <v>390.1</v>
      </c>
      <c r="BA537" s="59">
        <v>402.6</v>
      </c>
    </row>
    <row r="538" spans="1:53" x14ac:dyDescent="0.25">
      <c r="A538" s="4">
        <v>40390</v>
      </c>
      <c r="B538" s="8">
        <v>10350</v>
      </c>
      <c r="C538" s="9">
        <v>9343</v>
      </c>
      <c r="D538" s="10">
        <v>347.2</v>
      </c>
      <c r="E538" s="11">
        <v>103.3</v>
      </c>
      <c r="F538" s="12">
        <v>103.4</v>
      </c>
      <c r="G538" s="13">
        <v>102.8</v>
      </c>
      <c r="H538" s="3" t="s">
        <v>1259</v>
      </c>
      <c r="I538" s="3" t="s">
        <v>1259</v>
      </c>
      <c r="J538" s="3" t="s">
        <v>1259</v>
      </c>
      <c r="K538" s="17">
        <v>101</v>
      </c>
      <c r="L538" s="18">
        <v>101</v>
      </c>
      <c r="M538" s="19">
        <v>102</v>
      </c>
      <c r="N538" s="20">
        <v>101</v>
      </c>
      <c r="O538" s="21">
        <v>100</v>
      </c>
      <c r="P538" s="22">
        <v>99</v>
      </c>
      <c r="Q538" s="23">
        <v>100</v>
      </c>
      <c r="R538" s="24">
        <v>91</v>
      </c>
      <c r="S538" s="25">
        <v>544.79999999999995</v>
      </c>
      <c r="T538" s="26">
        <v>151.30000000000001</v>
      </c>
      <c r="U538" s="27">
        <v>226.2</v>
      </c>
      <c r="V538" s="28">
        <v>255.9</v>
      </c>
      <c r="W538" s="29">
        <v>85.8</v>
      </c>
      <c r="X538" s="30">
        <v>89</v>
      </c>
      <c r="Y538" s="31">
        <v>68.3</v>
      </c>
      <c r="Z538" s="32">
        <v>89.2</v>
      </c>
      <c r="AA538" s="33">
        <v>90.7</v>
      </c>
      <c r="AB538" s="34">
        <v>78.400000000000006</v>
      </c>
      <c r="AC538" s="35">
        <v>83.1</v>
      </c>
      <c r="AD538" s="36">
        <v>67.3</v>
      </c>
      <c r="AE538" s="37">
        <v>263.7</v>
      </c>
      <c r="AF538" s="38">
        <v>218.9</v>
      </c>
      <c r="AG538" s="39">
        <v>302.8</v>
      </c>
      <c r="AH538" s="40">
        <v>99.8</v>
      </c>
      <c r="AI538" s="41">
        <v>99.7</v>
      </c>
      <c r="AJ538" s="42">
        <v>100</v>
      </c>
      <c r="AK538" s="43">
        <v>99.2</v>
      </c>
      <c r="AL538" s="44">
        <v>98.4</v>
      </c>
      <c r="AM538" s="45">
        <v>100.7</v>
      </c>
      <c r="AN538" s="46">
        <v>86.6</v>
      </c>
      <c r="AO538" s="47">
        <v>245.245</v>
      </c>
      <c r="AP538" s="48">
        <v>100.5</v>
      </c>
      <c r="AQ538" s="49">
        <v>106.4</v>
      </c>
      <c r="AR538" s="50">
        <v>101.1</v>
      </c>
      <c r="AS538" s="51">
        <v>98.6</v>
      </c>
      <c r="AT538" s="52">
        <v>112.9</v>
      </c>
      <c r="AU538" s="53">
        <v>105.4</v>
      </c>
      <c r="AV538" s="54">
        <v>100.05</v>
      </c>
      <c r="AW538" s="55">
        <v>100.19</v>
      </c>
      <c r="AX538" s="56">
        <v>379.2</v>
      </c>
      <c r="AY538" s="57">
        <v>399.5</v>
      </c>
      <c r="AZ538" s="58">
        <v>387.1</v>
      </c>
      <c r="BA538" s="59">
        <v>395.1</v>
      </c>
    </row>
    <row r="539" spans="1:53" x14ac:dyDescent="0.25">
      <c r="A539" s="4">
        <v>40421</v>
      </c>
      <c r="B539" s="8">
        <v>10319</v>
      </c>
      <c r="C539" s="9">
        <v>9246</v>
      </c>
      <c r="D539" s="10">
        <v>353.2</v>
      </c>
      <c r="E539" s="11">
        <v>103.4</v>
      </c>
      <c r="F539" s="12">
        <v>103.6</v>
      </c>
      <c r="G539" s="13">
        <v>102.8</v>
      </c>
      <c r="H539" s="3" t="s">
        <v>1259</v>
      </c>
      <c r="I539" s="3" t="s">
        <v>1259</v>
      </c>
      <c r="J539" s="3" t="s">
        <v>1259</v>
      </c>
      <c r="K539" s="17">
        <v>101</v>
      </c>
      <c r="L539" s="18">
        <v>101</v>
      </c>
      <c r="M539" s="19">
        <v>101</v>
      </c>
      <c r="N539" s="20">
        <v>100</v>
      </c>
      <c r="O539" s="21">
        <v>101</v>
      </c>
      <c r="P539" s="22">
        <v>100</v>
      </c>
      <c r="Q539" s="23">
        <v>101</v>
      </c>
      <c r="R539" s="24">
        <v>91</v>
      </c>
      <c r="S539" s="25">
        <v>546.6</v>
      </c>
      <c r="T539" s="26">
        <v>154.9</v>
      </c>
      <c r="U539" s="27">
        <v>232.5</v>
      </c>
      <c r="V539" s="28">
        <v>262.60000000000002</v>
      </c>
      <c r="W539" s="29">
        <v>85.8</v>
      </c>
      <c r="X539" s="30">
        <v>89.1</v>
      </c>
      <c r="Y539" s="31">
        <v>67.2</v>
      </c>
      <c r="Z539" s="32">
        <v>89.4</v>
      </c>
      <c r="AA539" s="33">
        <v>90.9</v>
      </c>
      <c r="AB539" s="34">
        <v>78.099999999999994</v>
      </c>
      <c r="AC539" s="35">
        <v>83.2</v>
      </c>
      <c r="AD539" s="36">
        <v>66.099999999999994</v>
      </c>
      <c r="AE539" s="37">
        <v>267.2</v>
      </c>
      <c r="AF539" s="38">
        <v>218.4</v>
      </c>
      <c r="AG539" s="39">
        <v>302.8</v>
      </c>
      <c r="AH539" s="40">
        <v>100.3</v>
      </c>
      <c r="AI539" s="41">
        <v>99.7</v>
      </c>
      <c r="AJ539" s="42">
        <v>101.2</v>
      </c>
      <c r="AK539" s="43">
        <v>101.5</v>
      </c>
      <c r="AL539" s="44">
        <v>99.7</v>
      </c>
      <c r="AM539" s="45">
        <v>102.4</v>
      </c>
      <c r="AN539" s="46">
        <v>86.5</v>
      </c>
      <c r="AO539" s="47">
        <v>242.25899999999999</v>
      </c>
      <c r="AP539" s="48">
        <v>100.6</v>
      </c>
      <c r="AQ539" s="49">
        <v>107.6</v>
      </c>
      <c r="AR539" s="50">
        <v>102.4</v>
      </c>
      <c r="AS539" s="51">
        <v>97.7</v>
      </c>
      <c r="AT539" s="52">
        <v>113.6</v>
      </c>
      <c r="AU539" s="53">
        <v>102.8</v>
      </c>
      <c r="AV539" s="54">
        <v>100.94</v>
      </c>
      <c r="AW539" s="55">
        <v>101.28</v>
      </c>
      <c r="AX539" s="56">
        <v>376.1</v>
      </c>
      <c r="AY539" s="57">
        <v>396.1</v>
      </c>
      <c r="AZ539" s="58">
        <v>385.1</v>
      </c>
      <c r="BA539" s="59">
        <v>386.7</v>
      </c>
    </row>
    <row r="540" spans="1:53" x14ac:dyDescent="0.25">
      <c r="A540" s="4">
        <v>40451</v>
      </c>
      <c r="B540" s="8">
        <v>10158</v>
      </c>
      <c r="C540" s="9">
        <v>9171</v>
      </c>
      <c r="D540" s="10">
        <v>359.1</v>
      </c>
      <c r="E540" s="11">
        <v>103.6</v>
      </c>
      <c r="F540" s="12">
        <v>103.6</v>
      </c>
      <c r="G540" s="13">
        <v>103.3</v>
      </c>
      <c r="H540" s="3" t="s">
        <v>1259</v>
      </c>
      <c r="I540" s="3" t="s">
        <v>1259</v>
      </c>
      <c r="J540" s="3" t="s">
        <v>1259</v>
      </c>
      <c r="K540" s="17">
        <v>102</v>
      </c>
      <c r="L540" s="18">
        <v>101</v>
      </c>
      <c r="M540" s="19">
        <v>101</v>
      </c>
      <c r="N540" s="20">
        <v>101</v>
      </c>
      <c r="O540" s="21">
        <v>102</v>
      </c>
      <c r="P540" s="22">
        <v>102</v>
      </c>
      <c r="Q540" s="23">
        <v>102</v>
      </c>
      <c r="R540" s="24">
        <v>90.7</v>
      </c>
      <c r="S540" s="25">
        <v>529.6</v>
      </c>
      <c r="T540" s="26">
        <v>156.1</v>
      </c>
      <c r="U540" s="27">
        <v>235.6</v>
      </c>
      <c r="V540" s="28">
        <v>270</v>
      </c>
      <c r="W540" s="29">
        <v>84.9</v>
      </c>
      <c r="X540" s="30">
        <v>88.3</v>
      </c>
      <c r="Y540" s="31">
        <v>65.7</v>
      </c>
      <c r="Z540" s="32">
        <v>88.5</v>
      </c>
      <c r="AA540" s="33">
        <v>90.1</v>
      </c>
      <c r="AB540" s="34">
        <v>77.099999999999994</v>
      </c>
      <c r="AC540" s="35">
        <v>82.4</v>
      </c>
      <c r="AD540" s="36">
        <v>64.400000000000006</v>
      </c>
      <c r="AE540" s="37">
        <v>268.10000000000002</v>
      </c>
      <c r="AF540" s="38">
        <v>217.7</v>
      </c>
      <c r="AG540" s="39">
        <v>303.89999999999998</v>
      </c>
      <c r="AH540" s="40">
        <v>101</v>
      </c>
      <c r="AI540" s="41">
        <v>100.7</v>
      </c>
      <c r="AJ540" s="42">
        <v>101.1</v>
      </c>
      <c r="AK540" s="43">
        <v>100</v>
      </c>
      <c r="AL540" s="44">
        <v>99.5</v>
      </c>
      <c r="AM540" s="45">
        <v>98</v>
      </c>
      <c r="AN540" s="46">
        <v>86.6</v>
      </c>
      <c r="AO540" s="47">
        <v>245.70599999999999</v>
      </c>
      <c r="AP540" s="48">
        <v>99.9</v>
      </c>
      <c r="AQ540" s="49">
        <v>106.1</v>
      </c>
      <c r="AR540" s="50">
        <v>103.9</v>
      </c>
      <c r="AS540" s="51">
        <v>98.4</v>
      </c>
      <c r="AT540" s="52">
        <v>113.5</v>
      </c>
      <c r="AU540" s="53">
        <v>106.4</v>
      </c>
      <c r="AV540" s="54">
        <v>101.59</v>
      </c>
      <c r="AW540" s="55">
        <v>102.08</v>
      </c>
      <c r="AX540" s="56">
        <v>375</v>
      </c>
      <c r="AY540" s="57">
        <v>393.7</v>
      </c>
      <c r="AZ540" s="58">
        <v>384.6</v>
      </c>
      <c r="BA540" s="59">
        <v>381</v>
      </c>
    </row>
    <row r="541" spans="1:53" x14ac:dyDescent="0.25">
      <c r="A541" s="4">
        <v>40482</v>
      </c>
      <c r="B541" s="8">
        <v>10049</v>
      </c>
      <c r="C541" s="9">
        <v>9096</v>
      </c>
      <c r="D541" s="10">
        <v>365</v>
      </c>
      <c r="E541" s="11">
        <v>103.6</v>
      </c>
      <c r="F541" s="12">
        <v>103.6</v>
      </c>
      <c r="G541" s="13">
        <v>103.4</v>
      </c>
      <c r="H541" s="3" t="s">
        <v>1259</v>
      </c>
      <c r="I541" s="3" t="s">
        <v>1259</v>
      </c>
      <c r="J541" s="3" t="s">
        <v>1259</v>
      </c>
      <c r="K541" s="17">
        <v>101</v>
      </c>
      <c r="L541" s="18">
        <v>101</v>
      </c>
      <c r="M541" s="19">
        <v>101</v>
      </c>
      <c r="N541" s="20">
        <v>102</v>
      </c>
      <c r="O541" s="21">
        <v>101</v>
      </c>
      <c r="P541" s="22">
        <v>101</v>
      </c>
      <c r="Q541" s="23">
        <v>101</v>
      </c>
      <c r="R541" s="24">
        <v>89.7</v>
      </c>
      <c r="S541" s="25">
        <v>534.9</v>
      </c>
      <c r="T541" s="26">
        <v>160.19999999999999</v>
      </c>
      <c r="U541" s="27">
        <v>248.7</v>
      </c>
      <c r="V541" s="28">
        <v>278.7</v>
      </c>
      <c r="W541" s="29">
        <v>83.9</v>
      </c>
      <c r="X541" s="30">
        <v>87.3</v>
      </c>
      <c r="Y541" s="31">
        <v>65.099999999999994</v>
      </c>
      <c r="Z541" s="32">
        <v>87.4</v>
      </c>
      <c r="AA541" s="33">
        <v>89</v>
      </c>
      <c r="AB541" s="34">
        <v>76.5</v>
      </c>
      <c r="AC541" s="35">
        <v>81.5</v>
      </c>
      <c r="AD541" s="36">
        <v>64.5</v>
      </c>
      <c r="AE541" s="37">
        <v>271.2</v>
      </c>
      <c r="AF541" s="38">
        <v>219.9</v>
      </c>
      <c r="AG541" s="39">
        <v>306.5</v>
      </c>
      <c r="AH541" s="40">
        <v>100.3</v>
      </c>
      <c r="AI541" s="41">
        <v>99.4</v>
      </c>
      <c r="AJ541" s="42">
        <v>102.2</v>
      </c>
      <c r="AK541" s="43">
        <v>101.2</v>
      </c>
      <c r="AL541" s="44">
        <v>101.4</v>
      </c>
      <c r="AM541" s="45">
        <v>103.6</v>
      </c>
      <c r="AN541" s="46">
        <v>86.8</v>
      </c>
      <c r="AO541" s="47">
        <v>241.58</v>
      </c>
      <c r="AP541" s="48">
        <v>99.5</v>
      </c>
      <c r="AQ541" s="49">
        <v>105.6</v>
      </c>
      <c r="AR541" s="50">
        <v>104.6</v>
      </c>
      <c r="AS541" s="51">
        <v>100.7</v>
      </c>
      <c r="AT541" s="52">
        <v>115.4</v>
      </c>
      <c r="AU541" s="53">
        <v>109.4</v>
      </c>
      <c r="AV541" s="54">
        <v>102.2</v>
      </c>
      <c r="AW541" s="55">
        <v>102.67</v>
      </c>
      <c r="AX541" s="56">
        <v>375.7</v>
      </c>
      <c r="AY541" s="57">
        <v>393.5</v>
      </c>
      <c r="AZ541" s="58">
        <v>385.2</v>
      </c>
      <c r="BA541" s="59">
        <v>380.3</v>
      </c>
    </row>
    <row r="542" spans="1:53" x14ac:dyDescent="0.25">
      <c r="A542" s="4">
        <v>40512</v>
      </c>
      <c r="B542" s="8">
        <v>9940</v>
      </c>
      <c r="C542" s="9">
        <v>9020</v>
      </c>
      <c r="D542" s="10">
        <v>370.9</v>
      </c>
      <c r="E542" s="11">
        <v>103.9</v>
      </c>
      <c r="F542" s="12">
        <v>103.8</v>
      </c>
      <c r="G542" s="13">
        <v>103.7</v>
      </c>
      <c r="H542" s="3" t="s">
        <v>1259</v>
      </c>
      <c r="I542" s="3" t="s">
        <v>1259</v>
      </c>
      <c r="J542" s="3" t="s">
        <v>1259</v>
      </c>
      <c r="K542" s="17">
        <v>101</v>
      </c>
      <c r="L542" s="18">
        <v>101</v>
      </c>
      <c r="M542" s="19">
        <v>101</v>
      </c>
      <c r="N542" s="20">
        <v>101</v>
      </c>
      <c r="O542" s="21">
        <v>101</v>
      </c>
      <c r="P542" s="22">
        <v>101</v>
      </c>
      <c r="Q542" s="23">
        <v>101</v>
      </c>
      <c r="R542" s="24">
        <v>88.6</v>
      </c>
      <c r="S542" s="25">
        <v>528.4</v>
      </c>
      <c r="T542" s="26">
        <v>163.69999999999999</v>
      </c>
      <c r="U542" s="27">
        <v>254.1</v>
      </c>
      <c r="V542" s="28">
        <v>286.8</v>
      </c>
      <c r="W542" s="29">
        <v>83.1</v>
      </c>
      <c r="X542" s="30">
        <v>86.5</v>
      </c>
      <c r="Y542" s="31">
        <v>64.5</v>
      </c>
      <c r="Z542" s="32">
        <v>86.7</v>
      </c>
      <c r="AA542" s="33">
        <v>88.3</v>
      </c>
      <c r="AB542" s="34">
        <v>75.5</v>
      </c>
      <c r="AC542" s="35">
        <v>80.599999999999994</v>
      </c>
      <c r="AD542" s="36">
        <v>63.4</v>
      </c>
      <c r="AE542" s="37">
        <v>275.3</v>
      </c>
      <c r="AF542" s="38">
        <v>220.8</v>
      </c>
      <c r="AG542" s="39">
        <v>306.3</v>
      </c>
      <c r="AH542" s="40">
        <v>100.2</v>
      </c>
      <c r="AI542" s="41">
        <v>100.8</v>
      </c>
      <c r="AJ542" s="42">
        <v>99.3</v>
      </c>
      <c r="AK542" s="43">
        <v>99</v>
      </c>
      <c r="AL542" s="44">
        <v>99.2</v>
      </c>
      <c r="AM542" s="45">
        <v>97.6</v>
      </c>
      <c r="AN542" s="46">
        <v>87.1</v>
      </c>
      <c r="AO542" s="47">
        <v>234.732</v>
      </c>
      <c r="AP542" s="48">
        <v>99.2</v>
      </c>
      <c r="AQ542" s="49">
        <v>105</v>
      </c>
      <c r="AR542" s="50">
        <v>104.5</v>
      </c>
      <c r="AS542" s="51">
        <v>102</v>
      </c>
      <c r="AT542" s="52">
        <v>116.8</v>
      </c>
      <c r="AU542" s="53">
        <v>113.7</v>
      </c>
      <c r="AV542" s="54">
        <v>102.88</v>
      </c>
      <c r="AW542" s="55">
        <v>103.16</v>
      </c>
      <c r="AX542" s="56">
        <v>377.4</v>
      </c>
      <c r="AY542" s="57">
        <v>395.4</v>
      </c>
      <c r="AZ542" s="58">
        <v>386.2</v>
      </c>
      <c r="BA542" s="59">
        <v>383.6</v>
      </c>
    </row>
    <row r="543" spans="1:53" x14ac:dyDescent="0.25">
      <c r="A543" s="4">
        <v>40543</v>
      </c>
      <c r="B543" s="8">
        <v>10022</v>
      </c>
      <c r="C543" s="9">
        <v>8956</v>
      </c>
      <c r="D543" s="10">
        <v>376.7</v>
      </c>
      <c r="E543" s="11">
        <v>104</v>
      </c>
      <c r="F543" s="12">
        <v>103.7</v>
      </c>
      <c r="G543" s="13">
        <v>103.9</v>
      </c>
      <c r="H543" s="3" t="s">
        <v>1259</v>
      </c>
      <c r="I543" s="3" t="s">
        <v>1259</v>
      </c>
      <c r="J543" s="3" t="s">
        <v>1259</v>
      </c>
      <c r="K543" s="17">
        <v>100</v>
      </c>
      <c r="L543" s="18">
        <v>100</v>
      </c>
      <c r="M543" s="19">
        <v>100</v>
      </c>
      <c r="N543" s="20">
        <v>100</v>
      </c>
      <c r="O543" s="21">
        <v>101</v>
      </c>
      <c r="P543" s="22">
        <v>101</v>
      </c>
      <c r="Q543" s="23">
        <v>101</v>
      </c>
      <c r="R543" s="24">
        <v>88.5</v>
      </c>
      <c r="S543" s="25">
        <v>522.70000000000005</v>
      </c>
      <c r="T543" s="26">
        <v>163</v>
      </c>
      <c r="U543" s="27">
        <v>258.39999999999998</v>
      </c>
      <c r="V543" s="28">
        <v>287.8</v>
      </c>
      <c r="W543" s="29">
        <v>82.7</v>
      </c>
      <c r="X543" s="30">
        <v>86</v>
      </c>
      <c r="Y543" s="31">
        <v>64.7</v>
      </c>
      <c r="Z543" s="32">
        <v>86.3</v>
      </c>
      <c r="AA543" s="33">
        <v>87.9</v>
      </c>
      <c r="AB543" s="34">
        <v>75.2</v>
      </c>
      <c r="AC543" s="35">
        <v>79.900000000000006</v>
      </c>
      <c r="AD543" s="36">
        <v>63.9</v>
      </c>
      <c r="AE543" s="37">
        <v>278.7</v>
      </c>
      <c r="AF543" s="38">
        <v>220.6</v>
      </c>
      <c r="AG543" s="39">
        <v>302.60000000000002</v>
      </c>
      <c r="AH543" s="40">
        <v>100.2</v>
      </c>
      <c r="AI543" s="41">
        <v>101</v>
      </c>
      <c r="AJ543" s="42">
        <v>101.9</v>
      </c>
      <c r="AK543" s="43">
        <v>100.3</v>
      </c>
      <c r="AL543" s="44">
        <v>100.3</v>
      </c>
      <c r="AM543" s="45">
        <v>102.7</v>
      </c>
      <c r="AN543" s="46">
        <v>87.5</v>
      </c>
      <c r="AO543" s="47">
        <v>234.739</v>
      </c>
      <c r="AP543" s="48">
        <v>98.9</v>
      </c>
      <c r="AQ543" s="49">
        <v>104.8</v>
      </c>
      <c r="AR543" s="50">
        <v>104.1</v>
      </c>
      <c r="AS543" s="51">
        <v>103.4</v>
      </c>
      <c r="AT543" s="52">
        <v>118.3</v>
      </c>
      <c r="AU543" s="53">
        <v>113.1</v>
      </c>
      <c r="AV543" s="54">
        <v>103.56</v>
      </c>
      <c r="AW543" s="55">
        <v>104</v>
      </c>
      <c r="AX543" s="56">
        <v>379.4</v>
      </c>
      <c r="AY543" s="57">
        <v>399</v>
      </c>
      <c r="AZ543" s="58">
        <v>387.2</v>
      </c>
      <c r="BA543" s="59">
        <v>388.6</v>
      </c>
    </row>
    <row r="544" spans="1:53" x14ac:dyDescent="0.25">
      <c r="A544" s="4">
        <v>40574</v>
      </c>
      <c r="B544" s="8">
        <v>10037</v>
      </c>
      <c r="C544" s="9">
        <v>8945</v>
      </c>
      <c r="D544" s="10">
        <v>382.4</v>
      </c>
      <c r="E544" s="11">
        <v>104.2</v>
      </c>
      <c r="F544" s="12">
        <v>104</v>
      </c>
      <c r="G544" s="13">
        <v>104</v>
      </c>
      <c r="H544" s="14">
        <v>101.2</v>
      </c>
      <c r="I544" s="15">
        <v>102.4</v>
      </c>
      <c r="J544" s="16">
        <v>103</v>
      </c>
      <c r="K544" s="17">
        <v>101</v>
      </c>
      <c r="L544" s="18">
        <v>101</v>
      </c>
      <c r="M544" s="19">
        <v>100</v>
      </c>
      <c r="N544" s="20">
        <v>101</v>
      </c>
      <c r="O544" s="21">
        <v>102</v>
      </c>
      <c r="P544" s="22">
        <v>102</v>
      </c>
      <c r="Q544" s="23">
        <v>102</v>
      </c>
      <c r="R544" s="24">
        <v>87.7</v>
      </c>
      <c r="S544" s="25">
        <v>522.6</v>
      </c>
      <c r="T544" s="26">
        <v>169.5</v>
      </c>
      <c r="U544" s="27">
        <v>265.60000000000002</v>
      </c>
      <c r="V544" s="28">
        <v>295.3</v>
      </c>
      <c r="W544" s="29">
        <v>81.8</v>
      </c>
      <c r="X544" s="30">
        <v>84.9</v>
      </c>
      <c r="Y544" s="31">
        <v>64.7</v>
      </c>
      <c r="Z544" s="32">
        <v>85.7</v>
      </c>
      <c r="AA544" s="33">
        <v>87.1</v>
      </c>
      <c r="AB544" s="34">
        <v>73.900000000000006</v>
      </c>
      <c r="AC544" s="35">
        <v>78.400000000000006</v>
      </c>
      <c r="AD544" s="36">
        <v>63.7</v>
      </c>
      <c r="AE544" s="37">
        <v>282</v>
      </c>
      <c r="AF544" s="38">
        <v>216.3</v>
      </c>
      <c r="AG544" s="39">
        <v>304.89999999999998</v>
      </c>
      <c r="AH544" s="40">
        <v>100</v>
      </c>
      <c r="AI544" s="41">
        <v>99.7</v>
      </c>
      <c r="AJ544" s="42">
        <v>100</v>
      </c>
      <c r="AK544" s="43">
        <v>100.3</v>
      </c>
      <c r="AL544" s="44">
        <v>101</v>
      </c>
      <c r="AM544" s="45">
        <v>98.4</v>
      </c>
      <c r="AN544" s="46">
        <v>87.9</v>
      </c>
      <c r="AO544" s="47">
        <v>240.983</v>
      </c>
      <c r="AP544" s="48">
        <v>98.8</v>
      </c>
      <c r="AQ544" s="49">
        <v>103.8</v>
      </c>
      <c r="AR544" s="50">
        <v>105.6</v>
      </c>
      <c r="AS544" s="51">
        <v>103.6</v>
      </c>
      <c r="AT544" s="52">
        <v>118.8</v>
      </c>
      <c r="AU544" s="53">
        <v>113.8</v>
      </c>
      <c r="AV544" s="54">
        <v>104.29</v>
      </c>
      <c r="AW544" s="55">
        <v>103.31</v>
      </c>
      <c r="AX544" s="56">
        <v>381.2</v>
      </c>
      <c r="AY544" s="57">
        <v>402.9</v>
      </c>
      <c r="AZ544" s="58">
        <v>387.7</v>
      </c>
      <c r="BA544" s="59">
        <v>392.2</v>
      </c>
    </row>
    <row r="545" spans="1:53" x14ac:dyDescent="0.25">
      <c r="A545" s="4">
        <v>40602</v>
      </c>
      <c r="B545" s="8">
        <v>10080</v>
      </c>
      <c r="C545" s="9">
        <v>8956</v>
      </c>
      <c r="D545" s="10">
        <v>388.1</v>
      </c>
      <c r="E545" s="11">
        <v>104.6</v>
      </c>
      <c r="F545" s="12">
        <v>104.3</v>
      </c>
      <c r="G545" s="13">
        <v>104.4</v>
      </c>
      <c r="H545" s="14">
        <v>101.5</v>
      </c>
      <c r="I545" s="15">
        <v>102.8</v>
      </c>
      <c r="J545" s="16">
        <v>103.5</v>
      </c>
      <c r="K545" s="17">
        <v>102</v>
      </c>
      <c r="L545" s="18">
        <v>102</v>
      </c>
      <c r="M545" s="19">
        <v>102</v>
      </c>
      <c r="N545" s="20">
        <v>102</v>
      </c>
      <c r="O545" s="21">
        <v>103</v>
      </c>
      <c r="P545" s="22">
        <v>101</v>
      </c>
      <c r="Q545" s="23">
        <v>104</v>
      </c>
      <c r="R545" s="24">
        <v>87.3</v>
      </c>
      <c r="S545" s="25">
        <v>523.29999999999995</v>
      </c>
      <c r="T545" s="26">
        <v>176.4</v>
      </c>
      <c r="U545" s="27">
        <v>279.5</v>
      </c>
      <c r="V545" s="28">
        <v>305.3</v>
      </c>
      <c r="W545" s="29">
        <v>80.400000000000006</v>
      </c>
      <c r="X545" s="30">
        <v>83.5</v>
      </c>
      <c r="Y545" s="31">
        <v>63.5</v>
      </c>
      <c r="Z545" s="32">
        <v>84.4</v>
      </c>
      <c r="AA545" s="33">
        <v>86</v>
      </c>
      <c r="AB545" s="34">
        <v>72.3</v>
      </c>
      <c r="AC545" s="35">
        <v>76.400000000000006</v>
      </c>
      <c r="AD545" s="36">
        <v>63.2</v>
      </c>
      <c r="AE545" s="37">
        <v>284.7</v>
      </c>
      <c r="AF545" s="38">
        <v>220.2</v>
      </c>
      <c r="AG545" s="39">
        <v>308.10000000000002</v>
      </c>
      <c r="AH545" s="40">
        <v>99.7</v>
      </c>
      <c r="AI545" s="41">
        <v>99.5</v>
      </c>
      <c r="AJ545" s="42">
        <v>101.6</v>
      </c>
      <c r="AK545" s="43">
        <v>99.4</v>
      </c>
      <c r="AL545" s="44">
        <v>100.7</v>
      </c>
      <c r="AM545" s="45">
        <v>100.3</v>
      </c>
      <c r="AN545" s="46">
        <v>88.6</v>
      </c>
      <c r="AO545" s="47">
        <v>234.44399999999999</v>
      </c>
      <c r="AP545" s="48">
        <v>98.4</v>
      </c>
      <c r="AQ545" s="49">
        <v>104.4</v>
      </c>
      <c r="AR545" s="50">
        <v>105.8</v>
      </c>
      <c r="AS545" s="51">
        <v>103.9</v>
      </c>
      <c r="AT545" s="52">
        <v>117.5</v>
      </c>
      <c r="AU545" s="53">
        <v>111.5</v>
      </c>
      <c r="AV545" s="54">
        <v>105.45</v>
      </c>
      <c r="AW545" s="55">
        <v>105.23</v>
      </c>
      <c r="AX545" s="56">
        <v>383.1</v>
      </c>
      <c r="AY545" s="57">
        <v>405.6</v>
      </c>
      <c r="AZ545" s="58">
        <v>388.2</v>
      </c>
      <c r="BA545" s="59">
        <v>393.1</v>
      </c>
    </row>
    <row r="546" spans="1:53" x14ac:dyDescent="0.25">
      <c r="A546" s="4">
        <v>40633</v>
      </c>
      <c r="B546" s="8">
        <v>10074</v>
      </c>
      <c r="C546" s="9">
        <v>8988</v>
      </c>
      <c r="D546" s="10">
        <v>393.8</v>
      </c>
      <c r="E546" s="11">
        <v>104.6</v>
      </c>
      <c r="F546" s="12">
        <v>104.5</v>
      </c>
      <c r="G546" s="13">
        <v>104.3</v>
      </c>
      <c r="H546" s="14">
        <v>101.4</v>
      </c>
      <c r="I546" s="15">
        <v>102.8</v>
      </c>
      <c r="J546" s="16">
        <v>103.5</v>
      </c>
      <c r="K546" s="17">
        <v>102</v>
      </c>
      <c r="L546" s="18">
        <v>103</v>
      </c>
      <c r="M546" s="19">
        <v>102</v>
      </c>
      <c r="N546" s="20">
        <v>103</v>
      </c>
      <c r="O546" s="21">
        <v>103</v>
      </c>
      <c r="P546" s="22">
        <v>101</v>
      </c>
      <c r="Q546" s="23">
        <v>104</v>
      </c>
      <c r="R546" s="24">
        <v>86.9</v>
      </c>
      <c r="S546" s="25">
        <v>524.79999999999995</v>
      </c>
      <c r="T546" s="26">
        <v>179.5</v>
      </c>
      <c r="U546" s="27">
        <v>284.89999999999998</v>
      </c>
      <c r="V546" s="28">
        <v>313.10000000000002</v>
      </c>
      <c r="W546" s="29">
        <v>79</v>
      </c>
      <c r="X546" s="30">
        <v>82.2</v>
      </c>
      <c r="Y546" s="31">
        <v>61</v>
      </c>
      <c r="Z546" s="32">
        <v>83.1</v>
      </c>
      <c r="AA546" s="33">
        <v>84.7</v>
      </c>
      <c r="AB546" s="34">
        <v>71</v>
      </c>
      <c r="AC546" s="35">
        <v>75.2</v>
      </c>
      <c r="AD546" s="36">
        <v>61.4</v>
      </c>
      <c r="AE546" s="37">
        <v>288.3</v>
      </c>
      <c r="AF546" s="38">
        <v>222.2</v>
      </c>
      <c r="AG546" s="39">
        <v>309.2</v>
      </c>
      <c r="AH546" s="40">
        <v>101.6</v>
      </c>
      <c r="AI546" s="41">
        <v>100.9</v>
      </c>
      <c r="AJ546" s="42">
        <v>103.6</v>
      </c>
      <c r="AK546" s="43">
        <v>101.9</v>
      </c>
      <c r="AL546" s="44">
        <v>103.3</v>
      </c>
      <c r="AM546" s="45">
        <v>102.6</v>
      </c>
      <c r="AN546" s="46">
        <v>89.4</v>
      </c>
      <c r="AO546" s="47">
        <v>244.661</v>
      </c>
      <c r="AP546" s="48">
        <v>98.9</v>
      </c>
      <c r="AQ546" s="49">
        <v>102.8</v>
      </c>
      <c r="AR546" s="50">
        <v>106</v>
      </c>
      <c r="AS546" s="51">
        <v>104.2</v>
      </c>
      <c r="AT546" s="52">
        <v>114.5</v>
      </c>
      <c r="AU546" s="53">
        <v>109.6</v>
      </c>
      <c r="AV546" s="54">
        <v>106.61</v>
      </c>
      <c r="AW546" s="55">
        <v>106.38</v>
      </c>
      <c r="AX546" s="56">
        <v>385.3</v>
      </c>
      <c r="AY546" s="57">
        <v>406.7</v>
      </c>
      <c r="AZ546" s="58">
        <v>389.4</v>
      </c>
      <c r="BA546" s="59">
        <v>390.7</v>
      </c>
    </row>
    <row r="547" spans="1:53" x14ac:dyDescent="0.25">
      <c r="A547" s="4">
        <v>40663</v>
      </c>
      <c r="B547" s="8">
        <v>10000</v>
      </c>
      <c r="C547" s="9">
        <v>8999</v>
      </c>
      <c r="D547" s="10">
        <v>399.4</v>
      </c>
      <c r="E547" s="11">
        <v>104.9</v>
      </c>
      <c r="F547" s="12">
        <v>104.9</v>
      </c>
      <c r="G547" s="13">
        <v>104.4</v>
      </c>
      <c r="H547" s="14">
        <v>101.5</v>
      </c>
      <c r="I547" s="15">
        <v>102.9</v>
      </c>
      <c r="J547" s="16">
        <v>103.6</v>
      </c>
      <c r="K547" s="17">
        <v>103</v>
      </c>
      <c r="L547" s="18">
        <v>103</v>
      </c>
      <c r="M547" s="19">
        <v>103</v>
      </c>
      <c r="N547" s="20">
        <v>103</v>
      </c>
      <c r="O547" s="21">
        <v>104</v>
      </c>
      <c r="P547" s="22">
        <v>103</v>
      </c>
      <c r="Q547" s="23">
        <v>105</v>
      </c>
      <c r="R547" s="24">
        <v>88.2</v>
      </c>
      <c r="S547" s="25">
        <v>525.29999999999995</v>
      </c>
      <c r="T547" s="26">
        <v>183.3</v>
      </c>
      <c r="U547" s="27">
        <v>293.8</v>
      </c>
      <c r="V547" s="28">
        <v>321.89999999999998</v>
      </c>
      <c r="W547" s="29">
        <v>78.2</v>
      </c>
      <c r="X547" s="30">
        <v>81.3</v>
      </c>
      <c r="Y547" s="31">
        <v>60.4</v>
      </c>
      <c r="Z547" s="32">
        <v>82</v>
      </c>
      <c r="AA547" s="33">
        <v>83.5</v>
      </c>
      <c r="AB547" s="34">
        <v>70.5</v>
      </c>
      <c r="AC547" s="35">
        <v>74.900000000000006</v>
      </c>
      <c r="AD547" s="36">
        <v>60.3</v>
      </c>
      <c r="AE547" s="37">
        <v>290</v>
      </c>
      <c r="AF547" s="38">
        <v>225.5</v>
      </c>
      <c r="AG547" s="39">
        <v>311.3</v>
      </c>
      <c r="AH547" s="40">
        <v>100</v>
      </c>
      <c r="AI547" s="41">
        <v>99</v>
      </c>
      <c r="AJ547" s="42">
        <v>102.7</v>
      </c>
      <c r="AK547" s="43">
        <v>100.9</v>
      </c>
      <c r="AL547" s="44">
        <v>102</v>
      </c>
      <c r="AM547" s="45">
        <v>100.5</v>
      </c>
      <c r="AN547" s="46">
        <v>90.2</v>
      </c>
      <c r="AO547" s="47">
        <v>243.245</v>
      </c>
      <c r="AP547" s="48">
        <v>98.4</v>
      </c>
      <c r="AQ547" s="49">
        <v>101.2</v>
      </c>
      <c r="AR547" s="50">
        <v>105.8</v>
      </c>
      <c r="AS547" s="51">
        <v>104.3</v>
      </c>
      <c r="AT547" s="52">
        <v>112.8</v>
      </c>
      <c r="AU547" s="53">
        <v>111</v>
      </c>
      <c r="AV547" s="54">
        <v>107.76</v>
      </c>
      <c r="AW547" s="55">
        <v>107.92</v>
      </c>
      <c r="AX547" s="56">
        <v>387.7</v>
      </c>
      <c r="AY547" s="57">
        <v>406.1</v>
      </c>
      <c r="AZ547" s="58">
        <v>391.5</v>
      </c>
      <c r="BA547" s="59">
        <v>386.3</v>
      </c>
    </row>
    <row r="548" spans="1:53" x14ac:dyDescent="0.25">
      <c r="A548" s="4">
        <v>40694</v>
      </c>
      <c r="B548" s="8">
        <v>9960</v>
      </c>
      <c r="C548" s="9">
        <v>8966</v>
      </c>
      <c r="D548" s="10">
        <v>404.9</v>
      </c>
      <c r="E548" s="11">
        <v>105.3</v>
      </c>
      <c r="F548" s="12">
        <v>105.4</v>
      </c>
      <c r="G548" s="13">
        <v>104.8</v>
      </c>
      <c r="H548" s="14">
        <v>101.4</v>
      </c>
      <c r="I548" s="15">
        <v>103</v>
      </c>
      <c r="J548" s="16">
        <v>103.8</v>
      </c>
      <c r="K548" s="17">
        <v>103</v>
      </c>
      <c r="L548" s="18">
        <v>102</v>
      </c>
      <c r="M548" s="19">
        <v>103</v>
      </c>
      <c r="N548" s="20">
        <v>102</v>
      </c>
      <c r="O548" s="21">
        <v>104</v>
      </c>
      <c r="P548" s="22">
        <v>103</v>
      </c>
      <c r="Q548" s="23">
        <v>104</v>
      </c>
      <c r="R548" s="24">
        <v>87.8</v>
      </c>
      <c r="S548" s="25">
        <v>525.4</v>
      </c>
      <c r="T548" s="26">
        <v>185.9</v>
      </c>
      <c r="U548" s="27">
        <v>303.3</v>
      </c>
      <c r="V548" s="28">
        <v>323.60000000000002</v>
      </c>
      <c r="W548" s="29">
        <v>77.3</v>
      </c>
      <c r="X548" s="30">
        <v>80.400000000000006</v>
      </c>
      <c r="Y548" s="31">
        <v>60</v>
      </c>
      <c r="Z548" s="32">
        <v>80.3</v>
      </c>
      <c r="AA548" s="33">
        <v>81.900000000000006</v>
      </c>
      <c r="AB548" s="34">
        <v>70.8</v>
      </c>
      <c r="AC548" s="35">
        <v>75.099999999999994</v>
      </c>
      <c r="AD548" s="36">
        <v>60.1</v>
      </c>
      <c r="AE548" s="37">
        <v>291.60000000000002</v>
      </c>
      <c r="AF548" s="38">
        <v>226.4</v>
      </c>
      <c r="AG548" s="39">
        <v>319.60000000000002</v>
      </c>
      <c r="AH548" s="40">
        <v>100</v>
      </c>
      <c r="AI548" s="41">
        <v>99.8</v>
      </c>
      <c r="AJ548" s="42">
        <v>101.7</v>
      </c>
      <c r="AK548" s="43">
        <v>98.9</v>
      </c>
      <c r="AL548" s="44">
        <v>99.4</v>
      </c>
      <c r="AM548" s="45">
        <v>101.2</v>
      </c>
      <c r="AN548" s="46">
        <v>90.8</v>
      </c>
      <c r="AO548" s="47">
        <v>240.27600000000001</v>
      </c>
      <c r="AP548" s="48">
        <v>98.3</v>
      </c>
      <c r="AQ548" s="49">
        <v>99</v>
      </c>
      <c r="AR548" s="50">
        <v>107.1</v>
      </c>
      <c r="AS548" s="51">
        <v>104.9</v>
      </c>
      <c r="AT548" s="52">
        <v>112.4</v>
      </c>
      <c r="AU548" s="53">
        <v>112.7</v>
      </c>
      <c r="AV548" s="54">
        <v>109.41</v>
      </c>
      <c r="AW548" s="55">
        <v>109.36</v>
      </c>
      <c r="AX548" s="56">
        <v>390.2</v>
      </c>
      <c r="AY548" s="57">
        <v>405.1</v>
      </c>
      <c r="AZ548" s="58">
        <v>394.4</v>
      </c>
      <c r="BA548" s="59">
        <v>381.4</v>
      </c>
    </row>
    <row r="549" spans="1:53" x14ac:dyDescent="0.25">
      <c r="A549" s="4">
        <v>40724</v>
      </c>
      <c r="B549" s="8">
        <v>9937</v>
      </c>
      <c r="C549" s="9">
        <v>8988</v>
      </c>
      <c r="D549" s="10">
        <v>410.3</v>
      </c>
      <c r="E549" s="11">
        <v>105.6</v>
      </c>
      <c r="F549" s="12">
        <v>105.8</v>
      </c>
      <c r="G549" s="13">
        <v>104.8</v>
      </c>
      <c r="H549" s="14">
        <v>101.3</v>
      </c>
      <c r="I549" s="15">
        <v>103.1</v>
      </c>
      <c r="J549" s="16">
        <v>103.9</v>
      </c>
      <c r="K549" s="17">
        <v>103</v>
      </c>
      <c r="L549" s="18">
        <v>103</v>
      </c>
      <c r="M549" s="19">
        <v>104</v>
      </c>
      <c r="N549" s="20">
        <v>103</v>
      </c>
      <c r="O549" s="21">
        <v>105</v>
      </c>
      <c r="P549" s="22">
        <v>103</v>
      </c>
      <c r="Q549" s="23">
        <v>105</v>
      </c>
      <c r="R549" s="24">
        <v>88</v>
      </c>
      <c r="S549" s="25">
        <v>529.6</v>
      </c>
      <c r="T549" s="26">
        <v>188.1</v>
      </c>
      <c r="U549" s="27">
        <v>306.5</v>
      </c>
      <c r="V549" s="28">
        <v>328.2</v>
      </c>
      <c r="W549" s="29">
        <v>75.7</v>
      </c>
      <c r="X549" s="30">
        <v>78.599999999999994</v>
      </c>
      <c r="Y549" s="31">
        <v>59.4</v>
      </c>
      <c r="Z549" s="32">
        <v>78.8</v>
      </c>
      <c r="AA549" s="33">
        <v>80.3</v>
      </c>
      <c r="AB549" s="34">
        <v>69.099999999999994</v>
      </c>
      <c r="AC549" s="35">
        <v>73.3</v>
      </c>
      <c r="AD549" s="36">
        <v>59.2</v>
      </c>
      <c r="AE549" s="37">
        <v>293.8</v>
      </c>
      <c r="AF549" s="38">
        <v>228.3</v>
      </c>
      <c r="AG549" s="39">
        <v>321.2</v>
      </c>
      <c r="AH549" s="40">
        <v>99.9</v>
      </c>
      <c r="AI549" s="41">
        <v>99.1</v>
      </c>
      <c r="AJ549" s="42">
        <v>103.2</v>
      </c>
      <c r="AK549" s="43">
        <v>98.8</v>
      </c>
      <c r="AL549" s="44">
        <v>98.5</v>
      </c>
      <c r="AM549" s="45">
        <v>101.6</v>
      </c>
      <c r="AN549" s="46">
        <v>91.3</v>
      </c>
      <c r="AO549" s="47">
        <v>241.66200000000001</v>
      </c>
      <c r="AP549" s="48">
        <v>98.1</v>
      </c>
      <c r="AQ549" s="49">
        <v>100.6</v>
      </c>
      <c r="AR549" s="50">
        <v>108.4</v>
      </c>
      <c r="AS549" s="51">
        <v>105.1</v>
      </c>
      <c r="AT549" s="52">
        <v>115.1</v>
      </c>
      <c r="AU549" s="53">
        <v>113.9</v>
      </c>
      <c r="AV549" s="54">
        <v>110.51</v>
      </c>
      <c r="AW549" s="55">
        <v>110.46</v>
      </c>
      <c r="AX549" s="56">
        <v>392</v>
      </c>
      <c r="AY549" s="57">
        <v>404.7</v>
      </c>
      <c r="AZ549" s="58">
        <v>397.6</v>
      </c>
      <c r="BA549" s="59">
        <v>376.8</v>
      </c>
    </row>
    <row r="550" spans="1:53" x14ac:dyDescent="0.25">
      <c r="A550" s="4">
        <v>40755</v>
      </c>
      <c r="B550" s="8">
        <v>9886</v>
      </c>
      <c r="C550" s="9">
        <v>9042</v>
      </c>
      <c r="D550" s="10">
        <v>415.5</v>
      </c>
      <c r="E550" s="11">
        <v>105.7</v>
      </c>
      <c r="F550" s="12">
        <v>105.8</v>
      </c>
      <c r="G550" s="13">
        <v>105</v>
      </c>
      <c r="H550" s="14">
        <v>101.3</v>
      </c>
      <c r="I550" s="15">
        <v>103.1</v>
      </c>
      <c r="J550" s="16">
        <v>103.9</v>
      </c>
      <c r="K550" s="17">
        <v>103</v>
      </c>
      <c r="L550" s="18">
        <v>103</v>
      </c>
      <c r="M550" s="19">
        <v>103</v>
      </c>
      <c r="N550" s="20">
        <v>103</v>
      </c>
      <c r="O550" s="21">
        <v>104</v>
      </c>
      <c r="P550" s="22">
        <v>102</v>
      </c>
      <c r="Q550" s="23">
        <v>105</v>
      </c>
      <c r="R550" s="24">
        <v>89.1</v>
      </c>
      <c r="S550" s="25">
        <v>533.1</v>
      </c>
      <c r="T550" s="26">
        <v>185.5</v>
      </c>
      <c r="U550" s="27">
        <v>308.7</v>
      </c>
      <c r="V550" s="28">
        <v>330.6</v>
      </c>
      <c r="W550" s="29">
        <v>75.099999999999994</v>
      </c>
      <c r="X550" s="30">
        <v>78.099999999999994</v>
      </c>
      <c r="Y550" s="31">
        <v>57.6</v>
      </c>
      <c r="Z550" s="32">
        <v>77.8</v>
      </c>
      <c r="AA550" s="33">
        <v>79.3</v>
      </c>
      <c r="AB550" s="34">
        <v>69.099999999999994</v>
      </c>
      <c r="AC550" s="35">
        <v>73.5</v>
      </c>
      <c r="AD550" s="36">
        <v>58.1</v>
      </c>
      <c r="AE550" s="37">
        <v>294.39999999999998</v>
      </c>
      <c r="AF550" s="38">
        <v>231.3</v>
      </c>
      <c r="AG550" s="39">
        <v>320.8</v>
      </c>
      <c r="AH550" s="40">
        <v>100.7</v>
      </c>
      <c r="AI550" s="41">
        <v>101.2</v>
      </c>
      <c r="AJ550" s="42">
        <v>102.1</v>
      </c>
      <c r="AK550" s="43">
        <v>99.2</v>
      </c>
      <c r="AL550" s="44">
        <v>99.1</v>
      </c>
      <c r="AM550" s="45">
        <v>99.4</v>
      </c>
      <c r="AN550" s="46">
        <v>91.6</v>
      </c>
      <c r="AO550" s="47">
        <v>248.42400000000001</v>
      </c>
      <c r="AP550" s="48">
        <v>98.2</v>
      </c>
      <c r="AQ550" s="49">
        <v>100.1</v>
      </c>
      <c r="AR550" s="50">
        <v>108.9</v>
      </c>
      <c r="AS550" s="51">
        <v>105.8</v>
      </c>
      <c r="AT550" s="52">
        <v>117.8</v>
      </c>
      <c r="AU550" s="53">
        <v>113.2</v>
      </c>
      <c r="AV550" s="54">
        <v>111.22</v>
      </c>
      <c r="AW550" s="55">
        <v>110.74</v>
      </c>
      <c r="AX550" s="56">
        <v>393.1</v>
      </c>
      <c r="AY550" s="57">
        <v>406</v>
      </c>
      <c r="AZ550" s="58">
        <v>400</v>
      </c>
      <c r="BA550" s="59">
        <v>371.9</v>
      </c>
    </row>
    <row r="551" spans="1:53" x14ac:dyDescent="0.25">
      <c r="A551" s="4">
        <v>40786</v>
      </c>
      <c r="B551" s="8">
        <v>9844</v>
      </c>
      <c r="C551" s="9">
        <v>9085</v>
      </c>
      <c r="D551" s="10">
        <v>420.6</v>
      </c>
      <c r="E551" s="11">
        <v>105.8</v>
      </c>
      <c r="F551" s="12">
        <v>105.9</v>
      </c>
      <c r="G551" s="13">
        <v>105.1</v>
      </c>
      <c r="H551" s="14">
        <v>101.3</v>
      </c>
      <c r="I551" s="15">
        <v>103.1</v>
      </c>
      <c r="J551" s="16">
        <v>103.9</v>
      </c>
      <c r="K551" s="17">
        <v>103</v>
      </c>
      <c r="L551" s="18">
        <v>103</v>
      </c>
      <c r="M551" s="19">
        <v>103</v>
      </c>
      <c r="N551" s="20">
        <v>103</v>
      </c>
      <c r="O551" s="21">
        <v>104</v>
      </c>
      <c r="P551" s="22">
        <v>102</v>
      </c>
      <c r="Q551" s="23">
        <v>104</v>
      </c>
      <c r="R551" s="24">
        <v>89.1</v>
      </c>
      <c r="S551" s="25">
        <v>524.6</v>
      </c>
      <c r="T551" s="26">
        <v>184.5</v>
      </c>
      <c r="U551" s="27">
        <v>311.60000000000002</v>
      </c>
      <c r="V551" s="28">
        <v>334.1</v>
      </c>
      <c r="W551" s="29">
        <v>73.900000000000006</v>
      </c>
      <c r="X551" s="30">
        <v>77</v>
      </c>
      <c r="Y551" s="31">
        <v>54.9</v>
      </c>
      <c r="Z551" s="32">
        <v>77.599999999999994</v>
      </c>
      <c r="AA551" s="33">
        <v>79.099999999999994</v>
      </c>
      <c r="AB551" s="34">
        <v>66.5</v>
      </c>
      <c r="AC551" s="35">
        <v>71</v>
      </c>
      <c r="AD551" s="36">
        <v>54.6</v>
      </c>
      <c r="AE551" s="37">
        <v>293.39999999999998</v>
      </c>
      <c r="AF551" s="38">
        <v>231</v>
      </c>
      <c r="AG551" s="39">
        <v>321.8</v>
      </c>
      <c r="AH551" s="40">
        <v>100.2</v>
      </c>
      <c r="AI551" s="41">
        <v>99.3</v>
      </c>
      <c r="AJ551" s="42">
        <v>103.3</v>
      </c>
      <c r="AK551" s="43">
        <v>99.6</v>
      </c>
      <c r="AL551" s="44">
        <v>100.7</v>
      </c>
      <c r="AM551" s="45">
        <v>99.1</v>
      </c>
      <c r="AN551" s="46">
        <v>92.1</v>
      </c>
      <c r="AO551" s="47">
        <v>241.39</v>
      </c>
      <c r="AP551" s="48">
        <v>97.6</v>
      </c>
      <c r="AQ551" s="49">
        <v>100.2</v>
      </c>
      <c r="AR551" s="50">
        <v>107.3</v>
      </c>
      <c r="AS551" s="51">
        <v>105.4</v>
      </c>
      <c r="AT551" s="52">
        <v>118.1</v>
      </c>
      <c r="AU551" s="53">
        <v>113.5</v>
      </c>
      <c r="AV551" s="54">
        <v>111.42</v>
      </c>
      <c r="AW551" s="55">
        <v>111.52</v>
      </c>
      <c r="AX551" s="56">
        <v>393.2</v>
      </c>
      <c r="AY551" s="57">
        <v>408.8</v>
      </c>
      <c r="AZ551" s="58">
        <v>400.7</v>
      </c>
      <c r="BA551" s="59">
        <v>365.7</v>
      </c>
    </row>
    <row r="552" spans="1:53" x14ac:dyDescent="0.25">
      <c r="A552" s="4">
        <v>40816</v>
      </c>
      <c r="B552" s="8">
        <v>9797</v>
      </c>
      <c r="C552" s="9">
        <v>9139</v>
      </c>
      <c r="D552" s="10">
        <v>425.5</v>
      </c>
      <c r="E552" s="11">
        <v>106</v>
      </c>
      <c r="F552" s="12">
        <v>106.2</v>
      </c>
      <c r="G552" s="13">
        <v>105.1</v>
      </c>
      <c r="H552" s="14">
        <v>101</v>
      </c>
      <c r="I552" s="15">
        <v>103.1</v>
      </c>
      <c r="J552" s="16">
        <v>103.9</v>
      </c>
      <c r="K552" s="17">
        <v>104</v>
      </c>
      <c r="L552" s="18">
        <v>102</v>
      </c>
      <c r="M552" s="19">
        <v>104</v>
      </c>
      <c r="N552" s="20">
        <v>101</v>
      </c>
      <c r="O552" s="21">
        <v>105</v>
      </c>
      <c r="P552" s="22">
        <v>103</v>
      </c>
      <c r="Q552" s="23">
        <v>105</v>
      </c>
      <c r="R552" s="24">
        <v>88.9</v>
      </c>
      <c r="S552" s="25">
        <v>525.5</v>
      </c>
      <c r="T552" s="26">
        <v>185.6</v>
      </c>
      <c r="U552" s="27">
        <v>307.5</v>
      </c>
      <c r="V552" s="28">
        <v>334.5</v>
      </c>
      <c r="W552" s="29">
        <v>72.8</v>
      </c>
      <c r="X552" s="30">
        <v>76</v>
      </c>
      <c r="Y552" s="31">
        <v>53.2</v>
      </c>
      <c r="Z552" s="32">
        <v>76.8</v>
      </c>
      <c r="AA552" s="33">
        <v>78.2</v>
      </c>
      <c r="AB552" s="34">
        <v>65.099999999999994</v>
      </c>
      <c r="AC552" s="35">
        <v>69.8</v>
      </c>
      <c r="AD552" s="36">
        <v>52</v>
      </c>
      <c r="AE552" s="37">
        <v>290.7</v>
      </c>
      <c r="AF552" s="38">
        <v>232.2</v>
      </c>
      <c r="AG552" s="39">
        <v>326.10000000000002</v>
      </c>
      <c r="AH552" s="40">
        <v>100.9</v>
      </c>
      <c r="AI552" s="41">
        <v>100.6</v>
      </c>
      <c r="AJ552" s="42">
        <v>103.3</v>
      </c>
      <c r="AK552" s="43">
        <v>100.9</v>
      </c>
      <c r="AL552" s="44">
        <v>99.9</v>
      </c>
      <c r="AM552" s="45">
        <v>102.3</v>
      </c>
      <c r="AN552" s="46">
        <v>92.6</v>
      </c>
      <c r="AO552" s="47">
        <v>246.53800000000001</v>
      </c>
      <c r="AP552" s="48">
        <v>96.8</v>
      </c>
      <c r="AQ552" s="49">
        <v>99.9</v>
      </c>
      <c r="AR552" s="50">
        <v>106.2</v>
      </c>
      <c r="AS552" s="51">
        <v>104.4</v>
      </c>
      <c r="AT552" s="52">
        <v>117</v>
      </c>
      <c r="AU552" s="53">
        <v>115</v>
      </c>
      <c r="AV552" s="54">
        <v>112.68</v>
      </c>
      <c r="AW552" s="55">
        <v>112.71</v>
      </c>
      <c r="AX552" s="56">
        <v>392.1</v>
      </c>
      <c r="AY552" s="57">
        <v>412</v>
      </c>
      <c r="AZ552" s="58">
        <v>400</v>
      </c>
      <c r="BA552" s="59">
        <v>358.3</v>
      </c>
    </row>
    <row r="553" spans="1:53" x14ac:dyDescent="0.25">
      <c r="A553" s="4">
        <v>40847</v>
      </c>
      <c r="B553" s="8">
        <v>9795</v>
      </c>
      <c r="C553" s="9">
        <v>9182</v>
      </c>
      <c r="D553" s="10">
        <v>430.1</v>
      </c>
      <c r="E553" s="11">
        <v>106.2</v>
      </c>
      <c r="F553" s="12">
        <v>106.4</v>
      </c>
      <c r="G553" s="13">
        <v>105.3</v>
      </c>
      <c r="H553" s="14">
        <v>100.5</v>
      </c>
      <c r="I553" s="15">
        <v>103</v>
      </c>
      <c r="J553" s="16">
        <v>103.8</v>
      </c>
      <c r="K553" s="17">
        <v>102</v>
      </c>
      <c r="L553" s="18">
        <v>102</v>
      </c>
      <c r="M553" s="19">
        <v>103</v>
      </c>
      <c r="N553" s="20">
        <v>102</v>
      </c>
      <c r="O553" s="21">
        <v>104</v>
      </c>
      <c r="P553" s="22">
        <v>101</v>
      </c>
      <c r="Q553" s="23">
        <v>105</v>
      </c>
      <c r="R553" s="24">
        <v>87.9</v>
      </c>
      <c r="S553" s="25">
        <v>531.79999999999995</v>
      </c>
      <c r="T553" s="26">
        <v>183.2</v>
      </c>
      <c r="U553" s="27">
        <v>303.7</v>
      </c>
      <c r="V553" s="28">
        <v>343</v>
      </c>
      <c r="W553" s="29">
        <v>71.2</v>
      </c>
      <c r="X553" s="30">
        <v>74.3</v>
      </c>
      <c r="Y553" s="31">
        <v>52.2</v>
      </c>
      <c r="Z553" s="32">
        <v>75.3</v>
      </c>
      <c r="AA553" s="33">
        <v>76.8</v>
      </c>
      <c r="AB553" s="34">
        <v>63.1</v>
      </c>
      <c r="AC553" s="35">
        <v>67.599999999999994</v>
      </c>
      <c r="AD553" s="36">
        <v>50.8</v>
      </c>
      <c r="AE553" s="37">
        <v>289.60000000000002</v>
      </c>
      <c r="AF553" s="38">
        <v>233.7</v>
      </c>
      <c r="AG553" s="39">
        <v>329.5</v>
      </c>
      <c r="AH553" s="40">
        <v>100.2</v>
      </c>
      <c r="AI553" s="41">
        <v>99.4</v>
      </c>
      <c r="AJ553" s="42">
        <v>103.7</v>
      </c>
      <c r="AK553" s="43">
        <v>101.2</v>
      </c>
      <c r="AL553" s="44">
        <v>98.9</v>
      </c>
      <c r="AM553" s="45">
        <v>101.7</v>
      </c>
      <c r="AN553" s="46">
        <v>93</v>
      </c>
      <c r="AO553" s="47">
        <v>237.499</v>
      </c>
      <c r="AP553" s="48">
        <v>96.6</v>
      </c>
      <c r="AQ553" s="49">
        <v>98.6</v>
      </c>
      <c r="AR553" s="50">
        <v>103.9</v>
      </c>
      <c r="AS553" s="51">
        <v>103.2</v>
      </c>
      <c r="AT553" s="52">
        <v>116.8</v>
      </c>
      <c r="AU553" s="53">
        <v>116.8</v>
      </c>
      <c r="AV553" s="54">
        <v>113.63</v>
      </c>
      <c r="AW553" s="55">
        <v>113.58</v>
      </c>
      <c r="AX553" s="56">
        <v>389.9</v>
      </c>
      <c r="AY553" s="57">
        <v>414.4</v>
      </c>
      <c r="AZ553" s="58">
        <v>398</v>
      </c>
      <c r="BA553" s="59">
        <v>349.3</v>
      </c>
    </row>
    <row r="554" spans="1:53" x14ac:dyDescent="0.25">
      <c r="A554" s="4">
        <v>40877</v>
      </c>
      <c r="B554" s="8">
        <v>9746</v>
      </c>
      <c r="C554" s="9">
        <v>9278</v>
      </c>
      <c r="D554" s="10">
        <v>434.6</v>
      </c>
      <c r="E554" s="11">
        <v>106.5</v>
      </c>
      <c r="F554" s="12">
        <v>106.8</v>
      </c>
      <c r="G554" s="13">
        <v>105.5</v>
      </c>
      <c r="H554" s="14">
        <v>99.7</v>
      </c>
      <c r="I554" s="15">
        <v>102.7</v>
      </c>
      <c r="J554" s="16">
        <v>103.4</v>
      </c>
      <c r="K554" s="17">
        <v>102</v>
      </c>
      <c r="L554" s="18">
        <v>101</v>
      </c>
      <c r="M554" s="19">
        <v>102</v>
      </c>
      <c r="N554" s="20">
        <v>100</v>
      </c>
      <c r="O554" s="21">
        <v>103</v>
      </c>
      <c r="P554" s="22">
        <v>101</v>
      </c>
      <c r="Q554" s="23">
        <v>104</v>
      </c>
      <c r="R554" s="24">
        <v>88</v>
      </c>
      <c r="S554" s="25">
        <v>520.4</v>
      </c>
      <c r="T554" s="26">
        <v>182</v>
      </c>
      <c r="U554" s="27">
        <v>304.3</v>
      </c>
      <c r="V554" s="28">
        <v>344.6</v>
      </c>
      <c r="W554" s="29">
        <v>70.099999999999994</v>
      </c>
      <c r="X554" s="30">
        <v>72.900000000000006</v>
      </c>
      <c r="Y554" s="31">
        <v>53.6</v>
      </c>
      <c r="Z554" s="32">
        <v>74.099999999999994</v>
      </c>
      <c r="AA554" s="33">
        <v>75.599999999999994</v>
      </c>
      <c r="AB554" s="34">
        <v>62.2</v>
      </c>
      <c r="AC554" s="35">
        <v>66</v>
      </c>
      <c r="AD554" s="36">
        <v>53.2</v>
      </c>
      <c r="AE554" s="37">
        <v>290.10000000000002</v>
      </c>
      <c r="AF554" s="38">
        <v>236.7</v>
      </c>
      <c r="AG554" s="39">
        <v>329.5</v>
      </c>
      <c r="AH554" s="40">
        <v>98.6</v>
      </c>
      <c r="AI554" s="41">
        <v>98.4</v>
      </c>
      <c r="AJ554" s="42">
        <v>101.8</v>
      </c>
      <c r="AK554" s="43">
        <v>97.8</v>
      </c>
      <c r="AL554" s="44">
        <v>97.7</v>
      </c>
      <c r="AM554" s="45">
        <v>99</v>
      </c>
      <c r="AN554" s="46">
        <v>93.3</v>
      </c>
      <c r="AO554" s="47">
        <v>232.64</v>
      </c>
      <c r="AP554" s="48">
        <v>96</v>
      </c>
      <c r="AQ554" s="49">
        <v>98.7</v>
      </c>
      <c r="AR554" s="50">
        <v>104.9</v>
      </c>
      <c r="AS554" s="51">
        <v>102.9</v>
      </c>
      <c r="AT554" s="52">
        <v>120.5</v>
      </c>
      <c r="AU554" s="53">
        <v>118.5</v>
      </c>
      <c r="AV554" s="54">
        <v>114.3</v>
      </c>
      <c r="AW554" s="55">
        <v>113.83</v>
      </c>
      <c r="AX554" s="56">
        <v>386.7</v>
      </c>
      <c r="AY554" s="57">
        <v>415.1</v>
      </c>
      <c r="AZ554" s="58">
        <v>395.2</v>
      </c>
      <c r="BA554" s="59">
        <v>340.2</v>
      </c>
    </row>
    <row r="555" spans="1:53" x14ac:dyDescent="0.25">
      <c r="A555" s="4">
        <v>40908</v>
      </c>
      <c r="B555" s="8">
        <v>9682</v>
      </c>
      <c r="C555" s="9">
        <v>9365</v>
      </c>
      <c r="D555" s="10">
        <v>438.9</v>
      </c>
      <c r="E555" s="11">
        <v>106.6</v>
      </c>
      <c r="F555" s="12">
        <v>106.8</v>
      </c>
      <c r="G555" s="13">
        <v>105.7</v>
      </c>
      <c r="H555" s="14">
        <v>98.9</v>
      </c>
      <c r="I555" s="15">
        <v>102.6</v>
      </c>
      <c r="J555" s="16">
        <v>103.3</v>
      </c>
      <c r="K555" s="17">
        <v>100</v>
      </c>
      <c r="L555" s="18">
        <v>100</v>
      </c>
      <c r="M555" s="19">
        <v>100</v>
      </c>
      <c r="N555" s="20">
        <v>101</v>
      </c>
      <c r="O555" s="21">
        <v>102</v>
      </c>
      <c r="P555" s="22">
        <v>101</v>
      </c>
      <c r="Q555" s="23">
        <v>102</v>
      </c>
      <c r="R555" s="24">
        <v>87.6</v>
      </c>
      <c r="S555" s="25">
        <v>510.7</v>
      </c>
      <c r="T555" s="26">
        <v>181.1</v>
      </c>
      <c r="U555" s="27">
        <v>305.2</v>
      </c>
      <c r="V555" s="28">
        <v>345.1</v>
      </c>
      <c r="W555" s="29">
        <v>68.900000000000006</v>
      </c>
      <c r="X555" s="30">
        <v>71.7</v>
      </c>
      <c r="Y555" s="31">
        <v>53.5</v>
      </c>
      <c r="Z555" s="32">
        <v>73.3</v>
      </c>
      <c r="AA555" s="33">
        <v>74.7</v>
      </c>
      <c r="AB555" s="34">
        <v>60.7</v>
      </c>
      <c r="AC555" s="35">
        <v>64</v>
      </c>
      <c r="AD555" s="36">
        <v>53.9</v>
      </c>
      <c r="AE555" s="37">
        <v>289.8</v>
      </c>
      <c r="AF555" s="38">
        <v>238.4</v>
      </c>
      <c r="AG555" s="39">
        <v>332.5</v>
      </c>
      <c r="AH555" s="40">
        <v>98.9</v>
      </c>
      <c r="AI555" s="41">
        <v>99.8</v>
      </c>
      <c r="AJ555" s="42">
        <v>101.1</v>
      </c>
      <c r="AK555" s="43">
        <v>97.4</v>
      </c>
      <c r="AL555" s="44">
        <v>98.6</v>
      </c>
      <c r="AM555" s="45">
        <v>98.3</v>
      </c>
      <c r="AN555" s="46">
        <v>93.5</v>
      </c>
      <c r="AO555" s="47">
        <v>230.58199999999999</v>
      </c>
      <c r="AP555" s="48">
        <v>94.9</v>
      </c>
      <c r="AQ555" s="49">
        <v>96.6</v>
      </c>
      <c r="AR555" s="50">
        <v>106.5</v>
      </c>
      <c r="AS555" s="51">
        <v>104.9</v>
      </c>
      <c r="AT555" s="52">
        <v>128.1</v>
      </c>
      <c r="AU555" s="53">
        <v>120.5</v>
      </c>
      <c r="AV555" s="54">
        <v>115.3</v>
      </c>
      <c r="AW555" s="55">
        <v>114.73</v>
      </c>
      <c r="AX555" s="56">
        <v>382.9</v>
      </c>
      <c r="AY555" s="57">
        <v>414</v>
      </c>
      <c r="AZ555" s="58">
        <v>392.5</v>
      </c>
      <c r="BA555" s="59">
        <v>333.1</v>
      </c>
    </row>
    <row r="556" spans="1:53" x14ac:dyDescent="0.25">
      <c r="A556" s="4">
        <v>40939</v>
      </c>
      <c r="B556" s="8">
        <v>9625</v>
      </c>
      <c r="C556" s="9">
        <v>9386</v>
      </c>
      <c r="D556" s="10">
        <v>443</v>
      </c>
      <c r="E556" s="11">
        <v>106.7</v>
      </c>
      <c r="F556" s="12">
        <v>106.9</v>
      </c>
      <c r="G556" s="13">
        <v>105.9</v>
      </c>
      <c r="H556" s="14">
        <v>98.1</v>
      </c>
      <c r="I556" s="15">
        <v>102.5</v>
      </c>
      <c r="J556" s="16">
        <v>103.2</v>
      </c>
      <c r="K556" s="17">
        <v>102</v>
      </c>
      <c r="L556" s="18">
        <v>102</v>
      </c>
      <c r="M556" s="19">
        <v>102</v>
      </c>
      <c r="N556" s="20">
        <v>102</v>
      </c>
      <c r="O556" s="21">
        <v>105</v>
      </c>
      <c r="P556" s="22">
        <v>101</v>
      </c>
      <c r="Q556" s="23">
        <v>106</v>
      </c>
      <c r="R556" s="24">
        <v>87</v>
      </c>
      <c r="S556" s="25">
        <v>514.20000000000005</v>
      </c>
      <c r="T556" s="26">
        <v>179.8</v>
      </c>
      <c r="U556" s="27">
        <v>299.39999999999998</v>
      </c>
      <c r="V556" s="28">
        <v>351.8</v>
      </c>
      <c r="W556" s="29">
        <v>67.599999999999994</v>
      </c>
      <c r="X556" s="30">
        <v>70.400000000000006</v>
      </c>
      <c r="Y556" s="31">
        <v>51.2</v>
      </c>
      <c r="Z556" s="32">
        <v>72.8</v>
      </c>
      <c r="AA556" s="33">
        <v>74.3</v>
      </c>
      <c r="AB556" s="34">
        <v>58.3</v>
      </c>
      <c r="AC556" s="35">
        <v>61.4</v>
      </c>
      <c r="AD556" s="36">
        <v>52</v>
      </c>
      <c r="AE556" s="37">
        <v>290.10000000000002</v>
      </c>
      <c r="AF556" s="38">
        <v>239.5</v>
      </c>
      <c r="AG556" s="39">
        <v>333</v>
      </c>
      <c r="AH556" s="40">
        <v>99.9</v>
      </c>
      <c r="AI556" s="41">
        <v>99.2</v>
      </c>
      <c r="AJ556" s="42">
        <v>102.8</v>
      </c>
      <c r="AK556" s="43">
        <v>99</v>
      </c>
      <c r="AL556" s="44">
        <v>96.5</v>
      </c>
      <c r="AM556" s="45">
        <v>100.4</v>
      </c>
      <c r="AN556" s="46">
        <v>93.6</v>
      </c>
      <c r="AO556" s="47">
        <v>241.47300000000001</v>
      </c>
      <c r="AP556" s="48">
        <v>95.2</v>
      </c>
      <c r="AQ556" s="49">
        <v>96.3</v>
      </c>
      <c r="AR556" s="50">
        <v>107.9</v>
      </c>
      <c r="AS556" s="51">
        <v>106.1</v>
      </c>
      <c r="AT556" s="52">
        <v>131.1</v>
      </c>
      <c r="AU556" s="53">
        <v>123</v>
      </c>
      <c r="AV556" s="54">
        <v>116.22</v>
      </c>
      <c r="AW556" s="55">
        <v>115.95</v>
      </c>
      <c r="AX556" s="56">
        <v>379.6</v>
      </c>
      <c r="AY556" s="57">
        <v>411.9</v>
      </c>
      <c r="AZ556" s="58">
        <v>391.1</v>
      </c>
      <c r="BA556" s="59">
        <v>329.4</v>
      </c>
    </row>
    <row r="557" spans="1:53" x14ac:dyDescent="0.25">
      <c r="A557" s="4">
        <v>40968</v>
      </c>
      <c r="B557" s="8">
        <v>9578</v>
      </c>
      <c r="C557" s="9">
        <v>9429</v>
      </c>
      <c r="D557" s="10">
        <v>447</v>
      </c>
      <c r="E557" s="11">
        <v>107</v>
      </c>
      <c r="F557" s="12">
        <v>107.1</v>
      </c>
      <c r="G557" s="13">
        <v>106.1</v>
      </c>
      <c r="H557" s="14">
        <v>97.8</v>
      </c>
      <c r="I557" s="15">
        <v>102.4</v>
      </c>
      <c r="J557" s="16">
        <v>103</v>
      </c>
      <c r="K557" s="17">
        <v>102</v>
      </c>
      <c r="L557" s="18">
        <v>102</v>
      </c>
      <c r="M557" s="19">
        <v>102</v>
      </c>
      <c r="N557" s="20">
        <v>102</v>
      </c>
      <c r="O557" s="21">
        <v>104</v>
      </c>
      <c r="P557" s="22">
        <v>102</v>
      </c>
      <c r="Q557" s="23">
        <v>105</v>
      </c>
      <c r="R557" s="24">
        <v>86.8</v>
      </c>
      <c r="S557" s="25">
        <v>514.29999999999995</v>
      </c>
      <c r="T557" s="26">
        <v>183.8</v>
      </c>
      <c r="U557" s="27">
        <v>299.10000000000002</v>
      </c>
      <c r="V557" s="28">
        <v>362.2</v>
      </c>
      <c r="W557" s="29">
        <v>66.099999999999994</v>
      </c>
      <c r="X557" s="30">
        <v>69</v>
      </c>
      <c r="Y557" s="31">
        <v>48.4</v>
      </c>
      <c r="Z557" s="32">
        <v>70.599999999999994</v>
      </c>
      <c r="AA557" s="33">
        <v>72.2</v>
      </c>
      <c r="AB557" s="34">
        <v>57.6</v>
      </c>
      <c r="AC557" s="35">
        <v>61</v>
      </c>
      <c r="AD557" s="36">
        <v>48.7</v>
      </c>
      <c r="AE557" s="37">
        <v>290.5</v>
      </c>
      <c r="AF557" s="38">
        <v>238.7</v>
      </c>
      <c r="AG557" s="39">
        <v>332.2</v>
      </c>
      <c r="AH557" s="40">
        <v>99</v>
      </c>
      <c r="AI557" s="41">
        <v>98.2</v>
      </c>
      <c r="AJ557" s="42">
        <v>102.4</v>
      </c>
      <c r="AK557" s="43">
        <v>98</v>
      </c>
      <c r="AL557" s="44">
        <v>95.7</v>
      </c>
      <c r="AM557" s="45">
        <v>98.5</v>
      </c>
      <c r="AN557" s="46">
        <v>93.8</v>
      </c>
      <c r="AO557" s="47">
        <v>237.464</v>
      </c>
      <c r="AP557" s="48">
        <v>95</v>
      </c>
      <c r="AQ557" s="49">
        <v>95.8</v>
      </c>
      <c r="AR557" s="50">
        <v>108.4</v>
      </c>
      <c r="AS557" s="51">
        <v>106.4</v>
      </c>
      <c r="AT557" s="52">
        <v>132</v>
      </c>
      <c r="AU557" s="53">
        <v>122</v>
      </c>
      <c r="AV557" s="54">
        <v>117.97</v>
      </c>
      <c r="AW557" s="55">
        <v>118.61</v>
      </c>
      <c r="AX557" s="56">
        <v>377.4</v>
      </c>
      <c r="AY557" s="57">
        <v>409.7</v>
      </c>
      <c r="AZ557" s="58">
        <v>391.6</v>
      </c>
      <c r="BA557" s="59">
        <v>329.3</v>
      </c>
    </row>
    <row r="558" spans="1:53" x14ac:dyDescent="0.25">
      <c r="A558" s="4">
        <v>40999</v>
      </c>
      <c r="B558" s="8">
        <v>9481</v>
      </c>
      <c r="C558" s="9">
        <v>9537</v>
      </c>
      <c r="D558" s="10">
        <v>450.9</v>
      </c>
      <c r="E558" s="11">
        <v>107.3</v>
      </c>
      <c r="F558" s="12">
        <v>107.5</v>
      </c>
      <c r="G558" s="13">
        <v>106.3</v>
      </c>
      <c r="H558" s="14">
        <v>98</v>
      </c>
      <c r="I558" s="15">
        <v>102</v>
      </c>
      <c r="J558" s="16">
        <v>102.4</v>
      </c>
      <c r="K558" s="17">
        <v>103</v>
      </c>
      <c r="L558" s="18">
        <v>103</v>
      </c>
      <c r="M558" s="19">
        <v>103</v>
      </c>
      <c r="N558" s="20">
        <v>102</v>
      </c>
      <c r="O558" s="21">
        <v>105</v>
      </c>
      <c r="P558" s="22">
        <v>102</v>
      </c>
      <c r="Q558" s="23">
        <v>106</v>
      </c>
      <c r="R558" s="24">
        <v>87</v>
      </c>
      <c r="S558" s="25">
        <v>528.9</v>
      </c>
      <c r="T558" s="26">
        <v>192.2</v>
      </c>
      <c r="U558" s="27">
        <v>307.89999999999998</v>
      </c>
      <c r="V558" s="28">
        <v>375.6</v>
      </c>
      <c r="W558" s="29">
        <v>66.099999999999994</v>
      </c>
      <c r="X558" s="30">
        <v>68.900000000000006</v>
      </c>
      <c r="Y558" s="31">
        <v>48.6</v>
      </c>
      <c r="Z558" s="32">
        <v>70.2</v>
      </c>
      <c r="AA558" s="33">
        <v>71.8</v>
      </c>
      <c r="AB558" s="34">
        <v>58</v>
      </c>
      <c r="AC558" s="35">
        <v>61.4</v>
      </c>
      <c r="AD558" s="36">
        <v>49.8</v>
      </c>
      <c r="AE558" s="37">
        <v>293.39999999999998</v>
      </c>
      <c r="AF558" s="38">
        <v>238.5</v>
      </c>
      <c r="AG558" s="39">
        <v>336.2</v>
      </c>
      <c r="AH558" s="40">
        <v>100.9</v>
      </c>
      <c r="AI558" s="41">
        <v>100.4</v>
      </c>
      <c r="AJ558" s="42">
        <v>102.2</v>
      </c>
      <c r="AK558" s="43">
        <v>100.3</v>
      </c>
      <c r="AL558" s="44">
        <v>97.9</v>
      </c>
      <c r="AM558" s="45">
        <v>99.9</v>
      </c>
      <c r="AN558" s="46">
        <v>93.9</v>
      </c>
      <c r="AO558" s="47">
        <v>230.34100000000001</v>
      </c>
      <c r="AP558" s="48">
        <v>93.7</v>
      </c>
      <c r="AQ558" s="49">
        <v>96.1</v>
      </c>
      <c r="AR558" s="50">
        <v>108.1</v>
      </c>
      <c r="AS558" s="51">
        <v>105.4</v>
      </c>
      <c r="AT558" s="52">
        <v>127.4</v>
      </c>
      <c r="AU558" s="53">
        <v>120.5</v>
      </c>
      <c r="AV558" s="54">
        <v>119</v>
      </c>
      <c r="AW558" s="55">
        <v>120.17</v>
      </c>
      <c r="AX558" s="56">
        <v>377</v>
      </c>
      <c r="AY558" s="57">
        <v>407.8</v>
      </c>
      <c r="AZ558" s="58">
        <v>393.9</v>
      </c>
      <c r="BA558" s="59">
        <v>332</v>
      </c>
    </row>
    <row r="559" spans="1:53" x14ac:dyDescent="0.25">
      <c r="A559" s="4">
        <v>41029</v>
      </c>
      <c r="B559" s="8">
        <v>9419</v>
      </c>
      <c r="C559" s="9">
        <v>9698</v>
      </c>
      <c r="D559" s="10">
        <v>454.8</v>
      </c>
      <c r="E559" s="11">
        <v>107.5</v>
      </c>
      <c r="F559" s="12">
        <v>107.8</v>
      </c>
      <c r="G559" s="13">
        <v>106.4</v>
      </c>
      <c r="H559" s="14">
        <v>98.3</v>
      </c>
      <c r="I559" s="15">
        <v>101.8</v>
      </c>
      <c r="J559" s="16">
        <v>102.3</v>
      </c>
      <c r="K559" s="17">
        <v>103</v>
      </c>
      <c r="L559" s="18">
        <v>103</v>
      </c>
      <c r="M559" s="19">
        <v>103</v>
      </c>
      <c r="N559" s="20">
        <v>103</v>
      </c>
      <c r="O559" s="21">
        <v>105</v>
      </c>
      <c r="P559" s="22">
        <v>102</v>
      </c>
      <c r="Q559" s="23">
        <v>106</v>
      </c>
      <c r="R559" s="24">
        <v>88</v>
      </c>
      <c r="S559" s="25">
        <v>521.70000000000005</v>
      </c>
      <c r="T559" s="26">
        <v>198.5</v>
      </c>
      <c r="U559" s="27">
        <v>317.3</v>
      </c>
      <c r="V559" s="28">
        <v>387.7</v>
      </c>
      <c r="W559" s="29">
        <v>65.400000000000006</v>
      </c>
      <c r="X559" s="30">
        <v>68.099999999999994</v>
      </c>
      <c r="Y559" s="31">
        <v>49.6</v>
      </c>
      <c r="Z559" s="32">
        <v>68.8</v>
      </c>
      <c r="AA559" s="33">
        <v>70.3</v>
      </c>
      <c r="AB559" s="34">
        <v>58.3</v>
      </c>
      <c r="AC559" s="35">
        <v>61.5</v>
      </c>
      <c r="AD559" s="36">
        <v>51.1</v>
      </c>
      <c r="AE559" s="37">
        <v>294.60000000000002</v>
      </c>
      <c r="AF559" s="38">
        <v>242.1</v>
      </c>
      <c r="AG559" s="39">
        <v>335.3</v>
      </c>
      <c r="AH559" s="40">
        <v>98.5</v>
      </c>
      <c r="AI559" s="41">
        <v>97.2</v>
      </c>
      <c r="AJ559" s="42">
        <v>103</v>
      </c>
      <c r="AK559" s="43">
        <v>98.6</v>
      </c>
      <c r="AL559" s="44">
        <v>95.8</v>
      </c>
      <c r="AM559" s="45">
        <v>100.8</v>
      </c>
      <c r="AN559" s="46">
        <v>94</v>
      </c>
      <c r="AO559" s="47">
        <v>231.13</v>
      </c>
      <c r="AP559" s="48">
        <v>92.9</v>
      </c>
      <c r="AQ559" s="49">
        <v>97</v>
      </c>
      <c r="AR559" s="50">
        <v>108.3</v>
      </c>
      <c r="AS559" s="51">
        <v>105.4</v>
      </c>
      <c r="AT559" s="52">
        <v>126</v>
      </c>
      <c r="AU559" s="53">
        <v>118.1</v>
      </c>
      <c r="AV559" s="54">
        <v>120.56</v>
      </c>
      <c r="AW559" s="55">
        <v>121.37</v>
      </c>
      <c r="AX559" s="56">
        <v>378.7</v>
      </c>
      <c r="AY559" s="57">
        <v>407.4</v>
      </c>
      <c r="AZ559" s="58">
        <v>397.3</v>
      </c>
      <c r="BA559" s="59">
        <v>336.5</v>
      </c>
    </row>
    <row r="560" spans="1:53" x14ac:dyDescent="0.25">
      <c r="A560" s="4">
        <v>41060</v>
      </c>
      <c r="B560" s="8">
        <v>9315</v>
      </c>
      <c r="C560" s="9">
        <v>9849</v>
      </c>
      <c r="D560" s="10">
        <v>458.7</v>
      </c>
      <c r="E560" s="11">
        <v>107.8</v>
      </c>
      <c r="F560" s="12">
        <v>108.1</v>
      </c>
      <c r="G560" s="13">
        <v>106.6</v>
      </c>
      <c r="H560" s="14">
        <v>98.3</v>
      </c>
      <c r="I560" s="15">
        <v>101.8</v>
      </c>
      <c r="J560" s="16">
        <v>102.2</v>
      </c>
      <c r="K560" s="17">
        <v>103</v>
      </c>
      <c r="L560" s="18">
        <v>103</v>
      </c>
      <c r="M560" s="19">
        <v>103</v>
      </c>
      <c r="N560" s="20">
        <v>103</v>
      </c>
      <c r="O560" s="21">
        <v>106</v>
      </c>
      <c r="P560" s="22">
        <v>103</v>
      </c>
      <c r="Q560" s="23">
        <v>108</v>
      </c>
      <c r="R560" s="24">
        <v>88.3</v>
      </c>
      <c r="S560" s="25">
        <v>523.6</v>
      </c>
      <c r="T560" s="26">
        <v>203.2</v>
      </c>
      <c r="U560" s="27">
        <v>323.8</v>
      </c>
      <c r="V560" s="28">
        <v>401.8</v>
      </c>
      <c r="W560" s="29">
        <v>65.5</v>
      </c>
      <c r="X560" s="30">
        <v>68.2</v>
      </c>
      <c r="Y560" s="31">
        <v>48.6</v>
      </c>
      <c r="Z560" s="32">
        <v>68.900000000000006</v>
      </c>
      <c r="AA560" s="33">
        <v>70.400000000000006</v>
      </c>
      <c r="AB560" s="34">
        <v>58.4</v>
      </c>
      <c r="AC560" s="35">
        <v>61.8</v>
      </c>
      <c r="AD560" s="36">
        <v>50.3</v>
      </c>
      <c r="AE560" s="37">
        <v>294.39999999999998</v>
      </c>
      <c r="AF560" s="38">
        <v>243.9</v>
      </c>
      <c r="AG560" s="39">
        <v>336.4</v>
      </c>
      <c r="AH560" s="40">
        <v>98.8</v>
      </c>
      <c r="AI560" s="41">
        <v>97.6</v>
      </c>
      <c r="AJ560" s="42">
        <v>102.6</v>
      </c>
      <c r="AK560" s="43">
        <v>98.4</v>
      </c>
      <c r="AL560" s="44">
        <v>95.2</v>
      </c>
      <c r="AM560" s="45">
        <v>98.9</v>
      </c>
      <c r="AN560" s="46">
        <v>94.1</v>
      </c>
      <c r="AO560" s="47">
        <v>228.01</v>
      </c>
      <c r="AP560" s="48">
        <v>92.3</v>
      </c>
      <c r="AQ560" s="49">
        <v>97.3</v>
      </c>
      <c r="AR560" s="50">
        <v>108.2</v>
      </c>
      <c r="AS560" s="51">
        <v>106.1</v>
      </c>
      <c r="AT560" s="52">
        <v>124.1</v>
      </c>
      <c r="AU560" s="53">
        <v>116.7</v>
      </c>
      <c r="AV560" s="54">
        <v>121.83</v>
      </c>
      <c r="AW560" s="55">
        <v>121.92</v>
      </c>
      <c r="AX560" s="56">
        <v>381.9</v>
      </c>
      <c r="AY560" s="57">
        <v>408.6</v>
      </c>
      <c r="AZ560" s="58">
        <v>400.9</v>
      </c>
      <c r="BA560" s="59">
        <v>342.1</v>
      </c>
    </row>
    <row r="561" spans="1:53" x14ac:dyDescent="0.25">
      <c r="A561" s="4">
        <v>41090</v>
      </c>
      <c r="B561" s="8">
        <v>9219</v>
      </c>
      <c r="C561" s="9">
        <v>10021</v>
      </c>
      <c r="D561" s="10">
        <v>462.5</v>
      </c>
      <c r="E561" s="11">
        <v>108</v>
      </c>
      <c r="F561" s="12">
        <v>108.4</v>
      </c>
      <c r="G561" s="13">
        <v>106.8</v>
      </c>
      <c r="H561" s="14">
        <v>98.5</v>
      </c>
      <c r="I561" s="15">
        <v>102.1</v>
      </c>
      <c r="J561" s="16">
        <v>102.5</v>
      </c>
      <c r="K561" s="17">
        <v>103</v>
      </c>
      <c r="L561" s="18">
        <v>104</v>
      </c>
      <c r="M561" s="19">
        <v>103</v>
      </c>
      <c r="N561" s="20">
        <v>104</v>
      </c>
      <c r="O561" s="21">
        <v>106</v>
      </c>
      <c r="P561" s="22">
        <v>103</v>
      </c>
      <c r="Q561" s="23">
        <v>108</v>
      </c>
      <c r="R561" s="24">
        <v>89.2</v>
      </c>
      <c r="S561" s="25">
        <v>528.29999999999995</v>
      </c>
      <c r="T561" s="26">
        <v>205.1</v>
      </c>
      <c r="U561" s="27">
        <v>327.39999999999998</v>
      </c>
      <c r="V561" s="28">
        <v>416.9</v>
      </c>
      <c r="W561" s="29">
        <v>64.8</v>
      </c>
      <c r="X561" s="30">
        <v>67.599999999999994</v>
      </c>
      <c r="Y561" s="31">
        <v>47.6</v>
      </c>
      <c r="Z561" s="32">
        <v>68.2</v>
      </c>
      <c r="AA561" s="33">
        <v>69.7</v>
      </c>
      <c r="AB561" s="34">
        <v>57.8</v>
      </c>
      <c r="AC561" s="35">
        <v>61.3</v>
      </c>
      <c r="AD561" s="36">
        <v>48.6</v>
      </c>
      <c r="AE561" s="37">
        <v>296.2</v>
      </c>
      <c r="AF561" s="38">
        <v>245.8</v>
      </c>
      <c r="AG561" s="39">
        <v>341.3</v>
      </c>
      <c r="AH561" s="40">
        <v>99.3</v>
      </c>
      <c r="AI561" s="41">
        <v>98.1</v>
      </c>
      <c r="AJ561" s="42">
        <v>103.1</v>
      </c>
      <c r="AK561" s="43">
        <v>98.6</v>
      </c>
      <c r="AL561" s="44">
        <v>97.8</v>
      </c>
      <c r="AM561" s="45">
        <v>99.5</v>
      </c>
      <c r="AN561" s="46">
        <v>94</v>
      </c>
      <c r="AO561" s="47">
        <v>240.44300000000001</v>
      </c>
      <c r="AP561" s="48">
        <v>93.2</v>
      </c>
      <c r="AQ561" s="49">
        <v>96.4</v>
      </c>
      <c r="AR561" s="50">
        <v>108.8</v>
      </c>
      <c r="AS561" s="51">
        <v>107.6</v>
      </c>
      <c r="AT561" s="52">
        <v>125.5</v>
      </c>
      <c r="AU561" s="53">
        <v>115.5</v>
      </c>
      <c r="AV561" s="54">
        <v>123.16</v>
      </c>
      <c r="AW561" s="55">
        <v>122.3</v>
      </c>
      <c r="AX561" s="56">
        <v>386.3</v>
      </c>
      <c r="AY561" s="57">
        <v>411</v>
      </c>
      <c r="AZ561" s="58">
        <v>404.7</v>
      </c>
      <c r="BA561" s="59">
        <v>348.4</v>
      </c>
    </row>
    <row r="562" spans="1:53" x14ac:dyDescent="0.25">
      <c r="A562" s="4">
        <v>41121</v>
      </c>
      <c r="B562" s="8">
        <v>9119</v>
      </c>
      <c r="C562" s="9">
        <v>10140</v>
      </c>
      <c r="D562" s="10">
        <v>466.4</v>
      </c>
      <c r="E562" s="11">
        <v>108.1</v>
      </c>
      <c r="F562" s="12">
        <v>108.5</v>
      </c>
      <c r="G562" s="13">
        <v>106.8</v>
      </c>
      <c r="H562" s="14">
        <v>98.8</v>
      </c>
      <c r="I562" s="15">
        <v>102.3</v>
      </c>
      <c r="J562" s="16">
        <v>102.9</v>
      </c>
      <c r="K562" s="17">
        <v>103</v>
      </c>
      <c r="L562" s="18">
        <v>103</v>
      </c>
      <c r="M562" s="19">
        <v>102</v>
      </c>
      <c r="N562" s="20">
        <v>104</v>
      </c>
      <c r="O562" s="21">
        <v>105</v>
      </c>
      <c r="P562" s="22">
        <v>104</v>
      </c>
      <c r="Q562" s="23">
        <v>106</v>
      </c>
      <c r="R562" s="24">
        <v>89.5</v>
      </c>
      <c r="S562" s="25">
        <v>526.29999999999995</v>
      </c>
      <c r="T562" s="26">
        <v>206.1</v>
      </c>
      <c r="U562" s="27">
        <v>334.9</v>
      </c>
      <c r="V562" s="28">
        <v>432.1</v>
      </c>
      <c r="W562" s="29">
        <v>64.900000000000006</v>
      </c>
      <c r="X562" s="30">
        <v>67.8</v>
      </c>
      <c r="Y562" s="31">
        <v>45.8</v>
      </c>
      <c r="Z562" s="32">
        <v>68.400000000000006</v>
      </c>
      <c r="AA562" s="33">
        <v>70</v>
      </c>
      <c r="AB562" s="34">
        <v>57.6</v>
      </c>
      <c r="AC562" s="35">
        <v>61.2</v>
      </c>
      <c r="AD562" s="36">
        <v>46.7</v>
      </c>
      <c r="AE562" s="37">
        <v>298.3</v>
      </c>
      <c r="AF562" s="38">
        <v>247.1</v>
      </c>
      <c r="AG562" s="39">
        <v>344.3</v>
      </c>
      <c r="AH562" s="40">
        <v>98.7</v>
      </c>
      <c r="AI562" s="41">
        <v>97.7</v>
      </c>
      <c r="AJ562" s="42">
        <v>103.2</v>
      </c>
      <c r="AK562" s="43">
        <v>99.2</v>
      </c>
      <c r="AL562" s="44">
        <v>95.9</v>
      </c>
      <c r="AM562" s="45">
        <v>101.2</v>
      </c>
      <c r="AN562" s="46">
        <v>93.9</v>
      </c>
      <c r="AO562" s="47">
        <v>216.721</v>
      </c>
      <c r="AP562" s="48">
        <v>89.6</v>
      </c>
      <c r="AQ562" s="49">
        <v>94.6</v>
      </c>
      <c r="AR562" s="50">
        <v>110.3</v>
      </c>
      <c r="AS562" s="51">
        <v>108.5</v>
      </c>
      <c r="AT562" s="52">
        <v>126.1</v>
      </c>
      <c r="AU562" s="53">
        <v>114.9</v>
      </c>
      <c r="AV562" s="54">
        <v>124.13</v>
      </c>
      <c r="AW562" s="55">
        <v>123.09</v>
      </c>
      <c r="AX562" s="56">
        <v>391.1</v>
      </c>
      <c r="AY562" s="57">
        <v>414.2</v>
      </c>
      <c r="AZ562" s="58">
        <v>408.8</v>
      </c>
      <c r="BA562" s="59">
        <v>355.1</v>
      </c>
    </row>
    <row r="563" spans="1:53" x14ac:dyDescent="0.25">
      <c r="A563" s="4">
        <v>41152</v>
      </c>
      <c r="B563" s="8">
        <v>9069</v>
      </c>
      <c r="C563" s="9">
        <v>10280</v>
      </c>
      <c r="D563" s="10">
        <v>470.2</v>
      </c>
      <c r="E563" s="11">
        <v>108.3</v>
      </c>
      <c r="F563" s="12">
        <v>108.7</v>
      </c>
      <c r="G563" s="13">
        <v>106.9</v>
      </c>
      <c r="H563" s="14">
        <v>99</v>
      </c>
      <c r="I563" s="15">
        <v>102.5</v>
      </c>
      <c r="J563" s="16">
        <v>103.1</v>
      </c>
      <c r="K563" s="17">
        <v>104</v>
      </c>
      <c r="L563" s="18">
        <v>103</v>
      </c>
      <c r="M563" s="19">
        <v>103</v>
      </c>
      <c r="N563" s="20">
        <v>103</v>
      </c>
      <c r="O563" s="21">
        <v>106</v>
      </c>
      <c r="P563" s="22">
        <v>104</v>
      </c>
      <c r="Q563" s="23">
        <v>107</v>
      </c>
      <c r="R563" s="24">
        <v>89.6</v>
      </c>
      <c r="S563" s="25">
        <v>518.5</v>
      </c>
      <c r="T563" s="26">
        <v>210.8</v>
      </c>
      <c r="U563" s="27">
        <v>341.3</v>
      </c>
      <c r="V563" s="28">
        <v>435</v>
      </c>
      <c r="W563" s="29">
        <v>65.2</v>
      </c>
      <c r="X563" s="30">
        <v>68</v>
      </c>
      <c r="Y563" s="31">
        <v>46.9</v>
      </c>
      <c r="Z563" s="32">
        <v>69.3</v>
      </c>
      <c r="AA563" s="33">
        <v>70.8</v>
      </c>
      <c r="AB563" s="34">
        <v>57.3</v>
      </c>
      <c r="AC563" s="35">
        <v>60.8</v>
      </c>
      <c r="AD563" s="36">
        <v>47.3</v>
      </c>
      <c r="AE563" s="37">
        <v>300.39999999999998</v>
      </c>
      <c r="AF563" s="38">
        <v>246.4</v>
      </c>
      <c r="AG563" s="39">
        <v>343.5</v>
      </c>
      <c r="AH563" s="40">
        <v>98.6</v>
      </c>
      <c r="AI563" s="41">
        <v>97.6</v>
      </c>
      <c r="AJ563" s="42">
        <v>103.7</v>
      </c>
      <c r="AK563" s="43">
        <v>97.7</v>
      </c>
      <c r="AL563" s="44">
        <v>94.8</v>
      </c>
      <c r="AM563" s="45">
        <v>101.2</v>
      </c>
      <c r="AN563" s="46">
        <v>93.8</v>
      </c>
      <c r="AO563" s="47">
        <v>214.07499999999999</v>
      </c>
      <c r="AP563" s="48">
        <v>89.2</v>
      </c>
      <c r="AQ563" s="49">
        <v>93.2</v>
      </c>
      <c r="AR563" s="50">
        <v>110.4</v>
      </c>
      <c r="AS563" s="51">
        <v>108.1</v>
      </c>
      <c r="AT563" s="52">
        <v>128</v>
      </c>
      <c r="AU563" s="53">
        <v>115.5</v>
      </c>
      <c r="AV563" s="54">
        <v>125.32</v>
      </c>
      <c r="AW563" s="55">
        <v>125.36</v>
      </c>
      <c r="AX563" s="56">
        <v>395.6</v>
      </c>
      <c r="AY563" s="57">
        <v>418.2</v>
      </c>
      <c r="AZ563" s="58">
        <v>413.3</v>
      </c>
      <c r="BA563" s="59">
        <v>361.5</v>
      </c>
    </row>
    <row r="564" spans="1:53" x14ac:dyDescent="0.25">
      <c r="A564" s="4">
        <v>41182</v>
      </c>
      <c r="B564" s="8">
        <v>9028</v>
      </c>
      <c r="C564" s="9">
        <v>10441</v>
      </c>
      <c r="D564" s="10">
        <v>474.1</v>
      </c>
      <c r="E564" s="11">
        <v>108.5</v>
      </c>
      <c r="F564" s="12">
        <v>108.9</v>
      </c>
      <c r="G564" s="13">
        <v>107</v>
      </c>
      <c r="H564" s="14">
        <v>99.2</v>
      </c>
      <c r="I564" s="15">
        <v>102.6</v>
      </c>
      <c r="J564" s="16">
        <v>103.2</v>
      </c>
      <c r="K564" s="17">
        <v>103</v>
      </c>
      <c r="L564" s="18">
        <v>104</v>
      </c>
      <c r="M564" s="19">
        <v>103</v>
      </c>
      <c r="N564" s="20">
        <v>105</v>
      </c>
      <c r="O564" s="21">
        <v>107</v>
      </c>
      <c r="P564" s="22">
        <v>103</v>
      </c>
      <c r="Q564" s="23">
        <v>108</v>
      </c>
      <c r="R564" s="24">
        <v>89.3</v>
      </c>
      <c r="S564" s="25">
        <v>519.29999999999995</v>
      </c>
      <c r="T564" s="26">
        <v>217.8</v>
      </c>
      <c r="U564" s="27">
        <v>350</v>
      </c>
      <c r="V564" s="28">
        <v>451</v>
      </c>
      <c r="W564" s="29">
        <v>65.8</v>
      </c>
      <c r="X564" s="30">
        <v>68.7</v>
      </c>
      <c r="Y564" s="31">
        <v>46.9</v>
      </c>
      <c r="Z564" s="32">
        <v>69.2</v>
      </c>
      <c r="AA564" s="33">
        <v>70.7</v>
      </c>
      <c r="AB564" s="34">
        <v>58.7</v>
      </c>
      <c r="AC564" s="35">
        <v>62.4</v>
      </c>
      <c r="AD564" s="36">
        <v>47.4</v>
      </c>
      <c r="AE564" s="37">
        <v>302.60000000000002</v>
      </c>
      <c r="AF564" s="38">
        <v>247.5</v>
      </c>
      <c r="AG564" s="39">
        <v>345.8</v>
      </c>
      <c r="AH564" s="40">
        <v>100.1</v>
      </c>
      <c r="AI564" s="41">
        <v>99.6</v>
      </c>
      <c r="AJ564" s="42">
        <v>102.4</v>
      </c>
      <c r="AK564" s="43">
        <v>99.1</v>
      </c>
      <c r="AL564" s="44">
        <v>97.6</v>
      </c>
      <c r="AM564" s="45">
        <v>99.1</v>
      </c>
      <c r="AN564" s="46">
        <v>93.7</v>
      </c>
      <c r="AO564" s="47">
        <v>216.84899999999999</v>
      </c>
      <c r="AP564" s="48">
        <v>88.7</v>
      </c>
      <c r="AQ564" s="49">
        <v>92.1</v>
      </c>
      <c r="AR564" s="50">
        <v>110</v>
      </c>
      <c r="AS564" s="51">
        <v>106.8</v>
      </c>
      <c r="AT564" s="52">
        <v>128.5</v>
      </c>
      <c r="AU564" s="53">
        <v>116.2</v>
      </c>
      <c r="AV564" s="54">
        <v>125.97</v>
      </c>
      <c r="AW564" s="55">
        <v>126.46</v>
      </c>
      <c r="AX564" s="56">
        <v>399.4</v>
      </c>
      <c r="AY564" s="57">
        <v>422.3</v>
      </c>
      <c r="AZ564" s="58">
        <v>417.3</v>
      </c>
      <c r="BA564" s="59">
        <v>367.9</v>
      </c>
    </row>
    <row r="565" spans="1:53" x14ac:dyDescent="0.25">
      <c r="A565" s="4">
        <v>41213</v>
      </c>
      <c r="B565" s="8">
        <v>9044</v>
      </c>
      <c r="C565" s="9">
        <v>10624</v>
      </c>
      <c r="D565" s="10">
        <v>478</v>
      </c>
      <c r="E565" s="11">
        <v>108.7</v>
      </c>
      <c r="F565" s="12">
        <v>109.3</v>
      </c>
      <c r="G565" s="13">
        <v>107.1</v>
      </c>
      <c r="H565" s="14">
        <v>99.2</v>
      </c>
      <c r="I565" s="15">
        <v>102.8</v>
      </c>
      <c r="J565" s="16">
        <v>103.5</v>
      </c>
      <c r="K565" s="17">
        <v>104</v>
      </c>
      <c r="L565" s="18">
        <v>103</v>
      </c>
      <c r="M565" s="19">
        <v>103</v>
      </c>
      <c r="N565" s="20">
        <v>103</v>
      </c>
      <c r="O565" s="21">
        <v>107</v>
      </c>
      <c r="P565" s="22">
        <v>105</v>
      </c>
      <c r="Q565" s="23">
        <v>108</v>
      </c>
      <c r="R565" s="24">
        <v>88.7</v>
      </c>
      <c r="S565" s="25">
        <v>517.20000000000005</v>
      </c>
      <c r="T565" s="26">
        <v>223.7</v>
      </c>
      <c r="U565" s="27">
        <v>362.7</v>
      </c>
      <c r="V565" s="28">
        <v>467.5</v>
      </c>
      <c r="W565" s="29">
        <v>65.400000000000006</v>
      </c>
      <c r="X565" s="30">
        <v>68.3</v>
      </c>
      <c r="Y565" s="31">
        <v>47.1</v>
      </c>
      <c r="Z565" s="32">
        <v>68.599999999999994</v>
      </c>
      <c r="AA565" s="33">
        <v>70.099999999999994</v>
      </c>
      <c r="AB565" s="34">
        <v>58.6</v>
      </c>
      <c r="AC565" s="35">
        <v>62.3</v>
      </c>
      <c r="AD565" s="36">
        <v>47.2</v>
      </c>
      <c r="AE565" s="37">
        <v>305.8</v>
      </c>
      <c r="AF565" s="38">
        <v>245.7</v>
      </c>
      <c r="AG565" s="39">
        <v>348.8</v>
      </c>
      <c r="AH565" s="40">
        <v>99</v>
      </c>
      <c r="AI565" s="41">
        <v>97.5</v>
      </c>
      <c r="AJ565" s="42">
        <v>102.3</v>
      </c>
      <c r="AK565" s="43">
        <v>98.6</v>
      </c>
      <c r="AL565" s="44">
        <v>95.6</v>
      </c>
      <c r="AM565" s="45">
        <v>98.9</v>
      </c>
      <c r="AN565" s="46">
        <v>93.6</v>
      </c>
      <c r="AO565" s="47">
        <v>214.54599999999999</v>
      </c>
      <c r="AP565" s="48">
        <v>88.4</v>
      </c>
      <c r="AQ565" s="49">
        <v>91.5</v>
      </c>
      <c r="AR565" s="50">
        <v>111.2</v>
      </c>
      <c r="AS565" s="51">
        <v>106.8</v>
      </c>
      <c r="AT565" s="52">
        <v>128.9</v>
      </c>
      <c r="AU565" s="53">
        <v>117</v>
      </c>
      <c r="AV565" s="54">
        <v>126.72</v>
      </c>
      <c r="AW565" s="55">
        <v>127.26</v>
      </c>
      <c r="AX565" s="56">
        <v>403</v>
      </c>
      <c r="AY565" s="57">
        <v>427</v>
      </c>
      <c r="AZ565" s="58">
        <v>421.1</v>
      </c>
      <c r="BA565" s="59">
        <v>373.9</v>
      </c>
    </row>
    <row r="566" spans="1:53" x14ac:dyDescent="0.25">
      <c r="A566" s="4">
        <v>41243</v>
      </c>
      <c r="B566" s="8">
        <v>9112</v>
      </c>
      <c r="C566" s="9">
        <v>10785</v>
      </c>
      <c r="D566" s="10">
        <v>481.9</v>
      </c>
      <c r="E566" s="11">
        <v>108.8</v>
      </c>
      <c r="F566" s="12">
        <v>109.4</v>
      </c>
      <c r="G566" s="13">
        <v>107.1</v>
      </c>
      <c r="H566" s="14">
        <v>99.5</v>
      </c>
      <c r="I566" s="15">
        <v>103.4</v>
      </c>
      <c r="J566" s="16">
        <v>104.3</v>
      </c>
      <c r="K566" s="17">
        <v>103</v>
      </c>
      <c r="L566" s="18">
        <v>102</v>
      </c>
      <c r="M566" s="19">
        <v>102</v>
      </c>
      <c r="N566" s="20">
        <v>103</v>
      </c>
      <c r="O566" s="21">
        <v>107</v>
      </c>
      <c r="P566" s="22">
        <v>104</v>
      </c>
      <c r="Q566" s="23">
        <v>108</v>
      </c>
      <c r="R566" s="24">
        <v>88.8</v>
      </c>
      <c r="S566" s="25">
        <v>521.1</v>
      </c>
      <c r="T566" s="26">
        <v>225.9</v>
      </c>
      <c r="U566" s="27">
        <v>371.5</v>
      </c>
      <c r="V566" s="28">
        <v>479.6</v>
      </c>
      <c r="W566" s="29">
        <v>66.099999999999994</v>
      </c>
      <c r="X566" s="30">
        <v>69.099999999999994</v>
      </c>
      <c r="Y566" s="31">
        <v>45.7</v>
      </c>
      <c r="Z566" s="32">
        <v>68.8</v>
      </c>
      <c r="AA566" s="33">
        <v>70.3</v>
      </c>
      <c r="AB566" s="34">
        <v>60</v>
      </c>
      <c r="AC566" s="35">
        <v>64</v>
      </c>
      <c r="AD566" s="36">
        <v>46.3</v>
      </c>
      <c r="AE566" s="37">
        <v>309.7</v>
      </c>
      <c r="AF566" s="38">
        <v>247.1</v>
      </c>
      <c r="AG566" s="39">
        <v>350.2</v>
      </c>
      <c r="AH566" s="40">
        <v>98.8</v>
      </c>
      <c r="AI566" s="41">
        <v>98.7</v>
      </c>
      <c r="AJ566" s="42">
        <v>102.1</v>
      </c>
      <c r="AK566" s="43">
        <v>96.9</v>
      </c>
      <c r="AL566" s="44">
        <v>94.9</v>
      </c>
      <c r="AM566" s="45">
        <v>98.2</v>
      </c>
      <c r="AN566" s="46">
        <v>93.5</v>
      </c>
      <c r="AO566" s="47">
        <v>220.465</v>
      </c>
      <c r="AP566" s="48">
        <v>88.9</v>
      </c>
      <c r="AQ566" s="49">
        <v>91.1</v>
      </c>
      <c r="AR566" s="50">
        <v>112</v>
      </c>
      <c r="AS566" s="51">
        <v>107.9</v>
      </c>
      <c r="AT566" s="52">
        <v>127.4</v>
      </c>
      <c r="AU566" s="53">
        <v>118.8</v>
      </c>
      <c r="AV566" s="54">
        <v>127.46</v>
      </c>
      <c r="AW566" s="55">
        <v>127.71</v>
      </c>
      <c r="AX566" s="56">
        <v>406.7</v>
      </c>
      <c r="AY566" s="57">
        <v>432.2</v>
      </c>
      <c r="AZ566" s="58">
        <v>424.3</v>
      </c>
      <c r="BA566" s="59">
        <v>378.4</v>
      </c>
    </row>
    <row r="567" spans="1:53" x14ac:dyDescent="0.25">
      <c r="A567" s="4">
        <v>41274</v>
      </c>
      <c r="B567" s="8">
        <v>9217</v>
      </c>
      <c r="C567" s="9">
        <v>10947</v>
      </c>
      <c r="D567" s="10">
        <v>485.8</v>
      </c>
      <c r="E567" s="11">
        <v>109</v>
      </c>
      <c r="F567" s="12">
        <v>109.6</v>
      </c>
      <c r="G567" s="13">
        <v>107.2</v>
      </c>
      <c r="H567" s="14">
        <v>100.4</v>
      </c>
      <c r="I567" s="15">
        <v>104.2</v>
      </c>
      <c r="J567" s="16">
        <v>105.4</v>
      </c>
      <c r="K567" s="17">
        <v>103</v>
      </c>
      <c r="L567" s="18">
        <v>102</v>
      </c>
      <c r="M567" s="19">
        <v>103</v>
      </c>
      <c r="N567" s="20">
        <v>101</v>
      </c>
      <c r="O567" s="21">
        <v>105</v>
      </c>
      <c r="P567" s="22">
        <v>103</v>
      </c>
      <c r="Q567" s="23">
        <v>107</v>
      </c>
      <c r="R567" s="24">
        <v>88.6</v>
      </c>
      <c r="S567" s="25">
        <v>524</v>
      </c>
      <c r="T567" s="26">
        <v>228</v>
      </c>
      <c r="U567" s="27">
        <v>380.9</v>
      </c>
      <c r="V567" s="28">
        <v>485.2</v>
      </c>
      <c r="W567" s="29">
        <v>65.8</v>
      </c>
      <c r="X567" s="30">
        <v>68.7</v>
      </c>
      <c r="Y567" s="31">
        <v>46.9</v>
      </c>
      <c r="Z567" s="32">
        <v>68.8</v>
      </c>
      <c r="AA567" s="33">
        <v>70.3</v>
      </c>
      <c r="AB567" s="34">
        <v>59.2</v>
      </c>
      <c r="AC567" s="35">
        <v>62.9</v>
      </c>
      <c r="AD567" s="36">
        <v>48</v>
      </c>
      <c r="AE567" s="37">
        <v>315</v>
      </c>
      <c r="AF567" s="38">
        <v>249.3</v>
      </c>
      <c r="AG567" s="39">
        <v>351.7</v>
      </c>
      <c r="AH567" s="40">
        <v>98.6</v>
      </c>
      <c r="AI567" s="41">
        <v>99.6</v>
      </c>
      <c r="AJ567" s="42">
        <v>101.2</v>
      </c>
      <c r="AK567" s="43">
        <v>96.9</v>
      </c>
      <c r="AL567" s="44">
        <v>97.2</v>
      </c>
      <c r="AM567" s="45">
        <v>98.3</v>
      </c>
      <c r="AN567" s="46">
        <v>93.5</v>
      </c>
      <c r="AO567" s="47">
        <v>221.887</v>
      </c>
      <c r="AP567" s="48">
        <v>88.3</v>
      </c>
      <c r="AQ567" s="49">
        <v>90.7</v>
      </c>
      <c r="AR567" s="50">
        <v>114.4</v>
      </c>
      <c r="AS567" s="51">
        <v>110.2</v>
      </c>
      <c r="AT567" s="52">
        <v>129.9</v>
      </c>
      <c r="AU567" s="53">
        <v>120.5</v>
      </c>
      <c r="AV567" s="54">
        <v>128.61000000000001</v>
      </c>
      <c r="AW567" s="55">
        <v>129.11000000000001</v>
      </c>
      <c r="AX567" s="56">
        <v>410.5</v>
      </c>
      <c r="AY567" s="57">
        <v>437.2</v>
      </c>
      <c r="AZ567" s="58">
        <v>426.2</v>
      </c>
      <c r="BA567" s="59">
        <v>379.8</v>
      </c>
    </row>
    <row r="568" spans="1:53" x14ac:dyDescent="0.25">
      <c r="A568" s="4">
        <v>41305</v>
      </c>
      <c r="B568" s="8">
        <v>9352</v>
      </c>
      <c r="C568" s="9">
        <v>10960</v>
      </c>
      <c r="D568" s="10">
        <v>489.8</v>
      </c>
      <c r="E568" s="11">
        <v>109.1</v>
      </c>
      <c r="F568" s="12">
        <v>109.8</v>
      </c>
      <c r="G568" s="13">
        <v>107.4</v>
      </c>
      <c r="H568" s="14">
        <v>101.6</v>
      </c>
      <c r="I568" s="15">
        <v>105.9</v>
      </c>
      <c r="J568" s="16">
        <v>107.6</v>
      </c>
      <c r="K568" s="17">
        <v>103</v>
      </c>
      <c r="L568" s="18">
        <v>102</v>
      </c>
      <c r="M568" s="19">
        <v>102</v>
      </c>
      <c r="N568" s="20">
        <v>101</v>
      </c>
      <c r="O568" s="21">
        <v>106</v>
      </c>
      <c r="P568" s="22">
        <v>104</v>
      </c>
      <c r="Q568" s="23">
        <v>108</v>
      </c>
      <c r="R568" s="24">
        <v>88</v>
      </c>
      <c r="S568" s="25">
        <v>519.79999999999995</v>
      </c>
      <c r="T568" s="26">
        <v>232.5</v>
      </c>
      <c r="U568" s="27">
        <v>393.7</v>
      </c>
      <c r="V568" s="28">
        <v>496.5</v>
      </c>
      <c r="W568" s="29">
        <v>65.400000000000006</v>
      </c>
      <c r="X568" s="30">
        <v>68.099999999999994</v>
      </c>
      <c r="Y568" s="31">
        <v>48.1</v>
      </c>
      <c r="Z568" s="32">
        <v>67.7</v>
      </c>
      <c r="AA568" s="33">
        <v>69.3</v>
      </c>
      <c r="AB568" s="34">
        <v>59.5</v>
      </c>
      <c r="AC568" s="35">
        <v>63.1</v>
      </c>
      <c r="AD568" s="36">
        <v>49.6</v>
      </c>
      <c r="AE568" s="37">
        <v>319</v>
      </c>
      <c r="AF568" s="38">
        <v>248.3</v>
      </c>
      <c r="AG568" s="39">
        <v>350.7</v>
      </c>
      <c r="AH568" s="40">
        <v>98.7</v>
      </c>
      <c r="AI568" s="41">
        <v>98.2</v>
      </c>
      <c r="AJ568" s="42">
        <v>102.5</v>
      </c>
      <c r="AK568" s="43">
        <v>97.7</v>
      </c>
      <c r="AL568" s="44">
        <v>96.6</v>
      </c>
      <c r="AM568" s="45">
        <v>98.9</v>
      </c>
      <c r="AN568" s="46">
        <v>93.4</v>
      </c>
      <c r="AO568" s="47">
        <v>206.583</v>
      </c>
      <c r="AP568" s="48">
        <v>85.8</v>
      </c>
      <c r="AQ568" s="49">
        <v>91.3</v>
      </c>
      <c r="AR568" s="50">
        <v>114.4</v>
      </c>
      <c r="AS568" s="51">
        <v>111</v>
      </c>
      <c r="AT568" s="52">
        <v>129.6</v>
      </c>
      <c r="AU568" s="53">
        <v>124.1</v>
      </c>
      <c r="AV568" s="54">
        <v>130.06</v>
      </c>
      <c r="AW568" s="55">
        <v>128.65</v>
      </c>
      <c r="AX568" s="56">
        <v>414.3</v>
      </c>
      <c r="AY568" s="57">
        <v>441.6</v>
      </c>
      <c r="AZ568" s="58">
        <v>427.1</v>
      </c>
      <c r="BA568" s="59">
        <v>378.2</v>
      </c>
    </row>
    <row r="569" spans="1:53" x14ac:dyDescent="0.25">
      <c r="A569" s="4">
        <v>41333</v>
      </c>
      <c r="B569" s="8">
        <v>9499</v>
      </c>
      <c r="C569" s="9">
        <v>11082</v>
      </c>
      <c r="D569" s="10">
        <v>493.6</v>
      </c>
      <c r="E569" s="11">
        <v>109.3</v>
      </c>
      <c r="F569" s="12">
        <v>109.9</v>
      </c>
      <c r="G569" s="13">
        <v>107.5</v>
      </c>
      <c r="H569" s="14">
        <v>103.7</v>
      </c>
      <c r="I569" s="15">
        <v>108.5</v>
      </c>
      <c r="J569" s="16">
        <v>110.9</v>
      </c>
      <c r="K569" s="17">
        <v>103</v>
      </c>
      <c r="L569" s="18">
        <v>103</v>
      </c>
      <c r="M569" s="19">
        <v>103</v>
      </c>
      <c r="N569" s="20">
        <v>103</v>
      </c>
      <c r="O569" s="21">
        <v>107</v>
      </c>
      <c r="P569" s="22">
        <v>104</v>
      </c>
      <c r="Q569" s="23">
        <v>109</v>
      </c>
      <c r="R569" s="24">
        <v>87.9</v>
      </c>
      <c r="S569" s="25">
        <v>524.29999999999995</v>
      </c>
      <c r="T569" s="26">
        <v>240</v>
      </c>
      <c r="U569" s="27">
        <v>400.7</v>
      </c>
      <c r="V569" s="28">
        <v>503.4</v>
      </c>
      <c r="W569" s="29">
        <v>64.400000000000006</v>
      </c>
      <c r="X569" s="30">
        <v>67</v>
      </c>
      <c r="Y569" s="31">
        <v>51.5</v>
      </c>
      <c r="Z569" s="32">
        <v>66.3</v>
      </c>
      <c r="AA569" s="33">
        <v>67.7</v>
      </c>
      <c r="AB569" s="34">
        <v>59.3</v>
      </c>
      <c r="AC569" s="35">
        <v>62.5</v>
      </c>
      <c r="AD569" s="36">
        <v>52.5</v>
      </c>
      <c r="AE569" s="37">
        <v>319.7</v>
      </c>
      <c r="AF569" s="38">
        <v>249.4</v>
      </c>
      <c r="AG569" s="39">
        <v>351.5</v>
      </c>
      <c r="AH569" s="40">
        <v>98.9</v>
      </c>
      <c r="AI569" s="41">
        <v>98.1</v>
      </c>
      <c r="AJ569" s="42">
        <v>101.4</v>
      </c>
      <c r="AK569" s="43">
        <v>98.5</v>
      </c>
      <c r="AL569" s="44">
        <v>98.3</v>
      </c>
      <c r="AM569" s="45">
        <v>97.5</v>
      </c>
      <c r="AN569" s="46">
        <v>93.3</v>
      </c>
      <c r="AO569" s="47">
        <v>210.38399999999999</v>
      </c>
      <c r="AP569" s="48">
        <v>86.8</v>
      </c>
      <c r="AQ569" s="49">
        <v>90.8</v>
      </c>
      <c r="AR569" s="50">
        <v>115.3</v>
      </c>
      <c r="AS569" s="51">
        <v>111.8</v>
      </c>
      <c r="AT569" s="52">
        <v>133</v>
      </c>
      <c r="AU569" s="53">
        <v>124.3</v>
      </c>
      <c r="AV569" s="54">
        <v>131.86000000000001</v>
      </c>
      <c r="AW569" s="55">
        <v>131.25</v>
      </c>
      <c r="AX569" s="56">
        <v>418</v>
      </c>
      <c r="AY569" s="57">
        <v>445.9</v>
      </c>
      <c r="AZ569" s="58">
        <v>427.3</v>
      </c>
      <c r="BA569" s="59">
        <v>375.4</v>
      </c>
    </row>
    <row r="570" spans="1:53" x14ac:dyDescent="0.25">
      <c r="A570" s="4">
        <v>41364</v>
      </c>
      <c r="B570" s="8">
        <v>9639</v>
      </c>
      <c r="C570" s="9">
        <v>11137</v>
      </c>
      <c r="D570" s="10">
        <v>497.5</v>
      </c>
      <c r="E570" s="11">
        <v>109.4</v>
      </c>
      <c r="F570" s="12">
        <v>110</v>
      </c>
      <c r="G570" s="13">
        <v>107.6</v>
      </c>
      <c r="H570" s="14">
        <v>106.9</v>
      </c>
      <c r="I570" s="15">
        <v>110.8</v>
      </c>
      <c r="J570" s="16">
        <v>113.9</v>
      </c>
      <c r="K570" s="17">
        <v>103</v>
      </c>
      <c r="L570" s="18">
        <v>103</v>
      </c>
      <c r="M570" s="19">
        <v>102</v>
      </c>
      <c r="N570" s="20">
        <v>103</v>
      </c>
      <c r="O570" s="21">
        <v>108</v>
      </c>
      <c r="P570" s="22">
        <v>105</v>
      </c>
      <c r="Q570" s="23">
        <v>110</v>
      </c>
      <c r="R570" s="24">
        <v>88.5</v>
      </c>
      <c r="S570" s="25">
        <v>530.6</v>
      </c>
      <c r="T570" s="26">
        <v>239.9</v>
      </c>
      <c r="U570" s="27">
        <v>406.5</v>
      </c>
      <c r="V570" s="28">
        <v>504</v>
      </c>
      <c r="W570" s="29">
        <v>64.099999999999994</v>
      </c>
      <c r="X570" s="30">
        <v>66.8</v>
      </c>
      <c r="Y570" s="31">
        <v>47.9</v>
      </c>
      <c r="Z570" s="32">
        <v>66.099999999999994</v>
      </c>
      <c r="AA570" s="33">
        <v>67.5</v>
      </c>
      <c r="AB570" s="34">
        <v>58.8</v>
      </c>
      <c r="AC570" s="35">
        <v>62.3</v>
      </c>
      <c r="AD570" s="36">
        <v>48.7</v>
      </c>
      <c r="AE570" s="37">
        <v>320</v>
      </c>
      <c r="AF570" s="38">
        <v>249.4</v>
      </c>
      <c r="AG570" s="39">
        <v>351.5</v>
      </c>
      <c r="AH570" s="40">
        <v>100.8</v>
      </c>
      <c r="AI570" s="41">
        <v>100.5</v>
      </c>
      <c r="AJ570" s="42">
        <v>104</v>
      </c>
      <c r="AK570" s="43">
        <v>99.1</v>
      </c>
      <c r="AL570" s="44">
        <v>98</v>
      </c>
      <c r="AM570" s="45">
        <v>99.5</v>
      </c>
      <c r="AN570" s="46">
        <v>93.3</v>
      </c>
      <c r="AO570" s="47">
        <v>220.43</v>
      </c>
      <c r="AP570" s="48">
        <v>86.9</v>
      </c>
      <c r="AQ570" s="49">
        <v>91.3</v>
      </c>
      <c r="AR570" s="50">
        <v>115.6</v>
      </c>
      <c r="AS570" s="51">
        <v>113</v>
      </c>
      <c r="AT570" s="52">
        <v>132.5</v>
      </c>
      <c r="AU570" s="53">
        <v>126.3</v>
      </c>
      <c r="AV570" s="54">
        <v>133.46</v>
      </c>
      <c r="AW570" s="55">
        <v>133.41</v>
      </c>
      <c r="AX570" s="56">
        <v>421.2</v>
      </c>
      <c r="AY570" s="57">
        <v>450.2</v>
      </c>
      <c r="AZ570" s="58">
        <v>427.3</v>
      </c>
      <c r="BA570" s="59">
        <v>373.1</v>
      </c>
    </row>
    <row r="571" spans="1:53" x14ac:dyDescent="0.25">
      <c r="A571" s="4">
        <v>41394</v>
      </c>
      <c r="B571" s="8">
        <v>9768</v>
      </c>
      <c r="C571" s="9">
        <v>11211</v>
      </c>
      <c r="D571" s="10">
        <v>501.3</v>
      </c>
      <c r="E571" s="11">
        <v>109.6</v>
      </c>
      <c r="F571" s="12">
        <v>110.2</v>
      </c>
      <c r="G571" s="13">
        <v>107.6</v>
      </c>
      <c r="H571" s="14">
        <v>109</v>
      </c>
      <c r="I571" s="15">
        <v>112.4</v>
      </c>
      <c r="J571" s="16">
        <v>115.9</v>
      </c>
      <c r="K571" s="17">
        <v>104</v>
      </c>
      <c r="L571" s="18">
        <v>103</v>
      </c>
      <c r="M571" s="19">
        <v>103</v>
      </c>
      <c r="N571" s="20">
        <v>102</v>
      </c>
      <c r="O571" s="21">
        <v>109</v>
      </c>
      <c r="P571" s="22">
        <v>106</v>
      </c>
      <c r="Q571" s="23">
        <v>111</v>
      </c>
      <c r="R571" s="24">
        <v>89.3</v>
      </c>
      <c r="S571" s="25">
        <v>540.6</v>
      </c>
      <c r="T571" s="26">
        <v>239.4</v>
      </c>
      <c r="U571" s="27">
        <v>404.1</v>
      </c>
      <c r="V571" s="28">
        <v>506</v>
      </c>
      <c r="W571" s="29">
        <v>64.599999999999994</v>
      </c>
      <c r="X571" s="30">
        <v>67.3</v>
      </c>
      <c r="Y571" s="31">
        <v>48.4</v>
      </c>
      <c r="Z571" s="32">
        <v>66.900000000000006</v>
      </c>
      <c r="AA571" s="33">
        <v>68.400000000000006</v>
      </c>
      <c r="AB571" s="34">
        <v>58.9</v>
      </c>
      <c r="AC571" s="35">
        <v>62.3</v>
      </c>
      <c r="AD571" s="36">
        <v>49.6</v>
      </c>
      <c r="AE571" s="37">
        <v>319.5</v>
      </c>
      <c r="AF571" s="38">
        <v>254</v>
      </c>
      <c r="AG571" s="39">
        <v>353.8</v>
      </c>
      <c r="AH571" s="40">
        <v>100.3</v>
      </c>
      <c r="AI571" s="41">
        <v>98.3</v>
      </c>
      <c r="AJ571" s="42">
        <v>105.7</v>
      </c>
      <c r="AK571" s="43">
        <v>100</v>
      </c>
      <c r="AL571" s="44">
        <v>96.3</v>
      </c>
      <c r="AM571" s="45">
        <v>101.3</v>
      </c>
      <c r="AN571" s="46">
        <v>93.3</v>
      </c>
      <c r="AO571" s="47">
        <v>214.96899999999999</v>
      </c>
      <c r="AP571" s="48">
        <v>85.7</v>
      </c>
      <c r="AQ571" s="49">
        <v>90.7</v>
      </c>
      <c r="AR571" s="50">
        <v>116.5</v>
      </c>
      <c r="AS571" s="51">
        <v>113.7</v>
      </c>
      <c r="AT571" s="52">
        <v>131.30000000000001</v>
      </c>
      <c r="AU571" s="53">
        <v>123.7</v>
      </c>
      <c r="AV571" s="54">
        <v>135.13999999999999</v>
      </c>
      <c r="AW571" s="55">
        <v>134.58000000000001</v>
      </c>
      <c r="AX571" s="56">
        <v>424</v>
      </c>
      <c r="AY571" s="57">
        <v>453.6</v>
      </c>
      <c r="AZ571" s="58">
        <v>428.2</v>
      </c>
      <c r="BA571" s="59">
        <v>372.3</v>
      </c>
    </row>
    <row r="572" spans="1:53" x14ac:dyDescent="0.25">
      <c r="A572" s="4">
        <v>41425</v>
      </c>
      <c r="B572" s="8">
        <v>9891</v>
      </c>
      <c r="C572" s="9">
        <v>11436</v>
      </c>
      <c r="D572" s="10">
        <v>505.1</v>
      </c>
      <c r="E572" s="11">
        <v>109.7</v>
      </c>
      <c r="F572" s="12">
        <v>110.4</v>
      </c>
      <c r="G572" s="13">
        <v>107.8</v>
      </c>
      <c r="H572" s="14">
        <v>110.9</v>
      </c>
      <c r="I572" s="15">
        <v>113.8</v>
      </c>
      <c r="J572" s="16">
        <v>117.8</v>
      </c>
      <c r="K572" s="17">
        <v>104</v>
      </c>
      <c r="L572" s="18">
        <v>105</v>
      </c>
      <c r="M572" s="19">
        <v>105</v>
      </c>
      <c r="N572" s="20">
        <v>105</v>
      </c>
      <c r="O572" s="21">
        <v>108</v>
      </c>
      <c r="P572" s="22">
        <v>103</v>
      </c>
      <c r="Q572" s="23">
        <v>110</v>
      </c>
      <c r="R572" s="24">
        <v>89.8</v>
      </c>
      <c r="S572" s="25">
        <v>543.20000000000005</v>
      </c>
      <c r="T572" s="26">
        <v>240.8</v>
      </c>
      <c r="U572" s="27">
        <v>410.1</v>
      </c>
      <c r="V572" s="28">
        <v>508.9</v>
      </c>
      <c r="W572" s="29">
        <v>64.8</v>
      </c>
      <c r="X572" s="30">
        <v>67.599999999999994</v>
      </c>
      <c r="Y572" s="31">
        <v>47.1</v>
      </c>
      <c r="Z572" s="32">
        <v>67</v>
      </c>
      <c r="AA572" s="33">
        <v>68.599999999999994</v>
      </c>
      <c r="AB572" s="34">
        <v>59.2</v>
      </c>
      <c r="AC572" s="35">
        <v>62.6</v>
      </c>
      <c r="AD572" s="36">
        <v>49.7</v>
      </c>
      <c r="AE572" s="37">
        <v>322.60000000000002</v>
      </c>
      <c r="AF572" s="38">
        <v>255.6</v>
      </c>
      <c r="AG572" s="39">
        <v>358.4</v>
      </c>
      <c r="AH572" s="40">
        <v>100.4</v>
      </c>
      <c r="AI572" s="41">
        <v>98.4</v>
      </c>
      <c r="AJ572" s="42">
        <v>105.9</v>
      </c>
      <c r="AK572" s="43">
        <v>100.6</v>
      </c>
      <c r="AL572" s="44">
        <v>96.8</v>
      </c>
      <c r="AM572" s="45">
        <v>102.6</v>
      </c>
      <c r="AN572" s="46">
        <v>93.3</v>
      </c>
      <c r="AO572" s="47">
        <v>211.869</v>
      </c>
      <c r="AP572" s="48">
        <v>84.5</v>
      </c>
      <c r="AQ572" s="49">
        <v>91.6</v>
      </c>
      <c r="AR572" s="50">
        <v>117.6</v>
      </c>
      <c r="AS572" s="51">
        <v>115.1</v>
      </c>
      <c r="AT572" s="52">
        <v>129.30000000000001</v>
      </c>
      <c r="AU572" s="53">
        <v>125.5</v>
      </c>
      <c r="AV572" s="54">
        <v>136.72999999999999</v>
      </c>
      <c r="AW572" s="55">
        <v>136.18</v>
      </c>
      <c r="AX572" s="56">
        <v>426.2</v>
      </c>
      <c r="AY572" s="57">
        <v>456.4</v>
      </c>
      <c r="AZ572" s="58">
        <v>430</v>
      </c>
      <c r="BA572" s="59">
        <v>373.1</v>
      </c>
    </row>
    <row r="573" spans="1:53" x14ac:dyDescent="0.25">
      <c r="A573" s="4">
        <v>41455</v>
      </c>
      <c r="B573" s="8">
        <v>10038</v>
      </c>
      <c r="C573" s="9">
        <v>11658</v>
      </c>
      <c r="D573" s="10">
        <v>508.7</v>
      </c>
      <c r="E573" s="11">
        <v>109.9</v>
      </c>
      <c r="F573" s="12">
        <v>110.5</v>
      </c>
      <c r="G573" s="13">
        <v>107.9</v>
      </c>
      <c r="H573" s="14">
        <v>112.3</v>
      </c>
      <c r="I573" s="15">
        <v>115.3</v>
      </c>
      <c r="J573" s="16">
        <v>119.7</v>
      </c>
      <c r="K573" s="17">
        <v>104</v>
      </c>
      <c r="L573" s="18">
        <v>104</v>
      </c>
      <c r="M573" s="19">
        <v>104</v>
      </c>
      <c r="N573" s="20">
        <v>104</v>
      </c>
      <c r="O573" s="21">
        <v>109</v>
      </c>
      <c r="P573" s="22">
        <v>103</v>
      </c>
      <c r="Q573" s="23">
        <v>111</v>
      </c>
      <c r="R573" s="24">
        <v>90.6</v>
      </c>
      <c r="S573" s="25">
        <v>550.79999999999995</v>
      </c>
      <c r="T573" s="26">
        <v>243.3</v>
      </c>
      <c r="U573" s="27">
        <v>414.6</v>
      </c>
      <c r="V573" s="28">
        <v>512.20000000000005</v>
      </c>
      <c r="W573" s="29">
        <v>65.599999999999994</v>
      </c>
      <c r="X573" s="30">
        <v>68.2</v>
      </c>
      <c r="Y573" s="31">
        <v>50.1</v>
      </c>
      <c r="Z573" s="32">
        <v>67.5</v>
      </c>
      <c r="AA573" s="33">
        <v>69.099999999999994</v>
      </c>
      <c r="AB573" s="34">
        <v>60.2</v>
      </c>
      <c r="AC573" s="35">
        <v>63.5</v>
      </c>
      <c r="AD573" s="36">
        <v>53.3</v>
      </c>
      <c r="AE573" s="37">
        <v>326.3</v>
      </c>
      <c r="AF573" s="38">
        <v>257.8</v>
      </c>
      <c r="AG573" s="39">
        <v>364.9</v>
      </c>
      <c r="AH573" s="40">
        <v>101</v>
      </c>
      <c r="AI573" s="41">
        <v>99.9</v>
      </c>
      <c r="AJ573" s="42">
        <v>106.9</v>
      </c>
      <c r="AK573" s="43">
        <v>101.7</v>
      </c>
      <c r="AL573" s="44">
        <v>98.7</v>
      </c>
      <c r="AM573" s="45">
        <v>103.9</v>
      </c>
      <c r="AN573" s="46">
        <v>93.3</v>
      </c>
      <c r="AO573" s="47">
        <v>206.114</v>
      </c>
      <c r="AP573" s="48">
        <v>84</v>
      </c>
      <c r="AQ573" s="49">
        <v>90.6</v>
      </c>
      <c r="AR573" s="50">
        <v>118.5</v>
      </c>
      <c r="AS573" s="51">
        <v>115.2</v>
      </c>
      <c r="AT573" s="52">
        <v>127.9</v>
      </c>
      <c r="AU573" s="53">
        <v>126.1</v>
      </c>
      <c r="AV573" s="54">
        <v>138.54</v>
      </c>
      <c r="AW573" s="55">
        <v>137.43</v>
      </c>
      <c r="AX573" s="56">
        <v>428.1</v>
      </c>
      <c r="AY573" s="57">
        <v>458.8</v>
      </c>
      <c r="AZ573" s="58">
        <v>431.7</v>
      </c>
      <c r="BA573" s="59">
        <v>375.5</v>
      </c>
    </row>
    <row r="574" spans="1:53" x14ac:dyDescent="0.25">
      <c r="A574" s="4">
        <v>41486</v>
      </c>
      <c r="B574" s="8">
        <v>10189</v>
      </c>
      <c r="C574" s="9">
        <v>11864</v>
      </c>
      <c r="D574" s="10">
        <v>512.29999999999995</v>
      </c>
      <c r="E574" s="11">
        <v>110.1</v>
      </c>
      <c r="F574" s="12">
        <v>110.8</v>
      </c>
      <c r="G574" s="13">
        <v>108</v>
      </c>
      <c r="H574" s="14">
        <v>113.9</v>
      </c>
      <c r="I574" s="15">
        <v>116.8</v>
      </c>
      <c r="J574" s="16">
        <v>121.7</v>
      </c>
      <c r="K574" s="17">
        <v>104</v>
      </c>
      <c r="L574" s="18">
        <v>103</v>
      </c>
      <c r="M574" s="19">
        <v>103</v>
      </c>
      <c r="N574" s="20">
        <v>103</v>
      </c>
      <c r="O574" s="21">
        <v>108</v>
      </c>
      <c r="P574" s="22">
        <v>105</v>
      </c>
      <c r="Q574" s="23">
        <v>110</v>
      </c>
      <c r="R574" s="24">
        <v>91.6</v>
      </c>
      <c r="S574" s="25">
        <v>556.70000000000005</v>
      </c>
      <c r="T574" s="26">
        <v>245.1</v>
      </c>
      <c r="U574" s="27">
        <v>415.5</v>
      </c>
      <c r="V574" s="28">
        <v>513.79999999999995</v>
      </c>
      <c r="W574" s="29">
        <v>66.400000000000006</v>
      </c>
      <c r="X574" s="30">
        <v>69.2</v>
      </c>
      <c r="Y574" s="31">
        <v>49.7</v>
      </c>
      <c r="Z574" s="32">
        <v>67.400000000000006</v>
      </c>
      <c r="AA574" s="33">
        <v>69</v>
      </c>
      <c r="AB574" s="34">
        <v>62.2</v>
      </c>
      <c r="AC574" s="35">
        <v>65.8</v>
      </c>
      <c r="AD574" s="36">
        <v>52.1</v>
      </c>
      <c r="AE574" s="37">
        <v>328.4</v>
      </c>
      <c r="AF574" s="38">
        <v>261.39999999999998</v>
      </c>
      <c r="AG574" s="39">
        <v>367.3</v>
      </c>
      <c r="AH574" s="40">
        <v>101</v>
      </c>
      <c r="AI574" s="41">
        <v>99.7</v>
      </c>
      <c r="AJ574" s="42">
        <v>107.8</v>
      </c>
      <c r="AK574" s="43">
        <v>100.4</v>
      </c>
      <c r="AL574" s="44">
        <v>98.5</v>
      </c>
      <c r="AM574" s="45">
        <v>103</v>
      </c>
      <c r="AN574" s="46">
        <v>93.3</v>
      </c>
      <c r="AO574" s="47">
        <v>213.96700000000001</v>
      </c>
      <c r="AP574" s="48">
        <v>85</v>
      </c>
      <c r="AQ574" s="49">
        <v>90.7</v>
      </c>
      <c r="AR574" s="50">
        <v>118.5</v>
      </c>
      <c r="AS574" s="51">
        <v>115.9</v>
      </c>
      <c r="AT574" s="52">
        <v>129.80000000000001</v>
      </c>
      <c r="AU574" s="53">
        <v>126.5</v>
      </c>
      <c r="AV574" s="54">
        <v>140.13</v>
      </c>
      <c r="AW574" s="55">
        <v>139.11000000000001</v>
      </c>
      <c r="AX574" s="56">
        <v>430</v>
      </c>
      <c r="AY574" s="57">
        <v>461.1</v>
      </c>
      <c r="AZ574" s="58">
        <v>432.4</v>
      </c>
      <c r="BA574" s="59">
        <v>379.2</v>
      </c>
    </row>
    <row r="575" spans="1:53" x14ac:dyDescent="0.25">
      <c r="A575" s="4">
        <v>41517</v>
      </c>
      <c r="B575" s="8">
        <v>10354</v>
      </c>
      <c r="C575" s="9">
        <v>12122</v>
      </c>
      <c r="D575" s="10">
        <v>515.70000000000005</v>
      </c>
      <c r="E575" s="11">
        <v>110.2</v>
      </c>
      <c r="F575" s="12">
        <v>110.9</v>
      </c>
      <c r="G575" s="13">
        <v>108.1</v>
      </c>
      <c r="H575" s="14">
        <v>115.2</v>
      </c>
      <c r="I575" s="15">
        <v>117.8</v>
      </c>
      <c r="J575" s="16">
        <v>123</v>
      </c>
      <c r="K575" s="17">
        <v>104</v>
      </c>
      <c r="L575" s="18">
        <v>103</v>
      </c>
      <c r="M575" s="19">
        <v>103</v>
      </c>
      <c r="N575" s="20">
        <v>103</v>
      </c>
      <c r="O575" s="21">
        <v>108</v>
      </c>
      <c r="P575" s="22">
        <v>105</v>
      </c>
      <c r="Q575" s="23">
        <v>109</v>
      </c>
      <c r="R575" s="24">
        <v>92.3</v>
      </c>
      <c r="S575" s="25">
        <v>550.5</v>
      </c>
      <c r="T575" s="26">
        <v>246.3</v>
      </c>
      <c r="U575" s="27">
        <v>415.2</v>
      </c>
      <c r="V575" s="28">
        <v>510.1</v>
      </c>
      <c r="W575" s="29">
        <v>67</v>
      </c>
      <c r="X575" s="30">
        <v>69.8</v>
      </c>
      <c r="Y575" s="31">
        <v>50</v>
      </c>
      <c r="Z575" s="32">
        <v>67.5</v>
      </c>
      <c r="AA575" s="33">
        <v>69</v>
      </c>
      <c r="AB575" s="34">
        <v>63.4</v>
      </c>
      <c r="AC575" s="35">
        <v>67.2</v>
      </c>
      <c r="AD575" s="36">
        <v>52.1</v>
      </c>
      <c r="AE575" s="37">
        <v>330</v>
      </c>
      <c r="AF575" s="38">
        <v>262.5</v>
      </c>
      <c r="AG575" s="39">
        <v>366.8</v>
      </c>
      <c r="AH575" s="40">
        <v>102.1</v>
      </c>
      <c r="AI575" s="41">
        <v>100.6</v>
      </c>
      <c r="AJ575" s="42">
        <v>108.6</v>
      </c>
      <c r="AK575" s="43">
        <v>102.5</v>
      </c>
      <c r="AL575" s="44">
        <v>98</v>
      </c>
      <c r="AM575" s="45">
        <v>106.4</v>
      </c>
      <c r="AN575" s="46">
        <v>93.2</v>
      </c>
      <c r="AO575" s="47">
        <v>215.09200000000001</v>
      </c>
      <c r="AP575" s="48">
        <v>85.2</v>
      </c>
      <c r="AQ575" s="49">
        <v>90.9</v>
      </c>
      <c r="AR575" s="50">
        <v>119.8</v>
      </c>
      <c r="AS575" s="51">
        <v>117.9</v>
      </c>
      <c r="AT575" s="52">
        <v>129.4</v>
      </c>
      <c r="AU575" s="53">
        <v>126</v>
      </c>
      <c r="AV575" s="54">
        <v>141.24</v>
      </c>
      <c r="AW575" s="55">
        <v>140.69999999999999</v>
      </c>
      <c r="AX575" s="56">
        <v>432.4</v>
      </c>
      <c r="AY575" s="57">
        <v>463.6</v>
      </c>
      <c r="AZ575" s="58">
        <v>432.5</v>
      </c>
      <c r="BA575" s="59">
        <v>383</v>
      </c>
    </row>
    <row r="576" spans="1:53" x14ac:dyDescent="0.25">
      <c r="A576" s="4">
        <v>41547</v>
      </c>
      <c r="B576" s="8">
        <v>10491</v>
      </c>
      <c r="C576" s="9">
        <v>12507</v>
      </c>
      <c r="D576" s="10">
        <v>519</v>
      </c>
      <c r="E576" s="11">
        <v>110.2</v>
      </c>
      <c r="F576" s="12">
        <v>110.9</v>
      </c>
      <c r="G576" s="13">
        <v>108.1</v>
      </c>
      <c r="H576" s="14">
        <v>116.8</v>
      </c>
      <c r="I576" s="15">
        <v>119</v>
      </c>
      <c r="J576" s="16">
        <v>124.5</v>
      </c>
      <c r="K576" s="17">
        <v>103</v>
      </c>
      <c r="L576" s="18">
        <v>103</v>
      </c>
      <c r="M576" s="19">
        <v>102</v>
      </c>
      <c r="N576" s="20">
        <v>103</v>
      </c>
      <c r="O576" s="21">
        <v>109</v>
      </c>
      <c r="P576" s="22">
        <v>105</v>
      </c>
      <c r="Q576" s="23">
        <v>112</v>
      </c>
      <c r="R576" s="24">
        <v>92.4</v>
      </c>
      <c r="S576" s="25">
        <v>553.1</v>
      </c>
      <c r="T576" s="26">
        <v>245.5</v>
      </c>
      <c r="U576" s="27">
        <v>415.4</v>
      </c>
      <c r="V576" s="28">
        <v>508.6</v>
      </c>
      <c r="W576" s="29">
        <v>68.2</v>
      </c>
      <c r="X576" s="30">
        <v>71</v>
      </c>
      <c r="Y576" s="31">
        <v>50.9</v>
      </c>
      <c r="Z576" s="32">
        <v>67.400000000000006</v>
      </c>
      <c r="AA576" s="33">
        <v>68.900000000000006</v>
      </c>
      <c r="AB576" s="34">
        <v>65.900000000000006</v>
      </c>
      <c r="AC576" s="35">
        <v>70</v>
      </c>
      <c r="AD576" s="36">
        <v>52.6</v>
      </c>
      <c r="AE576" s="37">
        <v>328.5</v>
      </c>
      <c r="AF576" s="38">
        <v>262.39999999999998</v>
      </c>
      <c r="AG576" s="39">
        <v>370.1</v>
      </c>
      <c r="AH576" s="40">
        <v>101.7</v>
      </c>
      <c r="AI576" s="41">
        <v>100.6</v>
      </c>
      <c r="AJ576" s="42">
        <v>108.3</v>
      </c>
      <c r="AK576" s="43">
        <v>101.7</v>
      </c>
      <c r="AL576" s="44">
        <v>99</v>
      </c>
      <c r="AM576" s="45">
        <v>106</v>
      </c>
      <c r="AN576" s="46">
        <v>93.3</v>
      </c>
      <c r="AO576" s="47">
        <v>215.28299999999999</v>
      </c>
      <c r="AP576" s="48">
        <v>85</v>
      </c>
      <c r="AQ576" s="49">
        <v>91.4</v>
      </c>
      <c r="AR576" s="50">
        <v>121.7</v>
      </c>
      <c r="AS576" s="51">
        <v>119.7</v>
      </c>
      <c r="AT576" s="52">
        <v>130.80000000000001</v>
      </c>
      <c r="AU576" s="53">
        <v>127.7</v>
      </c>
      <c r="AV576" s="54">
        <v>142.21</v>
      </c>
      <c r="AW576" s="55">
        <v>142.37</v>
      </c>
      <c r="AX576" s="56">
        <v>435.2</v>
      </c>
      <c r="AY576" s="57">
        <v>466.3</v>
      </c>
      <c r="AZ576" s="58">
        <v>432.9</v>
      </c>
      <c r="BA576" s="59">
        <v>385.3</v>
      </c>
    </row>
    <row r="577" spans="1:53" x14ac:dyDescent="0.25">
      <c r="A577" s="4">
        <v>41578</v>
      </c>
      <c r="B577" s="8">
        <v>10692</v>
      </c>
      <c r="C577" s="9">
        <v>12888</v>
      </c>
      <c r="D577" s="10">
        <v>522.20000000000005</v>
      </c>
      <c r="E577" s="11">
        <v>110.3</v>
      </c>
      <c r="F577" s="12">
        <v>111</v>
      </c>
      <c r="G577" s="13">
        <v>108.1</v>
      </c>
      <c r="H577" s="14">
        <v>118.1</v>
      </c>
      <c r="I577" s="15">
        <v>119.7</v>
      </c>
      <c r="J577" s="16">
        <v>125.4</v>
      </c>
      <c r="K577" s="17">
        <v>103</v>
      </c>
      <c r="L577" s="18">
        <v>102</v>
      </c>
      <c r="M577" s="19">
        <v>102</v>
      </c>
      <c r="N577" s="20">
        <v>103</v>
      </c>
      <c r="O577" s="21">
        <v>109</v>
      </c>
      <c r="P577" s="22">
        <v>105</v>
      </c>
      <c r="Q577" s="23">
        <v>111</v>
      </c>
      <c r="R577" s="24">
        <v>92</v>
      </c>
      <c r="S577" s="25">
        <v>558.5</v>
      </c>
      <c r="T577" s="26">
        <v>245.4</v>
      </c>
      <c r="U577" s="27">
        <v>412.5</v>
      </c>
      <c r="V577" s="28">
        <v>507.7</v>
      </c>
      <c r="W577" s="29">
        <v>69.400000000000006</v>
      </c>
      <c r="X577" s="30">
        <v>72.3</v>
      </c>
      <c r="Y577" s="31">
        <v>52.6</v>
      </c>
      <c r="Z577" s="32">
        <v>68.400000000000006</v>
      </c>
      <c r="AA577" s="33">
        <v>70</v>
      </c>
      <c r="AB577" s="34">
        <v>67.400000000000006</v>
      </c>
      <c r="AC577" s="35">
        <v>71.400000000000006</v>
      </c>
      <c r="AD577" s="36">
        <v>55.7</v>
      </c>
      <c r="AE577" s="37">
        <v>329.9</v>
      </c>
      <c r="AF577" s="38">
        <v>262.60000000000002</v>
      </c>
      <c r="AG577" s="39">
        <v>376.2</v>
      </c>
      <c r="AH577" s="40">
        <v>101</v>
      </c>
      <c r="AI577" s="41">
        <v>98.8</v>
      </c>
      <c r="AJ577" s="42">
        <v>108.7</v>
      </c>
      <c r="AK577" s="43">
        <v>102.1</v>
      </c>
      <c r="AL577" s="44">
        <v>98.4</v>
      </c>
      <c r="AM577" s="45">
        <v>106.1</v>
      </c>
      <c r="AN577" s="46">
        <v>93.5</v>
      </c>
      <c r="AO577" s="47">
        <v>213.05</v>
      </c>
      <c r="AP577" s="48">
        <v>84.8</v>
      </c>
      <c r="AQ577" s="49">
        <v>91.7</v>
      </c>
      <c r="AR577" s="50">
        <v>122</v>
      </c>
      <c r="AS577" s="51">
        <v>121.8</v>
      </c>
      <c r="AT577" s="52">
        <v>132.30000000000001</v>
      </c>
      <c r="AU577" s="53">
        <v>129.4</v>
      </c>
      <c r="AV577" s="54">
        <v>143.22</v>
      </c>
      <c r="AW577" s="55">
        <v>143.38999999999999</v>
      </c>
      <c r="AX577" s="56">
        <v>438.2</v>
      </c>
      <c r="AY577" s="57">
        <v>468.9</v>
      </c>
      <c r="AZ577" s="58">
        <v>434.5</v>
      </c>
      <c r="BA577" s="59">
        <v>385.9</v>
      </c>
    </row>
    <row r="578" spans="1:53" x14ac:dyDescent="0.25">
      <c r="A578" s="4">
        <v>41608</v>
      </c>
      <c r="B578" s="8">
        <v>10901</v>
      </c>
      <c r="C578" s="9">
        <v>13202</v>
      </c>
      <c r="D578" s="10">
        <v>525.20000000000005</v>
      </c>
      <c r="E578" s="11">
        <v>110.3</v>
      </c>
      <c r="F578" s="12">
        <v>111.1</v>
      </c>
      <c r="G578" s="13">
        <v>108.2</v>
      </c>
      <c r="H578" s="14">
        <v>119.5</v>
      </c>
      <c r="I578" s="15">
        <v>120.3</v>
      </c>
      <c r="J578" s="16">
        <v>126.3</v>
      </c>
      <c r="K578" s="17">
        <v>101</v>
      </c>
      <c r="L578" s="18">
        <v>102</v>
      </c>
      <c r="M578" s="19">
        <v>101</v>
      </c>
      <c r="N578" s="20">
        <v>103</v>
      </c>
      <c r="O578" s="21">
        <v>108</v>
      </c>
      <c r="P578" s="22">
        <v>102</v>
      </c>
      <c r="Q578" s="23">
        <v>112</v>
      </c>
      <c r="R578" s="24">
        <v>92.5</v>
      </c>
      <c r="S578" s="25">
        <v>565.29999999999995</v>
      </c>
      <c r="T578" s="26">
        <v>245</v>
      </c>
      <c r="U578" s="27">
        <v>414.4</v>
      </c>
      <c r="V578" s="28">
        <v>504.7</v>
      </c>
      <c r="W578" s="29">
        <v>69.8</v>
      </c>
      <c r="X578" s="30">
        <v>72.7</v>
      </c>
      <c r="Y578" s="31">
        <v>52.6</v>
      </c>
      <c r="Z578" s="32">
        <v>68.400000000000006</v>
      </c>
      <c r="AA578" s="33">
        <v>70</v>
      </c>
      <c r="AB578" s="34">
        <v>68.3</v>
      </c>
      <c r="AC578" s="35">
        <v>72.400000000000006</v>
      </c>
      <c r="AD578" s="36">
        <v>55.9</v>
      </c>
      <c r="AE578" s="37">
        <v>334.9</v>
      </c>
      <c r="AF578" s="38">
        <v>266.39999999999998</v>
      </c>
      <c r="AG578" s="39">
        <v>377.5</v>
      </c>
      <c r="AH578" s="40">
        <v>102.4</v>
      </c>
      <c r="AI578" s="41">
        <v>101</v>
      </c>
      <c r="AJ578" s="42">
        <v>110.1</v>
      </c>
      <c r="AK578" s="43">
        <v>104.5</v>
      </c>
      <c r="AL578" s="44">
        <v>100.6</v>
      </c>
      <c r="AM578" s="45">
        <v>107.4</v>
      </c>
      <c r="AN578" s="46">
        <v>93.6</v>
      </c>
      <c r="AO578" s="47">
        <v>212.126</v>
      </c>
      <c r="AP578" s="48">
        <v>84.5</v>
      </c>
      <c r="AQ578" s="49">
        <v>91.2</v>
      </c>
      <c r="AR578" s="50">
        <v>121.6</v>
      </c>
      <c r="AS578" s="51">
        <v>122.7</v>
      </c>
      <c r="AT578" s="52">
        <v>134.1</v>
      </c>
      <c r="AU578" s="53">
        <v>133.4</v>
      </c>
      <c r="AV578" s="54">
        <v>145.35</v>
      </c>
      <c r="AW578" s="55">
        <v>144.80000000000001</v>
      </c>
      <c r="AX578" s="56">
        <v>441.6</v>
      </c>
      <c r="AY578" s="57">
        <v>471.9</v>
      </c>
      <c r="AZ578" s="58">
        <v>437.8</v>
      </c>
      <c r="BA578" s="59">
        <v>385.9</v>
      </c>
    </row>
    <row r="579" spans="1:53" x14ac:dyDescent="0.25">
      <c r="A579" s="4">
        <v>41639</v>
      </c>
      <c r="B579" s="8">
        <v>11123</v>
      </c>
      <c r="C579" s="9">
        <v>13551</v>
      </c>
      <c r="D579" s="10">
        <v>528</v>
      </c>
      <c r="E579" s="11">
        <v>110.4</v>
      </c>
      <c r="F579" s="12">
        <v>111.2</v>
      </c>
      <c r="G579" s="13">
        <v>108.2</v>
      </c>
      <c r="H579" s="14">
        <v>120.3</v>
      </c>
      <c r="I579" s="15">
        <v>121</v>
      </c>
      <c r="J579" s="16">
        <v>127.1</v>
      </c>
      <c r="K579" s="17">
        <v>102</v>
      </c>
      <c r="L579" s="18">
        <v>101</v>
      </c>
      <c r="M579" s="19">
        <v>102</v>
      </c>
      <c r="N579" s="20">
        <v>101</v>
      </c>
      <c r="O579" s="21">
        <v>108</v>
      </c>
      <c r="P579" s="22">
        <v>103</v>
      </c>
      <c r="Q579" s="23">
        <v>111</v>
      </c>
      <c r="R579" s="24">
        <v>93.3</v>
      </c>
      <c r="S579" s="25">
        <v>553.6</v>
      </c>
      <c r="T579" s="26">
        <v>245.1</v>
      </c>
      <c r="U579" s="27">
        <v>415.4</v>
      </c>
      <c r="V579" s="28">
        <v>505.2</v>
      </c>
      <c r="W579" s="29">
        <v>70</v>
      </c>
      <c r="X579" s="30">
        <v>72.8</v>
      </c>
      <c r="Y579" s="31">
        <v>54</v>
      </c>
      <c r="Z579" s="32">
        <v>68.5</v>
      </c>
      <c r="AA579" s="33">
        <v>70.099999999999994</v>
      </c>
      <c r="AB579" s="34">
        <v>68.5</v>
      </c>
      <c r="AC579" s="35">
        <v>72.5</v>
      </c>
      <c r="AD579" s="36">
        <v>58</v>
      </c>
      <c r="AE579" s="37">
        <v>338.1</v>
      </c>
      <c r="AF579" s="38">
        <v>270.89999999999998</v>
      </c>
      <c r="AG579" s="39">
        <v>375.7</v>
      </c>
      <c r="AH579" s="40">
        <v>101.3</v>
      </c>
      <c r="AI579" s="41">
        <v>100.1</v>
      </c>
      <c r="AJ579" s="42">
        <v>111.3</v>
      </c>
      <c r="AK579" s="43">
        <v>101.3</v>
      </c>
      <c r="AL579" s="44">
        <v>98.9</v>
      </c>
      <c r="AM579" s="45">
        <v>109.4</v>
      </c>
      <c r="AN579" s="46">
        <v>93.8</v>
      </c>
      <c r="AO579" s="47">
        <v>215.38800000000001</v>
      </c>
      <c r="AP579" s="48">
        <v>85</v>
      </c>
      <c r="AQ579" s="49">
        <v>91.5</v>
      </c>
      <c r="AR579" s="50">
        <v>120.1</v>
      </c>
      <c r="AS579" s="51">
        <v>123.4</v>
      </c>
      <c r="AT579" s="52">
        <v>137.30000000000001</v>
      </c>
      <c r="AU579" s="53">
        <v>136.69999999999999</v>
      </c>
      <c r="AV579" s="54">
        <v>146.37</v>
      </c>
      <c r="AW579" s="55">
        <v>145.56</v>
      </c>
      <c r="AX579" s="56">
        <v>445.5</v>
      </c>
      <c r="AY579" s="57">
        <v>475.8</v>
      </c>
      <c r="AZ579" s="58">
        <v>442.7</v>
      </c>
      <c r="BA579" s="59">
        <v>387.3</v>
      </c>
    </row>
    <row r="580" spans="1:53" x14ac:dyDescent="0.25">
      <c r="A580" s="4">
        <v>41670</v>
      </c>
      <c r="B580" s="8">
        <v>11360</v>
      </c>
      <c r="C580" s="9">
        <v>13897</v>
      </c>
      <c r="D580" s="10">
        <v>530.6</v>
      </c>
      <c r="E580" s="11">
        <v>110.7</v>
      </c>
      <c r="F580" s="12">
        <v>111.5</v>
      </c>
      <c r="G580" s="13">
        <v>108.4</v>
      </c>
      <c r="H580" s="14">
        <v>120.1</v>
      </c>
      <c r="I580" s="15">
        <v>121.5</v>
      </c>
      <c r="J580" s="16">
        <v>127.8</v>
      </c>
      <c r="K580" s="17">
        <v>102</v>
      </c>
      <c r="L580" s="18">
        <v>101</v>
      </c>
      <c r="M580" s="19">
        <v>101</v>
      </c>
      <c r="N580" s="20">
        <v>100</v>
      </c>
      <c r="O580" s="21">
        <v>107</v>
      </c>
      <c r="P580" s="22">
        <v>103</v>
      </c>
      <c r="Q580" s="23">
        <v>109</v>
      </c>
      <c r="R580" s="24">
        <v>93.5</v>
      </c>
      <c r="S580" s="25">
        <v>560.20000000000005</v>
      </c>
      <c r="T580" s="26">
        <v>244.7</v>
      </c>
      <c r="U580" s="27">
        <v>412.4</v>
      </c>
      <c r="V580" s="28">
        <v>505.3</v>
      </c>
      <c r="W580" s="29">
        <v>69.5</v>
      </c>
      <c r="X580" s="30">
        <v>72.3</v>
      </c>
      <c r="Y580" s="31">
        <v>53.6</v>
      </c>
      <c r="Z580" s="32">
        <v>68.5</v>
      </c>
      <c r="AA580" s="33">
        <v>70.099999999999994</v>
      </c>
      <c r="AB580" s="34">
        <v>67.599999999999994</v>
      </c>
      <c r="AC580" s="35">
        <v>71.400000000000006</v>
      </c>
      <c r="AD580" s="36">
        <v>57.9</v>
      </c>
      <c r="AE580" s="37">
        <v>341.5</v>
      </c>
      <c r="AF580" s="38">
        <v>272.5</v>
      </c>
      <c r="AG580" s="39">
        <v>376.8</v>
      </c>
      <c r="AH580" s="40">
        <v>101.7</v>
      </c>
      <c r="AI580" s="41">
        <v>99.7</v>
      </c>
      <c r="AJ580" s="42">
        <v>110.5</v>
      </c>
      <c r="AK580" s="43">
        <v>103.3</v>
      </c>
      <c r="AL580" s="44">
        <v>99.1</v>
      </c>
      <c r="AM580" s="45">
        <v>108.6</v>
      </c>
      <c r="AN580" s="46">
        <v>93.9</v>
      </c>
      <c r="AO580" s="47">
        <v>219.53</v>
      </c>
      <c r="AP580" s="48">
        <v>85.3</v>
      </c>
      <c r="AQ580" s="49">
        <v>91.6</v>
      </c>
      <c r="AR580" s="50">
        <v>120.3</v>
      </c>
      <c r="AS580" s="51">
        <v>123.6</v>
      </c>
      <c r="AT580" s="52">
        <v>139.80000000000001</v>
      </c>
      <c r="AU580" s="53">
        <v>137.69999999999999</v>
      </c>
      <c r="AV580" s="54">
        <v>147.55000000000001</v>
      </c>
      <c r="AW580" s="55">
        <v>147.55000000000001</v>
      </c>
      <c r="AX580" s="56">
        <v>449.4</v>
      </c>
      <c r="AY580" s="57">
        <v>480</v>
      </c>
      <c r="AZ580" s="58">
        <v>447.8</v>
      </c>
      <c r="BA580" s="59">
        <v>391.1</v>
      </c>
    </row>
    <row r="581" spans="1:53" x14ac:dyDescent="0.25">
      <c r="A581" s="4">
        <v>41698</v>
      </c>
      <c r="B581" s="8">
        <v>11721</v>
      </c>
      <c r="C581" s="9">
        <v>14410</v>
      </c>
      <c r="D581" s="10">
        <v>533</v>
      </c>
      <c r="E581" s="11">
        <v>110.9</v>
      </c>
      <c r="F581" s="12">
        <v>111.9</v>
      </c>
      <c r="G581" s="13">
        <v>108.5</v>
      </c>
      <c r="H581" s="14">
        <v>120.1</v>
      </c>
      <c r="I581" s="15">
        <v>121.5</v>
      </c>
      <c r="J581" s="16">
        <v>127.8</v>
      </c>
      <c r="K581" s="17">
        <v>102</v>
      </c>
      <c r="L581" s="18">
        <v>101</v>
      </c>
      <c r="M581" s="19">
        <v>101</v>
      </c>
      <c r="N581" s="20">
        <v>102</v>
      </c>
      <c r="O581" s="21">
        <v>108</v>
      </c>
      <c r="P581" s="22">
        <v>104</v>
      </c>
      <c r="Q581" s="23">
        <v>110</v>
      </c>
      <c r="R581" s="24">
        <v>93.8</v>
      </c>
      <c r="S581" s="25">
        <v>577.4</v>
      </c>
      <c r="T581" s="26">
        <v>244.3</v>
      </c>
      <c r="U581" s="27">
        <v>418.9</v>
      </c>
      <c r="V581" s="28">
        <v>505</v>
      </c>
      <c r="W581" s="29">
        <v>69.599999999999994</v>
      </c>
      <c r="X581" s="30">
        <v>72.5</v>
      </c>
      <c r="Y581" s="31">
        <v>53.7</v>
      </c>
      <c r="Z581" s="32">
        <v>69.099999999999994</v>
      </c>
      <c r="AA581" s="33">
        <v>70.8</v>
      </c>
      <c r="AB581" s="34">
        <v>67.2</v>
      </c>
      <c r="AC581" s="35">
        <v>71</v>
      </c>
      <c r="AD581" s="36">
        <v>58</v>
      </c>
      <c r="AE581" s="37">
        <v>343.6</v>
      </c>
      <c r="AF581" s="38">
        <v>272</v>
      </c>
      <c r="AG581" s="39">
        <v>382.2</v>
      </c>
      <c r="AH581" s="40">
        <v>102.5</v>
      </c>
      <c r="AI581" s="41">
        <v>100.1</v>
      </c>
      <c r="AJ581" s="42">
        <v>113.2</v>
      </c>
      <c r="AK581" s="43">
        <v>105.6</v>
      </c>
      <c r="AL581" s="44">
        <v>102.2</v>
      </c>
      <c r="AM581" s="45">
        <v>111.7</v>
      </c>
      <c r="AN581" s="46">
        <v>94.1</v>
      </c>
      <c r="AO581" s="47">
        <v>213.822</v>
      </c>
      <c r="AP581" s="48">
        <v>85.3</v>
      </c>
      <c r="AQ581" s="49">
        <v>91.7</v>
      </c>
      <c r="AR581" s="50">
        <v>121.7</v>
      </c>
      <c r="AS581" s="51">
        <v>124.9</v>
      </c>
      <c r="AT581" s="52">
        <v>141.19999999999999</v>
      </c>
      <c r="AU581" s="53">
        <v>137.69999999999999</v>
      </c>
      <c r="AV581" s="54">
        <v>148.97999999999999</v>
      </c>
      <c r="AW581" s="55">
        <v>149.75</v>
      </c>
      <c r="AX581" s="56">
        <v>453.3</v>
      </c>
      <c r="AY581" s="57">
        <v>483.5</v>
      </c>
      <c r="AZ581" s="58">
        <v>452.1</v>
      </c>
      <c r="BA581" s="59">
        <v>396.6</v>
      </c>
    </row>
    <row r="582" spans="1:53" x14ac:dyDescent="0.25">
      <c r="A582" s="4">
        <v>41729</v>
      </c>
      <c r="B582" s="8">
        <v>11771</v>
      </c>
      <c r="C582" s="9">
        <v>14924</v>
      </c>
      <c r="D582" s="10">
        <v>535.1</v>
      </c>
      <c r="E582" s="11">
        <v>111.1</v>
      </c>
      <c r="F582" s="12">
        <v>112</v>
      </c>
      <c r="G582" s="13">
        <v>108.5</v>
      </c>
      <c r="H582" s="14">
        <v>120.4</v>
      </c>
      <c r="I582" s="15">
        <v>122.2</v>
      </c>
      <c r="J582" s="16">
        <v>128.69999999999999</v>
      </c>
      <c r="K582" s="17">
        <v>104</v>
      </c>
      <c r="L582" s="18">
        <v>103</v>
      </c>
      <c r="M582" s="19">
        <v>102</v>
      </c>
      <c r="N582" s="20">
        <v>103</v>
      </c>
      <c r="O582" s="21">
        <v>110</v>
      </c>
      <c r="P582" s="22">
        <v>106</v>
      </c>
      <c r="Q582" s="23">
        <v>112</v>
      </c>
      <c r="R582" s="24">
        <v>94.2</v>
      </c>
      <c r="S582" s="25">
        <v>575.6</v>
      </c>
      <c r="T582" s="26">
        <v>243.7</v>
      </c>
      <c r="U582" s="27">
        <v>420.3</v>
      </c>
      <c r="V582" s="28">
        <v>506.3</v>
      </c>
      <c r="W582" s="29">
        <v>69.099999999999994</v>
      </c>
      <c r="X582" s="30">
        <v>71.900000000000006</v>
      </c>
      <c r="Y582" s="31">
        <v>52.9</v>
      </c>
      <c r="Z582" s="32">
        <v>68</v>
      </c>
      <c r="AA582" s="33">
        <v>69.599999999999994</v>
      </c>
      <c r="AB582" s="34">
        <v>67.2</v>
      </c>
      <c r="AC582" s="35">
        <v>71.2</v>
      </c>
      <c r="AD582" s="36">
        <v>56.8</v>
      </c>
      <c r="AE582" s="37">
        <v>346.6</v>
      </c>
      <c r="AF582" s="38">
        <v>273.7</v>
      </c>
      <c r="AG582" s="39">
        <v>390.5</v>
      </c>
      <c r="AH582" s="40">
        <v>103.4</v>
      </c>
      <c r="AI582" s="41">
        <v>102.5</v>
      </c>
      <c r="AJ582" s="42">
        <v>112.1</v>
      </c>
      <c r="AK582" s="43">
        <v>104.7</v>
      </c>
      <c r="AL582" s="44">
        <v>99.5</v>
      </c>
      <c r="AM582" s="45">
        <v>110.5</v>
      </c>
      <c r="AN582" s="46">
        <v>94.3</v>
      </c>
      <c r="AO582" s="47">
        <v>214.14699999999999</v>
      </c>
      <c r="AP582" s="48">
        <v>85.1</v>
      </c>
      <c r="AQ582" s="49">
        <v>92.4</v>
      </c>
      <c r="AR582" s="50">
        <v>121.6</v>
      </c>
      <c r="AS582" s="51">
        <v>125.5</v>
      </c>
      <c r="AT582" s="52">
        <v>140.30000000000001</v>
      </c>
      <c r="AU582" s="53">
        <v>135.6</v>
      </c>
      <c r="AV582" s="54">
        <v>150.81</v>
      </c>
      <c r="AW582" s="55">
        <v>151</v>
      </c>
      <c r="AX582" s="56">
        <v>457.2</v>
      </c>
      <c r="AY582" s="57">
        <v>487.4</v>
      </c>
      <c r="AZ582" s="58">
        <v>455.5</v>
      </c>
      <c r="BA582" s="59">
        <v>403</v>
      </c>
    </row>
    <row r="583" spans="1:53" x14ac:dyDescent="0.25">
      <c r="A583" s="4">
        <v>41759</v>
      </c>
      <c r="B583" s="8">
        <v>11821</v>
      </c>
      <c r="C583" s="9">
        <v>15422</v>
      </c>
      <c r="D583" s="10">
        <v>536.9</v>
      </c>
      <c r="E583" s="11">
        <v>111.3</v>
      </c>
      <c r="F583" s="12">
        <v>112.3</v>
      </c>
      <c r="G583" s="13">
        <v>108.6</v>
      </c>
      <c r="H583" s="14">
        <v>120.2</v>
      </c>
      <c r="I583" s="15">
        <v>122.4</v>
      </c>
      <c r="J583" s="16">
        <v>128.9</v>
      </c>
      <c r="K583" s="17">
        <v>103</v>
      </c>
      <c r="L583" s="18">
        <v>102</v>
      </c>
      <c r="M583" s="19">
        <v>101</v>
      </c>
      <c r="N583" s="20">
        <v>102</v>
      </c>
      <c r="O583" s="21">
        <v>108</v>
      </c>
      <c r="P583" s="22">
        <v>104</v>
      </c>
      <c r="Q583" s="23">
        <v>111</v>
      </c>
      <c r="R583" s="24">
        <v>96.3</v>
      </c>
      <c r="S583" s="25">
        <v>577.5</v>
      </c>
      <c r="T583" s="26">
        <v>245</v>
      </c>
      <c r="U583" s="27">
        <v>419.2</v>
      </c>
      <c r="V583" s="28">
        <v>510.9</v>
      </c>
      <c r="W583" s="29">
        <v>70.099999999999994</v>
      </c>
      <c r="X583" s="30">
        <v>72.900000000000006</v>
      </c>
      <c r="Y583" s="31">
        <v>54.1</v>
      </c>
      <c r="Z583" s="32">
        <v>67.8</v>
      </c>
      <c r="AA583" s="33">
        <v>69.400000000000006</v>
      </c>
      <c r="AB583" s="34">
        <v>69.3</v>
      </c>
      <c r="AC583" s="35">
        <v>73.400000000000006</v>
      </c>
      <c r="AD583" s="36">
        <v>58.3</v>
      </c>
      <c r="AE583" s="37">
        <v>348.1</v>
      </c>
      <c r="AF583" s="38">
        <v>277.7</v>
      </c>
      <c r="AG583" s="39">
        <v>393.4</v>
      </c>
      <c r="AH583" s="40">
        <v>101.3</v>
      </c>
      <c r="AI583" s="41">
        <v>99.9</v>
      </c>
      <c r="AJ583" s="42">
        <v>111.2</v>
      </c>
      <c r="AK583" s="43">
        <v>102.4</v>
      </c>
      <c r="AL583" s="44">
        <v>98.1</v>
      </c>
      <c r="AM583" s="45">
        <v>109.6</v>
      </c>
      <c r="AN583" s="46">
        <v>94.5</v>
      </c>
      <c r="AO583" s="47">
        <v>220.136</v>
      </c>
      <c r="AP583" s="48">
        <v>85.7</v>
      </c>
      <c r="AQ583" s="49">
        <v>91.9</v>
      </c>
      <c r="AR583" s="50">
        <v>122.9</v>
      </c>
      <c r="AS583" s="51">
        <v>127.1</v>
      </c>
      <c r="AT583" s="52">
        <v>139.5</v>
      </c>
      <c r="AU583" s="53">
        <v>139.30000000000001</v>
      </c>
      <c r="AV583" s="54">
        <v>153.41</v>
      </c>
      <c r="AW583" s="55">
        <v>152.13</v>
      </c>
      <c r="AX583" s="56">
        <v>461.2</v>
      </c>
      <c r="AY583" s="57">
        <v>491.8</v>
      </c>
      <c r="AZ583" s="58">
        <v>457.8</v>
      </c>
      <c r="BA583" s="59">
        <v>408.9</v>
      </c>
    </row>
    <row r="584" spans="1:53" x14ac:dyDescent="0.25">
      <c r="A584" s="4">
        <v>41790</v>
      </c>
      <c r="B584" s="8">
        <v>11936</v>
      </c>
      <c r="C584" s="9">
        <v>15675</v>
      </c>
      <c r="D584" s="10">
        <v>538.5</v>
      </c>
      <c r="E584" s="11">
        <v>111.4</v>
      </c>
      <c r="F584" s="12">
        <v>112.5</v>
      </c>
      <c r="G584" s="13">
        <v>108.8</v>
      </c>
      <c r="H584" s="14">
        <v>119.1</v>
      </c>
      <c r="I584" s="15">
        <v>122.5</v>
      </c>
      <c r="J584" s="16">
        <v>129.19999999999999</v>
      </c>
      <c r="K584" s="17">
        <v>102</v>
      </c>
      <c r="L584" s="18">
        <v>102</v>
      </c>
      <c r="M584" s="19">
        <v>102</v>
      </c>
      <c r="N584" s="20">
        <v>102</v>
      </c>
      <c r="O584" s="21">
        <v>108</v>
      </c>
      <c r="P584" s="22">
        <v>103</v>
      </c>
      <c r="Q584" s="23">
        <v>111</v>
      </c>
      <c r="R584" s="24">
        <v>97.3</v>
      </c>
      <c r="S584" s="25">
        <v>601.20000000000005</v>
      </c>
      <c r="T584" s="26">
        <v>247.4</v>
      </c>
      <c r="U584" s="27">
        <v>420.2</v>
      </c>
      <c r="V584" s="28">
        <v>514</v>
      </c>
      <c r="W584" s="29">
        <v>71.7</v>
      </c>
      <c r="X584" s="30">
        <v>74.7</v>
      </c>
      <c r="Y584" s="31">
        <v>54.9</v>
      </c>
      <c r="Z584" s="32">
        <v>68.2</v>
      </c>
      <c r="AA584" s="33">
        <v>69.8</v>
      </c>
      <c r="AB584" s="34">
        <v>72.2</v>
      </c>
      <c r="AC584" s="35">
        <v>76.599999999999994</v>
      </c>
      <c r="AD584" s="36">
        <v>59.4</v>
      </c>
      <c r="AE584" s="37">
        <v>347.6</v>
      </c>
      <c r="AF584" s="38">
        <v>280.3</v>
      </c>
      <c r="AG584" s="39">
        <v>392.9</v>
      </c>
      <c r="AH584" s="40">
        <v>103.1</v>
      </c>
      <c r="AI584" s="41">
        <v>99.9</v>
      </c>
      <c r="AJ584" s="42">
        <v>111.9</v>
      </c>
      <c r="AK584" s="43">
        <v>105.1</v>
      </c>
      <c r="AL584" s="44">
        <v>97.5</v>
      </c>
      <c r="AM584" s="45">
        <v>110.5</v>
      </c>
      <c r="AN584" s="46">
        <v>94.6</v>
      </c>
      <c r="AO584" s="47">
        <v>219.607</v>
      </c>
      <c r="AP584" s="48">
        <v>85.7</v>
      </c>
      <c r="AQ584" s="49">
        <v>91.7</v>
      </c>
      <c r="AR584" s="50">
        <v>123.2</v>
      </c>
      <c r="AS584" s="51">
        <v>127.1</v>
      </c>
      <c r="AT584" s="52">
        <v>141</v>
      </c>
      <c r="AU584" s="53">
        <v>139</v>
      </c>
      <c r="AV584" s="54">
        <v>155.4</v>
      </c>
      <c r="AW584" s="55">
        <v>153.74</v>
      </c>
      <c r="AX584" s="56">
        <v>465.1</v>
      </c>
      <c r="AY584" s="57">
        <v>496</v>
      </c>
      <c r="AZ584" s="58">
        <v>459.5</v>
      </c>
      <c r="BA584" s="59">
        <v>413.2</v>
      </c>
    </row>
    <row r="585" spans="1:53" x14ac:dyDescent="0.25">
      <c r="A585" s="4">
        <v>41820</v>
      </c>
      <c r="B585" s="8">
        <v>12020</v>
      </c>
      <c r="C585" s="9">
        <v>15876</v>
      </c>
      <c r="D585" s="10">
        <v>539.70000000000005</v>
      </c>
      <c r="E585" s="11">
        <v>111.6</v>
      </c>
      <c r="F585" s="12">
        <v>112.7</v>
      </c>
      <c r="G585" s="13">
        <v>108.9</v>
      </c>
      <c r="H585" s="14">
        <v>117.6</v>
      </c>
      <c r="I585" s="15">
        <v>122.6</v>
      </c>
      <c r="J585" s="16">
        <v>129.30000000000001</v>
      </c>
      <c r="K585" s="17">
        <v>102</v>
      </c>
      <c r="L585" s="18">
        <v>102</v>
      </c>
      <c r="M585" s="19">
        <v>102</v>
      </c>
      <c r="N585" s="20">
        <v>102</v>
      </c>
      <c r="O585" s="21">
        <v>109</v>
      </c>
      <c r="P585" s="22">
        <v>103</v>
      </c>
      <c r="Q585" s="23">
        <v>112</v>
      </c>
      <c r="R585" s="24">
        <v>98.1</v>
      </c>
      <c r="S585" s="25">
        <v>603.1</v>
      </c>
      <c r="T585" s="26">
        <v>250.3</v>
      </c>
      <c r="U585" s="27">
        <v>422.9</v>
      </c>
      <c r="V585" s="28">
        <v>516.29999999999995</v>
      </c>
      <c r="W585" s="29">
        <v>73.8</v>
      </c>
      <c r="X585" s="30">
        <v>76.8</v>
      </c>
      <c r="Y585" s="31">
        <v>57</v>
      </c>
      <c r="Z585" s="32">
        <v>69.8</v>
      </c>
      <c r="AA585" s="33">
        <v>71.5</v>
      </c>
      <c r="AB585" s="34">
        <v>74.599999999999994</v>
      </c>
      <c r="AC585" s="35">
        <v>79</v>
      </c>
      <c r="AD585" s="36">
        <v>63</v>
      </c>
      <c r="AE585" s="37">
        <v>347.8</v>
      </c>
      <c r="AF585" s="38">
        <v>279.5</v>
      </c>
      <c r="AG585" s="39">
        <v>389.7</v>
      </c>
      <c r="AH585" s="40">
        <v>101.8</v>
      </c>
      <c r="AI585" s="41">
        <v>99.2</v>
      </c>
      <c r="AJ585" s="42">
        <v>111.7</v>
      </c>
      <c r="AK585" s="43">
        <v>103.1</v>
      </c>
      <c r="AL585" s="44">
        <v>97.4</v>
      </c>
      <c r="AM585" s="45">
        <v>110.4</v>
      </c>
      <c r="AN585" s="46">
        <v>94.6</v>
      </c>
      <c r="AO585" s="47">
        <v>222.30099999999999</v>
      </c>
      <c r="AP585" s="48">
        <v>85.9</v>
      </c>
      <c r="AQ585" s="49">
        <v>92.7</v>
      </c>
      <c r="AR585" s="50">
        <v>124.9</v>
      </c>
      <c r="AS585" s="51">
        <v>127.4</v>
      </c>
      <c r="AT585" s="52">
        <v>142</v>
      </c>
      <c r="AU585" s="53">
        <v>140.6</v>
      </c>
      <c r="AV585" s="54">
        <v>157.91999999999999</v>
      </c>
      <c r="AW585" s="55">
        <v>156.11000000000001</v>
      </c>
      <c r="AX585" s="56">
        <v>468.7</v>
      </c>
      <c r="AY585" s="57">
        <v>499</v>
      </c>
      <c r="AZ585" s="58">
        <v>461.8</v>
      </c>
      <c r="BA585" s="59">
        <v>415.7</v>
      </c>
    </row>
    <row r="586" spans="1:53" x14ac:dyDescent="0.25">
      <c r="A586" s="4">
        <v>41851</v>
      </c>
      <c r="B586" s="8">
        <v>12005</v>
      </c>
      <c r="C586" s="9">
        <v>15958</v>
      </c>
      <c r="D586" s="10">
        <v>540.70000000000005</v>
      </c>
      <c r="E586" s="11">
        <v>111.6</v>
      </c>
      <c r="F586" s="12">
        <v>112.7</v>
      </c>
      <c r="G586" s="13">
        <v>108.9</v>
      </c>
      <c r="H586" s="14">
        <v>116.6</v>
      </c>
      <c r="I586" s="15">
        <v>121.4</v>
      </c>
      <c r="J586" s="16">
        <v>127.6</v>
      </c>
      <c r="K586" s="17">
        <v>102</v>
      </c>
      <c r="L586" s="18">
        <v>102</v>
      </c>
      <c r="M586" s="19">
        <v>101</v>
      </c>
      <c r="N586" s="20">
        <v>103</v>
      </c>
      <c r="O586" s="21">
        <v>107</v>
      </c>
      <c r="P586" s="22">
        <v>103</v>
      </c>
      <c r="Q586" s="23">
        <v>109</v>
      </c>
      <c r="R586" s="24">
        <v>99.5</v>
      </c>
      <c r="S586" s="25">
        <v>614</v>
      </c>
      <c r="T586" s="26">
        <v>256.39999999999998</v>
      </c>
      <c r="U586" s="27">
        <v>423.9</v>
      </c>
      <c r="V586" s="28">
        <v>520.70000000000005</v>
      </c>
      <c r="W586" s="29">
        <v>75.3</v>
      </c>
      <c r="X586" s="30">
        <v>78.2</v>
      </c>
      <c r="Y586" s="31">
        <v>59.6</v>
      </c>
      <c r="Z586" s="32">
        <v>70.7</v>
      </c>
      <c r="AA586" s="33">
        <v>72.400000000000006</v>
      </c>
      <c r="AB586" s="34">
        <v>76.599999999999994</v>
      </c>
      <c r="AC586" s="35">
        <v>81</v>
      </c>
      <c r="AD586" s="36">
        <v>65.8</v>
      </c>
      <c r="AE586" s="37">
        <v>345.4</v>
      </c>
      <c r="AF586" s="38">
        <v>279.60000000000002</v>
      </c>
      <c r="AG586" s="39">
        <v>390.8</v>
      </c>
      <c r="AH586" s="40">
        <v>102.6</v>
      </c>
      <c r="AI586" s="41">
        <v>99.6</v>
      </c>
      <c r="AJ586" s="42">
        <v>113.6</v>
      </c>
      <c r="AK586" s="43">
        <v>105.9</v>
      </c>
      <c r="AL586" s="44">
        <v>98.3</v>
      </c>
      <c r="AM586" s="45">
        <v>113.4</v>
      </c>
      <c r="AN586" s="46">
        <v>94.7</v>
      </c>
      <c r="AO586" s="47">
        <v>226.75</v>
      </c>
      <c r="AP586" s="48">
        <v>86.6</v>
      </c>
      <c r="AQ586" s="49">
        <v>92.1</v>
      </c>
      <c r="AR586" s="50">
        <v>127.1</v>
      </c>
      <c r="AS586" s="51">
        <v>128.80000000000001</v>
      </c>
      <c r="AT586" s="52">
        <v>144.6</v>
      </c>
      <c r="AU586" s="53">
        <v>139.30000000000001</v>
      </c>
      <c r="AV586" s="54">
        <v>160.63</v>
      </c>
      <c r="AW586" s="55">
        <v>158.30000000000001</v>
      </c>
      <c r="AX586" s="56">
        <v>472</v>
      </c>
      <c r="AY586" s="57">
        <v>500.7</v>
      </c>
      <c r="AZ586" s="58">
        <v>465.3</v>
      </c>
      <c r="BA586" s="59">
        <v>417.3</v>
      </c>
    </row>
    <row r="587" spans="1:53" x14ac:dyDescent="0.25">
      <c r="A587" s="4">
        <v>41882</v>
      </c>
      <c r="B587" s="8">
        <v>12103</v>
      </c>
      <c r="C587" s="9">
        <v>15862</v>
      </c>
      <c r="D587" s="10">
        <v>541.29999999999995</v>
      </c>
      <c r="E587" s="11">
        <v>111.9</v>
      </c>
      <c r="F587" s="12">
        <v>113</v>
      </c>
      <c r="G587" s="13">
        <v>109.1</v>
      </c>
      <c r="H587" s="14">
        <v>115.7</v>
      </c>
      <c r="I587" s="15">
        <v>120.3</v>
      </c>
      <c r="J587" s="16">
        <v>126.2</v>
      </c>
      <c r="K587" s="17">
        <v>103</v>
      </c>
      <c r="L587" s="18">
        <v>102</v>
      </c>
      <c r="M587" s="19">
        <v>101</v>
      </c>
      <c r="N587" s="20">
        <v>102</v>
      </c>
      <c r="O587" s="21">
        <v>109</v>
      </c>
      <c r="P587" s="22">
        <v>106</v>
      </c>
      <c r="Q587" s="23">
        <v>111</v>
      </c>
      <c r="R587" s="24">
        <v>100.7</v>
      </c>
      <c r="S587" s="25">
        <v>602</v>
      </c>
      <c r="T587" s="26">
        <v>261.2</v>
      </c>
      <c r="U587" s="27">
        <v>423.9</v>
      </c>
      <c r="V587" s="28">
        <v>521</v>
      </c>
      <c r="W587" s="29">
        <v>77</v>
      </c>
      <c r="X587" s="30">
        <v>80</v>
      </c>
      <c r="Y587" s="31">
        <v>62</v>
      </c>
      <c r="Z587" s="32">
        <v>71.3</v>
      </c>
      <c r="AA587" s="33">
        <v>73</v>
      </c>
      <c r="AB587" s="34">
        <v>79.3</v>
      </c>
      <c r="AC587" s="35">
        <v>83.8</v>
      </c>
      <c r="AD587" s="36">
        <v>69.099999999999994</v>
      </c>
      <c r="AE587" s="37">
        <v>345.2</v>
      </c>
      <c r="AF587" s="38">
        <v>281.2</v>
      </c>
      <c r="AG587" s="39">
        <v>400.8</v>
      </c>
      <c r="AH587" s="40">
        <v>102.7</v>
      </c>
      <c r="AI587" s="41">
        <v>99.4</v>
      </c>
      <c r="AJ587" s="42">
        <v>114.2</v>
      </c>
      <c r="AK587" s="43">
        <v>103.9</v>
      </c>
      <c r="AL587" s="44">
        <v>95.7</v>
      </c>
      <c r="AM587" s="45">
        <v>112.8</v>
      </c>
      <c r="AN587" s="46">
        <v>94.9</v>
      </c>
      <c r="AO587" s="47">
        <v>225.149</v>
      </c>
      <c r="AP587" s="48">
        <v>86.6</v>
      </c>
      <c r="AQ587" s="49">
        <v>91.6</v>
      </c>
      <c r="AR587" s="50">
        <v>128.5</v>
      </c>
      <c r="AS587" s="51">
        <v>129.9</v>
      </c>
      <c r="AT587" s="52">
        <v>144.19999999999999</v>
      </c>
      <c r="AU587" s="53">
        <v>141.69999999999999</v>
      </c>
      <c r="AV587" s="54">
        <v>162.72</v>
      </c>
      <c r="AW587" s="55">
        <v>160.79</v>
      </c>
      <c r="AX587" s="56">
        <v>475.4</v>
      </c>
      <c r="AY587" s="57">
        <v>501.5</v>
      </c>
      <c r="AZ587" s="58">
        <v>469.5</v>
      </c>
      <c r="BA587" s="59">
        <v>419.3</v>
      </c>
    </row>
    <row r="588" spans="1:53" x14ac:dyDescent="0.25">
      <c r="A588" s="4">
        <v>41912</v>
      </c>
      <c r="B588" s="8">
        <v>12076</v>
      </c>
      <c r="C588" s="9">
        <v>15923</v>
      </c>
      <c r="D588" s="10">
        <v>541.6</v>
      </c>
      <c r="E588" s="11">
        <v>112</v>
      </c>
      <c r="F588" s="12">
        <v>113.1</v>
      </c>
      <c r="G588" s="13">
        <v>109.2</v>
      </c>
      <c r="H588" s="14">
        <v>114</v>
      </c>
      <c r="I588" s="15">
        <v>119.4</v>
      </c>
      <c r="J588" s="16">
        <v>125</v>
      </c>
      <c r="K588" s="17">
        <v>101</v>
      </c>
      <c r="L588" s="18">
        <v>101</v>
      </c>
      <c r="M588" s="19">
        <v>101</v>
      </c>
      <c r="N588" s="20">
        <v>101</v>
      </c>
      <c r="O588" s="21">
        <v>107</v>
      </c>
      <c r="P588" s="22">
        <v>102</v>
      </c>
      <c r="Q588" s="23">
        <v>110</v>
      </c>
      <c r="R588" s="24">
        <v>100.8</v>
      </c>
      <c r="S588" s="25">
        <v>605.29999999999995</v>
      </c>
      <c r="T588" s="26">
        <v>266.3</v>
      </c>
      <c r="U588" s="27">
        <v>427.8</v>
      </c>
      <c r="V588" s="28">
        <v>527.29999999999995</v>
      </c>
      <c r="W588" s="29">
        <v>78.400000000000006</v>
      </c>
      <c r="X588" s="30">
        <v>81.400000000000006</v>
      </c>
      <c r="Y588" s="31">
        <v>63.7</v>
      </c>
      <c r="Z588" s="32">
        <v>72.099999999999994</v>
      </c>
      <c r="AA588" s="33">
        <v>73.900000000000006</v>
      </c>
      <c r="AB588" s="34">
        <v>81.3</v>
      </c>
      <c r="AC588" s="35">
        <v>85.8</v>
      </c>
      <c r="AD588" s="36">
        <v>71.099999999999994</v>
      </c>
      <c r="AE588" s="37">
        <v>347.9</v>
      </c>
      <c r="AF588" s="38">
        <v>285.10000000000002</v>
      </c>
      <c r="AG588" s="39">
        <v>401.2</v>
      </c>
      <c r="AH588" s="40">
        <v>102.8</v>
      </c>
      <c r="AI588" s="41">
        <v>99.1</v>
      </c>
      <c r="AJ588" s="42">
        <v>114.3</v>
      </c>
      <c r="AK588" s="43">
        <v>106.3</v>
      </c>
      <c r="AL588" s="44">
        <v>98.5</v>
      </c>
      <c r="AM588" s="45">
        <v>113</v>
      </c>
      <c r="AN588" s="46">
        <v>95.1</v>
      </c>
      <c r="AO588" s="47">
        <v>223.56700000000001</v>
      </c>
      <c r="AP588" s="48">
        <v>86.5</v>
      </c>
      <c r="AQ588" s="49">
        <v>91.7</v>
      </c>
      <c r="AR588" s="50">
        <v>128.80000000000001</v>
      </c>
      <c r="AS588" s="51">
        <v>131.30000000000001</v>
      </c>
      <c r="AT588" s="52">
        <v>141.80000000000001</v>
      </c>
      <c r="AU588" s="53">
        <v>143.6</v>
      </c>
      <c r="AV588" s="54">
        <v>164.02</v>
      </c>
      <c r="AW588" s="55">
        <v>162.41999999999999</v>
      </c>
      <c r="AX588" s="56">
        <v>479</v>
      </c>
      <c r="AY588" s="57">
        <v>502.6</v>
      </c>
      <c r="AZ588" s="58">
        <v>473.3</v>
      </c>
      <c r="BA588" s="59">
        <v>422.9</v>
      </c>
    </row>
    <row r="589" spans="1:53" x14ac:dyDescent="0.25">
      <c r="A589" s="4">
        <v>41943</v>
      </c>
      <c r="B589" s="8">
        <v>12011</v>
      </c>
      <c r="C589" s="9">
        <v>16009</v>
      </c>
      <c r="D589" s="10">
        <v>541.4</v>
      </c>
      <c r="E589" s="11">
        <v>112.1</v>
      </c>
      <c r="F589" s="12">
        <v>113.2</v>
      </c>
      <c r="G589" s="13">
        <v>109.2</v>
      </c>
      <c r="H589" s="14">
        <v>114.3</v>
      </c>
      <c r="I589" s="15">
        <v>118.1</v>
      </c>
      <c r="J589" s="16">
        <v>123.4</v>
      </c>
      <c r="K589" s="17">
        <v>103</v>
      </c>
      <c r="L589" s="18">
        <v>100</v>
      </c>
      <c r="M589" s="19">
        <v>101</v>
      </c>
      <c r="N589" s="20">
        <v>100</v>
      </c>
      <c r="O589" s="21">
        <v>109</v>
      </c>
      <c r="P589" s="22">
        <v>105</v>
      </c>
      <c r="Q589" s="23">
        <v>111</v>
      </c>
      <c r="R589" s="24">
        <v>100.6</v>
      </c>
      <c r="S589" s="25">
        <v>600.4</v>
      </c>
      <c r="T589" s="26">
        <v>270.5</v>
      </c>
      <c r="U589" s="27">
        <v>428.9</v>
      </c>
      <c r="V589" s="28">
        <v>535.79999999999995</v>
      </c>
      <c r="W589" s="29">
        <v>80.7</v>
      </c>
      <c r="X589" s="30">
        <v>83.9</v>
      </c>
      <c r="Y589" s="31">
        <v>63.3</v>
      </c>
      <c r="Z589" s="32">
        <v>74.099999999999994</v>
      </c>
      <c r="AA589" s="33">
        <v>75.900000000000006</v>
      </c>
      <c r="AB589" s="34">
        <v>83.7</v>
      </c>
      <c r="AC589" s="35">
        <v>88.6</v>
      </c>
      <c r="AD589" s="36">
        <v>70.7</v>
      </c>
      <c r="AE589" s="37">
        <v>349.3</v>
      </c>
      <c r="AF589" s="38">
        <v>286.89999999999998</v>
      </c>
      <c r="AG589" s="39">
        <v>401.1</v>
      </c>
      <c r="AH589" s="40">
        <v>102.1</v>
      </c>
      <c r="AI589" s="41">
        <v>99</v>
      </c>
      <c r="AJ589" s="42">
        <v>114.8</v>
      </c>
      <c r="AK589" s="43">
        <v>104.5</v>
      </c>
      <c r="AL589" s="44">
        <v>98.6</v>
      </c>
      <c r="AM589" s="45">
        <v>114.6</v>
      </c>
      <c r="AN589" s="46">
        <v>95.4</v>
      </c>
      <c r="AO589" s="47">
        <v>224.79499999999999</v>
      </c>
      <c r="AP589" s="48">
        <v>86.7</v>
      </c>
      <c r="AQ589" s="49">
        <v>92.5</v>
      </c>
      <c r="AR589" s="50">
        <v>129</v>
      </c>
      <c r="AS589" s="51">
        <v>131.80000000000001</v>
      </c>
      <c r="AT589" s="52">
        <v>141.19999999999999</v>
      </c>
      <c r="AU589" s="53">
        <v>143.9</v>
      </c>
      <c r="AV589" s="54">
        <v>166.05</v>
      </c>
      <c r="AW589" s="55">
        <v>164.8</v>
      </c>
      <c r="AX589" s="56">
        <v>482.3</v>
      </c>
      <c r="AY589" s="57">
        <v>503.6</v>
      </c>
      <c r="AZ589" s="58">
        <v>475.8</v>
      </c>
      <c r="BA589" s="59">
        <v>427.6</v>
      </c>
    </row>
    <row r="590" spans="1:53" x14ac:dyDescent="0.25">
      <c r="A590" s="4">
        <v>41973</v>
      </c>
      <c r="B590" s="8">
        <v>12118</v>
      </c>
      <c r="C590" s="9">
        <v>15888</v>
      </c>
      <c r="D590" s="10">
        <v>541</v>
      </c>
      <c r="E590" s="11">
        <v>112.2</v>
      </c>
      <c r="F590" s="12">
        <v>113.3</v>
      </c>
      <c r="G590" s="13">
        <v>109.3</v>
      </c>
      <c r="H590" s="14">
        <v>115.1</v>
      </c>
      <c r="I590" s="15">
        <v>117.9</v>
      </c>
      <c r="J590" s="16">
        <v>123</v>
      </c>
      <c r="K590" s="17">
        <v>100</v>
      </c>
      <c r="L590" s="18">
        <v>100</v>
      </c>
      <c r="M590" s="19">
        <v>99</v>
      </c>
      <c r="N590" s="20">
        <v>101</v>
      </c>
      <c r="O590" s="21">
        <v>106</v>
      </c>
      <c r="P590" s="22">
        <v>100</v>
      </c>
      <c r="Q590" s="23">
        <v>110</v>
      </c>
      <c r="R590" s="24">
        <v>100.3</v>
      </c>
      <c r="S590" s="25">
        <v>606.9</v>
      </c>
      <c r="T590" s="26">
        <v>274.2</v>
      </c>
      <c r="U590" s="27">
        <v>427.6</v>
      </c>
      <c r="V590" s="28">
        <v>543.6</v>
      </c>
      <c r="W590" s="29">
        <v>81.099999999999994</v>
      </c>
      <c r="X590" s="30">
        <v>84.3</v>
      </c>
      <c r="Y590" s="31">
        <v>63.9</v>
      </c>
      <c r="Z590" s="32">
        <v>75</v>
      </c>
      <c r="AA590" s="33">
        <v>76.8</v>
      </c>
      <c r="AB590" s="34">
        <v>83.6</v>
      </c>
      <c r="AC590" s="35">
        <v>88.5</v>
      </c>
      <c r="AD590" s="36">
        <v>70.900000000000006</v>
      </c>
      <c r="AE590" s="37">
        <v>350.3</v>
      </c>
      <c r="AF590" s="38">
        <v>286</v>
      </c>
      <c r="AG590" s="39">
        <v>404</v>
      </c>
      <c r="AH590" s="40">
        <v>101.9</v>
      </c>
      <c r="AI590" s="41">
        <v>98.8</v>
      </c>
      <c r="AJ590" s="42">
        <v>114.3</v>
      </c>
      <c r="AK590" s="43">
        <v>105.1</v>
      </c>
      <c r="AL590" s="44">
        <v>96.7</v>
      </c>
      <c r="AM590" s="45">
        <v>115.2</v>
      </c>
      <c r="AN590" s="46">
        <v>95.6</v>
      </c>
      <c r="AO590" s="47">
        <v>220.20400000000001</v>
      </c>
      <c r="AP590" s="48">
        <v>86.5</v>
      </c>
      <c r="AQ590" s="49">
        <v>92.8</v>
      </c>
      <c r="AR590" s="50">
        <v>128.19999999999999</v>
      </c>
      <c r="AS590" s="51">
        <v>132.6</v>
      </c>
      <c r="AT590" s="52">
        <v>143.19999999999999</v>
      </c>
      <c r="AU590" s="53">
        <v>145.1</v>
      </c>
      <c r="AV590" s="54">
        <v>168.26</v>
      </c>
      <c r="AW590" s="55">
        <v>166.66</v>
      </c>
      <c r="AX590" s="56">
        <v>484.7</v>
      </c>
      <c r="AY590" s="57">
        <v>504</v>
      </c>
      <c r="AZ590" s="58">
        <v>477.1</v>
      </c>
      <c r="BA590" s="59">
        <v>431.5</v>
      </c>
    </row>
    <row r="591" spans="1:53" x14ac:dyDescent="0.25">
      <c r="A591" s="4">
        <v>42004</v>
      </c>
      <c r="B591" s="8">
        <v>12007</v>
      </c>
      <c r="C591" s="9">
        <v>15787</v>
      </c>
      <c r="D591" s="10">
        <v>540.1</v>
      </c>
      <c r="E591" s="11">
        <v>112.3</v>
      </c>
      <c r="F591" s="12">
        <v>113.4</v>
      </c>
      <c r="G591" s="13">
        <v>109.4</v>
      </c>
      <c r="H591" s="14">
        <v>115.3</v>
      </c>
      <c r="I591" s="15">
        <v>117.7</v>
      </c>
      <c r="J591" s="16">
        <v>122.7</v>
      </c>
      <c r="K591" s="17">
        <v>101</v>
      </c>
      <c r="L591" s="18">
        <v>100</v>
      </c>
      <c r="M591" s="19">
        <v>101</v>
      </c>
      <c r="N591" s="20">
        <v>100</v>
      </c>
      <c r="O591" s="21">
        <v>107</v>
      </c>
      <c r="P591" s="22">
        <v>103</v>
      </c>
      <c r="Q591" s="23">
        <v>109</v>
      </c>
      <c r="R591" s="24">
        <v>100.5</v>
      </c>
      <c r="S591" s="25">
        <v>600.20000000000005</v>
      </c>
      <c r="T591" s="26">
        <v>278.3</v>
      </c>
      <c r="U591" s="27">
        <v>429.6</v>
      </c>
      <c r="V591" s="28">
        <v>544.4</v>
      </c>
      <c r="W591" s="29">
        <v>81.400000000000006</v>
      </c>
      <c r="X591" s="30">
        <v>84.6</v>
      </c>
      <c r="Y591" s="31">
        <v>64.2</v>
      </c>
      <c r="Z591" s="32">
        <v>75.5</v>
      </c>
      <c r="AA591" s="33">
        <v>77.2</v>
      </c>
      <c r="AB591" s="34">
        <v>83.8</v>
      </c>
      <c r="AC591" s="35">
        <v>88.8</v>
      </c>
      <c r="AD591" s="36">
        <v>70.2</v>
      </c>
      <c r="AE591" s="37">
        <v>352.5</v>
      </c>
      <c r="AF591" s="38">
        <v>287.39999999999998</v>
      </c>
      <c r="AG591" s="39">
        <v>411.9</v>
      </c>
      <c r="AH591" s="40">
        <v>102.5</v>
      </c>
      <c r="AI591" s="41">
        <v>98.4</v>
      </c>
      <c r="AJ591" s="42">
        <v>115.6</v>
      </c>
      <c r="AK591" s="43">
        <v>106</v>
      </c>
      <c r="AL591" s="44">
        <v>96.2</v>
      </c>
      <c r="AM591" s="45">
        <v>114</v>
      </c>
      <c r="AN591" s="46">
        <v>95.8</v>
      </c>
      <c r="AO591" s="47">
        <v>226.64599999999999</v>
      </c>
      <c r="AP591" s="48">
        <v>86.7</v>
      </c>
      <c r="AQ591" s="49">
        <v>93.6</v>
      </c>
      <c r="AR591" s="50">
        <v>127.9</v>
      </c>
      <c r="AS591" s="51">
        <v>133.5</v>
      </c>
      <c r="AT591" s="52">
        <v>151.1</v>
      </c>
      <c r="AU591" s="53">
        <v>145.6</v>
      </c>
      <c r="AV591" s="54">
        <v>169.99</v>
      </c>
      <c r="AW591" s="55">
        <v>168.28</v>
      </c>
      <c r="AX591" s="56">
        <v>486</v>
      </c>
      <c r="AY591" s="57">
        <v>504.1</v>
      </c>
      <c r="AZ591" s="58">
        <v>477.8</v>
      </c>
      <c r="BA591" s="59">
        <v>433</v>
      </c>
    </row>
    <row r="592" spans="1:53" x14ac:dyDescent="0.25">
      <c r="A592" s="4">
        <v>42035</v>
      </c>
      <c r="B592" s="8">
        <v>11978</v>
      </c>
      <c r="C592" s="9">
        <v>15548</v>
      </c>
      <c r="D592" s="10">
        <v>538.79999999999995</v>
      </c>
      <c r="E592" s="11">
        <v>112.2</v>
      </c>
      <c r="F592" s="12">
        <v>113.3</v>
      </c>
      <c r="G592" s="13">
        <v>109.5</v>
      </c>
      <c r="H592" s="14">
        <v>115.3</v>
      </c>
      <c r="I592" s="15">
        <v>117.6</v>
      </c>
      <c r="J592" s="16">
        <v>122.6</v>
      </c>
      <c r="K592" s="17">
        <v>100</v>
      </c>
      <c r="L592" s="18">
        <v>99</v>
      </c>
      <c r="M592" s="19">
        <v>98</v>
      </c>
      <c r="N592" s="20">
        <v>100</v>
      </c>
      <c r="O592" s="21">
        <v>106</v>
      </c>
      <c r="P592" s="22">
        <v>101</v>
      </c>
      <c r="Q592" s="23">
        <v>108</v>
      </c>
      <c r="R592" s="24">
        <v>100</v>
      </c>
      <c r="S592" s="25">
        <v>615.29999999999995</v>
      </c>
      <c r="T592" s="26">
        <v>284.60000000000002</v>
      </c>
      <c r="U592" s="27">
        <v>431.6</v>
      </c>
      <c r="V592" s="28">
        <v>547.70000000000005</v>
      </c>
      <c r="W592" s="29">
        <v>80.3</v>
      </c>
      <c r="X592" s="30">
        <v>83.5</v>
      </c>
      <c r="Y592" s="31">
        <v>64.3</v>
      </c>
      <c r="Z592" s="32">
        <v>74.8</v>
      </c>
      <c r="AA592" s="33">
        <v>76.599999999999994</v>
      </c>
      <c r="AB592" s="34">
        <v>82.2</v>
      </c>
      <c r="AC592" s="35">
        <v>86.9</v>
      </c>
      <c r="AD592" s="36">
        <v>70.8</v>
      </c>
      <c r="AE592" s="37">
        <v>354.8</v>
      </c>
      <c r="AF592" s="38">
        <v>291</v>
      </c>
      <c r="AG592" s="39">
        <v>416.1</v>
      </c>
      <c r="AH592" s="40">
        <v>104.8</v>
      </c>
      <c r="AI592" s="41">
        <v>100.3</v>
      </c>
      <c r="AJ592" s="42">
        <v>118.1</v>
      </c>
      <c r="AK592" s="43">
        <v>107.3</v>
      </c>
      <c r="AL592" s="44">
        <v>99.2</v>
      </c>
      <c r="AM592" s="45">
        <v>117.1</v>
      </c>
      <c r="AN592" s="46">
        <v>95.9</v>
      </c>
      <c r="AO592" s="47">
        <v>222.8</v>
      </c>
      <c r="AP592" s="48">
        <v>87.1</v>
      </c>
      <c r="AQ592" s="49">
        <v>94.6</v>
      </c>
      <c r="AR592" s="50">
        <v>128.1</v>
      </c>
      <c r="AS592" s="51">
        <v>133.80000000000001</v>
      </c>
      <c r="AT592" s="52">
        <v>155.80000000000001</v>
      </c>
      <c r="AU592" s="53">
        <v>148.30000000000001</v>
      </c>
      <c r="AV592" s="54">
        <v>172.19</v>
      </c>
      <c r="AW592" s="55">
        <v>167.68</v>
      </c>
      <c r="AX592" s="56">
        <v>487.1</v>
      </c>
      <c r="AY592" s="57">
        <v>504.9</v>
      </c>
      <c r="AZ592" s="58">
        <v>478.6</v>
      </c>
      <c r="BA592" s="59">
        <v>431.6</v>
      </c>
    </row>
    <row r="593" spans="1:53" x14ac:dyDescent="0.25">
      <c r="A593" s="4">
        <v>42063</v>
      </c>
      <c r="B593" s="8">
        <v>11881</v>
      </c>
      <c r="C593" s="9">
        <v>15365</v>
      </c>
      <c r="D593" s="10">
        <v>537.1</v>
      </c>
      <c r="E593" s="11">
        <v>112.4</v>
      </c>
      <c r="F593" s="12">
        <v>113.5</v>
      </c>
      <c r="G593" s="13">
        <v>109.5</v>
      </c>
      <c r="H593" s="14">
        <v>115.2</v>
      </c>
      <c r="I593" s="15">
        <v>117.4</v>
      </c>
      <c r="J593" s="16">
        <v>122.3</v>
      </c>
      <c r="K593" s="17">
        <v>100</v>
      </c>
      <c r="L593" s="18">
        <v>99</v>
      </c>
      <c r="M593" s="19">
        <v>99</v>
      </c>
      <c r="N593" s="20">
        <v>98</v>
      </c>
      <c r="O593" s="21">
        <v>107</v>
      </c>
      <c r="P593" s="22">
        <v>101</v>
      </c>
      <c r="Q593" s="23">
        <v>110</v>
      </c>
      <c r="R593" s="24">
        <v>100.1</v>
      </c>
      <c r="S593" s="25">
        <v>615.4</v>
      </c>
      <c r="T593" s="26">
        <v>291.5</v>
      </c>
      <c r="U593" s="27">
        <v>433.6</v>
      </c>
      <c r="V593" s="28">
        <v>550.4</v>
      </c>
      <c r="W593" s="29">
        <v>80</v>
      </c>
      <c r="X593" s="30">
        <v>83</v>
      </c>
      <c r="Y593" s="31">
        <v>65.5</v>
      </c>
      <c r="Z593" s="32">
        <v>74.8</v>
      </c>
      <c r="AA593" s="33">
        <v>76.5</v>
      </c>
      <c r="AB593" s="34">
        <v>81.599999999999994</v>
      </c>
      <c r="AC593" s="35">
        <v>86</v>
      </c>
      <c r="AD593" s="36">
        <v>72.2</v>
      </c>
      <c r="AE593" s="37">
        <v>358.3</v>
      </c>
      <c r="AF593" s="38">
        <v>294.39999999999998</v>
      </c>
      <c r="AG593" s="39">
        <v>423.5</v>
      </c>
      <c r="AH593" s="40">
        <v>104.7</v>
      </c>
      <c r="AI593" s="41">
        <v>100.5</v>
      </c>
      <c r="AJ593" s="42">
        <v>117.1</v>
      </c>
      <c r="AK593" s="43">
        <v>109.1</v>
      </c>
      <c r="AL593" s="44">
        <v>98.7</v>
      </c>
      <c r="AM593" s="45">
        <v>117.8</v>
      </c>
      <c r="AN593" s="46">
        <v>96.1</v>
      </c>
      <c r="AO593" s="47">
        <v>216.678</v>
      </c>
      <c r="AP593" s="48">
        <v>87.3</v>
      </c>
      <c r="AQ593" s="49">
        <v>93.9</v>
      </c>
      <c r="AR593" s="50">
        <v>128.4</v>
      </c>
      <c r="AS593" s="51">
        <v>134.30000000000001</v>
      </c>
      <c r="AT593" s="52">
        <v>155.69999999999999</v>
      </c>
      <c r="AU593" s="53">
        <v>148.4</v>
      </c>
      <c r="AV593" s="54">
        <v>175.16</v>
      </c>
      <c r="AW593" s="55">
        <v>171.43</v>
      </c>
      <c r="AX593" s="56">
        <v>488.3</v>
      </c>
      <c r="AY593" s="57">
        <v>506.8</v>
      </c>
      <c r="AZ593" s="58">
        <v>480</v>
      </c>
      <c r="BA593" s="59">
        <v>428.6</v>
      </c>
    </row>
    <row r="594" spans="1:53" x14ac:dyDescent="0.25">
      <c r="A594" s="4">
        <v>42094</v>
      </c>
      <c r="B594" s="8">
        <v>11813</v>
      </c>
      <c r="C594" s="9">
        <v>15145</v>
      </c>
      <c r="D594" s="10">
        <v>535</v>
      </c>
      <c r="E594" s="11">
        <v>112.4</v>
      </c>
      <c r="F594" s="12">
        <v>113.6</v>
      </c>
      <c r="G594" s="13">
        <v>109.6</v>
      </c>
      <c r="H594" s="14">
        <v>115.8</v>
      </c>
      <c r="I594" s="15">
        <v>117.7</v>
      </c>
      <c r="J594" s="16">
        <v>122.7</v>
      </c>
      <c r="K594" s="17">
        <v>101</v>
      </c>
      <c r="L594" s="18">
        <v>100</v>
      </c>
      <c r="M594" s="19">
        <v>99</v>
      </c>
      <c r="N594" s="20">
        <v>100</v>
      </c>
      <c r="O594" s="21">
        <v>109</v>
      </c>
      <c r="P594" s="22">
        <v>104</v>
      </c>
      <c r="Q594" s="23">
        <v>112</v>
      </c>
      <c r="R594" s="24">
        <v>100.5</v>
      </c>
      <c r="S594" s="25">
        <v>620</v>
      </c>
      <c r="T594" s="26">
        <v>291.5</v>
      </c>
      <c r="U594" s="27">
        <v>436.2</v>
      </c>
      <c r="V594" s="28">
        <v>556.9</v>
      </c>
      <c r="W594" s="29">
        <v>80.7</v>
      </c>
      <c r="X594" s="30">
        <v>83.8</v>
      </c>
      <c r="Y594" s="31">
        <v>66.400000000000006</v>
      </c>
      <c r="Z594" s="32">
        <v>75.3</v>
      </c>
      <c r="AA594" s="33">
        <v>77.099999999999994</v>
      </c>
      <c r="AB594" s="34">
        <v>82.5</v>
      </c>
      <c r="AC594" s="35">
        <v>86.9</v>
      </c>
      <c r="AD594" s="36">
        <v>73.7</v>
      </c>
      <c r="AE594" s="37">
        <v>360.6</v>
      </c>
      <c r="AF594" s="38">
        <v>299.39999999999998</v>
      </c>
      <c r="AG594" s="39">
        <v>424.9</v>
      </c>
      <c r="AH594" s="40">
        <v>105.4</v>
      </c>
      <c r="AI594" s="41">
        <v>101.5</v>
      </c>
      <c r="AJ594" s="42">
        <v>120.6</v>
      </c>
      <c r="AK594" s="43">
        <v>110.5</v>
      </c>
      <c r="AL594" s="44">
        <v>101.6</v>
      </c>
      <c r="AM594" s="45">
        <v>121.2</v>
      </c>
      <c r="AN594" s="46">
        <v>96.5</v>
      </c>
      <c r="AO594" s="47">
        <v>225.024</v>
      </c>
      <c r="AP594" s="48">
        <v>87.4</v>
      </c>
      <c r="AQ594" s="49">
        <v>94.1</v>
      </c>
      <c r="AR594" s="50">
        <v>129.5</v>
      </c>
      <c r="AS594" s="51">
        <v>134.6</v>
      </c>
      <c r="AT594" s="52">
        <v>152.80000000000001</v>
      </c>
      <c r="AU594" s="53">
        <v>150.4</v>
      </c>
      <c r="AV594" s="54">
        <v>178.78</v>
      </c>
      <c r="AW594" s="55">
        <v>175.28</v>
      </c>
      <c r="AX594" s="56">
        <v>489.8</v>
      </c>
      <c r="AY594" s="57">
        <v>509.2</v>
      </c>
      <c r="AZ594" s="58">
        <v>481.1</v>
      </c>
      <c r="BA594" s="59">
        <v>425.7</v>
      </c>
    </row>
    <row r="595" spans="1:53" x14ac:dyDescent="0.25">
      <c r="A595" s="4">
        <v>42124</v>
      </c>
      <c r="B595" s="8">
        <v>11683</v>
      </c>
      <c r="C595" s="9">
        <v>14983</v>
      </c>
      <c r="D595" s="10">
        <v>532.6</v>
      </c>
      <c r="E595" s="11">
        <v>112.5</v>
      </c>
      <c r="F595" s="12">
        <v>113.7</v>
      </c>
      <c r="G595" s="13">
        <v>109.6</v>
      </c>
      <c r="H595" s="14">
        <v>118.2</v>
      </c>
      <c r="I595" s="15">
        <v>118.5</v>
      </c>
      <c r="J595" s="16">
        <v>123.7</v>
      </c>
      <c r="K595" s="17">
        <v>101</v>
      </c>
      <c r="L595" s="18">
        <v>99</v>
      </c>
      <c r="M595" s="19">
        <v>100</v>
      </c>
      <c r="N595" s="20">
        <v>99</v>
      </c>
      <c r="O595" s="21">
        <v>108</v>
      </c>
      <c r="P595" s="22">
        <v>105</v>
      </c>
      <c r="Q595" s="23">
        <v>109</v>
      </c>
      <c r="R595" s="24">
        <v>101.3</v>
      </c>
      <c r="S595" s="25">
        <v>642.6</v>
      </c>
      <c r="T595" s="26">
        <v>297.39999999999998</v>
      </c>
      <c r="U595" s="27">
        <v>440.5</v>
      </c>
      <c r="V595" s="28">
        <v>557.70000000000005</v>
      </c>
      <c r="W595" s="29">
        <v>81.2</v>
      </c>
      <c r="X595" s="30">
        <v>84.2</v>
      </c>
      <c r="Y595" s="31">
        <v>67.5</v>
      </c>
      <c r="Z595" s="32">
        <v>75.5</v>
      </c>
      <c r="AA595" s="33">
        <v>77.2</v>
      </c>
      <c r="AB595" s="34">
        <v>83.3</v>
      </c>
      <c r="AC595" s="35">
        <v>87.8</v>
      </c>
      <c r="AD595" s="36">
        <v>73.7</v>
      </c>
      <c r="AE595" s="37">
        <v>361.5</v>
      </c>
      <c r="AF595" s="38">
        <v>301.5</v>
      </c>
      <c r="AG595" s="39">
        <v>423.9</v>
      </c>
      <c r="AH595" s="40">
        <v>105</v>
      </c>
      <c r="AI595" s="41">
        <v>99.8</v>
      </c>
      <c r="AJ595" s="42">
        <v>121.1</v>
      </c>
      <c r="AK595" s="43">
        <v>110.2</v>
      </c>
      <c r="AL595" s="44">
        <v>102.5</v>
      </c>
      <c r="AM595" s="45">
        <v>121.1</v>
      </c>
      <c r="AN595" s="46">
        <v>97</v>
      </c>
      <c r="AO595" s="47">
        <v>224.376</v>
      </c>
      <c r="AP595" s="48">
        <v>87.7</v>
      </c>
      <c r="AQ595" s="49">
        <v>93.6</v>
      </c>
      <c r="AR595" s="50">
        <v>129.30000000000001</v>
      </c>
      <c r="AS595" s="51">
        <v>134.69999999999999</v>
      </c>
      <c r="AT595" s="52">
        <v>149.19999999999999</v>
      </c>
      <c r="AU595" s="53">
        <v>151.1</v>
      </c>
      <c r="AV595" s="54">
        <v>181.79</v>
      </c>
      <c r="AW595" s="55">
        <v>177.72</v>
      </c>
      <c r="AX595" s="56">
        <v>491.7</v>
      </c>
      <c r="AY595" s="57">
        <v>512.5</v>
      </c>
      <c r="AZ595" s="58">
        <v>482.2</v>
      </c>
      <c r="BA595" s="59">
        <v>424.9</v>
      </c>
    </row>
    <row r="596" spans="1:53" x14ac:dyDescent="0.25">
      <c r="A596" s="4">
        <v>42155</v>
      </c>
      <c r="B596" s="8">
        <v>11658</v>
      </c>
      <c r="C596" s="9">
        <v>14789</v>
      </c>
      <c r="D596" s="10">
        <v>529.79999999999995</v>
      </c>
      <c r="E596" s="11">
        <v>112.7</v>
      </c>
      <c r="F596" s="12">
        <v>113.7</v>
      </c>
      <c r="G596" s="13">
        <v>110.2</v>
      </c>
      <c r="H596" s="14">
        <v>123.3</v>
      </c>
      <c r="I596" s="15">
        <v>119.8</v>
      </c>
      <c r="J596" s="16">
        <v>125.4</v>
      </c>
      <c r="K596" s="17">
        <v>101</v>
      </c>
      <c r="L596" s="18">
        <v>101</v>
      </c>
      <c r="M596" s="19">
        <v>100</v>
      </c>
      <c r="N596" s="20">
        <v>102</v>
      </c>
      <c r="O596" s="21">
        <v>108</v>
      </c>
      <c r="P596" s="22">
        <v>103</v>
      </c>
      <c r="Q596" s="23">
        <v>111</v>
      </c>
      <c r="R596" s="24">
        <v>102.4</v>
      </c>
      <c r="S596" s="25">
        <v>643</v>
      </c>
      <c r="T596" s="26">
        <v>298.8</v>
      </c>
      <c r="U596" s="27">
        <v>443.5</v>
      </c>
      <c r="V596" s="28">
        <v>560.29999999999995</v>
      </c>
      <c r="W596" s="29">
        <v>81.599999999999994</v>
      </c>
      <c r="X596" s="30">
        <v>84.6</v>
      </c>
      <c r="Y596" s="31">
        <v>67.8</v>
      </c>
      <c r="Z596" s="32">
        <v>76.3</v>
      </c>
      <c r="AA596" s="33">
        <v>77.900000000000006</v>
      </c>
      <c r="AB596" s="34">
        <v>83.2</v>
      </c>
      <c r="AC596" s="35">
        <v>87.6</v>
      </c>
      <c r="AD596" s="36">
        <v>74</v>
      </c>
      <c r="AE596" s="37">
        <v>364.5</v>
      </c>
      <c r="AF596" s="38">
        <v>301.60000000000002</v>
      </c>
      <c r="AG596" s="39">
        <v>428.5</v>
      </c>
      <c r="AH596" s="40">
        <v>105.1</v>
      </c>
      <c r="AI596" s="41">
        <v>100.4</v>
      </c>
      <c r="AJ596" s="42">
        <v>120.4</v>
      </c>
      <c r="AK596" s="43">
        <v>111.5</v>
      </c>
      <c r="AL596" s="44">
        <v>100.7</v>
      </c>
      <c r="AM596" s="45">
        <v>120.5</v>
      </c>
      <c r="AN596" s="46">
        <v>97.3</v>
      </c>
      <c r="AO596" s="47">
        <v>228.03200000000001</v>
      </c>
      <c r="AP596" s="48">
        <v>87.9</v>
      </c>
      <c r="AQ596" s="49">
        <v>93.9</v>
      </c>
      <c r="AR596" s="50">
        <v>129.1</v>
      </c>
      <c r="AS596" s="51">
        <v>133.80000000000001</v>
      </c>
      <c r="AT596" s="52">
        <v>151.69999999999999</v>
      </c>
      <c r="AU596" s="53">
        <v>151.69999999999999</v>
      </c>
      <c r="AV596" s="54">
        <v>184.98</v>
      </c>
      <c r="AW596" s="55">
        <v>180.69</v>
      </c>
      <c r="AX596" s="56">
        <v>494.3</v>
      </c>
      <c r="AY596" s="57">
        <v>517.29999999999995</v>
      </c>
      <c r="AZ596" s="58">
        <v>483.8</v>
      </c>
      <c r="BA596" s="59">
        <v>426.7</v>
      </c>
    </row>
    <row r="597" spans="1:53" x14ac:dyDescent="0.25">
      <c r="A597" s="4">
        <v>42185</v>
      </c>
      <c r="B597" s="8">
        <v>11692</v>
      </c>
      <c r="C597" s="9">
        <v>14606</v>
      </c>
      <c r="D597" s="10">
        <v>526.6</v>
      </c>
      <c r="E597" s="11">
        <v>113</v>
      </c>
      <c r="F597" s="12">
        <v>113.9</v>
      </c>
      <c r="G597" s="13">
        <v>110.6</v>
      </c>
      <c r="H597" s="14">
        <v>126.1</v>
      </c>
      <c r="I597" s="15">
        <v>121.3</v>
      </c>
      <c r="J597" s="16">
        <v>127.4</v>
      </c>
      <c r="K597" s="17">
        <v>102</v>
      </c>
      <c r="L597" s="18">
        <v>101</v>
      </c>
      <c r="M597" s="19">
        <v>100</v>
      </c>
      <c r="N597" s="20">
        <v>101</v>
      </c>
      <c r="O597" s="21">
        <v>107</v>
      </c>
      <c r="P597" s="22">
        <v>104</v>
      </c>
      <c r="Q597" s="23">
        <v>109</v>
      </c>
      <c r="R597" s="24">
        <v>103.2</v>
      </c>
      <c r="S597" s="25">
        <v>659.9</v>
      </c>
      <c r="T597" s="26">
        <v>301.3</v>
      </c>
      <c r="U597" s="27">
        <v>451.4</v>
      </c>
      <c r="V597" s="28">
        <v>561.4</v>
      </c>
      <c r="W597" s="29">
        <v>81.7</v>
      </c>
      <c r="X597" s="30">
        <v>84.7</v>
      </c>
      <c r="Y597" s="31">
        <v>67.5</v>
      </c>
      <c r="Z597" s="32">
        <v>76.599999999999994</v>
      </c>
      <c r="AA597" s="33">
        <v>78.3</v>
      </c>
      <c r="AB597" s="34">
        <v>82.9</v>
      </c>
      <c r="AC597" s="35">
        <v>87.3</v>
      </c>
      <c r="AD597" s="36">
        <v>73.7</v>
      </c>
      <c r="AE597" s="37">
        <v>368.3</v>
      </c>
      <c r="AF597" s="38">
        <v>301.39999999999998</v>
      </c>
      <c r="AG597" s="39">
        <v>428.5</v>
      </c>
      <c r="AH597" s="40">
        <v>103.8</v>
      </c>
      <c r="AI597" s="41">
        <v>99.1</v>
      </c>
      <c r="AJ597" s="42">
        <v>119.8</v>
      </c>
      <c r="AK597" s="43">
        <v>110.1</v>
      </c>
      <c r="AL597" s="44">
        <v>101.6</v>
      </c>
      <c r="AM597" s="45">
        <v>120.7</v>
      </c>
      <c r="AN597" s="46">
        <v>97.8</v>
      </c>
      <c r="AO597" s="47">
        <v>229.381</v>
      </c>
      <c r="AP597" s="48">
        <v>88.2</v>
      </c>
      <c r="AQ597" s="49">
        <v>93</v>
      </c>
      <c r="AR597" s="50">
        <v>127.7</v>
      </c>
      <c r="AS597" s="51">
        <v>133.69999999999999</v>
      </c>
      <c r="AT597" s="52">
        <v>152.1</v>
      </c>
      <c r="AU597" s="53">
        <v>151.9</v>
      </c>
      <c r="AV597" s="54">
        <v>187.83</v>
      </c>
      <c r="AW597" s="55">
        <v>183.22</v>
      </c>
      <c r="AX597" s="56">
        <v>497.1</v>
      </c>
      <c r="AY597" s="57">
        <v>523.29999999999995</v>
      </c>
      <c r="AZ597" s="58">
        <v>485.6</v>
      </c>
      <c r="BA597" s="59">
        <v>430.2</v>
      </c>
    </row>
    <row r="598" spans="1:53" x14ac:dyDescent="0.25">
      <c r="A598" s="4">
        <v>42216</v>
      </c>
      <c r="B598" s="8">
        <v>11767</v>
      </c>
      <c r="C598" s="9">
        <v>14389</v>
      </c>
      <c r="D598" s="10">
        <v>523.1</v>
      </c>
      <c r="E598" s="11">
        <v>113.1</v>
      </c>
      <c r="F598" s="12">
        <v>114.2</v>
      </c>
      <c r="G598" s="13">
        <v>110.6</v>
      </c>
      <c r="H598" s="14">
        <v>129.4</v>
      </c>
      <c r="I598" s="15">
        <v>122.6</v>
      </c>
      <c r="J598" s="16">
        <v>129.19999999999999</v>
      </c>
      <c r="K598" s="17">
        <v>101</v>
      </c>
      <c r="L598" s="18">
        <v>101</v>
      </c>
      <c r="M598" s="19">
        <v>101</v>
      </c>
      <c r="N598" s="20">
        <v>102</v>
      </c>
      <c r="O598" s="21">
        <v>107</v>
      </c>
      <c r="P598" s="22">
        <v>103</v>
      </c>
      <c r="Q598" s="23">
        <v>110</v>
      </c>
      <c r="R598" s="24">
        <v>105</v>
      </c>
      <c r="S598" s="25">
        <v>657.1</v>
      </c>
      <c r="T598" s="26">
        <v>304</v>
      </c>
      <c r="U598" s="27">
        <v>457.1</v>
      </c>
      <c r="V598" s="28">
        <v>569.4</v>
      </c>
      <c r="W598" s="29">
        <v>82.4</v>
      </c>
      <c r="X598" s="30">
        <v>85.4</v>
      </c>
      <c r="Y598" s="31">
        <v>69</v>
      </c>
      <c r="Z598" s="32">
        <v>77.5</v>
      </c>
      <c r="AA598" s="33">
        <v>79.2</v>
      </c>
      <c r="AB598" s="34">
        <v>83.5</v>
      </c>
      <c r="AC598" s="35">
        <v>87.8</v>
      </c>
      <c r="AD598" s="36">
        <v>75.7</v>
      </c>
      <c r="AE598" s="37">
        <v>369.2</v>
      </c>
      <c r="AF598" s="38">
        <v>304</v>
      </c>
      <c r="AG598" s="39">
        <v>432.3</v>
      </c>
      <c r="AH598" s="40">
        <v>105.2</v>
      </c>
      <c r="AI598" s="41">
        <v>99.8</v>
      </c>
      <c r="AJ598" s="42">
        <v>121.3</v>
      </c>
      <c r="AK598" s="43">
        <v>110.2</v>
      </c>
      <c r="AL598" s="44">
        <v>99.6</v>
      </c>
      <c r="AM598" s="45">
        <v>121.9</v>
      </c>
      <c r="AN598" s="46">
        <v>98.2</v>
      </c>
      <c r="AO598" s="47">
        <v>232.56200000000001</v>
      </c>
      <c r="AP598" s="48">
        <v>88.9</v>
      </c>
      <c r="AQ598" s="49">
        <v>93</v>
      </c>
      <c r="AR598" s="50">
        <v>127.4</v>
      </c>
      <c r="AS598" s="51">
        <v>133.1</v>
      </c>
      <c r="AT598" s="52">
        <v>152.19999999999999</v>
      </c>
      <c r="AU598" s="53">
        <v>152.69999999999999</v>
      </c>
      <c r="AV598" s="54">
        <v>190.75</v>
      </c>
      <c r="AW598" s="55">
        <v>185.63</v>
      </c>
      <c r="AX598" s="56">
        <v>499.6</v>
      </c>
      <c r="AY598" s="57">
        <v>529.5</v>
      </c>
      <c r="AZ598" s="58">
        <v>487.6</v>
      </c>
      <c r="BA598" s="59">
        <v>434.3</v>
      </c>
    </row>
    <row r="599" spans="1:53" x14ac:dyDescent="0.25">
      <c r="A599" s="4">
        <v>42247</v>
      </c>
      <c r="B599" s="8">
        <v>11742</v>
      </c>
      <c r="C599" s="9">
        <v>14283</v>
      </c>
      <c r="D599" s="10">
        <v>519.4</v>
      </c>
      <c r="E599" s="11">
        <v>113.4</v>
      </c>
      <c r="F599" s="12">
        <v>114.5</v>
      </c>
      <c r="G599" s="13">
        <v>110.7</v>
      </c>
      <c r="H599" s="14">
        <v>131.9</v>
      </c>
      <c r="I599" s="15">
        <v>123.9</v>
      </c>
      <c r="J599" s="16">
        <v>130.9</v>
      </c>
      <c r="K599" s="17">
        <v>101</v>
      </c>
      <c r="L599" s="18">
        <v>100</v>
      </c>
      <c r="M599" s="19">
        <v>99</v>
      </c>
      <c r="N599" s="20">
        <v>100</v>
      </c>
      <c r="O599" s="21">
        <v>109</v>
      </c>
      <c r="P599" s="22">
        <v>103</v>
      </c>
      <c r="Q599" s="23">
        <v>112</v>
      </c>
      <c r="R599" s="24">
        <v>105.9</v>
      </c>
      <c r="S599" s="25">
        <v>665.6</v>
      </c>
      <c r="T599" s="26">
        <v>305.2</v>
      </c>
      <c r="U599" s="27">
        <v>459.8</v>
      </c>
      <c r="V599" s="28">
        <v>571.1</v>
      </c>
      <c r="W599" s="29">
        <v>84.3</v>
      </c>
      <c r="X599" s="30">
        <v>87.5</v>
      </c>
      <c r="Y599" s="31">
        <v>68.900000000000006</v>
      </c>
      <c r="Z599" s="32">
        <v>79</v>
      </c>
      <c r="AA599" s="33">
        <v>80.8</v>
      </c>
      <c r="AB599" s="34">
        <v>85.8</v>
      </c>
      <c r="AC599" s="35">
        <v>90.4</v>
      </c>
      <c r="AD599" s="36">
        <v>75.900000000000006</v>
      </c>
      <c r="AE599" s="37">
        <v>369</v>
      </c>
      <c r="AF599" s="38">
        <v>304.89999999999998</v>
      </c>
      <c r="AG599" s="39">
        <v>433.3</v>
      </c>
      <c r="AH599" s="40">
        <v>104.9</v>
      </c>
      <c r="AI599" s="41">
        <v>100.1</v>
      </c>
      <c r="AJ599" s="42">
        <v>121.1</v>
      </c>
      <c r="AK599" s="43">
        <v>110.8</v>
      </c>
      <c r="AL599" s="44">
        <v>99</v>
      </c>
      <c r="AM599" s="45">
        <v>123</v>
      </c>
      <c r="AN599" s="46">
        <v>98.6</v>
      </c>
      <c r="AO599" s="47">
        <v>233.48500000000001</v>
      </c>
      <c r="AP599" s="48">
        <v>88.8</v>
      </c>
      <c r="AQ599" s="49">
        <v>95.1</v>
      </c>
      <c r="AR599" s="50">
        <v>128.6</v>
      </c>
      <c r="AS599" s="51">
        <v>134.19999999999999</v>
      </c>
      <c r="AT599" s="52">
        <v>152.9</v>
      </c>
      <c r="AU599" s="53">
        <v>155.69999999999999</v>
      </c>
      <c r="AV599" s="54">
        <v>192.42</v>
      </c>
      <c r="AW599" s="55">
        <v>187.87</v>
      </c>
      <c r="AX599" s="56">
        <v>501.4</v>
      </c>
      <c r="AY599" s="57">
        <v>534.20000000000005</v>
      </c>
      <c r="AZ599" s="58">
        <v>490.3</v>
      </c>
      <c r="BA599" s="59">
        <v>438</v>
      </c>
    </row>
    <row r="600" spans="1:53" x14ac:dyDescent="0.25">
      <c r="A600" s="4">
        <v>42277</v>
      </c>
      <c r="B600" s="8">
        <v>11718</v>
      </c>
      <c r="C600" s="9">
        <v>14266</v>
      </c>
      <c r="D600" s="10">
        <v>515.4</v>
      </c>
      <c r="E600" s="11">
        <v>113.5</v>
      </c>
      <c r="F600" s="12">
        <v>114.7</v>
      </c>
      <c r="G600" s="13">
        <v>110.7</v>
      </c>
      <c r="H600" s="14">
        <v>133.69999999999999</v>
      </c>
      <c r="I600" s="15">
        <v>125.1</v>
      </c>
      <c r="J600" s="16">
        <v>132.4</v>
      </c>
      <c r="K600" s="17">
        <v>101</v>
      </c>
      <c r="L600" s="18">
        <v>99</v>
      </c>
      <c r="M600" s="19">
        <v>100</v>
      </c>
      <c r="N600" s="20">
        <v>98</v>
      </c>
      <c r="O600" s="21">
        <v>108</v>
      </c>
      <c r="P600" s="22">
        <v>103</v>
      </c>
      <c r="Q600" s="23">
        <v>110</v>
      </c>
      <c r="R600" s="24">
        <v>106.1</v>
      </c>
      <c r="S600" s="25">
        <v>656.3</v>
      </c>
      <c r="T600" s="26">
        <v>305.89999999999998</v>
      </c>
      <c r="U600" s="27">
        <v>462</v>
      </c>
      <c r="V600" s="28">
        <v>573.6</v>
      </c>
      <c r="W600" s="29">
        <v>85.4</v>
      </c>
      <c r="X600" s="30">
        <v>88.7</v>
      </c>
      <c r="Y600" s="31">
        <v>69</v>
      </c>
      <c r="Z600" s="32">
        <v>80.3</v>
      </c>
      <c r="AA600" s="33">
        <v>82.1</v>
      </c>
      <c r="AB600" s="34">
        <v>86.6</v>
      </c>
      <c r="AC600" s="35">
        <v>91.4</v>
      </c>
      <c r="AD600" s="36">
        <v>75.599999999999994</v>
      </c>
      <c r="AE600" s="37">
        <v>371.3</v>
      </c>
      <c r="AF600" s="38">
        <v>305.8</v>
      </c>
      <c r="AG600" s="39">
        <v>438.5</v>
      </c>
      <c r="AH600" s="40">
        <v>106.8</v>
      </c>
      <c r="AI600" s="41">
        <v>102.4</v>
      </c>
      <c r="AJ600" s="42">
        <v>123.1</v>
      </c>
      <c r="AK600" s="43">
        <v>111.1</v>
      </c>
      <c r="AL600" s="44">
        <v>103.8</v>
      </c>
      <c r="AM600" s="45">
        <v>122.9</v>
      </c>
      <c r="AN600" s="46">
        <v>99.1</v>
      </c>
      <c r="AO600" s="47">
        <v>233.95599999999999</v>
      </c>
      <c r="AP600" s="48">
        <v>89.5</v>
      </c>
      <c r="AQ600" s="49">
        <v>93.6</v>
      </c>
      <c r="AR600" s="50">
        <v>129.5</v>
      </c>
      <c r="AS600" s="51">
        <v>134.30000000000001</v>
      </c>
      <c r="AT600" s="52">
        <v>156.4</v>
      </c>
      <c r="AU600" s="53">
        <v>157.80000000000001</v>
      </c>
      <c r="AV600" s="54">
        <v>194.36</v>
      </c>
      <c r="AW600" s="55">
        <v>188.22</v>
      </c>
      <c r="AX600" s="56">
        <v>503.1</v>
      </c>
      <c r="AY600" s="57">
        <v>536.9</v>
      </c>
      <c r="AZ600" s="58">
        <v>493.5</v>
      </c>
      <c r="BA600" s="59">
        <v>440.9</v>
      </c>
    </row>
    <row r="601" spans="1:53" x14ac:dyDescent="0.25">
      <c r="A601" s="4">
        <v>42308</v>
      </c>
      <c r="B601" s="8">
        <v>11758</v>
      </c>
      <c r="C601" s="9">
        <v>13922</v>
      </c>
      <c r="D601" s="10">
        <v>511.2</v>
      </c>
      <c r="E601" s="11">
        <v>113.8</v>
      </c>
      <c r="F601" s="12">
        <v>115</v>
      </c>
      <c r="G601" s="13">
        <v>110.8</v>
      </c>
      <c r="H601" s="14">
        <v>135.19999999999999</v>
      </c>
      <c r="I601" s="15">
        <v>125.9</v>
      </c>
      <c r="J601" s="16">
        <v>133.4</v>
      </c>
      <c r="K601" s="17">
        <v>100</v>
      </c>
      <c r="L601" s="18">
        <v>99</v>
      </c>
      <c r="M601" s="19">
        <v>99</v>
      </c>
      <c r="N601" s="20">
        <v>100</v>
      </c>
      <c r="O601" s="21">
        <v>109</v>
      </c>
      <c r="P601" s="22">
        <v>103</v>
      </c>
      <c r="Q601" s="23">
        <v>112</v>
      </c>
      <c r="R601" s="24">
        <v>106.3</v>
      </c>
      <c r="S601" s="25">
        <v>660.6</v>
      </c>
      <c r="T601" s="26">
        <v>302.3</v>
      </c>
      <c r="U601" s="27">
        <v>462.9</v>
      </c>
      <c r="V601" s="28">
        <v>566.5</v>
      </c>
      <c r="W601" s="29">
        <v>86.8</v>
      </c>
      <c r="X601" s="30">
        <v>90.3</v>
      </c>
      <c r="Y601" s="31">
        <v>69.3</v>
      </c>
      <c r="Z601" s="32">
        <v>82</v>
      </c>
      <c r="AA601" s="33">
        <v>84</v>
      </c>
      <c r="AB601" s="34">
        <v>87.5</v>
      </c>
      <c r="AC601" s="35">
        <v>92.3</v>
      </c>
      <c r="AD601" s="36">
        <v>76.2</v>
      </c>
      <c r="AE601" s="37">
        <v>374.4</v>
      </c>
      <c r="AF601" s="38">
        <v>309.5</v>
      </c>
      <c r="AG601" s="39">
        <v>441.2</v>
      </c>
      <c r="AH601" s="40">
        <v>103.7</v>
      </c>
      <c r="AI601" s="41">
        <v>97.6</v>
      </c>
      <c r="AJ601" s="42">
        <v>122.2</v>
      </c>
      <c r="AK601" s="43">
        <v>110.6</v>
      </c>
      <c r="AL601" s="44">
        <v>98.8</v>
      </c>
      <c r="AM601" s="45">
        <v>125.5</v>
      </c>
      <c r="AN601" s="46">
        <v>99.4</v>
      </c>
      <c r="AO601" s="47">
        <v>237.79599999999999</v>
      </c>
      <c r="AP601" s="48">
        <v>89.7</v>
      </c>
      <c r="AQ601" s="49">
        <v>93.9</v>
      </c>
      <c r="AR601" s="50">
        <v>129.6</v>
      </c>
      <c r="AS601" s="51">
        <v>135.4</v>
      </c>
      <c r="AT601" s="52">
        <v>161.5</v>
      </c>
      <c r="AU601" s="53">
        <v>160.4</v>
      </c>
      <c r="AV601" s="54">
        <v>197.1</v>
      </c>
      <c r="AW601" s="55">
        <v>190.91</v>
      </c>
      <c r="AX601" s="56">
        <v>505.3</v>
      </c>
      <c r="AY601" s="57">
        <v>538.5</v>
      </c>
      <c r="AZ601" s="58">
        <v>496.6</v>
      </c>
      <c r="BA601" s="59">
        <v>443.7</v>
      </c>
    </row>
    <row r="602" spans="1:53" x14ac:dyDescent="0.25">
      <c r="A602" s="4">
        <v>42338</v>
      </c>
      <c r="B602" s="8">
        <v>11859</v>
      </c>
      <c r="C602" s="9">
        <v>14065</v>
      </c>
      <c r="D602" s="10">
        <v>506.7</v>
      </c>
      <c r="E602" s="11">
        <v>114</v>
      </c>
      <c r="F602" s="12">
        <v>115.2</v>
      </c>
      <c r="G602" s="13">
        <v>110.8</v>
      </c>
      <c r="H602" s="14">
        <v>137.1</v>
      </c>
      <c r="I602" s="15">
        <v>126.9</v>
      </c>
      <c r="J602" s="16">
        <v>134.80000000000001</v>
      </c>
      <c r="K602" s="17">
        <v>101</v>
      </c>
      <c r="L602" s="18">
        <v>99</v>
      </c>
      <c r="M602" s="19">
        <v>99</v>
      </c>
      <c r="N602" s="20">
        <v>100</v>
      </c>
      <c r="O602" s="21">
        <v>108</v>
      </c>
      <c r="P602" s="22">
        <v>105</v>
      </c>
      <c r="Q602" s="23">
        <v>110</v>
      </c>
      <c r="R602" s="24">
        <v>107.1</v>
      </c>
      <c r="S602" s="3" t="s">
        <v>1259</v>
      </c>
      <c r="T602" s="26">
        <v>293.39999999999998</v>
      </c>
      <c r="U602" s="27">
        <v>457</v>
      </c>
      <c r="V602" s="28">
        <v>557</v>
      </c>
      <c r="W602" s="29">
        <v>86.4</v>
      </c>
      <c r="X602" s="30">
        <v>89.8</v>
      </c>
      <c r="Y602" s="31">
        <v>68.599999999999994</v>
      </c>
      <c r="Z602" s="32">
        <v>82.2</v>
      </c>
      <c r="AA602" s="33">
        <v>84.1</v>
      </c>
      <c r="AB602" s="34">
        <v>86.4</v>
      </c>
      <c r="AC602" s="35">
        <v>91.2</v>
      </c>
      <c r="AD602" s="36">
        <v>75.2</v>
      </c>
      <c r="AE602" s="37">
        <v>377.5</v>
      </c>
      <c r="AF602" s="38">
        <v>312.10000000000002</v>
      </c>
      <c r="AG602" s="39">
        <v>441.2</v>
      </c>
      <c r="AH602" s="40">
        <v>104.3</v>
      </c>
      <c r="AI602" s="41">
        <v>98.7</v>
      </c>
      <c r="AJ602" s="42">
        <v>123.5</v>
      </c>
      <c r="AK602" s="43">
        <v>111.2</v>
      </c>
      <c r="AL602" s="44">
        <v>98.8</v>
      </c>
      <c r="AM602" s="45">
        <v>124.2</v>
      </c>
      <c r="AN602" s="46">
        <v>99.8</v>
      </c>
      <c r="AO602" s="47">
        <v>234.61</v>
      </c>
      <c r="AP602" s="48">
        <v>89.8</v>
      </c>
      <c r="AQ602" s="49">
        <v>95.3</v>
      </c>
      <c r="AR602" s="50">
        <v>129.19999999999999</v>
      </c>
      <c r="AS602" s="51">
        <v>135.9</v>
      </c>
      <c r="AT602" s="52">
        <v>162.6</v>
      </c>
      <c r="AU602" s="53">
        <v>163.9</v>
      </c>
      <c r="AV602" s="54">
        <v>199.59</v>
      </c>
      <c r="AW602" s="55">
        <v>192.65</v>
      </c>
      <c r="AX602" s="56">
        <v>508.4</v>
      </c>
      <c r="AY602" s="57">
        <v>540</v>
      </c>
      <c r="AZ602" s="58">
        <v>499.1</v>
      </c>
      <c r="BA602" s="59">
        <v>447.9</v>
      </c>
    </row>
    <row r="603" spans="1:53" x14ac:dyDescent="0.25">
      <c r="A603" s="4">
        <v>42369</v>
      </c>
      <c r="B603" s="8">
        <v>11908</v>
      </c>
      <c r="C603" s="9">
        <v>14046</v>
      </c>
      <c r="D603" s="10">
        <v>502.2</v>
      </c>
      <c r="E603" s="11">
        <v>114.1</v>
      </c>
      <c r="F603" s="12">
        <v>115.4</v>
      </c>
      <c r="G603" s="13">
        <v>110.9</v>
      </c>
      <c r="H603" s="14">
        <v>139.4</v>
      </c>
      <c r="I603" s="15">
        <v>127.4</v>
      </c>
      <c r="J603" s="16">
        <v>135.5</v>
      </c>
      <c r="K603" s="17">
        <v>100</v>
      </c>
      <c r="L603" s="18">
        <v>99</v>
      </c>
      <c r="M603" s="19">
        <v>99</v>
      </c>
      <c r="N603" s="20">
        <v>99</v>
      </c>
      <c r="O603" s="21">
        <v>109</v>
      </c>
      <c r="P603" s="22">
        <v>103</v>
      </c>
      <c r="Q603" s="23">
        <v>112</v>
      </c>
      <c r="R603" s="24">
        <v>107.5</v>
      </c>
      <c r="S603" s="3" t="s">
        <v>1259</v>
      </c>
      <c r="T603" s="26">
        <v>285</v>
      </c>
      <c r="U603" s="27">
        <v>451.1</v>
      </c>
      <c r="V603" s="28">
        <v>540</v>
      </c>
      <c r="W603" s="29">
        <v>86.8</v>
      </c>
      <c r="X603" s="30">
        <v>90.2</v>
      </c>
      <c r="Y603" s="31">
        <v>69.5</v>
      </c>
      <c r="Z603" s="32">
        <v>83.2</v>
      </c>
      <c r="AA603" s="33">
        <v>85.1</v>
      </c>
      <c r="AB603" s="34">
        <v>86</v>
      </c>
      <c r="AC603" s="35">
        <v>90.7</v>
      </c>
      <c r="AD603" s="36">
        <v>75.7</v>
      </c>
      <c r="AE603" s="37">
        <v>380.4</v>
      </c>
      <c r="AF603" s="38">
        <v>313.39999999999998</v>
      </c>
      <c r="AG603" s="39">
        <v>448.5</v>
      </c>
      <c r="AH603" s="40">
        <v>104.5</v>
      </c>
      <c r="AI603" s="41">
        <v>99.9</v>
      </c>
      <c r="AJ603" s="42">
        <v>123.8</v>
      </c>
      <c r="AK603" s="43">
        <v>112.3</v>
      </c>
      <c r="AL603" s="44">
        <v>105.3</v>
      </c>
      <c r="AM603" s="45">
        <v>124.5</v>
      </c>
      <c r="AN603" s="46">
        <v>100</v>
      </c>
      <c r="AO603" s="47">
        <v>233.24199999999999</v>
      </c>
      <c r="AP603" s="48">
        <v>89.5</v>
      </c>
      <c r="AQ603" s="49">
        <v>96.3</v>
      </c>
      <c r="AR603" s="50">
        <v>129.30000000000001</v>
      </c>
      <c r="AS603" s="51">
        <v>137.5</v>
      </c>
      <c r="AT603" s="52">
        <v>160.9</v>
      </c>
      <c r="AU603" s="53">
        <v>168.8</v>
      </c>
      <c r="AV603" s="54">
        <v>201.28</v>
      </c>
      <c r="AW603" s="55">
        <v>194.51</v>
      </c>
      <c r="AX603" s="56">
        <v>511.9</v>
      </c>
      <c r="AY603" s="57">
        <v>541.9</v>
      </c>
      <c r="AZ603" s="58">
        <v>500.9</v>
      </c>
      <c r="BA603" s="59">
        <v>453.8</v>
      </c>
    </row>
    <row r="604" spans="1:53" x14ac:dyDescent="0.25">
      <c r="A604" s="4">
        <v>42400</v>
      </c>
      <c r="B604" s="8">
        <v>11982</v>
      </c>
      <c r="C604" s="9">
        <v>14058</v>
      </c>
      <c r="D604" s="10">
        <v>497.4</v>
      </c>
      <c r="E604" s="11">
        <v>114.2</v>
      </c>
      <c r="F604" s="3" t="s">
        <v>1259</v>
      </c>
      <c r="G604" s="13">
        <v>110.9</v>
      </c>
      <c r="H604" s="3" t="s">
        <v>1259</v>
      </c>
      <c r="I604" s="3" t="s">
        <v>1259</v>
      </c>
      <c r="J604" s="3" t="s">
        <v>1259</v>
      </c>
      <c r="K604" s="17">
        <v>100</v>
      </c>
      <c r="L604" s="18">
        <v>100</v>
      </c>
      <c r="M604" s="19">
        <v>99</v>
      </c>
      <c r="N604" s="20">
        <v>100</v>
      </c>
      <c r="O604" s="21">
        <v>107</v>
      </c>
      <c r="P604" s="22">
        <v>102</v>
      </c>
      <c r="Q604" s="23">
        <v>110</v>
      </c>
      <c r="R604" s="24">
        <v>107.7</v>
      </c>
      <c r="S604" s="3" t="s">
        <v>1259</v>
      </c>
      <c r="T604" s="26">
        <v>279</v>
      </c>
      <c r="U604" s="27">
        <v>447</v>
      </c>
      <c r="V604" s="28">
        <v>533.70000000000005</v>
      </c>
      <c r="W604" s="29">
        <v>86.4</v>
      </c>
      <c r="X604" s="30">
        <v>89.8</v>
      </c>
      <c r="Y604" s="31">
        <v>69.2</v>
      </c>
      <c r="Z604" s="32">
        <v>83.3</v>
      </c>
      <c r="AA604" s="33">
        <v>85.1</v>
      </c>
      <c r="AB604" s="34">
        <v>85</v>
      </c>
      <c r="AC604" s="35">
        <v>89.7</v>
      </c>
      <c r="AD604" s="36">
        <v>74.2</v>
      </c>
      <c r="AE604" s="37">
        <v>381.4</v>
      </c>
      <c r="AF604" s="38">
        <v>315.89999999999998</v>
      </c>
      <c r="AG604" s="39">
        <v>451.4</v>
      </c>
      <c r="AH604" s="40">
        <v>107.2</v>
      </c>
      <c r="AI604" s="41">
        <v>100.7</v>
      </c>
      <c r="AJ604" s="42">
        <v>126.8</v>
      </c>
      <c r="AK604" s="43">
        <v>115.3</v>
      </c>
      <c r="AL604" s="44">
        <v>103.3</v>
      </c>
      <c r="AM604" s="45">
        <v>129.1</v>
      </c>
      <c r="AN604" s="46">
        <v>100.1</v>
      </c>
      <c r="AO604" s="47">
        <v>238.934</v>
      </c>
      <c r="AP604" s="48">
        <v>90.6</v>
      </c>
      <c r="AQ604" s="49">
        <v>96.5</v>
      </c>
      <c r="AR604" s="50">
        <v>128.6</v>
      </c>
      <c r="AS604" s="51">
        <v>138.30000000000001</v>
      </c>
      <c r="AT604" s="52">
        <v>160.1</v>
      </c>
      <c r="AU604" s="53">
        <v>169.7</v>
      </c>
      <c r="AV604" s="54">
        <v>202.32</v>
      </c>
      <c r="AW604" s="55">
        <v>193.26</v>
      </c>
      <c r="AX604" s="56">
        <v>515.1</v>
      </c>
      <c r="AY604" s="57">
        <v>543.70000000000005</v>
      </c>
      <c r="AZ604" s="58">
        <v>502.4</v>
      </c>
      <c r="BA604" s="59">
        <v>460.3</v>
      </c>
    </row>
    <row r="605" spans="1:53" x14ac:dyDescent="0.25">
      <c r="A605" s="4">
        <v>42429</v>
      </c>
      <c r="B605" s="8">
        <v>11947.4</v>
      </c>
      <c r="C605" s="9">
        <v>13825.5</v>
      </c>
      <c r="D605" s="10">
        <v>492.6</v>
      </c>
      <c r="E605" s="11">
        <v>114.4</v>
      </c>
      <c r="F605" s="3" t="s">
        <v>1259</v>
      </c>
      <c r="G605" s="13">
        <v>110.8</v>
      </c>
      <c r="H605" s="3" t="s">
        <v>1259</v>
      </c>
      <c r="I605" s="3" t="s">
        <v>1259</v>
      </c>
      <c r="J605" s="3" t="s">
        <v>1259</v>
      </c>
      <c r="K605" s="17">
        <v>101</v>
      </c>
      <c r="L605" s="18">
        <v>100</v>
      </c>
      <c r="M605" s="19">
        <v>99</v>
      </c>
      <c r="N605" s="20">
        <v>100</v>
      </c>
      <c r="O605" s="21">
        <v>108</v>
      </c>
      <c r="P605" s="22">
        <v>104</v>
      </c>
      <c r="Q605" s="23">
        <v>110</v>
      </c>
      <c r="R605" s="24">
        <v>107.8</v>
      </c>
      <c r="S605" s="3" t="s">
        <v>1259</v>
      </c>
      <c r="T605" s="26">
        <v>273.7</v>
      </c>
      <c r="U605" s="27">
        <v>439.4</v>
      </c>
      <c r="V605" s="28">
        <v>533.5</v>
      </c>
      <c r="W605" s="29">
        <v>86.4</v>
      </c>
      <c r="X605" s="30">
        <v>89.8</v>
      </c>
      <c r="Y605" s="31">
        <v>69.7</v>
      </c>
      <c r="Z605" s="32">
        <v>83.4</v>
      </c>
      <c r="AA605" s="33">
        <v>85.3</v>
      </c>
      <c r="AB605" s="34">
        <v>84.9</v>
      </c>
      <c r="AC605" s="35">
        <v>89.4</v>
      </c>
      <c r="AD605" s="36">
        <v>75.3</v>
      </c>
      <c r="AE605" s="37">
        <v>384</v>
      </c>
      <c r="AF605" s="38">
        <v>319.3</v>
      </c>
      <c r="AG605" s="39">
        <v>453.2</v>
      </c>
      <c r="AH605" s="40">
        <v>105.3</v>
      </c>
      <c r="AI605" s="41">
        <v>100.6</v>
      </c>
      <c r="AJ605" s="42">
        <v>126.5</v>
      </c>
      <c r="AK605" s="43">
        <v>113.3</v>
      </c>
      <c r="AL605" s="44">
        <v>105.5</v>
      </c>
      <c r="AM605" s="45">
        <v>128</v>
      </c>
      <c r="AN605" s="46">
        <v>100.2</v>
      </c>
      <c r="AO605" s="47">
        <v>234.83</v>
      </c>
      <c r="AP605" s="48">
        <v>90.7</v>
      </c>
      <c r="AQ605" s="49">
        <v>96.4</v>
      </c>
      <c r="AR605" s="50">
        <v>128.80000000000001</v>
      </c>
      <c r="AS605" s="51">
        <v>139.19999999999999</v>
      </c>
      <c r="AT605" s="52">
        <v>159.9</v>
      </c>
      <c r="AU605" s="53">
        <v>170.3</v>
      </c>
      <c r="AV605" s="54">
        <v>203.95</v>
      </c>
      <c r="AW605" s="55">
        <v>196.54</v>
      </c>
      <c r="AX605" s="56">
        <v>517.5</v>
      </c>
      <c r="AY605" s="57">
        <v>545.4</v>
      </c>
      <c r="AZ605" s="58">
        <v>504.2</v>
      </c>
      <c r="BA605" s="59">
        <v>465.7</v>
      </c>
    </row>
    <row r="606" spans="1:53" x14ac:dyDescent="0.25">
      <c r="A606" s="4">
        <v>42460</v>
      </c>
      <c r="B606" s="8">
        <v>11922</v>
      </c>
      <c r="C606" s="9">
        <v>13939</v>
      </c>
      <c r="D606" s="10">
        <v>487.7</v>
      </c>
      <c r="E606" s="11">
        <v>114.6</v>
      </c>
      <c r="F606" s="3" t="s">
        <v>1259</v>
      </c>
      <c r="G606" s="13">
        <v>110.8</v>
      </c>
      <c r="H606" s="3" t="s">
        <v>1259</v>
      </c>
      <c r="I606" s="3" t="s">
        <v>1259</v>
      </c>
      <c r="J606" s="3" t="s">
        <v>1259</v>
      </c>
      <c r="K606" s="17">
        <v>101</v>
      </c>
      <c r="L606" s="18">
        <v>99</v>
      </c>
      <c r="M606" s="19">
        <v>99</v>
      </c>
      <c r="N606" s="20">
        <v>100</v>
      </c>
      <c r="O606" s="21">
        <v>106</v>
      </c>
      <c r="P606" s="22">
        <v>103</v>
      </c>
      <c r="Q606" s="23">
        <v>108</v>
      </c>
      <c r="R606" s="24">
        <v>108.7</v>
      </c>
      <c r="S606" s="3" t="s">
        <v>1259</v>
      </c>
      <c r="T606" s="26">
        <v>271.2</v>
      </c>
      <c r="U606" s="27">
        <v>426.8</v>
      </c>
      <c r="V606" s="28">
        <v>528.6</v>
      </c>
      <c r="W606" s="29">
        <v>86.7</v>
      </c>
      <c r="X606" s="30">
        <v>90.1</v>
      </c>
      <c r="Y606" s="31">
        <v>69.5</v>
      </c>
      <c r="Z606" s="32">
        <v>83.2</v>
      </c>
      <c r="AA606" s="33">
        <v>85</v>
      </c>
      <c r="AB606" s="34">
        <v>85.7</v>
      </c>
      <c r="AC606" s="35">
        <v>90.5</v>
      </c>
      <c r="AD606" s="36">
        <v>74.900000000000006</v>
      </c>
      <c r="AE606" s="37">
        <v>388.4</v>
      </c>
      <c r="AF606" s="38">
        <v>319.5</v>
      </c>
      <c r="AG606" s="39">
        <v>456.5</v>
      </c>
      <c r="AH606" s="40">
        <v>107.6</v>
      </c>
      <c r="AI606" s="41">
        <v>102</v>
      </c>
      <c r="AJ606" s="42">
        <v>127.3</v>
      </c>
      <c r="AK606" s="43">
        <v>115.1</v>
      </c>
      <c r="AL606" s="44">
        <v>106</v>
      </c>
      <c r="AM606" s="45">
        <v>127</v>
      </c>
      <c r="AN606" s="46">
        <v>100.2</v>
      </c>
      <c r="AO606" s="47">
        <v>235.79900000000001</v>
      </c>
      <c r="AP606" s="48">
        <v>91.2</v>
      </c>
      <c r="AQ606" s="49">
        <v>97.4</v>
      </c>
      <c r="AR606" s="50">
        <v>129.4</v>
      </c>
      <c r="AS606" s="51">
        <v>138.80000000000001</v>
      </c>
      <c r="AT606" s="52">
        <v>160</v>
      </c>
      <c r="AU606" s="53">
        <v>169.5</v>
      </c>
      <c r="AV606" s="54">
        <v>206.22</v>
      </c>
      <c r="AW606" s="55">
        <v>199.02</v>
      </c>
      <c r="AX606" s="56">
        <v>519.29999999999995</v>
      </c>
      <c r="AY606" s="57">
        <v>546.79999999999995</v>
      </c>
      <c r="AZ606" s="58">
        <v>507.2</v>
      </c>
      <c r="BA606" s="59">
        <v>468.9</v>
      </c>
    </row>
    <row r="607" spans="1:53" x14ac:dyDescent="0.25">
      <c r="A607" s="4">
        <v>42490</v>
      </c>
      <c r="B607" s="8">
        <v>11838</v>
      </c>
      <c r="C607" s="9">
        <v>13866</v>
      </c>
      <c r="D607" s="10">
        <v>482.7</v>
      </c>
      <c r="E607" s="11">
        <v>114.9</v>
      </c>
      <c r="F607" s="3" t="s">
        <v>1259</v>
      </c>
      <c r="G607" s="13">
        <v>110.9</v>
      </c>
      <c r="H607" s="3" t="s">
        <v>1259</v>
      </c>
      <c r="I607" s="3" t="s">
        <v>1259</v>
      </c>
      <c r="J607" s="3" t="s">
        <v>1259</v>
      </c>
      <c r="K607" s="17">
        <v>100</v>
      </c>
      <c r="L607" s="18">
        <v>99</v>
      </c>
      <c r="M607" s="19">
        <v>98</v>
      </c>
      <c r="N607" s="20">
        <v>100</v>
      </c>
      <c r="O607" s="21">
        <v>111</v>
      </c>
      <c r="P607" s="22">
        <v>104</v>
      </c>
      <c r="Q607" s="23">
        <v>115</v>
      </c>
      <c r="R607" s="24">
        <v>109.5</v>
      </c>
      <c r="S607" s="3" t="s">
        <v>1259</v>
      </c>
      <c r="T607" s="26">
        <v>273.10000000000002</v>
      </c>
      <c r="U607" s="27">
        <v>420.8</v>
      </c>
      <c r="V607" s="28">
        <v>531.5</v>
      </c>
      <c r="W607" s="3" t="s">
        <v>1259</v>
      </c>
      <c r="X607" s="3" t="s">
        <v>1259</v>
      </c>
      <c r="Y607" s="3" t="s">
        <v>1259</v>
      </c>
      <c r="Z607" s="3" t="s">
        <v>1259</v>
      </c>
      <c r="AA607" s="3" t="s">
        <v>1259</v>
      </c>
      <c r="AB607" s="3" t="s">
        <v>1259</v>
      </c>
      <c r="AC607" s="3" t="s">
        <v>1259</v>
      </c>
      <c r="AD607" s="3" t="s">
        <v>1259</v>
      </c>
      <c r="AE607" s="37">
        <v>389.6</v>
      </c>
      <c r="AF607" s="38">
        <v>321</v>
      </c>
      <c r="AG607" s="39">
        <v>459.8</v>
      </c>
      <c r="AH607" s="40">
        <v>107.7</v>
      </c>
      <c r="AI607" s="41">
        <v>101.7</v>
      </c>
      <c r="AJ607" s="42">
        <v>127.6</v>
      </c>
      <c r="AK607" s="43">
        <v>114.8</v>
      </c>
      <c r="AL607" s="44">
        <v>106</v>
      </c>
      <c r="AM607" s="45">
        <v>127</v>
      </c>
      <c r="AN607" s="46">
        <v>100.2</v>
      </c>
      <c r="AO607" s="47">
        <v>239.52199999999999</v>
      </c>
      <c r="AP607" s="48">
        <v>91.4</v>
      </c>
      <c r="AQ607" s="49">
        <v>98.8</v>
      </c>
      <c r="AR607" s="50">
        <v>131.1</v>
      </c>
      <c r="AS607" s="51">
        <v>139.30000000000001</v>
      </c>
      <c r="AT607" s="52">
        <v>160.80000000000001</v>
      </c>
      <c r="AU607" s="53">
        <v>176.6</v>
      </c>
      <c r="AV607" s="54">
        <v>208.52</v>
      </c>
      <c r="AW607" s="55">
        <v>200.56</v>
      </c>
      <c r="AX607" s="56">
        <v>520.5</v>
      </c>
      <c r="AY607" s="57">
        <v>547.29999999999995</v>
      </c>
      <c r="AZ607" s="58">
        <v>510.3</v>
      </c>
      <c r="BA607" s="59">
        <v>469.9</v>
      </c>
    </row>
    <row r="608" spans="1:53" x14ac:dyDescent="0.25">
      <c r="A608" s="4">
        <v>42521</v>
      </c>
      <c r="B608" s="8">
        <v>11817</v>
      </c>
      <c r="C608" s="9">
        <v>14000</v>
      </c>
      <c r="D608" s="3" t="s">
        <v>1259</v>
      </c>
      <c r="E608" s="11">
        <v>115.7</v>
      </c>
      <c r="F608" s="3" t="s">
        <v>1259</v>
      </c>
      <c r="G608" s="13">
        <v>111.3</v>
      </c>
      <c r="H608" s="3" t="s">
        <v>1259</v>
      </c>
      <c r="I608" s="3" t="s">
        <v>1259</v>
      </c>
      <c r="J608" s="3" t="s">
        <v>1259</v>
      </c>
      <c r="K608" s="17">
        <v>102</v>
      </c>
      <c r="L608" s="18">
        <v>100</v>
      </c>
      <c r="M608" s="19">
        <v>100</v>
      </c>
      <c r="N608" s="20">
        <v>101</v>
      </c>
      <c r="O608" s="21">
        <v>111</v>
      </c>
      <c r="P608" s="22">
        <v>106</v>
      </c>
      <c r="Q608" s="23">
        <v>113</v>
      </c>
      <c r="R608" s="24">
        <v>110.8</v>
      </c>
      <c r="S608" s="3" t="s">
        <v>1259</v>
      </c>
      <c r="T608" s="26">
        <v>275.5</v>
      </c>
      <c r="U608" s="27">
        <v>417.9</v>
      </c>
      <c r="V608" s="28">
        <v>524.4</v>
      </c>
      <c r="W608" s="3" t="s">
        <v>1259</v>
      </c>
      <c r="X608" s="3" t="s">
        <v>1259</v>
      </c>
      <c r="Y608" s="3" t="s">
        <v>1259</v>
      </c>
      <c r="Z608" s="3" t="s">
        <v>1259</v>
      </c>
      <c r="AA608" s="3" t="s">
        <v>1259</v>
      </c>
      <c r="AB608" s="3" t="s">
        <v>1259</v>
      </c>
      <c r="AC608" s="3" t="s">
        <v>1259</v>
      </c>
      <c r="AD608" s="3" t="s">
        <v>1259</v>
      </c>
      <c r="AE608" s="3" t="s">
        <v>1259</v>
      </c>
      <c r="AF608" s="38">
        <v>323.5</v>
      </c>
      <c r="AG608" s="39">
        <v>465.1</v>
      </c>
      <c r="AH608" s="3" t="s">
        <v>1259</v>
      </c>
      <c r="AI608" s="3" t="s">
        <v>1259</v>
      </c>
      <c r="AJ608" s="3" t="s">
        <v>1259</v>
      </c>
      <c r="AK608" s="3" t="s">
        <v>1259</v>
      </c>
      <c r="AL608" s="3" t="s">
        <v>1259</v>
      </c>
      <c r="AM608" s="3" t="s">
        <v>1259</v>
      </c>
      <c r="AN608" s="46">
        <v>100.3</v>
      </c>
      <c r="AO608" s="47">
        <v>236.73</v>
      </c>
      <c r="AP608" s="48">
        <v>91.7</v>
      </c>
      <c r="AQ608" s="3" t="s">
        <v>1259</v>
      </c>
      <c r="AR608" s="50">
        <v>133.5</v>
      </c>
      <c r="AS608" s="51">
        <v>139.19999999999999</v>
      </c>
      <c r="AT608" s="52">
        <v>160.1</v>
      </c>
      <c r="AU608" s="53">
        <v>175.2</v>
      </c>
      <c r="AV608" s="54">
        <v>211.9</v>
      </c>
      <c r="AW608" s="55">
        <v>203.21</v>
      </c>
      <c r="AX608" s="56">
        <v>521.29999999999995</v>
      </c>
      <c r="AY608" s="57">
        <v>546.79999999999995</v>
      </c>
      <c r="AZ608" s="58">
        <v>513.4</v>
      </c>
      <c r="BA608" s="59">
        <v>469.8</v>
      </c>
    </row>
    <row r="609" spans="1:53" x14ac:dyDescent="0.25">
      <c r="A609" s="4">
        <v>42551</v>
      </c>
      <c r="B609" s="8">
        <v>11816</v>
      </c>
      <c r="C609" s="9">
        <v>14046</v>
      </c>
      <c r="D609" s="3" t="s">
        <v>1259</v>
      </c>
      <c r="E609" s="3" t="s">
        <v>1259</v>
      </c>
      <c r="F609" s="3" t="s">
        <v>1259</v>
      </c>
      <c r="G609" s="3" t="s">
        <v>1259</v>
      </c>
      <c r="H609" s="3" t="s">
        <v>1259</v>
      </c>
      <c r="I609" s="3" t="s">
        <v>1259</v>
      </c>
      <c r="J609" s="3" t="s">
        <v>1259</v>
      </c>
      <c r="K609" s="17">
        <v>102</v>
      </c>
      <c r="L609" s="18">
        <v>100</v>
      </c>
      <c r="M609" s="19">
        <v>99</v>
      </c>
      <c r="N609" s="20">
        <v>100</v>
      </c>
      <c r="O609" s="21">
        <v>110</v>
      </c>
      <c r="P609" s="22">
        <v>105</v>
      </c>
      <c r="Q609" s="23">
        <v>112</v>
      </c>
      <c r="R609" s="3" t="s">
        <v>1259</v>
      </c>
      <c r="S609" s="3" t="s">
        <v>1259</v>
      </c>
      <c r="T609" s="26">
        <v>275.7</v>
      </c>
      <c r="U609" s="27">
        <v>419.2</v>
      </c>
      <c r="V609" s="28">
        <v>521.20000000000005</v>
      </c>
      <c r="W609" s="3" t="s">
        <v>1259</v>
      </c>
      <c r="X609" s="3" t="s">
        <v>1259</v>
      </c>
      <c r="Y609" s="3" t="s">
        <v>1259</v>
      </c>
      <c r="Z609" s="3" t="s">
        <v>1259</v>
      </c>
      <c r="AA609" s="3" t="s">
        <v>1259</v>
      </c>
      <c r="AB609" s="3" t="s">
        <v>1259</v>
      </c>
      <c r="AC609" s="3" t="s">
        <v>1259</v>
      </c>
      <c r="AD609" s="3" t="s">
        <v>1259</v>
      </c>
      <c r="AE609" s="3" t="s">
        <v>1259</v>
      </c>
      <c r="AF609" s="38">
        <v>325.7</v>
      </c>
      <c r="AG609" s="39">
        <v>475.3</v>
      </c>
      <c r="AH609" s="3" t="s">
        <v>1259</v>
      </c>
      <c r="AI609" s="3" t="s">
        <v>1259</v>
      </c>
      <c r="AJ609" s="3" t="s">
        <v>1259</v>
      </c>
      <c r="AK609" s="3" t="s">
        <v>1259</v>
      </c>
      <c r="AL609" s="3" t="s">
        <v>1259</v>
      </c>
      <c r="AM609" s="3" t="s">
        <v>1259</v>
      </c>
      <c r="AN609" s="46">
        <v>100.4</v>
      </c>
      <c r="AO609" s="47">
        <v>242.089</v>
      </c>
      <c r="AP609" s="48">
        <v>92.3</v>
      </c>
      <c r="AQ609" s="3" t="s">
        <v>1259</v>
      </c>
      <c r="AR609" s="50">
        <v>133.69999999999999</v>
      </c>
      <c r="AS609" s="51">
        <v>139.1</v>
      </c>
      <c r="AT609" s="52">
        <v>162.1</v>
      </c>
      <c r="AU609" s="53">
        <v>173.7</v>
      </c>
      <c r="AV609" s="3" t="s">
        <v>1259</v>
      </c>
      <c r="AW609" s="3" t="s">
        <v>1259</v>
      </c>
      <c r="AX609" s="56">
        <v>521.4</v>
      </c>
      <c r="AY609" s="57">
        <v>545.79999999999995</v>
      </c>
      <c r="AZ609" s="58">
        <v>515.79999999999995</v>
      </c>
      <c r="BA609" s="59">
        <v>468.6</v>
      </c>
    </row>
    <row r="610" spans="1:53" x14ac:dyDescent="0.25">
      <c r="A610" s="4">
        <v>42582</v>
      </c>
      <c r="B610" s="3" t="s">
        <v>1259</v>
      </c>
      <c r="C610" s="3" t="s">
        <v>1259</v>
      </c>
      <c r="D610" s="3" t="s">
        <v>1259</v>
      </c>
      <c r="E610" s="3" t="s">
        <v>1259</v>
      </c>
      <c r="F610" s="3" t="s">
        <v>1259</v>
      </c>
      <c r="G610" s="3" t="s">
        <v>1259</v>
      </c>
      <c r="H610" s="3" t="s">
        <v>1259</v>
      </c>
      <c r="I610" s="3" t="s">
        <v>1259</v>
      </c>
      <c r="J610" s="3" t="s">
        <v>1259</v>
      </c>
      <c r="K610" s="3" t="s">
        <v>1259</v>
      </c>
      <c r="L610" s="3" t="s">
        <v>1259</v>
      </c>
      <c r="M610" s="3" t="s">
        <v>1259</v>
      </c>
      <c r="N610" s="3" t="s">
        <v>1259</v>
      </c>
      <c r="O610" s="3" t="s">
        <v>1259</v>
      </c>
      <c r="P610" s="3" t="s">
        <v>1259</v>
      </c>
      <c r="Q610" s="3" t="s">
        <v>1259</v>
      </c>
      <c r="R610" s="3" t="s">
        <v>1259</v>
      </c>
      <c r="S610" s="3" t="s">
        <v>1259</v>
      </c>
      <c r="T610" s="3" t="s">
        <v>1259</v>
      </c>
      <c r="U610" s="3" t="s">
        <v>1259</v>
      </c>
      <c r="V610" s="3" t="s">
        <v>1259</v>
      </c>
      <c r="W610" s="3" t="s">
        <v>1259</v>
      </c>
      <c r="X610" s="3" t="s">
        <v>1259</v>
      </c>
      <c r="Y610" s="3" t="s">
        <v>1259</v>
      </c>
      <c r="Z610" s="3" t="s">
        <v>1259</v>
      </c>
      <c r="AA610" s="3" t="s">
        <v>1259</v>
      </c>
      <c r="AB610" s="3" t="s">
        <v>1259</v>
      </c>
      <c r="AC610" s="3" t="s">
        <v>1259</v>
      </c>
      <c r="AD610" s="3" t="s">
        <v>1259</v>
      </c>
      <c r="AE610" s="3" t="s">
        <v>1259</v>
      </c>
      <c r="AF610" s="38">
        <v>328.7</v>
      </c>
      <c r="AG610" s="3" t="s">
        <v>1259</v>
      </c>
      <c r="AH610" s="3" t="s">
        <v>1259</v>
      </c>
      <c r="AI610" s="3" t="s">
        <v>1259</v>
      </c>
      <c r="AJ610" s="3" t="s">
        <v>1259</v>
      </c>
      <c r="AK610" s="3" t="s">
        <v>1259</v>
      </c>
      <c r="AL610" s="3" t="s">
        <v>1259</v>
      </c>
      <c r="AM610" s="3" t="s">
        <v>1259</v>
      </c>
      <c r="AN610" s="3" t="s">
        <v>1259</v>
      </c>
      <c r="AO610" s="3" t="s">
        <v>1259</v>
      </c>
      <c r="AP610" s="3" t="s">
        <v>1259</v>
      </c>
      <c r="AQ610" s="3" t="s">
        <v>1259</v>
      </c>
      <c r="AR610" s="3" t="s">
        <v>1259</v>
      </c>
      <c r="AS610" s="3" t="s">
        <v>1259</v>
      </c>
      <c r="AT610" s="3" t="s">
        <v>1259</v>
      </c>
      <c r="AU610" s="3" t="s">
        <v>1259</v>
      </c>
      <c r="AV610" s="3" t="s">
        <v>1259</v>
      </c>
      <c r="AW610" s="3" t="s">
        <v>1259</v>
      </c>
      <c r="AX610" s="3" t="s">
        <v>1259</v>
      </c>
      <c r="AY610" s="3" t="s">
        <v>1259</v>
      </c>
      <c r="AZ610" s="3" t="s">
        <v>1259</v>
      </c>
      <c r="BA610" s="3" t="s">
        <v>1259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249"/>
  <sheetViews>
    <sheetView workbookViewId="0">
      <pane xSplit="1" ySplit="3" topLeftCell="B4" activePane="bottomRight" state="frozen"/>
      <selection pane="topRight"/>
      <selection pane="bottomLeft"/>
      <selection pane="bottomRight"/>
    </sheetView>
  </sheetViews>
  <sheetFormatPr defaultRowHeight="15" x14ac:dyDescent="0.25"/>
  <cols>
    <col min="1" max="1" width="13.5703125" bestFit="1" customWidth="1"/>
    <col min="2" max="7" width="21.7109375" bestFit="1" customWidth="1"/>
    <col min="8" max="8" width="21.5703125" bestFit="1" customWidth="1"/>
    <col min="9" max="13" width="21.7109375" bestFit="1" customWidth="1"/>
    <col min="14" max="14" width="21.5703125" bestFit="1" customWidth="1"/>
    <col min="15" max="20" width="22" bestFit="1" customWidth="1"/>
    <col min="21" max="29" width="21.7109375" bestFit="1" customWidth="1"/>
    <col min="30" max="32" width="22" bestFit="1" customWidth="1"/>
    <col min="33" max="33" width="22.140625" bestFit="1" customWidth="1"/>
    <col min="34" max="35" width="22" bestFit="1" customWidth="1"/>
    <col min="36" max="39" width="21.5703125" bestFit="1" customWidth="1"/>
    <col min="40" max="42" width="22" bestFit="1" customWidth="1"/>
    <col min="43" max="51" width="21.7109375" bestFit="1" customWidth="1"/>
    <col min="52" max="52" width="21.5703125" bestFit="1" customWidth="1"/>
    <col min="53" max="59" width="21.85546875" bestFit="1" customWidth="1"/>
    <col min="60" max="63" width="22" bestFit="1" customWidth="1"/>
    <col min="64" max="65" width="22.28515625" bestFit="1" customWidth="1"/>
    <col min="66" max="66" width="21.28515625" bestFit="1" customWidth="1"/>
    <col min="67" max="67" width="22.28515625" bestFit="1" customWidth="1"/>
    <col min="68" max="83" width="21.5703125" bestFit="1" customWidth="1"/>
    <col min="84" max="88" width="20.85546875" bestFit="1" customWidth="1"/>
    <col min="89" max="89" width="20.7109375" bestFit="1" customWidth="1"/>
    <col min="90" max="91" width="20.85546875" bestFit="1" customWidth="1"/>
    <col min="92" max="93" width="21" bestFit="1" customWidth="1"/>
    <col min="94" max="103" width="21.7109375" bestFit="1" customWidth="1"/>
    <col min="104" max="121" width="22" bestFit="1" customWidth="1"/>
    <col min="122" max="125" width="22.140625" bestFit="1" customWidth="1"/>
    <col min="126" max="129" width="22" bestFit="1" customWidth="1"/>
    <col min="130" max="130" width="22.28515625" bestFit="1" customWidth="1"/>
    <col min="131" max="136" width="22.140625" bestFit="1" customWidth="1"/>
    <col min="137" max="137" width="21.28515625" bestFit="1" customWidth="1"/>
    <col min="138" max="142" width="21.140625" bestFit="1" customWidth="1"/>
    <col min="143" max="144" width="20.85546875" bestFit="1" customWidth="1"/>
    <col min="145" max="145" width="21.5703125" bestFit="1" customWidth="1"/>
    <col min="146" max="146" width="20.85546875" bestFit="1" customWidth="1"/>
    <col min="147" max="147" width="21.5703125" bestFit="1" customWidth="1"/>
    <col min="148" max="148" width="20.85546875" bestFit="1" customWidth="1"/>
    <col min="149" max="149" width="21.5703125" bestFit="1" customWidth="1"/>
    <col min="150" max="150" width="21.42578125" bestFit="1" customWidth="1"/>
    <col min="151" max="153" width="21.7109375" bestFit="1" customWidth="1"/>
    <col min="154" max="156" width="21.5703125" bestFit="1" customWidth="1"/>
    <col min="157" max="162" width="22.42578125" bestFit="1" customWidth="1"/>
    <col min="163" max="163" width="22.28515625" bestFit="1" customWidth="1"/>
    <col min="164" max="165" width="22.42578125" bestFit="1" customWidth="1"/>
    <col min="166" max="169" width="22.28515625" bestFit="1" customWidth="1"/>
    <col min="170" max="174" width="21.7109375" bestFit="1" customWidth="1"/>
    <col min="175" max="179" width="22.28515625" bestFit="1" customWidth="1"/>
    <col min="180" max="182" width="22" bestFit="1" customWidth="1"/>
    <col min="183" max="183" width="21.5703125" bestFit="1" customWidth="1"/>
    <col min="184" max="184" width="22" bestFit="1" customWidth="1"/>
    <col min="185" max="185" width="22.5703125" bestFit="1" customWidth="1"/>
    <col min="186" max="195" width="21.5703125" bestFit="1" customWidth="1"/>
    <col min="196" max="200" width="22.140625" bestFit="1" customWidth="1"/>
    <col min="201" max="201" width="22.28515625" bestFit="1" customWidth="1"/>
    <col min="202" max="203" width="22" bestFit="1" customWidth="1"/>
    <col min="204" max="205" width="21.5703125" bestFit="1" customWidth="1"/>
    <col min="206" max="206" width="21.85546875" bestFit="1" customWidth="1"/>
    <col min="207" max="208" width="22" bestFit="1" customWidth="1"/>
    <col min="209" max="209" width="22.140625" bestFit="1" customWidth="1"/>
    <col min="210" max="218" width="21" bestFit="1" customWidth="1"/>
    <col min="219" max="225" width="21.85546875" bestFit="1" customWidth="1"/>
    <col min="226" max="226" width="22.42578125" bestFit="1" customWidth="1"/>
    <col min="227" max="227" width="22.5703125" bestFit="1" customWidth="1"/>
  </cols>
  <sheetData>
    <row r="1" spans="1:227" ht="72" x14ac:dyDescent="0.25">
      <c r="A1" s="318" t="str">
        <f ca="1">HYPERLINK("#"&amp;CELL("address",Documentation!A1),"Back to menu")</f>
        <v>Back to menu</v>
      </c>
      <c r="B1" s="7" t="s">
        <v>30</v>
      </c>
      <c r="C1" s="7" t="s">
        <v>38</v>
      </c>
      <c r="D1" s="7" t="s">
        <v>47</v>
      </c>
      <c r="E1" s="7" t="s">
        <v>52</v>
      </c>
      <c r="F1" s="7" t="s">
        <v>56</v>
      </c>
      <c r="G1" s="7" t="s">
        <v>62</v>
      </c>
      <c r="H1" s="7" t="s">
        <v>67</v>
      </c>
      <c r="I1" s="7" t="s">
        <v>73</v>
      </c>
      <c r="J1" s="7" t="s">
        <v>77</v>
      </c>
      <c r="K1" s="7" t="s">
        <v>81</v>
      </c>
      <c r="L1" s="7" t="s">
        <v>85</v>
      </c>
      <c r="M1" s="7" t="s">
        <v>89</v>
      </c>
      <c r="N1" s="7" t="s">
        <v>93</v>
      </c>
      <c r="O1" s="7" t="s">
        <v>100</v>
      </c>
      <c r="P1" s="7" t="s">
        <v>107</v>
      </c>
      <c r="Q1" s="7" t="s">
        <v>113</v>
      </c>
      <c r="R1" s="7" t="s">
        <v>115</v>
      </c>
      <c r="S1" s="7" t="s">
        <v>117</v>
      </c>
      <c r="T1" s="7" t="s">
        <v>120</v>
      </c>
      <c r="U1" s="7" t="s">
        <v>30</v>
      </c>
      <c r="V1" s="7" t="s">
        <v>131</v>
      </c>
      <c r="W1" s="7" t="s">
        <v>30</v>
      </c>
      <c r="X1" s="7" t="s">
        <v>140</v>
      </c>
      <c r="Y1" s="7" t="s">
        <v>144</v>
      </c>
      <c r="Z1" s="7" t="s">
        <v>146</v>
      </c>
      <c r="AA1" s="7" t="s">
        <v>149</v>
      </c>
      <c r="AB1" s="7" t="s">
        <v>151</v>
      </c>
      <c r="AC1" s="7" t="s">
        <v>159</v>
      </c>
      <c r="AD1" s="7" t="s">
        <v>161</v>
      </c>
      <c r="AE1" s="7" t="s">
        <v>193</v>
      </c>
      <c r="AF1" s="7" t="s">
        <v>198</v>
      </c>
      <c r="AG1" s="7" t="s">
        <v>203</v>
      </c>
      <c r="AH1" s="7" t="s">
        <v>208</v>
      </c>
      <c r="AI1" s="7" t="s">
        <v>213</v>
      </c>
      <c r="AJ1" s="7" t="s">
        <v>30</v>
      </c>
      <c r="AK1" s="7" t="s">
        <v>226</v>
      </c>
      <c r="AL1" s="7" t="s">
        <v>229</v>
      </c>
      <c r="AM1" s="7" t="s">
        <v>233</v>
      </c>
      <c r="AN1" s="7" t="s">
        <v>251</v>
      </c>
      <c r="AO1" s="7" t="s">
        <v>259</v>
      </c>
      <c r="AP1" s="7" t="s">
        <v>264</v>
      </c>
      <c r="AQ1" s="7" t="s">
        <v>268</v>
      </c>
      <c r="AR1" s="7" t="s">
        <v>226</v>
      </c>
      <c r="AS1" s="7" t="s">
        <v>229</v>
      </c>
      <c r="AT1" s="7" t="s">
        <v>278</v>
      </c>
      <c r="AU1" s="7" t="s">
        <v>283</v>
      </c>
      <c r="AV1" s="7" t="s">
        <v>285</v>
      </c>
      <c r="AW1" s="7" t="s">
        <v>288</v>
      </c>
      <c r="AX1" s="7" t="s">
        <v>294</v>
      </c>
      <c r="AY1" s="7" t="s">
        <v>299</v>
      </c>
      <c r="AZ1" s="7" t="s">
        <v>303</v>
      </c>
      <c r="BA1" s="7" t="s">
        <v>30</v>
      </c>
      <c r="BB1" s="7" t="s">
        <v>278</v>
      </c>
      <c r="BC1" s="7" t="s">
        <v>332</v>
      </c>
      <c r="BD1" s="7" t="s">
        <v>335</v>
      </c>
      <c r="BE1" s="7" t="s">
        <v>337</v>
      </c>
      <c r="BF1" s="7" t="s">
        <v>339</v>
      </c>
      <c r="BG1" s="7" t="s">
        <v>344</v>
      </c>
      <c r="BH1" s="7" t="s">
        <v>380</v>
      </c>
      <c r="BI1" s="7" t="s">
        <v>386</v>
      </c>
      <c r="BJ1" s="7" t="s">
        <v>393</v>
      </c>
      <c r="BK1" s="7" t="s">
        <v>399</v>
      </c>
      <c r="BL1" s="7" t="s">
        <v>404</v>
      </c>
      <c r="BM1" s="7" t="s">
        <v>408</v>
      </c>
      <c r="BN1" s="7" t="s">
        <v>412</v>
      </c>
      <c r="BO1" s="7" t="s">
        <v>416</v>
      </c>
      <c r="BP1" s="7" t="s">
        <v>418</v>
      </c>
      <c r="BQ1" s="7" t="s">
        <v>422</v>
      </c>
      <c r="BR1" s="7" t="s">
        <v>423</v>
      </c>
      <c r="BS1" s="7" t="s">
        <v>425</v>
      </c>
      <c r="BT1" s="7" t="s">
        <v>431</v>
      </c>
      <c r="BU1" s="7" t="s">
        <v>434</v>
      </c>
      <c r="BV1" s="7" t="s">
        <v>436</v>
      </c>
      <c r="BW1" s="7" t="s">
        <v>440</v>
      </c>
      <c r="BX1" s="7" t="s">
        <v>445</v>
      </c>
      <c r="BY1" s="7" t="s">
        <v>452</v>
      </c>
      <c r="BZ1" s="7" t="s">
        <v>457</v>
      </c>
      <c r="CA1" s="7" t="s">
        <v>460</v>
      </c>
      <c r="CB1" s="7" t="s">
        <v>457</v>
      </c>
      <c r="CC1" s="7" t="s">
        <v>464</v>
      </c>
      <c r="CD1" s="7" t="s">
        <v>466</v>
      </c>
      <c r="CE1" s="7" t="s">
        <v>469</v>
      </c>
      <c r="CF1" s="7" t="s">
        <v>472</v>
      </c>
      <c r="CG1" s="7" t="s">
        <v>476</v>
      </c>
      <c r="CH1" s="7" t="s">
        <v>481</v>
      </c>
      <c r="CI1" s="7" t="s">
        <v>484</v>
      </c>
      <c r="CJ1" s="7" t="s">
        <v>493</v>
      </c>
      <c r="CK1" s="7" t="s">
        <v>496</v>
      </c>
      <c r="CL1" s="7" t="s">
        <v>264</v>
      </c>
      <c r="CM1" s="7" t="s">
        <v>518</v>
      </c>
      <c r="CN1" s="7" t="s">
        <v>523</v>
      </c>
      <c r="CO1" s="7" t="s">
        <v>526</v>
      </c>
      <c r="CP1" s="7" t="s">
        <v>30</v>
      </c>
      <c r="CQ1" s="7" t="s">
        <v>534</v>
      </c>
      <c r="CR1" s="7" t="s">
        <v>539</v>
      </c>
      <c r="CS1" s="7" t="s">
        <v>542</v>
      </c>
      <c r="CT1" s="7" t="s">
        <v>546</v>
      </c>
      <c r="CU1" s="7" t="s">
        <v>550</v>
      </c>
      <c r="CV1" s="7" t="s">
        <v>555</v>
      </c>
      <c r="CW1" s="7" t="s">
        <v>560</v>
      </c>
      <c r="CX1" s="7" t="s">
        <v>563</v>
      </c>
      <c r="CY1" s="7" t="s">
        <v>566</v>
      </c>
      <c r="CZ1" s="7" t="s">
        <v>572</v>
      </c>
      <c r="DA1" s="7" t="s">
        <v>583</v>
      </c>
      <c r="DB1" s="7" t="s">
        <v>589</v>
      </c>
      <c r="DC1" s="7" t="s">
        <v>592</v>
      </c>
      <c r="DD1" s="7" t="s">
        <v>596</v>
      </c>
      <c r="DE1" s="7" t="s">
        <v>598</v>
      </c>
      <c r="DF1" s="7" t="s">
        <v>611</v>
      </c>
      <c r="DG1" s="7" t="s">
        <v>619</v>
      </c>
      <c r="DH1" s="7" t="s">
        <v>621</v>
      </c>
      <c r="DI1" s="7" t="s">
        <v>622</v>
      </c>
      <c r="DJ1" s="7" t="s">
        <v>623</v>
      </c>
      <c r="DK1" s="7" t="s">
        <v>625</v>
      </c>
      <c r="DL1" s="7" t="s">
        <v>627</v>
      </c>
      <c r="DM1" s="7" t="s">
        <v>628</v>
      </c>
      <c r="DN1" s="7" t="s">
        <v>630</v>
      </c>
      <c r="DO1" s="7" t="s">
        <v>632</v>
      </c>
      <c r="DP1" s="7" t="s">
        <v>633</v>
      </c>
      <c r="DQ1" s="7" t="s">
        <v>634</v>
      </c>
      <c r="DR1" s="7" t="s">
        <v>636</v>
      </c>
      <c r="DS1" s="7" t="s">
        <v>638</v>
      </c>
      <c r="DT1" s="7" t="s">
        <v>639</v>
      </c>
      <c r="DU1" s="7" t="s">
        <v>642</v>
      </c>
      <c r="DV1" s="7" t="s">
        <v>659</v>
      </c>
      <c r="DW1" s="7" t="s">
        <v>664</v>
      </c>
      <c r="DX1" s="7" t="s">
        <v>665</v>
      </c>
      <c r="DY1" s="7" t="s">
        <v>666</v>
      </c>
      <c r="DZ1" s="7" t="s">
        <v>669</v>
      </c>
      <c r="EA1" s="7" t="s">
        <v>672</v>
      </c>
      <c r="EB1" s="7" t="s">
        <v>676</v>
      </c>
      <c r="EC1" s="7" t="s">
        <v>380</v>
      </c>
      <c r="ED1" s="7" t="s">
        <v>681</v>
      </c>
      <c r="EE1" s="7" t="s">
        <v>682</v>
      </c>
      <c r="EF1" s="7" t="s">
        <v>684</v>
      </c>
      <c r="EG1" s="7" t="s">
        <v>688</v>
      </c>
      <c r="EH1" s="7" t="s">
        <v>695</v>
      </c>
      <c r="EI1" s="7" t="s">
        <v>700</v>
      </c>
      <c r="EJ1" s="7" t="s">
        <v>704</v>
      </c>
      <c r="EK1" s="7" t="s">
        <v>707</v>
      </c>
      <c r="EL1" s="7" t="s">
        <v>740</v>
      </c>
      <c r="EM1" s="7" t="s">
        <v>760</v>
      </c>
      <c r="EN1" s="7" t="s">
        <v>774</v>
      </c>
      <c r="EO1" s="7" t="s">
        <v>782</v>
      </c>
      <c r="EP1" s="7" t="s">
        <v>785</v>
      </c>
      <c r="EQ1" s="7" t="s">
        <v>788</v>
      </c>
      <c r="ER1" s="7" t="s">
        <v>791</v>
      </c>
      <c r="ES1" s="7" t="s">
        <v>794</v>
      </c>
      <c r="ET1" s="7" t="s">
        <v>811</v>
      </c>
      <c r="EU1" s="7" t="s">
        <v>822</v>
      </c>
      <c r="EV1" s="7" t="s">
        <v>828</v>
      </c>
      <c r="EW1" s="7" t="s">
        <v>830</v>
      </c>
      <c r="EX1" s="7" t="s">
        <v>380</v>
      </c>
      <c r="EY1" s="7" t="s">
        <v>840</v>
      </c>
      <c r="EZ1" s="7" t="s">
        <v>842</v>
      </c>
      <c r="FA1" s="7" t="s">
        <v>460</v>
      </c>
      <c r="FB1" s="7" t="s">
        <v>850</v>
      </c>
      <c r="FC1" s="7" t="s">
        <v>852</v>
      </c>
      <c r="FD1" s="7" t="s">
        <v>854</v>
      </c>
      <c r="FE1" s="7" t="s">
        <v>855</v>
      </c>
      <c r="FF1" s="7" t="s">
        <v>858</v>
      </c>
      <c r="FG1" s="7" t="s">
        <v>865</v>
      </c>
      <c r="FH1" s="7" t="s">
        <v>380</v>
      </c>
      <c r="FI1" s="7" t="s">
        <v>876</v>
      </c>
      <c r="FJ1" s="7" t="s">
        <v>880</v>
      </c>
      <c r="FK1" s="7" t="s">
        <v>885</v>
      </c>
      <c r="FL1" s="7" t="s">
        <v>886</v>
      </c>
      <c r="FM1" s="7" t="s">
        <v>889</v>
      </c>
      <c r="FN1" s="7" t="s">
        <v>893</v>
      </c>
      <c r="FO1" s="7" t="s">
        <v>901</v>
      </c>
      <c r="FP1" s="7" t="s">
        <v>906</v>
      </c>
      <c r="FQ1" s="7" t="s">
        <v>908</v>
      </c>
      <c r="FR1" s="7" t="s">
        <v>910</v>
      </c>
      <c r="FS1" s="7" t="s">
        <v>921</v>
      </c>
      <c r="FT1" s="7" t="s">
        <v>927</v>
      </c>
      <c r="FU1" s="7" t="s">
        <v>931</v>
      </c>
      <c r="FV1" s="7" t="s">
        <v>933</v>
      </c>
      <c r="FW1" s="7" t="s">
        <v>938</v>
      </c>
      <c r="FX1" s="7" t="s">
        <v>380</v>
      </c>
      <c r="FY1" s="7" t="s">
        <v>947</v>
      </c>
      <c r="FZ1" s="7" t="s">
        <v>951</v>
      </c>
      <c r="GA1" s="7" t="s">
        <v>956</v>
      </c>
      <c r="GB1" s="7" t="s">
        <v>964</v>
      </c>
      <c r="GC1" s="7" t="s">
        <v>969</v>
      </c>
      <c r="GD1" s="7" t="s">
        <v>769</v>
      </c>
      <c r="GE1" s="7" t="s">
        <v>988</v>
      </c>
      <c r="GF1" s="7" t="s">
        <v>992</v>
      </c>
      <c r="GG1" s="7" t="s">
        <v>995</v>
      </c>
      <c r="GH1" s="7" t="s">
        <v>999</v>
      </c>
      <c r="GI1" s="7" t="s">
        <v>1002</v>
      </c>
      <c r="GJ1" s="7" t="s">
        <v>1005</v>
      </c>
      <c r="GK1" s="7" t="s">
        <v>1007</v>
      </c>
      <c r="GL1" s="7" t="s">
        <v>1009</v>
      </c>
      <c r="GM1" s="7" t="s">
        <v>1020</v>
      </c>
      <c r="GN1" s="7" t="s">
        <v>380</v>
      </c>
      <c r="GO1" s="7" t="s">
        <v>1037</v>
      </c>
      <c r="GP1" s="7" t="s">
        <v>1041</v>
      </c>
      <c r="GQ1" s="7" t="s">
        <v>1045</v>
      </c>
      <c r="GR1" s="7" t="s">
        <v>1049</v>
      </c>
      <c r="GS1" s="7" t="s">
        <v>1052</v>
      </c>
      <c r="GT1" s="7" t="s">
        <v>1057</v>
      </c>
      <c r="GU1" s="7" t="s">
        <v>1064</v>
      </c>
      <c r="GV1" s="7" t="s">
        <v>1071</v>
      </c>
      <c r="GW1" s="7" t="s">
        <v>1077</v>
      </c>
      <c r="GX1" s="7" t="s">
        <v>418</v>
      </c>
      <c r="GY1" s="7" t="s">
        <v>1087</v>
      </c>
      <c r="GZ1" s="7" t="s">
        <v>1091</v>
      </c>
      <c r="HA1" s="7" t="s">
        <v>1095</v>
      </c>
      <c r="HB1" s="7" t="s">
        <v>1099</v>
      </c>
      <c r="HC1" s="7" t="s">
        <v>1105</v>
      </c>
      <c r="HD1" s="7" t="s">
        <v>1107</v>
      </c>
      <c r="HE1" s="7" t="s">
        <v>1109</v>
      </c>
      <c r="HF1" s="7" t="s">
        <v>1111</v>
      </c>
      <c r="HG1" s="7" t="s">
        <v>1113</v>
      </c>
      <c r="HH1" s="7" t="s">
        <v>1115</v>
      </c>
      <c r="HI1" s="7" t="s">
        <v>1117</v>
      </c>
      <c r="HJ1" s="7" t="s">
        <v>1119</v>
      </c>
      <c r="HK1" s="7" t="s">
        <v>30</v>
      </c>
      <c r="HL1" s="7" t="s">
        <v>1125</v>
      </c>
      <c r="HM1" s="7" t="s">
        <v>1131</v>
      </c>
      <c r="HN1" s="7" t="s">
        <v>469</v>
      </c>
      <c r="HO1" s="7" t="s">
        <v>1165</v>
      </c>
      <c r="HP1" s="7" t="s">
        <v>1171</v>
      </c>
      <c r="HQ1" s="7" t="s">
        <v>1176</v>
      </c>
      <c r="HR1" s="7" t="s">
        <v>1182</v>
      </c>
      <c r="HS1" s="7" t="s">
        <v>1189</v>
      </c>
    </row>
    <row r="2" spans="1:227" ht="24" x14ac:dyDescent="0.25">
      <c r="B2" s="7" t="s">
        <v>1275</v>
      </c>
      <c r="C2" s="7" t="s">
        <v>1275</v>
      </c>
      <c r="D2" s="7" t="s">
        <v>1275</v>
      </c>
      <c r="E2" s="7" t="s">
        <v>1275</v>
      </c>
      <c r="F2" s="7" t="s">
        <v>1275</v>
      </c>
      <c r="G2" s="7" t="s">
        <v>1275</v>
      </c>
      <c r="H2" s="7" t="s">
        <v>1275</v>
      </c>
      <c r="I2" s="7" t="s">
        <v>1275</v>
      </c>
      <c r="J2" s="7" t="s">
        <v>1275</v>
      </c>
      <c r="K2" s="7" t="s">
        <v>1275</v>
      </c>
      <c r="L2" s="7" t="s">
        <v>1275</v>
      </c>
      <c r="M2" s="7" t="s">
        <v>1275</v>
      </c>
      <c r="N2" s="7" t="s">
        <v>1275</v>
      </c>
      <c r="O2" s="7" t="s">
        <v>1502</v>
      </c>
      <c r="P2" s="7" t="s">
        <v>1502</v>
      </c>
      <c r="Q2" s="7" t="s">
        <v>1502</v>
      </c>
      <c r="R2" s="7" t="s">
        <v>1502</v>
      </c>
      <c r="S2" s="7" t="s">
        <v>1502</v>
      </c>
      <c r="T2" s="7" t="s">
        <v>1502</v>
      </c>
      <c r="U2" s="7" t="s">
        <v>1263</v>
      </c>
      <c r="V2" s="7" t="s">
        <v>1503</v>
      </c>
      <c r="W2" s="7" t="s">
        <v>1263</v>
      </c>
      <c r="X2" s="7" t="s">
        <v>1263</v>
      </c>
      <c r="Y2" s="7" t="s">
        <v>1503</v>
      </c>
      <c r="Z2" s="7" t="s">
        <v>1503</v>
      </c>
      <c r="AA2" s="7" t="s">
        <v>1503</v>
      </c>
      <c r="AB2" s="7" t="s">
        <v>1503</v>
      </c>
      <c r="AC2" s="7" t="s">
        <v>1503</v>
      </c>
      <c r="AD2" s="7" t="s">
        <v>1263</v>
      </c>
      <c r="AE2" s="7" t="s">
        <v>1504</v>
      </c>
      <c r="AF2" s="7" t="s">
        <v>1504</v>
      </c>
      <c r="AG2" s="7" t="s">
        <v>1504</v>
      </c>
      <c r="AH2" s="7" t="s">
        <v>1504</v>
      </c>
      <c r="AI2" s="7" t="s">
        <v>1504</v>
      </c>
      <c r="AJ2" s="7" t="s">
        <v>1505</v>
      </c>
      <c r="AK2" s="7" t="s">
        <v>1505</v>
      </c>
      <c r="AL2" s="7" t="s">
        <v>1505</v>
      </c>
      <c r="AM2" s="7" t="s">
        <v>1505</v>
      </c>
      <c r="AN2" s="7" t="s">
        <v>1506</v>
      </c>
      <c r="AO2" s="7" t="s">
        <v>1507</v>
      </c>
      <c r="AP2" s="7" t="s">
        <v>1506</v>
      </c>
      <c r="AQ2" s="7" t="s">
        <v>1508</v>
      </c>
      <c r="AR2" s="7" t="s">
        <v>1508</v>
      </c>
      <c r="AS2" s="7" t="s">
        <v>1508</v>
      </c>
      <c r="AT2" s="7" t="s">
        <v>1263</v>
      </c>
      <c r="AU2" s="7" t="s">
        <v>1263</v>
      </c>
      <c r="AV2" s="7" t="s">
        <v>1263</v>
      </c>
      <c r="AW2" s="7" t="s">
        <v>1503</v>
      </c>
      <c r="AX2" s="7" t="s">
        <v>1503</v>
      </c>
      <c r="AY2" s="7" t="s">
        <v>1503</v>
      </c>
      <c r="AZ2" s="7" t="s">
        <v>1503</v>
      </c>
      <c r="BA2" s="7" t="s">
        <v>1263</v>
      </c>
      <c r="BB2" s="7" t="s">
        <v>1509</v>
      </c>
      <c r="BC2" s="7" t="s">
        <v>1263</v>
      </c>
      <c r="BD2" s="7" t="s">
        <v>1263</v>
      </c>
      <c r="BE2" s="7" t="s">
        <v>1509</v>
      </c>
      <c r="BF2" s="7" t="s">
        <v>1509</v>
      </c>
      <c r="BG2" s="7" t="s">
        <v>1510</v>
      </c>
      <c r="BH2" s="7" t="s">
        <v>1263</v>
      </c>
      <c r="BI2" s="7" t="s">
        <v>1511</v>
      </c>
      <c r="BJ2" s="7" t="s">
        <v>1512</v>
      </c>
      <c r="BK2" s="7" t="s">
        <v>1512</v>
      </c>
      <c r="BL2" s="7" t="s">
        <v>1512</v>
      </c>
      <c r="BM2" s="7" t="s">
        <v>1512</v>
      </c>
      <c r="BN2" s="7" t="s">
        <v>1512</v>
      </c>
      <c r="BO2" s="7" t="s">
        <v>1512</v>
      </c>
      <c r="BP2" s="7" t="s">
        <v>1263</v>
      </c>
      <c r="BQ2" s="7" t="s">
        <v>1263</v>
      </c>
      <c r="BR2" s="7" t="s">
        <v>1263</v>
      </c>
      <c r="BS2" s="7" t="s">
        <v>1513</v>
      </c>
      <c r="BT2" s="7" t="s">
        <v>1513</v>
      </c>
      <c r="BU2" s="7" t="s">
        <v>1513</v>
      </c>
      <c r="BV2" s="7" t="s">
        <v>1513</v>
      </c>
      <c r="BW2" s="7" t="s">
        <v>1262</v>
      </c>
      <c r="BX2" s="7" t="s">
        <v>1513</v>
      </c>
      <c r="BY2" s="7" t="s">
        <v>1263</v>
      </c>
      <c r="BZ2" s="7" t="s">
        <v>1262</v>
      </c>
      <c r="CA2" s="7" t="s">
        <v>1513</v>
      </c>
      <c r="CB2" s="7" t="s">
        <v>1263</v>
      </c>
      <c r="CC2" s="7" t="s">
        <v>1262</v>
      </c>
      <c r="CD2" s="7" t="s">
        <v>1513</v>
      </c>
      <c r="CE2" s="7" t="s">
        <v>1263</v>
      </c>
      <c r="CF2" s="7" t="s">
        <v>1263</v>
      </c>
      <c r="CG2" s="7" t="s">
        <v>1263</v>
      </c>
      <c r="CH2" s="7" t="s">
        <v>1263</v>
      </c>
      <c r="CI2" s="7" t="s">
        <v>1263</v>
      </c>
      <c r="CJ2" s="7" t="s">
        <v>1263</v>
      </c>
      <c r="CK2" s="7" t="s">
        <v>1513</v>
      </c>
      <c r="CL2" s="7" t="s">
        <v>1263</v>
      </c>
      <c r="CM2" s="7" t="s">
        <v>1263</v>
      </c>
      <c r="CN2" s="7" t="s">
        <v>1263</v>
      </c>
      <c r="CO2" s="7" t="s">
        <v>1503</v>
      </c>
      <c r="CP2" s="7" t="s">
        <v>1263</v>
      </c>
      <c r="CQ2" s="7" t="s">
        <v>1508</v>
      </c>
      <c r="CR2" s="7" t="s">
        <v>1263</v>
      </c>
      <c r="CS2" s="7" t="s">
        <v>1272</v>
      </c>
      <c r="CT2" s="7" t="s">
        <v>1513</v>
      </c>
      <c r="CU2" s="7" t="s">
        <v>1514</v>
      </c>
      <c r="CV2" s="7" t="s">
        <v>1513</v>
      </c>
      <c r="CW2" s="7" t="s">
        <v>1272</v>
      </c>
      <c r="CX2" s="7" t="s">
        <v>1514</v>
      </c>
      <c r="CY2" s="7" t="s">
        <v>1513</v>
      </c>
      <c r="CZ2" s="7" t="s">
        <v>1264</v>
      </c>
      <c r="DA2" s="7" t="s">
        <v>1515</v>
      </c>
      <c r="DB2" s="7" t="s">
        <v>1265</v>
      </c>
      <c r="DC2" s="7" t="s">
        <v>1262</v>
      </c>
      <c r="DD2" s="7" t="s">
        <v>1262</v>
      </c>
      <c r="DE2" s="7" t="s">
        <v>1262</v>
      </c>
      <c r="DF2" s="7" t="s">
        <v>1516</v>
      </c>
      <c r="DG2" s="7" t="s">
        <v>1262</v>
      </c>
      <c r="DH2" s="7" t="s">
        <v>1262</v>
      </c>
      <c r="DI2" s="7" t="s">
        <v>1262</v>
      </c>
      <c r="DJ2" s="7" t="s">
        <v>1262</v>
      </c>
      <c r="DK2" s="7" t="s">
        <v>1262</v>
      </c>
      <c r="DL2" s="7" t="s">
        <v>1262</v>
      </c>
      <c r="DM2" s="7" t="s">
        <v>1262</v>
      </c>
      <c r="DN2" s="7" t="s">
        <v>1262</v>
      </c>
      <c r="DO2" s="7" t="s">
        <v>1262</v>
      </c>
      <c r="DP2" s="7" t="s">
        <v>1262</v>
      </c>
      <c r="DQ2" s="7" t="s">
        <v>1262</v>
      </c>
      <c r="DR2" s="7" t="s">
        <v>1262</v>
      </c>
      <c r="DS2" s="7" t="s">
        <v>1262</v>
      </c>
      <c r="DT2" s="7" t="s">
        <v>1262</v>
      </c>
      <c r="DU2" s="7" t="s">
        <v>1266</v>
      </c>
      <c r="DV2" s="7" t="s">
        <v>1263</v>
      </c>
      <c r="DW2" s="7" t="s">
        <v>1263</v>
      </c>
      <c r="DX2" s="7" t="s">
        <v>1263</v>
      </c>
      <c r="DY2" s="7" t="s">
        <v>1263</v>
      </c>
      <c r="DZ2" s="7" t="s">
        <v>1263</v>
      </c>
      <c r="EA2" s="7" t="s">
        <v>1263</v>
      </c>
      <c r="EB2" s="7" t="s">
        <v>1517</v>
      </c>
      <c r="EC2" s="7" t="s">
        <v>1263</v>
      </c>
      <c r="ED2" s="7" t="s">
        <v>1263</v>
      </c>
      <c r="EE2" s="7" t="s">
        <v>1263</v>
      </c>
      <c r="EF2" s="7" t="s">
        <v>1517</v>
      </c>
      <c r="EG2" s="7" t="s">
        <v>1518</v>
      </c>
      <c r="EH2" s="7" t="s">
        <v>1519</v>
      </c>
      <c r="EI2" s="7" t="s">
        <v>1518</v>
      </c>
      <c r="EJ2" s="7" t="s">
        <v>1518</v>
      </c>
      <c r="EK2" s="7" t="s">
        <v>1518</v>
      </c>
      <c r="EL2" s="7" t="s">
        <v>1520</v>
      </c>
      <c r="EM2" s="7" t="s">
        <v>1263</v>
      </c>
      <c r="EN2" s="7" t="s">
        <v>1269</v>
      </c>
      <c r="EO2" s="7" t="s">
        <v>1269</v>
      </c>
      <c r="EP2" s="7" t="s">
        <v>1269</v>
      </c>
      <c r="EQ2" s="7" t="s">
        <v>1269</v>
      </c>
      <c r="ER2" s="7" t="s">
        <v>1269</v>
      </c>
      <c r="ES2" s="7" t="s">
        <v>1269</v>
      </c>
      <c r="ET2" s="7" t="s">
        <v>1521</v>
      </c>
      <c r="EU2" s="7" t="s">
        <v>1263</v>
      </c>
      <c r="EV2" s="7" t="s">
        <v>1263</v>
      </c>
      <c r="EW2" s="7" t="s">
        <v>1263</v>
      </c>
      <c r="EX2" s="7" t="s">
        <v>1263</v>
      </c>
      <c r="EY2" s="7" t="s">
        <v>1263</v>
      </c>
      <c r="EZ2" s="7" t="s">
        <v>1263</v>
      </c>
      <c r="FA2" s="7" t="s">
        <v>1522</v>
      </c>
      <c r="FB2" s="7" t="s">
        <v>1522</v>
      </c>
      <c r="FC2" s="7" t="s">
        <v>1522</v>
      </c>
      <c r="FD2" s="7" t="s">
        <v>1522</v>
      </c>
      <c r="FE2" s="7" t="s">
        <v>1522</v>
      </c>
      <c r="FF2" s="7" t="s">
        <v>1263</v>
      </c>
      <c r="FG2" s="7" t="s">
        <v>1275</v>
      </c>
      <c r="FH2" s="7" t="s">
        <v>1523</v>
      </c>
      <c r="FI2" s="7" t="s">
        <v>1523</v>
      </c>
      <c r="FJ2" s="7" t="s">
        <v>1524</v>
      </c>
      <c r="FK2" s="7" t="s">
        <v>1275</v>
      </c>
      <c r="FL2" s="7" t="s">
        <v>1524</v>
      </c>
      <c r="FM2" s="7" t="s">
        <v>1275</v>
      </c>
      <c r="FN2" s="7" t="s">
        <v>1263</v>
      </c>
      <c r="FO2" s="7" t="s">
        <v>1272</v>
      </c>
      <c r="FP2" s="7" t="s">
        <v>1263</v>
      </c>
      <c r="FQ2" s="7" t="s">
        <v>1272</v>
      </c>
      <c r="FR2" s="7" t="s">
        <v>1263</v>
      </c>
      <c r="FS2" s="7" t="s">
        <v>1525</v>
      </c>
      <c r="FT2" s="7" t="s">
        <v>1503</v>
      </c>
      <c r="FU2" s="7" t="s">
        <v>1503</v>
      </c>
      <c r="FV2" s="7" t="s">
        <v>1503</v>
      </c>
      <c r="FW2" s="7" t="s">
        <v>1503</v>
      </c>
      <c r="FX2" s="7" t="s">
        <v>1526</v>
      </c>
      <c r="FY2" s="7" t="s">
        <v>1526</v>
      </c>
      <c r="FZ2" s="7" t="s">
        <v>1526</v>
      </c>
      <c r="GA2" s="7" t="s">
        <v>1527</v>
      </c>
      <c r="GB2" s="7" t="s">
        <v>1528</v>
      </c>
      <c r="GC2" s="7" t="s">
        <v>1528</v>
      </c>
      <c r="GD2" s="7" t="s">
        <v>1263</v>
      </c>
      <c r="GE2" s="7" t="s">
        <v>1529</v>
      </c>
      <c r="GF2" s="7" t="s">
        <v>1529</v>
      </c>
      <c r="GG2" s="7" t="s">
        <v>1530</v>
      </c>
      <c r="GH2" s="7" t="s">
        <v>1529</v>
      </c>
      <c r="GI2" s="7" t="s">
        <v>1529</v>
      </c>
      <c r="GJ2" s="7" t="s">
        <v>1529</v>
      </c>
      <c r="GK2" s="7" t="s">
        <v>1529</v>
      </c>
      <c r="GL2" s="7" t="s">
        <v>1529</v>
      </c>
      <c r="GM2" s="7" t="s">
        <v>1263</v>
      </c>
      <c r="GN2" s="7" t="s">
        <v>1531</v>
      </c>
      <c r="GO2" s="7" t="s">
        <v>1531</v>
      </c>
      <c r="GP2" s="7" t="s">
        <v>1531</v>
      </c>
      <c r="GQ2" s="7" t="s">
        <v>1531</v>
      </c>
      <c r="GR2" s="7" t="s">
        <v>1531</v>
      </c>
      <c r="GS2" s="7" t="s">
        <v>1531</v>
      </c>
      <c r="GT2" s="7" t="s">
        <v>1532</v>
      </c>
      <c r="GU2" s="7" t="s">
        <v>1532</v>
      </c>
      <c r="GV2" s="7" t="s">
        <v>1263</v>
      </c>
      <c r="GW2" s="7" t="s">
        <v>1533</v>
      </c>
      <c r="GX2" s="7" t="s">
        <v>1534</v>
      </c>
      <c r="GY2" s="7" t="s">
        <v>1521</v>
      </c>
      <c r="GZ2" s="7" t="s">
        <v>1521</v>
      </c>
      <c r="HA2" s="7" t="s">
        <v>1535</v>
      </c>
      <c r="HB2" s="7" t="s">
        <v>1263</v>
      </c>
      <c r="HC2" s="7" t="s">
        <v>1263</v>
      </c>
      <c r="HD2" s="7" t="s">
        <v>1263</v>
      </c>
      <c r="HE2" s="7" t="s">
        <v>1263</v>
      </c>
      <c r="HF2" s="7" t="s">
        <v>1263</v>
      </c>
      <c r="HG2" s="7" t="s">
        <v>1263</v>
      </c>
      <c r="HH2" s="7" t="s">
        <v>1263</v>
      </c>
      <c r="HI2" s="7" t="s">
        <v>1263</v>
      </c>
      <c r="HJ2" s="7" t="s">
        <v>1263</v>
      </c>
      <c r="HK2" s="7" t="s">
        <v>1263</v>
      </c>
      <c r="HL2" s="7" t="s">
        <v>1536</v>
      </c>
      <c r="HM2" s="7" t="s">
        <v>1263</v>
      </c>
      <c r="HN2" s="7" t="s">
        <v>1263</v>
      </c>
      <c r="HO2" s="7" t="s">
        <v>1537</v>
      </c>
      <c r="HP2" s="7" t="s">
        <v>1538</v>
      </c>
      <c r="HQ2" s="7" t="s">
        <v>1503</v>
      </c>
      <c r="HR2" s="7" t="s">
        <v>1262</v>
      </c>
      <c r="HS2" s="7" t="s">
        <v>1273</v>
      </c>
    </row>
    <row r="3" spans="1:227" x14ac:dyDescent="0.25">
      <c r="A3" s="1" t="s">
        <v>1206</v>
      </c>
      <c r="B3" s="2" t="s">
        <v>1276</v>
      </c>
      <c r="C3" s="2" t="s">
        <v>1277</v>
      </c>
      <c r="D3" s="2" t="s">
        <v>1278</v>
      </c>
      <c r="E3" s="2" t="s">
        <v>1279</v>
      </c>
      <c r="F3" s="2" t="s">
        <v>1280</v>
      </c>
      <c r="G3" s="2" t="s">
        <v>1281</v>
      </c>
      <c r="H3" s="2" t="s">
        <v>1282</v>
      </c>
      <c r="I3" s="2" t="s">
        <v>1283</v>
      </c>
      <c r="J3" s="2" t="s">
        <v>1284</v>
      </c>
      <c r="K3" s="2" t="s">
        <v>1285</v>
      </c>
      <c r="L3" s="2" t="s">
        <v>1286</v>
      </c>
      <c r="M3" s="2" t="s">
        <v>1287</v>
      </c>
      <c r="N3" s="2" t="s">
        <v>1288</v>
      </c>
      <c r="O3" s="2" t="s">
        <v>1289</v>
      </c>
      <c r="P3" s="2" t="s">
        <v>1290</v>
      </c>
      <c r="Q3" s="2" t="s">
        <v>1291</v>
      </c>
      <c r="R3" s="2" t="s">
        <v>1292</v>
      </c>
      <c r="S3" s="2" t="s">
        <v>1293</v>
      </c>
      <c r="T3" s="2" t="s">
        <v>1294</v>
      </c>
      <c r="U3" s="2" t="s">
        <v>1295</v>
      </c>
      <c r="V3" s="2" t="s">
        <v>1296</v>
      </c>
      <c r="W3" s="2" t="s">
        <v>1297</v>
      </c>
      <c r="X3" s="2" t="s">
        <v>1298</v>
      </c>
      <c r="Y3" s="2" t="s">
        <v>1299</v>
      </c>
      <c r="Z3" s="2" t="s">
        <v>1300</v>
      </c>
      <c r="AA3" s="2" t="s">
        <v>1301</v>
      </c>
      <c r="AB3" s="2" t="s">
        <v>1302</v>
      </c>
      <c r="AC3" s="2" t="s">
        <v>1303</v>
      </c>
      <c r="AD3" s="2" t="s">
        <v>1304</v>
      </c>
      <c r="AE3" s="2" t="s">
        <v>1305</v>
      </c>
      <c r="AF3" s="2" t="s">
        <v>1306</v>
      </c>
      <c r="AG3" s="2" t="s">
        <v>1307</v>
      </c>
      <c r="AH3" s="2" t="s">
        <v>1308</v>
      </c>
      <c r="AI3" s="2" t="s">
        <v>1309</v>
      </c>
      <c r="AJ3" s="2" t="s">
        <v>1310</v>
      </c>
      <c r="AK3" s="2" t="s">
        <v>1311</v>
      </c>
      <c r="AL3" s="2" t="s">
        <v>1312</v>
      </c>
      <c r="AM3" s="2" t="s">
        <v>1313</v>
      </c>
      <c r="AN3" s="2" t="s">
        <v>1314</v>
      </c>
      <c r="AO3" s="2" t="s">
        <v>1315</v>
      </c>
      <c r="AP3" s="2" t="s">
        <v>1316</v>
      </c>
      <c r="AQ3" s="2" t="s">
        <v>1317</v>
      </c>
      <c r="AR3" s="2" t="s">
        <v>1318</v>
      </c>
      <c r="AS3" s="2" t="s">
        <v>1319</v>
      </c>
      <c r="AT3" s="2" t="s">
        <v>1320</v>
      </c>
      <c r="AU3" s="2" t="s">
        <v>1321</v>
      </c>
      <c r="AV3" s="2" t="s">
        <v>1322</v>
      </c>
      <c r="AW3" s="2" t="s">
        <v>1323</v>
      </c>
      <c r="AX3" s="2" t="s">
        <v>1324</v>
      </c>
      <c r="AY3" s="2" t="s">
        <v>1325</v>
      </c>
      <c r="AZ3" s="2" t="s">
        <v>1326</v>
      </c>
      <c r="BA3" s="2" t="s">
        <v>1327</v>
      </c>
      <c r="BB3" s="2" t="s">
        <v>1328</v>
      </c>
      <c r="BC3" s="2" t="s">
        <v>1329</v>
      </c>
      <c r="BD3" s="2" t="s">
        <v>1330</v>
      </c>
      <c r="BE3" s="2" t="s">
        <v>1331</v>
      </c>
      <c r="BF3" s="2" t="s">
        <v>1332</v>
      </c>
      <c r="BG3" s="2" t="s">
        <v>1333</v>
      </c>
      <c r="BH3" s="2" t="s">
        <v>1334</v>
      </c>
      <c r="BI3" s="2" t="s">
        <v>1335</v>
      </c>
      <c r="BJ3" s="2" t="s">
        <v>1336</v>
      </c>
      <c r="BK3" s="2" t="s">
        <v>1337</v>
      </c>
      <c r="BL3" s="2" t="s">
        <v>1338</v>
      </c>
      <c r="BM3" s="2" t="s">
        <v>1339</v>
      </c>
      <c r="BN3" s="2" t="s">
        <v>1340</v>
      </c>
      <c r="BO3" s="2" t="s">
        <v>1341</v>
      </c>
      <c r="BP3" s="2" t="s">
        <v>1342</v>
      </c>
      <c r="BQ3" s="2" t="s">
        <v>1343</v>
      </c>
      <c r="BR3" s="2" t="s">
        <v>1344</v>
      </c>
      <c r="BS3" s="2" t="s">
        <v>1345</v>
      </c>
      <c r="BT3" s="2" t="s">
        <v>1346</v>
      </c>
      <c r="BU3" s="2" t="s">
        <v>1347</v>
      </c>
      <c r="BV3" s="2" t="s">
        <v>1348</v>
      </c>
      <c r="BW3" s="2" t="s">
        <v>1349</v>
      </c>
      <c r="BX3" s="2" t="s">
        <v>1350</v>
      </c>
      <c r="BY3" s="2" t="s">
        <v>1351</v>
      </c>
      <c r="BZ3" s="2" t="s">
        <v>1352</v>
      </c>
      <c r="CA3" s="2" t="s">
        <v>1353</v>
      </c>
      <c r="CB3" s="2" t="s">
        <v>1354</v>
      </c>
      <c r="CC3" s="2" t="s">
        <v>1355</v>
      </c>
      <c r="CD3" s="2" t="s">
        <v>1356</v>
      </c>
      <c r="CE3" s="2" t="s">
        <v>1357</v>
      </c>
      <c r="CF3" s="2" t="s">
        <v>1358</v>
      </c>
      <c r="CG3" s="2" t="s">
        <v>1359</v>
      </c>
      <c r="CH3" s="2" t="s">
        <v>1360</v>
      </c>
      <c r="CI3" s="2" t="s">
        <v>1361</v>
      </c>
      <c r="CJ3" s="2" t="s">
        <v>1362</v>
      </c>
      <c r="CK3" s="2" t="s">
        <v>1363</v>
      </c>
      <c r="CL3" s="2" t="s">
        <v>1364</v>
      </c>
      <c r="CM3" s="2" t="s">
        <v>1365</v>
      </c>
      <c r="CN3" s="2" t="s">
        <v>1366</v>
      </c>
      <c r="CO3" s="2" t="s">
        <v>1367</v>
      </c>
      <c r="CP3" s="2" t="s">
        <v>1368</v>
      </c>
      <c r="CQ3" s="2" t="s">
        <v>1369</v>
      </c>
      <c r="CR3" s="2" t="s">
        <v>1370</v>
      </c>
      <c r="CS3" s="2" t="s">
        <v>1371</v>
      </c>
      <c r="CT3" s="2" t="s">
        <v>1372</v>
      </c>
      <c r="CU3" s="2" t="s">
        <v>1373</v>
      </c>
      <c r="CV3" s="2" t="s">
        <v>1374</v>
      </c>
      <c r="CW3" s="2" t="s">
        <v>1375</v>
      </c>
      <c r="CX3" s="2" t="s">
        <v>1376</v>
      </c>
      <c r="CY3" s="2" t="s">
        <v>1377</v>
      </c>
      <c r="CZ3" s="2" t="s">
        <v>1378</v>
      </c>
      <c r="DA3" s="2" t="s">
        <v>1379</v>
      </c>
      <c r="DB3" s="2" t="s">
        <v>1380</v>
      </c>
      <c r="DC3" s="2" t="s">
        <v>1381</v>
      </c>
      <c r="DD3" s="2" t="s">
        <v>1382</v>
      </c>
      <c r="DE3" s="2" t="s">
        <v>1383</v>
      </c>
      <c r="DF3" s="2" t="s">
        <v>1384</v>
      </c>
      <c r="DG3" s="2" t="s">
        <v>1385</v>
      </c>
      <c r="DH3" s="2" t="s">
        <v>1386</v>
      </c>
      <c r="DI3" s="2" t="s">
        <v>1387</v>
      </c>
      <c r="DJ3" s="2" t="s">
        <v>1388</v>
      </c>
      <c r="DK3" s="2" t="s">
        <v>1389</v>
      </c>
      <c r="DL3" s="2" t="s">
        <v>1390</v>
      </c>
      <c r="DM3" s="2" t="s">
        <v>1391</v>
      </c>
      <c r="DN3" s="2" t="s">
        <v>1392</v>
      </c>
      <c r="DO3" s="2" t="s">
        <v>1393</v>
      </c>
      <c r="DP3" s="2" t="s">
        <v>1394</v>
      </c>
      <c r="DQ3" s="2" t="s">
        <v>1395</v>
      </c>
      <c r="DR3" s="2" t="s">
        <v>1396</v>
      </c>
      <c r="DS3" s="2" t="s">
        <v>1397</v>
      </c>
      <c r="DT3" s="2" t="s">
        <v>1398</v>
      </c>
      <c r="DU3" s="2" t="s">
        <v>1399</v>
      </c>
      <c r="DV3" s="2" t="s">
        <v>1400</v>
      </c>
      <c r="DW3" s="2" t="s">
        <v>1401</v>
      </c>
      <c r="DX3" s="2" t="s">
        <v>1402</v>
      </c>
      <c r="DY3" s="2" t="s">
        <v>1403</v>
      </c>
      <c r="DZ3" s="2" t="s">
        <v>1404</v>
      </c>
      <c r="EA3" s="2" t="s">
        <v>1405</v>
      </c>
      <c r="EB3" s="2" t="s">
        <v>1406</v>
      </c>
      <c r="EC3" s="2" t="s">
        <v>1407</v>
      </c>
      <c r="ED3" s="2" t="s">
        <v>1408</v>
      </c>
      <c r="EE3" s="2" t="s">
        <v>1409</v>
      </c>
      <c r="EF3" s="2" t="s">
        <v>1410</v>
      </c>
      <c r="EG3" s="2" t="s">
        <v>1411</v>
      </c>
      <c r="EH3" s="2" t="s">
        <v>1412</v>
      </c>
      <c r="EI3" s="2" t="s">
        <v>1413</v>
      </c>
      <c r="EJ3" s="2" t="s">
        <v>1414</v>
      </c>
      <c r="EK3" s="2" t="s">
        <v>1415</v>
      </c>
      <c r="EL3" s="2" t="s">
        <v>1416</v>
      </c>
      <c r="EM3" s="2" t="s">
        <v>1417</v>
      </c>
      <c r="EN3" s="2" t="s">
        <v>1418</v>
      </c>
      <c r="EO3" s="2" t="s">
        <v>1419</v>
      </c>
      <c r="EP3" s="2" t="s">
        <v>1420</v>
      </c>
      <c r="EQ3" s="2" t="s">
        <v>1421</v>
      </c>
      <c r="ER3" s="2" t="s">
        <v>1422</v>
      </c>
      <c r="ES3" s="2" t="s">
        <v>1423</v>
      </c>
      <c r="ET3" s="2" t="s">
        <v>1424</v>
      </c>
      <c r="EU3" s="2" t="s">
        <v>1425</v>
      </c>
      <c r="EV3" s="2" t="s">
        <v>1426</v>
      </c>
      <c r="EW3" s="2" t="s">
        <v>1427</v>
      </c>
      <c r="EX3" s="2" t="s">
        <v>1428</v>
      </c>
      <c r="EY3" s="2" t="s">
        <v>1429</v>
      </c>
      <c r="EZ3" s="2" t="s">
        <v>1430</v>
      </c>
      <c r="FA3" s="2" t="s">
        <v>1431</v>
      </c>
      <c r="FB3" s="2" t="s">
        <v>1432</v>
      </c>
      <c r="FC3" s="2" t="s">
        <v>1433</v>
      </c>
      <c r="FD3" s="2" t="s">
        <v>1434</v>
      </c>
      <c r="FE3" s="2" t="s">
        <v>1435</v>
      </c>
      <c r="FF3" s="2" t="s">
        <v>1436</v>
      </c>
      <c r="FG3" s="2" t="s">
        <v>1437</v>
      </c>
      <c r="FH3" s="2" t="s">
        <v>1438</v>
      </c>
      <c r="FI3" s="2" t="s">
        <v>1439</v>
      </c>
      <c r="FJ3" s="2" t="s">
        <v>1440</v>
      </c>
      <c r="FK3" s="2" t="s">
        <v>1441</v>
      </c>
      <c r="FL3" s="2" t="s">
        <v>1442</v>
      </c>
      <c r="FM3" s="2" t="s">
        <v>1443</v>
      </c>
      <c r="FN3" s="2" t="s">
        <v>1444</v>
      </c>
      <c r="FO3" s="2" t="s">
        <v>1445</v>
      </c>
      <c r="FP3" s="2" t="s">
        <v>1446</v>
      </c>
      <c r="FQ3" s="2" t="s">
        <v>1447</v>
      </c>
      <c r="FR3" s="2" t="s">
        <v>1448</v>
      </c>
      <c r="FS3" s="2" t="s">
        <v>1449</v>
      </c>
      <c r="FT3" s="2" t="s">
        <v>1450</v>
      </c>
      <c r="FU3" s="2" t="s">
        <v>1451</v>
      </c>
      <c r="FV3" s="2" t="s">
        <v>1452</v>
      </c>
      <c r="FW3" s="2" t="s">
        <v>1453</v>
      </c>
      <c r="FX3" s="2" t="s">
        <v>1454</v>
      </c>
      <c r="FY3" s="2" t="s">
        <v>1455</v>
      </c>
      <c r="FZ3" s="2" t="s">
        <v>1456</v>
      </c>
      <c r="GA3" s="2" t="s">
        <v>1457</v>
      </c>
      <c r="GB3" s="2" t="s">
        <v>1458</v>
      </c>
      <c r="GC3" s="2" t="s">
        <v>1459</v>
      </c>
      <c r="GD3" s="2" t="s">
        <v>1460</v>
      </c>
      <c r="GE3" s="2" t="s">
        <v>1461</v>
      </c>
      <c r="GF3" s="2" t="s">
        <v>1462</v>
      </c>
      <c r="GG3" s="2" t="s">
        <v>1463</v>
      </c>
      <c r="GH3" s="2" t="s">
        <v>1464</v>
      </c>
      <c r="GI3" s="2" t="s">
        <v>1465</v>
      </c>
      <c r="GJ3" s="2" t="s">
        <v>1466</v>
      </c>
      <c r="GK3" s="2" t="s">
        <v>1467</v>
      </c>
      <c r="GL3" s="2" t="s">
        <v>1468</v>
      </c>
      <c r="GM3" s="2" t="s">
        <v>1469</v>
      </c>
      <c r="GN3" s="2" t="s">
        <v>1470</v>
      </c>
      <c r="GO3" s="2" t="s">
        <v>1471</v>
      </c>
      <c r="GP3" s="2" t="s">
        <v>1472</v>
      </c>
      <c r="GQ3" s="2" t="s">
        <v>1473</v>
      </c>
      <c r="GR3" s="2" t="s">
        <v>1474</v>
      </c>
      <c r="GS3" s="2" t="s">
        <v>1475</v>
      </c>
      <c r="GT3" s="2" t="s">
        <v>1476</v>
      </c>
      <c r="GU3" s="2" t="s">
        <v>1477</v>
      </c>
      <c r="GV3" s="2" t="s">
        <v>1478</v>
      </c>
      <c r="GW3" s="2" t="s">
        <v>1479</v>
      </c>
      <c r="GX3" s="2" t="s">
        <v>1480</v>
      </c>
      <c r="GY3" s="2" t="s">
        <v>1481</v>
      </c>
      <c r="GZ3" s="2" t="s">
        <v>1482</v>
      </c>
      <c r="HA3" s="2" t="s">
        <v>1483</v>
      </c>
      <c r="HB3" s="2" t="s">
        <v>1484</v>
      </c>
      <c r="HC3" s="2" t="s">
        <v>1485</v>
      </c>
      <c r="HD3" s="2" t="s">
        <v>1486</v>
      </c>
      <c r="HE3" s="2" t="s">
        <v>1487</v>
      </c>
      <c r="HF3" s="2" t="s">
        <v>1488</v>
      </c>
      <c r="HG3" s="2" t="s">
        <v>1489</v>
      </c>
      <c r="HH3" s="2" t="s">
        <v>1490</v>
      </c>
      <c r="HI3" s="2" t="s">
        <v>1491</v>
      </c>
      <c r="HJ3" s="2" t="s">
        <v>1492</v>
      </c>
      <c r="HK3" s="2" t="s">
        <v>1493</v>
      </c>
      <c r="HL3" s="2" t="s">
        <v>1494</v>
      </c>
      <c r="HM3" s="2" t="s">
        <v>1495</v>
      </c>
      <c r="HN3" s="2" t="s">
        <v>1496</v>
      </c>
      <c r="HO3" s="2" t="s">
        <v>1497</v>
      </c>
      <c r="HP3" s="2" t="s">
        <v>1498</v>
      </c>
      <c r="HQ3" s="2" t="s">
        <v>1499</v>
      </c>
      <c r="HR3" s="2" t="s">
        <v>1500</v>
      </c>
      <c r="HS3" s="2" t="s">
        <v>1501</v>
      </c>
    </row>
    <row r="4" spans="1:227" x14ac:dyDescent="0.25">
      <c r="A4" s="4">
        <v>20179</v>
      </c>
      <c r="B4" s="3" t="s">
        <v>1259</v>
      </c>
      <c r="C4" s="3" t="s">
        <v>1259</v>
      </c>
      <c r="D4" s="3" t="s">
        <v>1259</v>
      </c>
      <c r="E4" s="3" t="s">
        <v>1259</v>
      </c>
      <c r="F4" s="3" t="s">
        <v>1259</v>
      </c>
      <c r="G4" s="3" t="s">
        <v>1259</v>
      </c>
      <c r="H4" s="3" t="s">
        <v>1259</v>
      </c>
      <c r="I4" s="3" t="s">
        <v>1259</v>
      </c>
      <c r="J4" s="3" t="s">
        <v>1259</v>
      </c>
      <c r="K4" s="3" t="s">
        <v>1259</v>
      </c>
      <c r="L4" s="3" t="s">
        <v>1259</v>
      </c>
      <c r="M4" s="3" t="s">
        <v>1259</v>
      </c>
      <c r="N4" s="3" t="s">
        <v>1259</v>
      </c>
      <c r="O4" s="3" t="s">
        <v>1259</v>
      </c>
      <c r="P4" s="3" t="s">
        <v>1259</v>
      </c>
      <c r="Q4" s="3" t="s">
        <v>1259</v>
      </c>
      <c r="R4" s="3" t="s">
        <v>1259</v>
      </c>
      <c r="S4" s="3" t="s">
        <v>1259</v>
      </c>
      <c r="T4" s="3" t="s">
        <v>1259</v>
      </c>
      <c r="U4" s="3" t="s">
        <v>1259</v>
      </c>
      <c r="V4" s="3" t="s">
        <v>1259</v>
      </c>
      <c r="W4" s="3" t="s">
        <v>1259</v>
      </c>
      <c r="X4" s="3" t="s">
        <v>1259</v>
      </c>
      <c r="Y4" s="3" t="s">
        <v>1259</v>
      </c>
      <c r="Z4" s="3" t="s">
        <v>1259</v>
      </c>
      <c r="AA4" s="3" t="s">
        <v>1259</v>
      </c>
      <c r="AB4" s="3" t="s">
        <v>1259</v>
      </c>
      <c r="AC4" s="3" t="s">
        <v>1259</v>
      </c>
      <c r="AD4" s="3" t="s">
        <v>1259</v>
      </c>
      <c r="AE4" s="3" t="s">
        <v>1259</v>
      </c>
      <c r="AF4" s="3" t="s">
        <v>1259</v>
      </c>
      <c r="AG4" s="3" t="s">
        <v>1259</v>
      </c>
      <c r="AH4" s="3" t="s">
        <v>1259</v>
      </c>
      <c r="AI4" s="3" t="s">
        <v>1259</v>
      </c>
      <c r="AJ4" s="3" t="s">
        <v>1259</v>
      </c>
      <c r="AK4" s="3" t="s">
        <v>1259</v>
      </c>
      <c r="AL4" s="3" t="s">
        <v>1259</v>
      </c>
      <c r="AM4" s="3" t="s">
        <v>1259</v>
      </c>
      <c r="AN4" s="3" t="s">
        <v>1259</v>
      </c>
      <c r="AO4" s="3" t="s">
        <v>1259</v>
      </c>
      <c r="AP4" s="3" t="s">
        <v>1259</v>
      </c>
      <c r="AQ4" s="3" t="s">
        <v>1259</v>
      </c>
      <c r="AR4" s="3" t="s">
        <v>1259</v>
      </c>
      <c r="AS4" s="3" t="s">
        <v>1259</v>
      </c>
      <c r="AT4" s="3" t="s">
        <v>1259</v>
      </c>
      <c r="AU4" s="3" t="s">
        <v>1259</v>
      </c>
      <c r="AV4" s="3" t="s">
        <v>1259</v>
      </c>
      <c r="AW4" s="3" t="s">
        <v>1259</v>
      </c>
      <c r="AX4" s="3" t="s">
        <v>1259</v>
      </c>
      <c r="AY4" s="3" t="s">
        <v>1259</v>
      </c>
      <c r="AZ4" s="3" t="s">
        <v>1259</v>
      </c>
      <c r="BA4" s="3" t="s">
        <v>1259</v>
      </c>
      <c r="BB4" s="3" t="s">
        <v>1259</v>
      </c>
      <c r="BC4" s="3" t="s">
        <v>1259</v>
      </c>
      <c r="BD4" s="3" t="s">
        <v>1259</v>
      </c>
      <c r="BE4" s="3" t="s">
        <v>1259</v>
      </c>
      <c r="BF4" s="3" t="s">
        <v>1259</v>
      </c>
      <c r="BG4" s="3" t="s">
        <v>1259</v>
      </c>
      <c r="BH4" s="3" t="s">
        <v>1259</v>
      </c>
      <c r="BI4" s="3" t="s">
        <v>1259</v>
      </c>
      <c r="BJ4" s="3" t="s">
        <v>1259</v>
      </c>
      <c r="BK4" s="3" t="s">
        <v>1259</v>
      </c>
      <c r="BL4" s="3" t="s">
        <v>1259</v>
      </c>
      <c r="BM4" s="3" t="s">
        <v>1259</v>
      </c>
      <c r="BN4" s="3" t="s">
        <v>1259</v>
      </c>
      <c r="BO4" s="3" t="s">
        <v>1259</v>
      </c>
      <c r="BP4" s="3" t="s">
        <v>1259</v>
      </c>
      <c r="BQ4" s="3" t="s">
        <v>1259</v>
      </c>
      <c r="BR4" s="3" t="s">
        <v>1259</v>
      </c>
      <c r="BS4" s="3" t="s">
        <v>1259</v>
      </c>
      <c r="BT4" s="3" t="s">
        <v>1259</v>
      </c>
      <c r="BU4" s="3" t="s">
        <v>1259</v>
      </c>
      <c r="BV4" s="3" t="s">
        <v>1259</v>
      </c>
      <c r="BW4" s="3" t="s">
        <v>1259</v>
      </c>
      <c r="BX4" s="3" t="s">
        <v>1259</v>
      </c>
      <c r="BY4" s="3" t="s">
        <v>1259</v>
      </c>
      <c r="BZ4" s="3" t="s">
        <v>1259</v>
      </c>
      <c r="CA4" s="3" t="s">
        <v>1259</v>
      </c>
      <c r="CB4" s="3" t="s">
        <v>1259</v>
      </c>
      <c r="CC4" s="3" t="s">
        <v>1259</v>
      </c>
      <c r="CD4" s="3" t="s">
        <v>1259</v>
      </c>
      <c r="CE4" s="3" t="s">
        <v>1259</v>
      </c>
      <c r="CF4" s="3" t="s">
        <v>1259</v>
      </c>
      <c r="CG4" s="3" t="s">
        <v>1259</v>
      </c>
      <c r="CH4" s="3" t="s">
        <v>1259</v>
      </c>
      <c r="CI4" s="3" t="s">
        <v>1259</v>
      </c>
      <c r="CJ4" s="3" t="s">
        <v>1259</v>
      </c>
      <c r="CK4" s="3" t="s">
        <v>1259</v>
      </c>
      <c r="CL4" s="3" t="s">
        <v>1259</v>
      </c>
      <c r="CM4" s="3" t="s">
        <v>1259</v>
      </c>
      <c r="CN4" s="3" t="s">
        <v>1259</v>
      </c>
      <c r="CO4" s="3" t="s">
        <v>1259</v>
      </c>
      <c r="CP4" s="3" t="s">
        <v>1259</v>
      </c>
      <c r="CQ4" s="3" t="s">
        <v>1259</v>
      </c>
      <c r="CR4" s="3" t="s">
        <v>1259</v>
      </c>
      <c r="CS4" s="3" t="s">
        <v>1259</v>
      </c>
      <c r="CT4" s="3" t="s">
        <v>1259</v>
      </c>
      <c r="CU4" s="3" t="s">
        <v>1259</v>
      </c>
      <c r="CV4" s="3" t="s">
        <v>1259</v>
      </c>
      <c r="CW4" s="3" t="s">
        <v>1259</v>
      </c>
      <c r="CX4" s="3" t="s">
        <v>1259</v>
      </c>
      <c r="CY4" s="3" t="s">
        <v>1259</v>
      </c>
      <c r="CZ4" s="3" t="s">
        <v>1259</v>
      </c>
      <c r="DA4" s="3" t="s">
        <v>1259</v>
      </c>
      <c r="DB4" s="3" t="s">
        <v>1259</v>
      </c>
      <c r="DC4" s="3" t="s">
        <v>1259</v>
      </c>
      <c r="DD4" s="3" t="s">
        <v>1259</v>
      </c>
      <c r="DE4" s="3" t="s">
        <v>1259</v>
      </c>
      <c r="DF4" s="3" t="s">
        <v>1259</v>
      </c>
      <c r="DG4" s="3" t="s">
        <v>1259</v>
      </c>
      <c r="DH4" s="3" t="s">
        <v>1259</v>
      </c>
      <c r="DI4" s="3" t="s">
        <v>1259</v>
      </c>
      <c r="DJ4" s="3" t="s">
        <v>1259</v>
      </c>
      <c r="DK4" s="3" t="s">
        <v>1259</v>
      </c>
      <c r="DL4" s="3" t="s">
        <v>1259</v>
      </c>
      <c r="DM4" s="3" t="s">
        <v>1259</v>
      </c>
      <c r="DN4" s="3" t="s">
        <v>1259</v>
      </c>
      <c r="DO4" s="3" t="s">
        <v>1259</v>
      </c>
      <c r="DP4" s="3" t="s">
        <v>1259</v>
      </c>
      <c r="DQ4" s="3" t="s">
        <v>1259</v>
      </c>
      <c r="DR4" s="3" t="s">
        <v>1259</v>
      </c>
      <c r="DS4" s="3" t="s">
        <v>1259</v>
      </c>
      <c r="DT4" s="3" t="s">
        <v>1259</v>
      </c>
      <c r="DU4" s="3" t="s">
        <v>1259</v>
      </c>
      <c r="DV4" s="3" t="s">
        <v>1259</v>
      </c>
      <c r="DW4" s="3" t="s">
        <v>1259</v>
      </c>
      <c r="DX4" s="3" t="s">
        <v>1259</v>
      </c>
      <c r="DY4" s="3" t="s">
        <v>1259</v>
      </c>
      <c r="DZ4" s="3" t="s">
        <v>1259</v>
      </c>
      <c r="EA4" s="3" t="s">
        <v>1259</v>
      </c>
      <c r="EB4" s="3" t="s">
        <v>1259</v>
      </c>
      <c r="EC4" s="3" t="s">
        <v>1259</v>
      </c>
      <c r="ED4" s="3" t="s">
        <v>1259</v>
      </c>
      <c r="EE4" s="3" t="s">
        <v>1259</v>
      </c>
      <c r="EF4" s="3" t="s">
        <v>1259</v>
      </c>
      <c r="EG4" s="3" t="s">
        <v>1259</v>
      </c>
      <c r="EH4" s="3" t="s">
        <v>1259</v>
      </c>
      <c r="EI4" s="3" t="s">
        <v>1259</v>
      </c>
      <c r="EJ4" s="3" t="s">
        <v>1259</v>
      </c>
      <c r="EK4" s="3" t="s">
        <v>1259</v>
      </c>
      <c r="EL4" s="3" t="s">
        <v>1259</v>
      </c>
      <c r="EM4" s="3" t="s">
        <v>1259</v>
      </c>
      <c r="EN4" s="3" t="s">
        <v>1259</v>
      </c>
      <c r="EO4" s="3" t="s">
        <v>1259</v>
      </c>
      <c r="EP4" s="204">
        <v>1.1000000000000001</v>
      </c>
      <c r="EQ4" s="205">
        <v>4.0999999999999996</v>
      </c>
      <c r="ER4" s="206">
        <v>1.5</v>
      </c>
      <c r="ES4" s="207">
        <v>3.2</v>
      </c>
      <c r="ET4" s="3" t="s">
        <v>1259</v>
      </c>
      <c r="EU4" s="3" t="s">
        <v>1259</v>
      </c>
      <c r="EV4" s="3" t="s">
        <v>1259</v>
      </c>
      <c r="EW4" s="3" t="s">
        <v>1259</v>
      </c>
      <c r="EX4" s="3" t="s">
        <v>1259</v>
      </c>
      <c r="EY4" s="3" t="s">
        <v>1259</v>
      </c>
      <c r="EZ4" s="3" t="s">
        <v>1259</v>
      </c>
      <c r="FA4" s="3" t="s">
        <v>1259</v>
      </c>
      <c r="FB4" s="3" t="s">
        <v>1259</v>
      </c>
      <c r="FC4" s="3" t="s">
        <v>1259</v>
      </c>
      <c r="FD4" s="3" t="s">
        <v>1259</v>
      </c>
      <c r="FE4" s="3" t="s">
        <v>1259</v>
      </c>
      <c r="FF4" s="3" t="s">
        <v>1259</v>
      </c>
      <c r="FG4" s="3" t="s">
        <v>1259</v>
      </c>
      <c r="FH4" s="3" t="s">
        <v>1259</v>
      </c>
      <c r="FI4" s="3" t="s">
        <v>1259</v>
      </c>
      <c r="FJ4" s="3" t="s">
        <v>1259</v>
      </c>
      <c r="FK4" s="3" t="s">
        <v>1259</v>
      </c>
      <c r="FL4" s="3" t="s">
        <v>1259</v>
      </c>
      <c r="FM4" s="3" t="s">
        <v>1259</v>
      </c>
      <c r="FN4" s="3" t="s">
        <v>1259</v>
      </c>
      <c r="FO4" s="3" t="s">
        <v>1259</v>
      </c>
      <c r="FP4" s="3" t="s">
        <v>1259</v>
      </c>
      <c r="FQ4" s="3" t="s">
        <v>1259</v>
      </c>
      <c r="FR4" s="3" t="s">
        <v>1259</v>
      </c>
      <c r="FS4" s="3" t="s">
        <v>1259</v>
      </c>
      <c r="FT4" s="3" t="s">
        <v>1259</v>
      </c>
      <c r="FU4" s="3" t="s">
        <v>1259</v>
      </c>
      <c r="FV4" s="3" t="s">
        <v>1259</v>
      </c>
      <c r="FW4" s="3" t="s">
        <v>1259</v>
      </c>
      <c r="FX4" s="3" t="s">
        <v>1259</v>
      </c>
      <c r="FY4" s="3" t="s">
        <v>1259</v>
      </c>
      <c r="FZ4" s="3" t="s">
        <v>1259</v>
      </c>
      <c r="GA4" s="3" t="s">
        <v>1259</v>
      </c>
      <c r="GB4" s="3" t="s">
        <v>1259</v>
      </c>
      <c r="GC4" s="3" t="s">
        <v>1259</v>
      </c>
      <c r="GD4" s="3" t="s">
        <v>1259</v>
      </c>
      <c r="GE4" s="3" t="s">
        <v>1259</v>
      </c>
      <c r="GF4" s="3" t="s">
        <v>1259</v>
      </c>
      <c r="GG4" s="3" t="s">
        <v>1259</v>
      </c>
      <c r="GH4" s="3" t="s">
        <v>1259</v>
      </c>
      <c r="GI4" s="3" t="s">
        <v>1259</v>
      </c>
      <c r="GJ4" s="3" t="s">
        <v>1259</v>
      </c>
      <c r="GK4" s="3" t="s">
        <v>1259</v>
      </c>
      <c r="GL4" s="3" t="s">
        <v>1259</v>
      </c>
      <c r="GM4" s="3" t="s">
        <v>1259</v>
      </c>
      <c r="GN4" s="3" t="s">
        <v>1259</v>
      </c>
      <c r="GO4" s="3" t="s">
        <v>1259</v>
      </c>
      <c r="GP4" s="3" t="s">
        <v>1259</v>
      </c>
      <c r="GQ4" s="3" t="s">
        <v>1259</v>
      </c>
      <c r="GR4" s="3" t="s">
        <v>1259</v>
      </c>
      <c r="GS4" s="3" t="s">
        <v>1259</v>
      </c>
      <c r="GT4" s="3" t="s">
        <v>1259</v>
      </c>
      <c r="GU4" s="3" t="s">
        <v>1259</v>
      </c>
      <c r="GV4" s="3" t="s">
        <v>1259</v>
      </c>
      <c r="GW4" s="3" t="s">
        <v>1259</v>
      </c>
      <c r="GX4" s="3" t="s">
        <v>1259</v>
      </c>
      <c r="GY4" s="3" t="s">
        <v>1259</v>
      </c>
      <c r="GZ4" s="3" t="s">
        <v>1259</v>
      </c>
      <c r="HA4" s="3" t="s">
        <v>1259</v>
      </c>
      <c r="HB4" s="3" t="s">
        <v>1259</v>
      </c>
      <c r="HC4" s="3" t="s">
        <v>1259</v>
      </c>
      <c r="HD4" s="3" t="s">
        <v>1259</v>
      </c>
      <c r="HE4" s="3" t="s">
        <v>1259</v>
      </c>
      <c r="HF4" s="3" t="s">
        <v>1259</v>
      </c>
      <c r="HG4" s="3" t="s">
        <v>1259</v>
      </c>
      <c r="HH4" s="3" t="s">
        <v>1259</v>
      </c>
      <c r="HI4" s="3" t="s">
        <v>1259</v>
      </c>
      <c r="HJ4" s="3" t="s">
        <v>1259</v>
      </c>
      <c r="HK4" s="3" t="s">
        <v>1259</v>
      </c>
      <c r="HL4" s="3" t="s">
        <v>1259</v>
      </c>
      <c r="HM4" s="3" t="s">
        <v>1259</v>
      </c>
      <c r="HN4" s="3" t="s">
        <v>1259</v>
      </c>
      <c r="HO4" s="3" t="s">
        <v>1259</v>
      </c>
      <c r="HP4" s="3" t="s">
        <v>1259</v>
      </c>
      <c r="HQ4" s="3" t="s">
        <v>1259</v>
      </c>
      <c r="HR4" s="3" t="s">
        <v>1259</v>
      </c>
      <c r="HS4" s="3" t="s">
        <v>1259</v>
      </c>
    </row>
    <row r="5" spans="1:227" x14ac:dyDescent="0.25">
      <c r="A5" s="4">
        <v>20270</v>
      </c>
      <c r="B5" s="3" t="s">
        <v>1259</v>
      </c>
      <c r="C5" s="3" t="s">
        <v>1259</v>
      </c>
      <c r="D5" s="3" t="s">
        <v>1259</v>
      </c>
      <c r="E5" s="3" t="s">
        <v>1259</v>
      </c>
      <c r="F5" s="3" t="s">
        <v>1259</v>
      </c>
      <c r="G5" s="3" t="s">
        <v>1259</v>
      </c>
      <c r="H5" s="3" t="s">
        <v>1259</v>
      </c>
      <c r="I5" s="3" t="s">
        <v>1259</v>
      </c>
      <c r="J5" s="3" t="s">
        <v>1259</v>
      </c>
      <c r="K5" s="3" t="s">
        <v>1259</v>
      </c>
      <c r="L5" s="3" t="s">
        <v>1259</v>
      </c>
      <c r="M5" s="3" t="s">
        <v>1259</v>
      </c>
      <c r="N5" s="3" t="s">
        <v>1259</v>
      </c>
      <c r="O5" s="3" t="s">
        <v>1259</v>
      </c>
      <c r="P5" s="3" t="s">
        <v>1259</v>
      </c>
      <c r="Q5" s="3" t="s">
        <v>1259</v>
      </c>
      <c r="R5" s="3" t="s">
        <v>1259</v>
      </c>
      <c r="S5" s="3" t="s">
        <v>1259</v>
      </c>
      <c r="T5" s="3" t="s">
        <v>1259</v>
      </c>
      <c r="U5" s="3" t="s">
        <v>1259</v>
      </c>
      <c r="V5" s="3" t="s">
        <v>1259</v>
      </c>
      <c r="W5" s="3" t="s">
        <v>1259</v>
      </c>
      <c r="X5" s="3" t="s">
        <v>1259</v>
      </c>
      <c r="Y5" s="3" t="s">
        <v>1259</v>
      </c>
      <c r="Z5" s="3" t="s">
        <v>1259</v>
      </c>
      <c r="AA5" s="3" t="s">
        <v>1259</v>
      </c>
      <c r="AB5" s="3" t="s">
        <v>1259</v>
      </c>
      <c r="AC5" s="3" t="s">
        <v>1259</v>
      </c>
      <c r="AD5" s="3" t="s">
        <v>1259</v>
      </c>
      <c r="AE5" s="3" t="s">
        <v>1259</v>
      </c>
      <c r="AF5" s="3" t="s">
        <v>1259</v>
      </c>
      <c r="AG5" s="3" t="s">
        <v>1259</v>
      </c>
      <c r="AH5" s="3" t="s">
        <v>1259</v>
      </c>
      <c r="AI5" s="3" t="s">
        <v>1259</v>
      </c>
      <c r="AJ5" s="3" t="s">
        <v>1259</v>
      </c>
      <c r="AK5" s="3" t="s">
        <v>1259</v>
      </c>
      <c r="AL5" s="3" t="s">
        <v>1259</v>
      </c>
      <c r="AM5" s="3" t="s">
        <v>1259</v>
      </c>
      <c r="AN5" s="3" t="s">
        <v>1259</v>
      </c>
      <c r="AO5" s="3" t="s">
        <v>1259</v>
      </c>
      <c r="AP5" s="3" t="s">
        <v>1259</v>
      </c>
      <c r="AQ5" s="3" t="s">
        <v>1259</v>
      </c>
      <c r="AR5" s="3" t="s">
        <v>1259</v>
      </c>
      <c r="AS5" s="3" t="s">
        <v>1259</v>
      </c>
      <c r="AT5" s="3" t="s">
        <v>1259</v>
      </c>
      <c r="AU5" s="3" t="s">
        <v>1259</v>
      </c>
      <c r="AV5" s="3" t="s">
        <v>1259</v>
      </c>
      <c r="AW5" s="3" t="s">
        <v>1259</v>
      </c>
      <c r="AX5" s="3" t="s">
        <v>1259</v>
      </c>
      <c r="AY5" s="3" t="s">
        <v>1259</v>
      </c>
      <c r="AZ5" s="3" t="s">
        <v>1259</v>
      </c>
      <c r="BA5" s="3" t="s">
        <v>1259</v>
      </c>
      <c r="BB5" s="3" t="s">
        <v>1259</v>
      </c>
      <c r="BC5" s="3" t="s">
        <v>1259</v>
      </c>
      <c r="BD5" s="3" t="s">
        <v>1259</v>
      </c>
      <c r="BE5" s="3" t="s">
        <v>1259</v>
      </c>
      <c r="BF5" s="3" t="s">
        <v>1259</v>
      </c>
      <c r="BG5" s="3" t="s">
        <v>1259</v>
      </c>
      <c r="BH5" s="3" t="s">
        <v>1259</v>
      </c>
      <c r="BI5" s="3" t="s">
        <v>1259</v>
      </c>
      <c r="BJ5" s="3" t="s">
        <v>1259</v>
      </c>
      <c r="BK5" s="3" t="s">
        <v>1259</v>
      </c>
      <c r="BL5" s="3" t="s">
        <v>1259</v>
      </c>
      <c r="BM5" s="3" t="s">
        <v>1259</v>
      </c>
      <c r="BN5" s="3" t="s">
        <v>1259</v>
      </c>
      <c r="BO5" s="3" t="s">
        <v>1259</v>
      </c>
      <c r="BP5" s="3" t="s">
        <v>1259</v>
      </c>
      <c r="BQ5" s="3" t="s">
        <v>1259</v>
      </c>
      <c r="BR5" s="3" t="s">
        <v>1259</v>
      </c>
      <c r="BS5" s="3" t="s">
        <v>1259</v>
      </c>
      <c r="BT5" s="3" t="s">
        <v>1259</v>
      </c>
      <c r="BU5" s="3" t="s">
        <v>1259</v>
      </c>
      <c r="BV5" s="3" t="s">
        <v>1259</v>
      </c>
      <c r="BW5" s="3" t="s">
        <v>1259</v>
      </c>
      <c r="BX5" s="3" t="s">
        <v>1259</v>
      </c>
      <c r="BY5" s="3" t="s">
        <v>1259</v>
      </c>
      <c r="BZ5" s="3" t="s">
        <v>1259</v>
      </c>
      <c r="CA5" s="3" t="s">
        <v>1259</v>
      </c>
      <c r="CB5" s="3" t="s">
        <v>1259</v>
      </c>
      <c r="CC5" s="3" t="s">
        <v>1259</v>
      </c>
      <c r="CD5" s="3" t="s">
        <v>1259</v>
      </c>
      <c r="CE5" s="3" t="s">
        <v>1259</v>
      </c>
      <c r="CF5" s="3" t="s">
        <v>1259</v>
      </c>
      <c r="CG5" s="3" t="s">
        <v>1259</v>
      </c>
      <c r="CH5" s="3" t="s">
        <v>1259</v>
      </c>
      <c r="CI5" s="3" t="s">
        <v>1259</v>
      </c>
      <c r="CJ5" s="3" t="s">
        <v>1259</v>
      </c>
      <c r="CK5" s="3" t="s">
        <v>1259</v>
      </c>
      <c r="CL5" s="3" t="s">
        <v>1259</v>
      </c>
      <c r="CM5" s="3" t="s">
        <v>1259</v>
      </c>
      <c r="CN5" s="3" t="s">
        <v>1259</v>
      </c>
      <c r="CO5" s="3" t="s">
        <v>1259</v>
      </c>
      <c r="CP5" s="3" t="s">
        <v>1259</v>
      </c>
      <c r="CQ5" s="3" t="s">
        <v>1259</v>
      </c>
      <c r="CR5" s="3" t="s">
        <v>1259</v>
      </c>
      <c r="CS5" s="3" t="s">
        <v>1259</v>
      </c>
      <c r="CT5" s="3" t="s">
        <v>1259</v>
      </c>
      <c r="CU5" s="3" t="s">
        <v>1259</v>
      </c>
      <c r="CV5" s="3" t="s">
        <v>1259</v>
      </c>
      <c r="CW5" s="3" t="s">
        <v>1259</v>
      </c>
      <c r="CX5" s="3" t="s">
        <v>1259</v>
      </c>
      <c r="CY5" s="3" t="s">
        <v>1259</v>
      </c>
      <c r="CZ5" s="3" t="s">
        <v>1259</v>
      </c>
      <c r="DA5" s="3" t="s">
        <v>1259</v>
      </c>
      <c r="DB5" s="3" t="s">
        <v>1259</v>
      </c>
      <c r="DC5" s="3" t="s">
        <v>1259</v>
      </c>
      <c r="DD5" s="3" t="s">
        <v>1259</v>
      </c>
      <c r="DE5" s="3" t="s">
        <v>1259</v>
      </c>
      <c r="DF5" s="3" t="s">
        <v>1259</v>
      </c>
      <c r="DG5" s="3" t="s">
        <v>1259</v>
      </c>
      <c r="DH5" s="3" t="s">
        <v>1259</v>
      </c>
      <c r="DI5" s="3" t="s">
        <v>1259</v>
      </c>
      <c r="DJ5" s="3" t="s">
        <v>1259</v>
      </c>
      <c r="DK5" s="3" t="s">
        <v>1259</v>
      </c>
      <c r="DL5" s="3" t="s">
        <v>1259</v>
      </c>
      <c r="DM5" s="3" t="s">
        <v>1259</v>
      </c>
      <c r="DN5" s="3" t="s">
        <v>1259</v>
      </c>
      <c r="DO5" s="3" t="s">
        <v>1259</v>
      </c>
      <c r="DP5" s="3" t="s">
        <v>1259</v>
      </c>
      <c r="DQ5" s="3" t="s">
        <v>1259</v>
      </c>
      <c r="DR5" s="3" t="s">
        <v>1259</v>
      </c>
      <c r="DS5" s="3" t="s">
        <v>1259</v>
      </c>
      <c r="DT5" s="3" t="s">
        <v>1259</v>
      </c>
      <c r="DU5" s="3" t="s">
        <v>1259</v>
      </c>
      <c r="DV5" s="3" t="s">
        <v>1259</v>
      </c>
      <c r="DW5" s="3" t="s">
        <v>1259</v>
      </c>
      <c r="DX5" s="3" t="s">
        <v>1259</v>
      </c>
      <c r="DY5" s="3" t="s">
        <v>1259</v>
      </c>
      <c r="DZ5" s="3" t="s">
        <v>1259</v>
      </c>
      <c r="EA5" s="3" t="s">
        <v>1259</v>
      </c>
      <c r="EB5" s="3" t="s">
        <v>1259</v>
      </c>
      <c r="EC5" s="3" t="s">
        <v>1259</v>
      </c>
      <c r="ED5" s="3" t="s">
        <v>1259</v>
      </c>
      <c r="EE5" s="3" t="s">
        <v>1259</v>
      </c>
      <c r="EF5" s="3" t="s">
        <v>1259</v>
      </c>
      <c r="EG5" s="3" t="s">
        <v>1259</v>
      </c>
      <c r="EH5" s="3" t="s">
        <v>1259</v>
      </c>
      <c r="EI5" s="3" t="s">
        <v>1259</v>
      </c>
      <c r="EJ5" s="3" t="s">
        <v>1259</v>
      </c>
      <c r="EK5" s="3" t="s">
        <v>1259</v>
      </c>
      <c r="EL5" s="3" t="s">
        <v>1259</v>
      </c>
      <c r="EM5" s="3" t="s">
        <v>1259</v>
      </c>
      <c r="EN5" s="3" t="s">
        <v>1259</v>
      </c>
      <c r="EO5" s="3" t="s">
        <v>1259</v>
      </c>
      <c r="EP5" s="3" t="s">
        <v>1259</v>
      </c>
      <c r="EQ5" s="3" t="s">
        <v>1259</v>
      </c>
      <c r="ER5" s="3" t="s">
        <v>1259</v>
      </c>
      <c r="ES5" s="3" t="s">
        <v>1259</v>
      </c>
      <c r="ET5" s="3" t="s">
        <v>1259</v>
      </c>
      <c r="EU5" s="3" t="s">
        <v>1259</v>
      </c>
      <c r="EV5" s="3" t="s">
        <v>1259</v>
      </c>
      <c r="EW5" s="3" t="s">
        <v>1259</v>
      </c>
      <c r="EX5" s="3" t="s">
        <v>1259</v>
      </c>
      <c r="EY5" s="3" t="s">
        <v>1259</v>
      </c>
      <c r="EZ5" s="3" t="s">
        <v>1259</v>
      </c>
      <c r="FA5" s="3" t="s">
        <v>1259</v>
      </c>
      <c r="FB5" s="3" t="s">
        <v>1259</v>
      </c>
      <c r="FC5" s="3" t="s">
        <v>1259</v>
      </c>
      <c r="FD5" s="3" t="s">
        <v>1259</v>
      </c>
      <c r="FE5" s="3" t="s">
        <v>1259</v>
      </c>
      <c r="FF5" s="3" t="s">
        <v>1259</v>
      </c>
      <c r="FG5" s="3" t="s">
        <v>1259</v>
      </c>
      <c r="FH5" s="3" t="s">
        <v>1259</v>
      </c>
      <c r="FI5" s="3" t="s">
        <v>1259</v>
      </c>
      <c r="FJ5" s="3" t="s">
        <v>1259</v>
      </c>
      <c r="FK5" s="3" t="s">
        <v>1259</v>
      </c>
      <c r="FL5" s="3" t="s">
        <v>1259</v>
      </c>
      <c r="FM5" s="3" t="s">
        <v>1259</v>
      </c>
      <c r="FN5" s="3" t="s">
        <v>1259</v>
      </c>
      <c r="FO5" s="3" t="s">
        <v>1259</v>
      </c>
      <c r="FP5" s="3" t="s">
        <v>1259</v>
      </c>
      <c r="FQ5" s="3" t="s">
        <v>1259</v>
      </c>
      <c r="FR5" s="3" t="s">
        <v>1259</v>
      </c>
      <c r="FS5" s="3" t="s">
        <v>1259</v>
      </c>
      <c r="FT5" s="3" t="s">
        <v>1259</v>
      </c>
      <c r="FU5" s="3" t="s">
        <v>1259</v>
      </c>
      <c r="FV5" s="3" t="s">
        <v>1259</v>
      </c>
      <c r="FW5" s="3" t="s">
        <v>1259</v>
      </c>
      <c r="FX5" s="3" t="s">
        <v>1259</v>
      </c>
      <c r="FY5" s="3" t="s">
        <v>1259</v>
      </c>
      <c r="FZ5" s="3" t="s">
        <v>1259</v>
      </c>
      <c r="GA5" s="3" t="s">
        <v>1259</v>
      </c>
      <c r="GB5" s="3" t="s">
        <v>1259</v>
      </c>
      <c r="GC5" s="3" t="s">
        <v>1259</v>
      </c>
      <c r="GD5" s="3" t="s">
        <v>1259</v>
      </c>
      <c r="GE5" s="3" t="s">
        <v>1259</v>
      </c>
      <c r="GF5" s="3" t="s">
        <v>1259</v>
      </c>
      <c r="GG5" s="3" t="s">
        <v>1259</v>
      </c>
      <c r="GH5" s="3" t="s">
        <v>1259</v>
      </c>
      <c r="GI5" s="3" t="s">
        <v>1259</v>
      </c>
      <c r="GJ5" s="3" t="s">
        <v>1259</v>
      </c>
      <c r="GK5" s="3" t="s">
        <v>1259</v>
      </c>
      <c r="GL5" s="3" t="s">
        <v>1259</v>
      </c>
      <c r="GM5" s="3" t="s">
        <v>1259</v>
      </c>
      <c r="GN5" s="3" t="s">
        <v>1259</v>
      </c>
      <c r="GO5" s="3" t="s">
        <v>1259</v>
      </c>
      <c r="GP5" s="3" t="s">
        <v>1259</v>
      </c>
      <c r="GQ5" s="3" t="s">
        <v>1259</v>
      </c>
      <c r="GR5" s="3" t="s">
        <v>1259</v>
      </c>
      <c r="GS5" s="3" t="s">
        <v>1259</v>
      </c>
      <c r="GT5" s="3" t="s">
        <v>1259</v>
      </c>
      <c r="GU5" s="3" t="s">
        <v>1259</v>
      </c>
      <c r="GV5" s="3" t="s">
        <v>1259</v>
      </c>
      <c r="GW5" s="3" t="s">
        <v>1259</v>
      </c>
      <c r="GX5" s="3" t="s">
        <v>1259</v>
      </c>
      <c r="GY5" s="3" t="s">
        <v>1259</v>
      </c>
      <c r="GZ5" s="3" t="s">
        <v>1259</v>
      </c>
      <c r="HA5" s="3" t="s">
        <v>1259</v>
      </c>
      <c r="HB5" s="3" t="s">
        <v>1259</v>
      </c>
      <c r="HC5" s="3" t="s">
        <v>1259</v>
      </c>
      <c r="HD5" s="3" t="s">
        <v>1259</v>
      </c>
      <c r="HE5" s="3" t="s">
        <v>1259</v>
      </c>
      <c r="HF5" s="3" t="s">
        <v>1259</v>
      </c>
      <c r="HG5" s="3" t="s">
        <v>1259</v>
      </c>
      <c r="HH5" s="3" t="s">
        <v>1259</v>
      </c>
      <c r="HI5" s="3" t="s">
        <v>1259</v>
      </c>
      <c r="HJ5" s="3" t="s">
        <v>1259</v>
      </c>
      <c r="HK5" s="3" t="s">
        <v>1259</v>
      </c>
      <c r="HL5" s="3" t="s">
        <v>1259</v>
      </c>
      <c r="HM5" s="3" t="s">
        <v>1259</v>
      </c>
      <c r="HN5" s="3" t="s">
        <v>1259</v>
      </c>
      <c r="HO5" s="3" t="s">
        <v>1259</v>
      </c>
      <c r="HP5" s="3" t="s">
        <v>1259</v>
      </c>
      <c r="HQ5" s="3" t="s">
        <v>1259</v>
      </c>
      <c r="HR5" s="3" t="s">
        <v>1259</v>
      </c>
      <c r="HS5" s="3" t="s">
        <v>1259</v>
      </c>
    </row>
    <row r="6" spans="1:227" x14ac:dyDescent="0.25">
      <c r="A6" s="4">
        <v>20362</v>
      </c>
      <c r="B6" s="3" t="s">
        <v>1259</v>
      </c>
      <c r="C6" s="3" t="s">
        <v>1259</v>
      </c>
      <c r="D6" s="3" t="s">
        <v>1259</v>
      </c>
      <c r="E6" s="3" t="s">
        <v>1259</v>
      </c>
      <c r="F6" s="3" t="s">
        <v>1259</v>
      </c>
      <c r="G6" s="3" t="s">
        <v>1259</v>
      </c>
      <c r="H6" s="3" t="s">
        <v>1259</v>
      </c>
      <c r="I6" s="3" t="s">
        <v>1259</v>
      </c>
      <c r="J6" s="3" t="s">
        <v>1259</v>
      </c>
      <c r="K6" s="3" t="s">
        <v>1259</v>
      </c>
      <c r="L6" s="3" t="s">
        <v>1259</v>
      </c>
      <c r="M6" s="3" t="s">
        <v>1259</v>
      </c>
      <c r="N6" s="3" t="s">
        <v>1259</v>
      </c>
      <c r="O6" s="3" t="s">
        <v>1259</v>
      </c>
      <c r="P6" s="3" t="s">
        <v>1259</v>
      </c>
      <c r="Q6" s="3" t="s">
        <v>1259</v>
      </c>
      <c r="R6" s="3" t="s">
        <v>1259</v>
      </c>
      <c r="S6" s="3" t="s">
        <v>1259</v>
      </c>
      <c r="T6" s="3" t="s">
        <v>1259</v>
      </c>
      <c r="U6" s="3" t="s">
        <v>1259</v>
      </c>
      <c r="V6" s="3" t="s">
        <v>1259</v>
      </c>
      <c r="W6" s="3" t="s">
        <v>1259</v>
      </c>
      <c r="X6" s="3" t="s">
        <v>1259</v>
      </c>
      <c r="Y6" s="3" t="s">
        <v>1259</v>
      </c>
      <c r="Z6" s="3" t="s">
        <v>1259</v>
      </c>
      <c r="AA6" s="3" t="s">
        <v>1259</v>
      </c>
      <c r="AB6" s="3" t="s">
        <v>1259</v>
      </c>
      <c r="AC6" s="3" t="s">
        <v>1259</v>
      </c>
      <c r="AD6" s="3" t="s">
        <v>1259</v>
      </c>
      <c r="AE6" s="3" t="s">
        <v>1259</v>
      </c>
      <c r="AF6" s="3" t="s">
        <v>1259</v>
      </c>
      <c r="AG6" s="3" t="s">
        <v>1259</v>
      </c>
      <c r="AH6" s="3" t="s">
        <v>1259</v>
      </c>
      <c r="AI6" s="3" t="s">
        <v>1259</v>
      </c>
      <c r="AJ6" s="3" t="s">
        <v>1259</v>
      </c>
      <c r="AK6" s="3" t="s">
        <v>1259</v>
      </c>
      <c r="AL6" s="3" t="s">
        <v>1259</v>
      </c>
      <c r="AM6" s="3" t="s">
        <v>1259</v>
      </c>
      <c r="AN6" s="3" t="s">
        <v>1259</v>
      </c>
      <c r="AO6" s="3" t="s">
        <v>1259</v>
      </c>
      <c r="AP6" s="3" t="s">
        <v>1259</v>
      </c>
      <c r="AQ6" s="3" t="s">
        <v>1259</v>
      </c>
      <c r="AR6" s="3" t="s">
        <v>1259</v>
      </c>
      <c r="AS6" s="3" t="s">
        <v>1259</v>
      </c>
      <c r="AT6" s="3" t="s">
        <v>1259</v>
      </c>
      <c r="AU6" s="3" t="s">
        <v>1259</v>
      </c>
      <c r="AV6" s="3" t="s">
        <v>1259</v>
      </c>
      <c r="AW6" s="3" t="s">
        <v>1259</v>
      </c>
      <c r="AX6" s="3" t="s">
        <v>1259</v>
      </c>
      <c r="AY6" s="3" t="s">
        <v>1259</v>
      </c>
      <c r="AZ6" s="3" t="s">
        <v>1259</v>
      </c>
      <c r="BA6" s="3" t="s">
        <v>1259</v>
      </c>
      <c r="BB6" s="3" t="s">
        <v>1259</v>
      </c>
      <c r="BC6" s="3" t="s">
        <v>1259</v>
      </c>
      <c r="BD6" s="3" t="s">
        <v>1259</v>
      </c>
      <c r="BE6" s="3" t="s">
        <v>1259</v>
      </c>
      <c r="BF6" s="3" t="s">
        <v>1259</v>
      </c>
      <c r="BG6" s="3" t="s">
        <v>1259</v>
      </c>
      <c r="BH6" s="3" t="s">
        <v>1259</v>
      </c>
      <c r="BI6" s="3" t="s">
        <v>1259</v>
      </c>
      <c r="BJ6" s="3" t="s">
        <v>1259</v>
      </c>
      <c r="BK6" s="3" t="s">
        <v>1259</v>
      </c>
      <c r="BL6" s="3" t="s">
        <v>1259</v>
      </c>
      <c r="BM6" s="3" t="s">
        <v>1259</v>
      </c>
      <c r="BN6" s="3" t="s">
        <v>1259</v>
      </c>
      <c r="BO6" s="3" t="s">
        <v>1259</v>
      </c>
      <c r="BP6" s="3" t="s">
        <v>1259</v>
      </c>
      <c r="BQ6" s="3" t="s">
        <v>1259</v>
      </c>
      <c r="BR6" s="3" t="s">
        <v>1259</v>
      </c>
      <c r="BS6" s="3" t="s">
        <v>1259</v>
      </c>
      <c r="BT6" s="3" t="s">
        <v>1259</v>
      </c>
      <c r="BU6" s="3" t="s">
        <v>1259</v>
      </c>
      <c r="BV6" s="3" t="s">
        <v>1259</v>
      </c>
      <c r="BW6" s="3" t="s">
        <v>1259</v>
      </c>
      <c r="BX6" s="3" t="s">
        <v>1259</v>
      </c>
      <c r="BY6" s="3" t="s">
        <v>1259</v>
      </c>
      <c r="BZ6" s="3" t="s">
        <v>1259</v>
      </c>
      <c r="CA6" s="3" t="s">
        <v>1259</v>
      </c>
      <c r="CB6" s="3" t="s">
        <v>1259</v>
      </c>
      <c r="CC6" s="3" t="s">
        <v>1259</v>
      </c>
      <c r="CD6" s="3" t="s">
        <v>1259</v>
      </c>
      <c r="CE6" s="3" t="s">
        <v>1259</v>
      </c>
      <c r="CF6" s="3" t="s">
        <v>1259</v>
      </c>
      <c r="CG6" s="3" t="s">
        <v>1259</v>
      </c>
      <c r="CH6" s="3" t="s">
        <v>1259</v>
      </c>
      <c r="CI6" s="3" t="s">
        <v>1259</v>
      </c>
      <c r="CJ6" s="3" t="s">
        <v>1259</v>
      </c>
      <c r="CK6" s="3" t="s">
        <v>1259</v>
      </c>
      <c r="CL6" s="3" t="s">
        <v>1259</v>
      </c>
      <c r="CM6" s="3" t="s">
        <v>1259</v>
      </c>
      <c r="CN6" s="3" t="s">
        <v>1259</v>
      </c>
      <c r="CO6" s="3" t="s">
        <v>1259</v>
      </c>
      <c r="CP6" s="3" t="s">
        <v>1259</v>
      </c>
      <c r="CQ6" s="3" t="s">
        <v>1259</v>
      </c>
      <c r="CR6" s="3" t="s">
        <v>1259</v>
      </c>
      <c r="CS6" s="3" t="s">
        <v>1259</v>
      </c>
      <c r="CT6" s="3" t="s">
        <v>1259</v>
      </c>
      <c r="CU6" s="3" t="s">
        <v>1259</v>
      </c>
      <c r="CV6" s="3" t="s">
        <v>1259</v>
      </c>
      <c r="CW6" s="3" t="s">
        <v>1259</v>
      </c>
      <c r="CX6" s="3" t="s">
        <v>1259</v>
      </c>
      <c r="CY6" s="3" t="s">
        <v>1259</v>
      </c>
      <c r="CZ6" s="3" t="s">
        <v>1259</v>
      </c>
      <c r="DA6" s="3" t="s">
        <v>1259</v>
      </c>
      <c r="DB6" s="3" t="s">
        <v>1259</v>
      </c>
      <c r="DC6" s="3" t="s">
        <v>1259</v>
      </c>
      <c r="DD6" s="3" t="s">
        <v>1259</v>
      </c>
      <c r="DE6" s="3" t="s">
        <v>1259</v>
      </c>
      <c r="DF6" s="3" t="s">
        <v>1259</v>
      </c>
      <c r="DG6" s="3" t="s">
        <v>1259</v>
      </c>
      <c r="DH6" s="3" t="s">
        <v>1259</v>
      </c>
      <c r="DI6" s="3" t="s">
        <v>1259</v>
      </c>
      <c r="DJ6" s="3" t="s">
        <v>1259</v>
      </c>
      <c r="DK6" s="3" t="s">
        <v>1259</v>
      </c>
      <c r="DL6" s="3" t="s">
        <v>1259</v>
      </c>
      <c r="DM6" s="3" t="s">
        <v>1259</v>
      </c>
      <c r="DN6" s="3" t="s">
        <v>1259</v>
      </c>
      <c r="DO6" s="3" t="s">
        <v>1259</v>
      </c>
      <c r="DP6" s="3" t="s">
        <v>1259</v>
      </c>
      <c r="DQ6" s="3" t="s">
        <v>1259</v>
      </c>
      <c r="DR6" s="3" t="s">
        <v>1259</v>
      </c>
      <c r="DS6" s="3" t="s">
        <v>1259</v>
      </c>
      <c r="DT6" s="3" t="s">
        <v>1259</v>
      </c>
      <c r="DU6" s="3" t="s">
        <v>1259</v>
      </c>
      <c r="DV6" s="3" t="s">
        <v>1259</v>
      </c>
      <c r="DW6" s="3" t="s">
        <v>1259</v>
      </c>
      <c r="DX6" s="3" t="s">
        <v>1259</v>
      </c>
      <c r="DY6" s="3" t="s">
        <v>1259</v>
      </c>
      <c r="DZ6" s="3" t="s">
        <v>1259</v>
      </c>
      <c r="EA6" s="3" t="s">
        <v>1259</v>
      </c>
      <c r="EB6" s="3" t="s">
        <v>1259</v>
      </c>
      <c r="EC6" s="3" t="s">
        <v>1259</v>
      </c>
      <c r="ED6" s="3" t="s">
        <v>1259</v>
      </c>
      <c r="EE6" s="3" t="s">
        <v>1259</v>
      </c>
      <c r="EF6" s="3" t="s">
        <v>1259</v>
      </c>
      <c r="EG6" s="3" t="s">
        <v>1259</v>
      </c>
      <c r="EH6" s="3" t="s">
        <v>1259</v>
      </c>
      <c r="EI6" s="3" t="s">
        <v>1259</v>
      </c>
      <c r="EJ6" s="3" t="s">
        <v>1259</v>
      </c>
      <c r="EK6" s="3" t="s">
        <v>1259</v>
      </c>
      <c r="EL6" s="3" t="s">
        <v>1259</v>
      </c>
      <c r="EM6" s="3" t="s">
        <v>1259</v>
      </c>
      <c r="EN6" s="3" t="s">
        <v>1259</v>
      </c>
      <c r="EO6" s="3" t="s">
        <v>1259</v>
      </c>
      <c r="EP6" s="204">
        <v>1.2</v>
      </c>
      <c r="EQ6" s="205">
        <v>4.2</v>
      </c>
      <c r="ER6" s="206">
        <v>1.6</v>
      </c>
      <c r="ES6" s="207">
        <v>3.4</v>
      </c>
      <c r="ET6" s="3" t="s">
        <v>1259</v>
      </c>
      <c r="EU6" s="3" t="s">
        <v>1259</v>
      </c>
      <c r="EV6" s="3" t="s">
        <v>1259</v>
      </c>
      <c r="EW6" s="3" t="s">
        <v>1259</v>
      </c>
      <c r="EX6" s="3" t="s">
        <v>1259</v>
      </c>
      <c r="EY6" s="3" t="s">
        <v>1259</v>
      </c>
      <c r="EZ6" s="3" t="s">
        <v>1259</v>
      </c>
      <c r="FA6" s="3" t="s">
        <v>1259</v>
      </c>
      <c r="FB6" s="3" t="s">
        <v>1259</v>
      </c>
      <c r="FC6" s="3" t="s">
        <v>1259</v>
      </c>
      <c r="FD6" s="3" t="s">
        <v>1259</v>
      </c>
      <c r="FE6" s="3" t="s">
        <v>1259</v>
      </c>
      <c r="FF6" s="3" t="s">
        <v>1259</v>
      </c>
      <c r="FG6" s="3" t="s">
        <v>1259</v>
      </c>
      <c r="FH6" s="3" t="s">
        <v>1259</v>
      </c>
      <c r="FI6" s="3" t="s">
        <v>1259</v>
      </c>
      <c r="FJ6" s="3" t="s">
        <v>1259</v>
      </c>
      <c r="FK6" s="3" t="s">
        <v>1259</v>
      </c>
      <c r="FL6" s="3" t="s">
        <v>1259</v>
      </c>
      <c r="FM6" s="3" t="s">
        <v>1259</v>
      </c>
      <c r="FN6" s="3" t="s">
        <v>1259</v>
      </c>
      <c r="FO6" s="3" t="s">
        <v>1259</v>
      </c>
      <c r="FP6" s="3" t="s">
        <v>1259</v>
      </c>
      <c r="FQ6" s="3" t="s">
        <v>1259</v>
      </c>
      <c r="FR6" s="3" t="s">
        <v>1259</v>
      </c>
      <c r="FS6" s="3" t="s">
        <v>1259</v>
      </c>
      <c r="FT6" s="3" t="s">
        <v>1259</v>
      </c>
      <c r="FU6" s="3" t="s">
        <v>1259</v>
      </c>
      <c r="FV6" s="3" t="s">
        <v>1259</v>
      </c>
      <c r="FW6" s="3" t="s">
        <v>1259</v>
      </c>
      <c r="FX6" s="3" t="s">
        <v>1259</v>
      </c>
      <c r="FY6" s="3" t="s">
        <v>1259</v>
      </c>
      <c r="FZ6" s="3" t="s">
        <v>1259</v>
      </c>
      <c r="GA6" s="3" t="s">
        <v>1259</v>
      </c>
      <c r="GB6" s="3" t="s">
        <v>1259</v>
      </c>
      <c r="GC6" s="3" t="s">
        <v>1259</v>
      </c>
      <c r="GD6" s="3" t="s">
        <v>1259</v>
      </c>
      <c r="GE6" s="3" t="s">
        <v>1259</v>
      </c>
      <c r="GF6" s="3" t="s">
        <v>1259</v>
      </c>
      <c r="GG6" s="3" t="s">
        <v>1259</v>
      </c>
      <c r="GH6" s="3" t="s">
        <v>1259</v>
      </c>
      <c r="GI6" s="3" t="s">
        <v>1259</v>
      </c>
      <c r="GJ6" s="3" t="s">
        <v>1259</v>
      </c>
      <c r="GK6" s="3" t="s">
        <v>1259</v>
      </c>
      <c r="GL6" s="3" t="s">
        <v>1259</v>
      </c>
      <c r="GM6" s="3" t="s">
        <v>1259</v>
      </c>
      <c r="GN6" s="3" t="s">
        <v>1259</v>
      </c>
      <c r="GO6" s="3" t="s">
        <v>1259</v>
      </c>
      <c r="GP6" s="3" t="s">
        <v>1259</v>
      </c>
      <c r="GQ6" s="3" t="s">
        <v>1259</v>
      </c>
      <c r="GR6" s="3" t="s">
        <v>1259</v>
      </c>
      <c r="GS6" s="3" t="s">
        <v>1259</v>
      </c>
      <c r="GT6" s="3" t="s">
        <v>1259</v>
      </c>
      <c r="GU6" s="3" t="s">
        <v>1259</v>
      </c>
      <c r="GV6" s="3" t="s">
        <v>1259</v>
      </c>
      <c r="GW6" s="3" t="s">
        <v>1259</v>
      </c>
      <c r="GX6" s="3" t="s">
        <v>1259</v>
      </c>
      <c r="GY6" s="3" t="s">
        <v>1259</v>
      </c>
      <c r="GZ6" s="3" t="s">
        <v>1259</v>
      </c>
      <c r="HA6" s="3" t="s">
        <v>1259</v>
      </c>
      <c r="HB6" s="3" t="s">
        <v>1259</v>
      </c>
      <c r="HC6" s="3" t="s">
        <v>1259</v>
      </c>
      <c r="HD6" s="3" t="s">
        <v>1259</v>
      </c>
      <c r="HE6" s="3" t="s">
        <v>1259</v>
      </c>
      <c r="HF6" s="3" t="s">
        <v>1259</v>
      </c>
      <c r="HG6" s="3" t="s">
        <v>1259</v>
      </c>
      <c r="HH6" s="3" t="s">
        <v>1259</v>
      </c>
      <c r="HI6" s="3" t="s">
        <v>1259</v>
      </c>
      <c r="HJ6" s="3" t="s">
        <v>1259</v>
      </c>
      <c r="HK6" s="3" t="s">
        <v>1259</v>
      </c>
      <c r="HL6" s="3" t="s">
        <v>1259</v>
      </c>
      <c r="HM6" s="3" t="s">
        <v>1259</v>
      </c>
      <c r="HN6" s="3" t="s">
        <v>1259</v>
      </c>
      <c r="HO6" s="3" t="s">
        <v>1259</v>
      </c>
      <c r="HP6" s="3" t="s">
        <v>1259</v>
      </c>
      <c r="HQ6" s="3" t="s">
        <v>1259</v>
      </c>
      <c r="HR6" s="3" t="s">
        <v>1259</v>
      </c>
      <c r="HS6" s="3" t="s">
        <v>1259</v>
      </c>
    </row>
    <row r="7" spans="1:227" x14ac:dyDescent="0.25">
      <c r="A7" s="4">
        <v>20454</v>
      </c>
      <c r="B7" s="3" t="s">
        <v>1259</v>
      </c>
      <c r="C7" s="3" t="s">
        <v>1259</v>
      </c>
      <c r="D7" s="3" t="s">
        <v>1259</v>
      </c>
      <c r="E7" s="3" t="s">
        <v>1259</v>
      </c>
      <c r="F7" s="3" t="s">
        <v>1259</v>
      </c>
      <c r="G7" s="3" t="s">
        <v>1259</v>
      </c>
      <c r="H7" s="3" t="s">
        <v>1259</v>
      </c>
      <c r="I7" s="3" t="s">
        <v>1259</v>
      </c>
      <c r="J7" s="3" t="s">
        <v>1259</v>
      </c>
      <c r="K7" s="3" t="s">
        <v>1259</v>
      </c>
      <c r="L7" s="3" t="s">
        <v>1259</v>
      </c>
      <c r="M7" s="3" t="s">
        <v>1259</v>
      </c>
      <c r="N7" s="3" t="s">
        <v>1259</v>
      </c>
      <c r="O7" s="3" t="s">
        <v>1259</v>
      </c>
      <c r="P7" s="3" t="s">
        <v>1259</v>
      </c>
      <c r="Q7" s="3" t="s">
        <v>1259</v>
      </c>
      <c r="R7" s="3" t="s">
        <v>1259</v>
      </c>
      <c r="S7" s="3" t="s">
        <v>1259</v>
      </c>
      <c r="T7" s="3" t="s">
        <v>1259</v>
      </c>
      <c r="U7" s="3" t="s">
        <v>1259</v>
      </c>
      <c r="V7" s="3" t="s">
        <v>1259</v>
      </c>
      <c r="W7" s="3" t="s">
        <v>1259</v>
      </c>
      <c r="X7" s="3" t="s">
        <v>1259</v>
      </c>
      <c r="Y7" s="3" t="s">
        <v>1259</v>
      </c>
      <c r="Z7" s="3" t="s">
        <v>1259</v>
      </c>
      <c r="AA7" s="3" t="s">
        <v>1259</v>
      </c>
      <c r="AB7" s="3" t="s">
        <v>1259</v>
      </c>
      <c r="AC7" s="3" t="s">
        <v>1259</v>
      </c>
      <c r="AD7" s="3" t="s">
        <v>1259</v>
      </c>
      <c r="AE7" s="3" t="s">
        <v>1259</v>
      </c>
      <c r="AF7" s="3" t="s">
        <v>1259</v>
      </c>
      <c r="AG7" s="3" t="s">
        <v>1259</v>
      </c>
      <c r="AH7" s="3" t="s">
        <v>1259</v>
      </c>
      <c r="AI7" s="3" t="s">
        <v>1259</v>
      </c>
      <c r="AJ7" s="3" t="s">
        <v>1259</v>
      </c>
      <c r="AK7" s="3" t="s">
        <v>1259</v>
      </c>
      <c r="AL7" s="3" t="s">
        <v>1259</v>
      </c>
      <c r="AM7" s="3" t="s">
        <v>1259</v>
      </c>
      <c r="AN7" s="3" t="s">
        <v>1259</v>
      </c>
      <c r="AO7" s="3" t="s">
        <v>1259</v>
      </c>
      <c r="AP7" s="3" t="s">
        <v>1259</v>
      </c>
      <c r="AQ7" s="3" t="s">
        <v>1259</v>
      </c>
      <c r="AR7" s="3" t="s">
        <v>1259</v>
      </c>
      <c r="AS7" s="3" t="s">
        <v>1259</v>
      </c>
      <c r="AT7" s="3" t="s">
        <v>1259</v>
      </c>
      <c r="AU7" s="3" t="s">
        <v>1259</v>
      </c>
      <c r="AV7" s="3" t="s">
        <v>1259</v>
      </c>
      <c r="AW7" s="3" t="s">
        <v>1259</v>
      </c>
      <c r="AX7" s="3" t="s">
        <v>1259</v>
      </c>
      <c r="AY7" s="3" t="s">
        <v>1259</v>
      </c>
      <c r="AZ7" s="3" t="s">
        <v>1259</v>
      </c>
      <c r="BA7" s="3" t="s">
        <v>1259</v>
      </c>
      <c r="BB7" s="3" t="s">
        <v>1259</v>
      </c>
      <c r="BC7" s="3" t="s">
        <v>1259</v>
      </c>
      <c r="BD7" s="3" t="s">
        <v>1259</v>
      </c>
      <c r="BE7" s="3" t="s">
        <v>1259</v>
      </c>
      <c r="BF7" s="3" t="s">
        <v>1259</v>
      </c>
      <c r="BG7" s="3" t="s">
        <v>1259</v>
      </c>
      <c r="BH7" s="3" t="s">
        <v>1259</v>
      </c>
      <c r="BI7" s="3" t="s">
        <v>1259</v>
      </c>
      <c r="BJ7" s="3" t="s">
        <v>1259</v>
      </c>
      <c r="BK7" s="3" t="s">
        <v>1259</v>
      </c>
      <c r="BL7" s="3" t="s">
        <v>1259</v>
      </c>
      <c r="BM7" s="3" t="s">
        <v>1259</v>
      </c>
      <c r="BN7" s="3" t="s">
        <v>1259</v>
      </c>
      <c r="BO7" s="3" t="s">
        <v>1259</v>
      </c>
      <c r="BP7" s="3" t="s">
        <v>1259</v>
      </c>
      <c r="BQ7" s="3" t="s">
        <v>1259</v>
      </c>
      <c r="BR7" s="3" t="s">
        <v>1259</v>
      </c>
      <c r="BS7" s="3" t="s">
        <v>1259</v>
      </c>
      <c r="BT7" s="3" t="s">
        <v>1259</v>
      </c>
      <c r="BU7" s="3" t="s">
        <v>1259</v>
      </c>
      <c r="BV7" s="3" t="s">
        <v>1259</v>
      </c>
      <c r="BW7" s="3" t="s">
        <v>1259</v>
      </c>
      <c r="BX7" s="3" t="s">
        <v>1259</v>
      </c>
      <c r="BY7" s="3" t="s">
        <v>1259</v>
      </c>
      <c r="BZ7" s="3" t="s">
        <v>1259</v>
      </c>
      <c r="CA7" s="3" t="s">
        <v>1259</v>
      </c>
      <c r="CB7" s="3" t="s">
        <v>1259</v>
      </c>
      <c r="CC7" s="3" t="s">
        <v>1259</v>
      </c>
      <c r="CD7" s="3" t="s">
        <v>1259</v>
      </c>
      <c r="CE7" s="3" t="s">
        <v>1259</v>
      </c>
      <c r="CF7" s="3" t="s">
        <v>1259</v>
      </c>
      <c r="CG7" s="3" t="s">
        <v>1259</v>
      </c>
      <c r="CH7" s="3" t="s">
        <v>1259</v>
      </c>
      <c r="CI7" s="3" t="s">
        <v>1259</v>
      </c>
      <c r="CJ7" s="3" t="s">
        <v>1259</v>
      </c>
      <c r="CK7" s="3" t="s">
        <v>1259</v>
      </c>
      <c r="CL7" s="3" t="s">
        <v>1259</v>
      </c>
      <c r="CM7" s="3" t="s">
        <v>1259</v>
      </c>
      <c r="CN7" s="3" t="s">
        <v>1259</v>
      </c>
      <c r="CO7" s="3" t="s">
        <v>1259</v>
      </c>
      <c r="CP7" s="3" t="s">
        <v>1259</v>
      </c>
      <c r="CQ7" s="3" t="s">
        <v>1259</v>
      </c>
      <c r="CR7" s="3" t="s">
        <v>1259</v>
      </c>
      <c r="CS7" s="3" t="s">
        <v>1259</v>
      </c>
      <c r="CT7" s="3" t="s">
        <v>1259</v>
      </c>
      <c r="CU7" s="3" t="s">
        <v>1259</v>
      </c>
      <c r="CV7" s="3" t="s">
        <v>1259</v>
      </c>
      <c r="CW7" s="3" t="s">
        <v>1259</v>
      </c>
      <c r="CX7" s="3" t="s">
        <v>1259</v>
      </c>
      <c r="CY7" s="3" t="s">
        <v>1259</v>
      </c>
      <c r="CZ7" s="3" t="s">
        <v>1259</v>
      </c>
      <c r="DA7" s="3" t="s">
        <v>1259</v>
      </c>
      <c r="DB7" s="3" t="s">
        <v>1259</v>
      </c>
      <c r="DC7" s="3" t="s">
        <v>1259</v>
      </c>
      <c r="DD7" s="3" t="s">
        <v>1259</v>
      </c>
      <c r="DE7" s="3" t="s">
        <v>1259</v>
      </c>
      <c r="DF7" s="3" t="s">
        <v>1259</v>
      </c>
      <c r="DG7" s="3" t="s">
        <v>1259</v>
      </c>
      <c r="DH7" s="3" t="s">
        <v>1259</v>
      </c>
      <c r="DI7" s="3" t="s">
        <v>1259</v>
      </c>
      <c r="DJ7" s="3" t="s">
        <v>1259</v>
      </c>
      <c r="DK7" s="3" t="s">
        <v>1259</v>
      </c>
      <c r="DL7" s="3" t="s">
        <v>1259</v>
      </c>
      <c r="DM7" s="3" t="s">
        <v>1259</v>
      </c>
      <c r="DN7" s="3" t="s">
        <v>1259</v>
      </c>
      <c r="DO7" s="3" t="s">
        <v>1259</v>
      </c>
      <c r="DP7" s="3" t="s">
        <v>1259</v>
      </c>
      <c r="DQ7" s="3" t="s">
        <v>1259</v>
      </c>
      <c r="DR7" s="3" t="s">
        <v>1259</v>
      </c>
      <c r="DS7" s="3" t="s">
        <v>1259</v>
      </c>
      <c r="DT7" s="3" t="s">
        <v>1259</v>
      </c>
      <c r="DU7" s="3" t="s">
        <v>1259</v>
      </c>
      <c r="DV7" s="3" t="s">
        <v>1259</v>
      </c>
      <c r="DW7" s="3" t="s">
        <v>1259</v>
      </c>
      <c r="DX7" s="3" t="s">
        <v>1259</v>
      </c>
      <c r="DY7" s="3" t="s">
        <v>1259</v>
      </c>
      <c r="DZ7" s="3" t="s">
        <v>1259</v>
      </c>
      <c r="EA7" s="3" t="s">
        <v>1259</v>
      </c>
      <c r="EB7" s="3" t="s">
        <v>1259</v>
      </c>
      <c r="EC7" s="3" t="s">
        <v>1259</v>
      </c>
      <c r="ED7" s="3" t="s">
        <v>1259</v>
      </c>
      <c r="EE7" s="3" t="s">
        <v>1259</v>
      </c>
      <c r="EF7" s="3" t="s">
        <v>1259</v>
      </c>
      <c r="EG7" s="3" t="s">
        <v>1259</v>
      </c>
      <c r="EH7" s="3" t="s">
        <v>1259</v>
      </c>
      <c r="EI7" s="3" t="s">
        <v>1259</v>
      </c>
      <c r="EJ7" s="3" t="s">
        <v>1259</v>
      </c>
      <c r="EK7" s="3" t="s">
        <v>1259</v>
      </c>
      <c r="EL7" s="3" t="s">
        <v>1259</v>
      </c>
      <c r="EM7" s="3" t="s">
        <v>1259</v>
      </c>
      <c r="EN7" s="3" t="s">
        <v>1259</v>
      </c>
      <c r="EO7" s="3" t="s">
        <v>1259</v>
      </c>
      <c r="EP7" s="3" t="s">
        <v>1259</v>
      </c>
      <c r="EQ7" s="3" t="s">
        <v>1259</v>
      </c>
      <c r="ER7" s="3" t="s">
        <v>1259</v>
      </c>
      <c r="ES7" s="3" t="s">
        <v>1259</v>
      </c>
      <c r="ET7" s="3" t="s">
        <v>1259</v>
      </c>
      <c r="EU7" s="3" t="s">
        <v>1259</v>
      </c>
      <c r="EV7" s="3" t="s">
        <v>1259</v>
      </c>
      <c r="EW7" s="3" t="s">
        <v>1259</v>
      </c>
      <c r="EX7" s="3" t="s">
        <v>1259</v>
      </c>
      <c r="EY7" s="3" t="s">
        <v>1259</v>
      </c>
      <c r="EZ7" s="3" t="s">
        <v>1259</v>
      </c>
      <c r="FA7" s="3" t="s">
        <v>1259</v>
      </c>
      <c r="FB7" s="3" t="s">
        <v>1259</v>
      </c>
      <c r="FC7" s="3" t="s">
        <v>1259</v>
      </c>
      <c r="FD7" s="3" t="s">
        <v>1259</v>
      </c>
      <c r="FE7" s="3" t="s">
        <v>1259</v>
      </c>
      <c r="FF7" s="3" t="s">
        <v>1259</v>
      </c>
      <c r="FG7" s="3" t="s">
        <v>1259</v>
      </c>
      <c r="FH7" s="3" t="s">
        <v>1259</v>
      </c>
      <c r="FI7" s="3" t="s">
        <v>1259</v>
      </c>
      <c r="FJ7" s="3" t="s">
        <v>1259</v>
      </c>
      <c r="FK7" s="3" t="s">
        <v>1259</v>
      </c>
      <c r="FL7" s="3" t="s">
        <v>1259</v>
      </c>
      <c r="FM7" s="3" t="s">
        <v>1259</v>
      </c>
      <c r="FN7" s="3" t="s">
        <v>1259</v>
      </c>
      <c r="FO7" s="3" t="s">
        <v>1259</v>
      </c>
      <c r="FP7" s="3" t="s">
        <v>1259</v>
      </c>
      <c r="FQ7" s="3" t="s">
        <v>1259</v>
      </c>
      <c r="FR7" s="3" t="s">
        <v>1259</v>
      </c>
      <c r="FS7" s="3" t="s">
        <v>1259</v>
      </c>
      <c r="FT7" s="3" t="s">
        <v>1259</v>
      </c>
      <c r="FU7" s="3" t="s">
        <v>1259</v>
      </c>
      <c r="FV7" s="3" t="s">
        <v>1259</v>
      </c>
      <c r="FW7" s="3" t="s">
        <v>1259</v>
      </c>
      <c r="FX7" s="3" t="s">
        <v>1259</v>
      </c>
      <c r="FY7" s="3" t="s">
        <v>1259</v>
      </c>
      <c r="FZ7" s="3" t="s">
        <v>1259</v>
      </c>
      <c r="GA7" s="3" t="s">
        <v>1259</v>
      </c>
      <c r="GB7" s="3" t="s">
        <v>1259</v>
      </c>
      <c r="GC7" s="3" t="s">
        <v>1259</v>
      </c>
      <c r="GD7" s="3" t="s">
        <v>1259</v>
      </c>
      <c r="GE7" s="3" t="s">
        <v>1259</v>
      </c>
      <c r="GF7" s="3" t="s">
        <v>1259</v>
      </c>
      <c r="GG7" s="3" t="s">
        <v>1259</v>
      </c>
      <c r="GH7" s="3" t="s">
        <v>1259</v>
      </c>
      <c r="GI7" s="3" t="s">
        <v>1259</v>
      </c>
      <c r="GJ7" s="3" t="s">
        <v>1259</v>
      </c>
      <c r="GK7" s="3" t="s">
        <v>1259</v>
      </c>
      <c r="GL7" s="3" t="s">
        <v>1259</v>
      </c>
      <c r="GM7" s="3" t="s">
        <v>1259</v>
      </c>
      <c r="GN7" s="3" t="s">
        <v>1259</v>
      </c>
      <c r="GO7" s="3" t="s">
        <v>1259</v>
      </c>
      <c r="GP7" s="3" t="s">
        <v>1259</v>
      </c>
      <c r="GQ7" s="3" t="s">
        <v>1259</v>
      </c>
      <c r="GR7" s="3" t="s">
        <v>1259</v>
      </c>
      <c r="GS7" s="3" t="s">
        <v>1259</v>
      </c>
      <c r="GT7" s="3" t="s">
        <v>1259</v>
      </c>
      <c r="GU7" s="3" t="s">
        <v>1259</v>
      </c>
      <c r="GV7" s="3" t="s">
        <v>1259</v>
      </c>
      <c r="GW7" s="3" t="s">
        <v>1259</v>
      </c>
      <c r="GX7" s="3" t="s">
        <v>1259</v>
      </c>
      <c r="GY7" s="3" t="s">
        <v>1259</v>
      </c>
      <c r="GZ7" s="3" t="s">
        <v>1259</v>
      </c>
      <c r="HA7" s="3" t="s">
        <v>1259</v>
      </c>
      <c r="HB7" s="3" t="s">
        <v>1259</v>
      </c>
      <c r="HC7" s="3" t="s">
        <v>1259</v>
      </c>
      <c r="HD7" s="3" t="s">
        <v>1259</v>
      </c>
      <c r="HE7" s="3" t="s">
        <v>1259</v>
      </c>
      <c r="HF7" s="3" t="s">
        <v>1259</v>
      </c>
      <c r="HG7" s="3" t="s">
        <v>1259</v>
      </c>
      <c r="HH7" s="3" t="s">
        <v>1259</v>
      </c>
      <c r="HI7" s="3" t="s">
        <v>1259</v>
      </c>
      <c r="HJ7" s="3" t="s">
        <v>1259</v>
      </c>
      <c r="HK7" s="3" t="s">
        <v>1259</v>
      </c>
      <c r="HL7" s="3" t="s">
        <v>1259</v>
      </c>
      <c r="HM7" s="3" t="s">
        <v>1259</v>
      </c>
      <c r="HN7" s="3" t="s">
        <v>1259</v>
      </c>
      <c r="HO7" s="3" t="s">
        <v>1259</v>
      </c>
      <c r="HP7" s="3" t="s">
        <v>1259</v>
      </c>
      <c r="HQ7" s="3" t="s">
        <v>1259</v>
      </c>
      <c r="HR7" s="3" t="s">
        <v>1259</v>
      </c>
      <c r="HS7" s="3" t="s">
        <v>1259</v>
      </c>
    </row>
    <row r="8" spans="1:227" x14ac:dyDescent="0.25">
      <c r="A8" s="4">
        <v>20545</v>
      </c>
      <c r="B8" s="3" t="s">
        <v>1259</v>
      </c>
      <c r="C8" s="3" t="s">
        <v>1259</v>
      </c>
      <c r="D8" s="3" t="s">
        <v>1259</v>
      </c>
      <c r="E8" s="3" t="s">
        <v>1259</v>
      </c>
      <c r="F8" s="3" t="s">
        <v>1259</v>
      </c>
      <c r="G8" s="3" t="s">
        <v>1259</v>
      </c>
      <c r="H8" s="3" t="s">
        <v>1259</v>
      </c>
      <c r="I8" s="3" t="s">
        <v>1259</v>
      </c>
      <c r="J8" s="3" t="s">
        <v>1259</v>
      </c>
      <c r="K8" s="3" t="s">
        <v>1259</v>
      </c>
      <c r="L8" s="3" t="s">
        <v>1259</v>
      </c>
      <c r="M8" s="3" t="s">
        <v>1259</v>
      </c>
      <c r="N8" s="3" t="s">
        <v>1259</v>
      </c>
      <c r="O8" s="3" t="s">
        <v>1259</v>
      </c>
      <c r="P8" s="3" t="s">
        <v>1259</v>
      </c>
      <c r="Q8" s="3" t="s">
        <v>1259</v>
      </c>
      <c r="R8" s="3" t="s">
        <v>1259</v>
      </c>
      <c r="S8" s="3" t="s">
        <v>1259</v>
      </c>
      <c r="T8" s="3" t="s">
        <v>1259</v>
      </c>
      <c r="U8" s="3" t="s">
        <v>1259</v>
      </c>
      <c r="V8" s="3" t="s">
        <v>1259</v>
      </c>
      <c r="W8" s="3" t="s">
        <v>1259</v>
      </c>
      <c r="X8" s="3" t="s">
        <v>1259</v>
      </c>
      <c r="Y8" s="3" t="s">
        <v>1259</v>
      </c>
      <c r="Z8" s="3" t="s">
        <v>1259</v>
      </c>
      <c r="AA8" s="3" t="s">
        <v>1259</v>
      </c>
      <c r="AB8" s="3" t="s">
        <v>1259</v>
      </c>
      <c r="AC8" s="3" t="s">
        <v>1259</v>
      </c>
      <c r="AD8" s="3" t="s">
        <v>1259</v>
      </c>
      <c r="AE8" s="3" t="s">
        <v>1259</v>
      </c>
      <c r="AF8" s="3" t="s">
        <v>1259</v>
      </c>
      <c r="AG8" s="3" t="s">
        <v>1259</v>
      </c>
      <c r="AH8" s="3" t="s">
        <v>1259</v>
      </c>
      <c r="AI8" s="3" t="s">
        <v>1259</v>
      </c>
      <c r="AJ8" s="3" t="s">
        <v>1259</v>
      </c>
      <c r="AK8" s="3" t="s">
        <v>1259</v>
      </c>
      <c r="AL8" s="3" t="s">
        <v>1259</v>
      </c>
      <c r="AM8" s="3" t="s">
        <v>1259</v>
      </c>
      <c r="AN8" s="3" t="s">
        <v>1259</v>
      </c>
      <c r="AO8" s="3" t="s">
        <v>1259</v>
      </c>
      <c r="AP8" s="3" t="s">
        <v>1259</v>
      </c>
      <c r="AQ8" s="3" t="s">
        <v>1259</v>
      </c>
      <c r="AR8" s="3" t="s">
        <v>1259</v>
      </c>
      <c r="AS8" s="3" t="s">
        <v>1259</v>
      </c>
      <c r="AT8" s="3" t="s">
        <v>1259</v>
      </c>
      <c r="AU8" s="3" t="s">
        <v>1259</v>
      </c>
      <c r="AV8" s="3" t="s">
        <v>1259</v>
      </c>
      <c r="AW8" s="3" t="s">
        <v>1259</v>
      </c>
      <c r="AX8" s="3" t="s">
        <v>1259</v>
      </c>
      <c r="AY8" s="3" t="s">
        <v>1259</v>
      </c>
      <c r="AZ8" s="3" t="s">
        <v>1259</v>
      </c>
      <c r="BA8" s="3" t="s">
        <v>1259</v>
      </c>
      <c r="BB8" s="3" t="s">
        <v>1259</v>
      </c>
      <c r="BC8" s="3" t="s">
        <v>1259</v>
      </c>
      <c r="BD8" s="3" t="s">
        <v>1259</v>
      </c>
      <c r="BE8" s="3" t="s">
        <v>1259</v>
      </c>
      <c r="BF8" s="3" t="s">
        <v>1259</v>
      </c>
      <c r="BG8" s="3" t="s">
        <v>1259</v>
      </c>
      <c r="BH8" s="3" t="s">
        <v>1259</v>
      </c>
      <c r="BI8" s="3" t="s">
        <v>1259</v>
      </c>
      <c r="BJ8" s="3" t="s">
        <v>1259</v>
      </c>
      <c r="BK8" s="3" t="s">
        <v>1259</v>
      </c>
      <c r="BL8" s="3" t="s">
        <v>1259</v>
      </c>
      <c r="BM8" s="3" t="s">
        <v>1259</v>
      </c>
      <c r="BN8" s="3" t="s">
        <v>1259</v>
      </c>
      <c r="BO8" s="3" t="s">
        <v>1259</v>
      </c>
      <c r="BP8" s="3" t="s">
        <v>1259</v>
      </c>
      <c r="BQ8" s="3" t="s">
        <v>1259</v>
      </c>
      <c r="BR8" s="3" t="s">
        <v>1259</v>
      </c>
      <c r="BS8" s="3" t="s">
        <v>1259</v>
      </c>
      <c r="BT8" s="3" t="s">
        <v>1259</v>
      </c>
      <c r="BU8" s="3" t="s">
        <v>1259</v>
      </c>
      <c r="BV8" s="3" t="s">
        <v>1259</v>
      </c>
      <c r="BW8" s="3" t="s">
        <v>1259</v>
      </c>
      <c r="BX8" s="3" t="s">
        <v>1259</v>
      </c>
      <c r="BY8" s="3" t="s">
        <v>1259</v>
      </c>
      <c r="BZ8" s="3" t="s">
        <v>1259</v>
      </c>
      <c r="CA8" s="3" t="s">
        <v>1259</v>
      </c>
      <c r="CB8" s="3" t="s">
        <v>1259</v>
      </c>
      <c r="CC8" s="3" t="s">
        <v>1259</v>
      </c>
      <c r="CD8" s="3" t="s">
        <v>1259</v>
      </c>
      <c r="CE8" s="3" t="s">
        <v>1259</v>
      </c>
      <c r="CF8" s="3" t="s">
        <v>1259</v>
      </c>
      <c r="CG8" s="3" t="s">
        <v>1259</v>
      </c>
      <c r="CH8" s="3" t="s">
        <v>1259</v>
      </c>
      <c r="CI8" s="3" t="s">
        <v>1259</v>
      </c>
      <c r="CJ8" s="3" t="s">
        <v>1259</v>
      </c>
      <c r="CK8" s="3" t="s">
        <v>1259</v>
      </c>
      <c r="CL8" s="3" t="s">
        <v>1259</v>
      </c>
      <c r="CM8" s="3" t="s">
        <v>1259</v>
      </c>
      <c r="CN8" s="3" t="s">
        <v>1259</v>
      </c>
      <c r="CO8" s="3" t="s">
        <v>1259</v>
      </c>
      <c r="CP8" s="3" t="s">
        <v>1259</v>
      </c>
      <c r="CQ8" s="3" t="s">
        <v>1259</v>
      </c>
      <c r="CR8" s="3" t="s">
        <v>1259</v>
      </c>
      <c r="CS8" s="3" t="s">
        <v>1259</v>
      </c>
      <c r="CT8" s="3" t="s">
        <v>1259</v>
      </c>
      <c r="CU8" s="3" t="s">
        <v>1259</v>
      </c>
      <c r="CV8" s="3" t="s">
        <v>1259</v>
      </c>
      <c r="CW8" s="3" t="s">
        <v>1259</v>
      </c>
      <c r="CX8" s="3" t="s">
        <v>1259</v>
      </c>
      <c r="CY8" s="3" t="s">
        <v>1259</v>
      </c>
      <c r="CZ8" s="3" t="s">
        <v>1259</v>
      </c>
      <c r="DA8" s="3" t="s">
        <v>1259</v>
      </c>
      <c r="DB8" s="3" t="s">
        <v>1259</v>
      </c>
      <c r="DC8" s="3" t="s">
        <v>1259</v>
      </c>
      <c r="DD8" s="3" t="s">
        <v>1259</v>
      </c>
      <c r="DE8" s="3" t="s">
        <v>1259</v>
      </c>
      <c r="DF8" s="3" t="s">
        <v>1259</v>
      </c>
      <c r="DG8" s="3" t="s">
        <v>1259</v>
      </c>
      <c r="DH8" s="3" t="s">
        <v>1259</v>
      </c>
      <c r="DI8" s="3" t="s">
        <v>1259</v>
      </c>
      <c r="DJ8" s="3" t="s">
        <v>1259</v>
      </c>
      <c r="DK8" s="3" t="s">
        <v>1259</v>
      </c>
      <c r="DL8" s="3" t="s">
        <v>1259</v>
      </c>
      <c r="DM8" s="3" t="s">
        <v>1259</v>
      </c>
      <c r="DN8" s="3" t="s">
        <v>1259</v>
      </c>
      <c r="DO8" s="3" t="s">
        <v>1259</v>
      </c>
      <c r="DP8" s="3" t="s">
        <v>1259</v>
      </c>
      <c r="DQ8" s="3" t="s">
        <v>1259</v>
      </c>
      <c r="DR8" s="3" t="s">
        <v>1259</v>
      </c>
      <c r="DS8" s="3" t="s">
        <v>1259</v>
      </c>
      <c r="DT8" s="3" t="s">
        <v>1259</v>
      </c>
      <c r="DU8" s="3" t="s">
        <v>1259</v>
      </c>
      <c r="DV8" s="3" t="s">
        <v>1259</v>
      </c>
      <c r="DW8" s="3" t="s">
        <v>1259</v>
      </c>
      <c r="DX8" s="3" t="s">
        <v>1259</v>
      </c>
      <c r="DY8" s="3" t="s">
        <v>1259</v>
      </c>
      <c r="DZ8" s="3" t="s">
        <v>1259</v>
      </c>
      <c r="EA8" s="3" t="s">
        <v>1259</v>
      </c>
      <c r="EB8" s="3" t="s">
        <v>1259</v>
      </c>
      <c r="EC8" s="3" t="s">
        <v>1259</v>
      </c>
      <c r="ED8" s="3" t="s">
        <v>1259</v>
      </c>
      <c r="EE8" s="3" t="s">
        <v>1259</v>
      </c>
      <c r="EF8" s="3" t="s">
        <v>1259</v>
      </c>
      <c r="EG8" s="3" t="s">
        <v>1259</v>
      </c>
      <c r="EH8" s="3" t="s">
        <v>1259</v>
      </c>
      <c r="EI8" s="3" t="s">
        <v>1259</v>
      </c>
      <c r="EJ8" s="3" t="s">
        <v>1259</v>
      </c>
      <c r="EK8" s="3" t="s">
        <v>1259</v>
      </c>
      <c r="EL8" s="3" t="s">
        <v>1259</v>
      </c>
      <c r="EM8" s="3" t="s">
        <v>1259</v>
      </c>
      <c r="EN8" s="3" t="s">
        <v>1259</v>
      </c>
      <c r="EO8" s="3" t="s">
        <v>1259</v>
      </c>
      <c r="EP8" s="204">
        <v>1.2</v>
      </c>
      <c r="EQ8" s="205">
        <v>4.7</v>
      </c>
      <c r="ER8" s="206">
        <v>1.7</v>
      </c>
      <c r="ES8" s="207">
        <v>3.7</v>
      </c>
      <c r="ET8" s="3" t="s">
        <v>1259</v>
      </c>
      <c r="EU8" s="3" t="s">
        <v>1259</v>
      </c>
      <c r="EV8" s="3" t="s">
        <v>1259</v>
      </c>
      <c r="EW8" s="3" t="s">
        <v>1259</v>
      </c>
      <c r="EX8" s="3" t="s">
        <v>1259</v>
      </c>
      <c r="EY8" s="3" t="s">
        <v>1259</v>
      </c>
      <c r="EZ8" s="3" t="s">
        <v>1259</v>
      </c>
      <c r="FA8" s="3" t="s">
        <v>1259</v>
      </c>
      <c r="FB8" s="3" t="s">
        <v>1259</v>
      </c>
      <c r="FC8" s="3" t="s">
        <v>1259</v>
      </c>
      <c r="FD8" s="3" t="s">
        <v>1259</v>
      </c>
      <c r="FE8" s="3" t="s">
        <v>1259</v>
      </c>
      <c r="FF8" s="3" t="s">
        <v>1259</v>
      </c>
      <c r="FG8" s="3" t="s">
        <v>1259</v>
      </c>
      <c r="FH8" s="3" t="s">
        <v>1259</v>
      </c>
      <c r="FI8" s="3" t="s">
        <v>1259</v>
      </c>
      <c r="FJ8" s="3" t="s">
        <v>1259</v>
      </c>
      <c r="FK8" s="3" t="s">
        <v>1259</v>
      </c>
      <c r="FL8" s="3" t="s">
        <v>1259</v>
      </c>
      <c r="FM8" s="3" t="s">
        <v>1259</v>
      </c>
      <c r="FN8" s="3" t="s">
        <v>1259</v>
      </c>
      <c r="FO8" s="3" t="s">
        <v>1259</v>
      </c>
      <c r="FP8" s="3" t="s">
        <v>1259</v>
      </c>
      <c r="FQ8" s="3" t="s">
        <v>1259</v>
      </c>
      <c r="FR8" s="3" t="s">
        <v>1259</v>
      </c>
      <c r="FS8" s="3" t="s">
        <v>1259</v>
      </c>
      <c r="FT8" s="3" t="s">
        <v>1259</v>
      </c>
      <c r="FU8" s="3" t="s">
        <v>1259</v>
      </c>
      <c r="FV8" s="3" t="s">
        <v>1259</v>
      </c>
      <c r="FW8" s="3" t="s">
        <v>1259</v>
      </c>
      <c r="FX8" s="3" t="s">
        <v>1259</v>
      </c>
      <c r="FY8" s="3" t="s">
        <v>1259</v>
      </c>
      <c r="FZ8" s="3" t="s">
        <v>1259</v>
      </c>
      <c r="GA8" s="3" t="s">
        <v>1259</v>
      </c>
      <c r="GB8" s="3" t="s">
        <v>1259</v>
      </c>
      <c r="GC8" s="3" t="s">
        <v>1259</v>
      </c>
      <c r="GD8" s="3" t="s">
        <v>1259</v>
      </c>
      <c r="GE8" s="3" t="s">
        <v>1259</v>
      </c>
      <c r="GF8" s="3" t="s">
        <v>1259</v>
      </c>
      <c r="GG8" s="3" t="s">
        <v>1259</v>
      </c>
      <c r="GH8" s="3" t="s">
        <v>1259</v>
      </c>
      <c r="GI8" s="3" t="s">
        <v>1259</v>
      </c>
      <c r="GJ8" s="3" t="s">
        <v>1259</v>
      </c>
      <c r="GK8" s="3" t="s">
        <v>1259</v>
      </c>
      <c r="GL8" s="3" t="s">
        <v>1259</v>
      </c>
      <c r="GM8" s="3" t="s">
        <v>1259</v>
      </c>
      <c r="GN8" s="3" t="s">
        <v>1259</v>
      </c>
      <c r="GO8" s="3" t="s">
        <v>1259</v>
      </c>
      <c r="GP8" s="3" t="s">
        <v>1259</v>
      </c>
      <c r="GQ8" s="3" t="s">
        <v>1259</v>
      </c>
      <c r="GR8" s="3" t="s">
        <v>1259</v>
      </c>
      <c r="GS8" s="3" t="s">
        <v>1259</v>
      </c>
      <c r="GT8" s="3" t="s">
        <v>1259</v>
      </c>
      <c r="GU8" s="3" t="s">
        <v>1259</v>
      </c>
      <c r="GV8" s="3" t="s">
        <v>1259</v>
      </c>
      <c r="GW8" s="3" t="s">
        <v>1259</v>
      </c>
      <c r="GX8" s="3" t="s">
        <v>1259</v>
      </c>
      <c r="GY8" s="3" t="s">
        <v>1259</v>
      </c>
      <c r="GZ8" s="3" t="s">
        <v>1259</v>
      </c>
      <c r="HA8" s="3" t="s">
        <v>1259</v>
      </c>
      <c r="HB8" s="3" t="s">
        <v>1259</v>
      </c>
      <c r="HC8" s="3" t="s">
        <v>1259</v>
      </c>
      <c r="HD8" s="3" t="s">
        <v>1259</v>
      </c>
      <c r="HE8" s="3" t="s">
        <v>1259</v>
      </c>
      <c r="HF8" s="3" t="s">
        <v>1259</v>
      </c>
      <c r="HG8" s="3" t="s">
        <v>1259</v>
      </c>
      <c r="HH8" s="3" t="s">
        <v>1259</v>
      </c>
      <c r="HI8" s="3" t="s">
        <v>1259</v>
      </c>
      <c r="HJ8" s="3" t="s">
        <v>1259</v>
      </c>
      <c r="HK8" s="3" t="s">
        <v>1259</v>
      </c>
      <c r="HL8" s="3" t="s">
        <v>1259</v>
      </c>
      <c r="HM8" s="3" t="s">
        <v>1259</v>
      </c>
      <c r="HN8" s="3" t="s">
        <v>1259</v>
      </c>
      <c r="HO8" s="3" t="s">
        <v>1259</v>
      </c>
      <c r="HP8" s="3" t="s">
        <v>1259</v>
      </c>
      <c r="HQ8" s="3" t="s">
        <v>1259</v>
      </c>
      <c r="HR8" s="3" t="s">
        <v>1259</v>
      </c>
      <c r="HS8" s="3" t="s">
        <v>1259</v>
      </c>
    </row>
    <row r="9" spans="1:227" x14ac:dyDescent="0.25">
      <c r="A9" s="4">
        <v>20636</v>
      </c>
      <c r="B9" s="3" t="s">
        <v>1259</v>
      </c>
      <c r="C9" s="3" t="s">
        <v>1259</v>
      </c>
      <c r="D9" s="3" t="s">
        <v>1259</v>
      </c>
      <c r="E9" s="3" t="s">
        <v>1259</v>
      </c>
      <c r="F9" s="3" t="s">
        <v>1259</v>
      </c>
      <c r="G9" s="3" t="s">
        <v>1259</v>
      </c>
      <c r="H9" s="3" t="s">
        <v>1259</v>
      </c>
      <c r="I9" s="3" t="s">
        <v>1259</v>
      </c>
      <c r="J9" s="3" t="s">
        <v>1259</v>
      </c>
      <c r="K9" s="3" t="s">
        <v>1259</v>
      </c>
      <c r="L9" s="3" t="s">
        <v>1259</v>
      </c>
      <c r="M9" s="3" t="s">
        <v>1259</v>
      </c>
      <c r="N9" s="3" t="s">
        <v>1259</v>
      </c>
      <c r="O9" s="3" t="s">
        <v>1259</v>
      </c>
      <c r="P9" s="3" t="s">
        <v>1259</v>
      </c>
      <c r="Q9" s="3" t="s">
        <v>1259</v>
      </c>
      <c r="R9" s="3" t="s">
        <v>1259</v>
      </c>
      <c r="S9" s="3" t="s">
        <v>1259</v>
      </c>
      <c r="T9" s="3" t="s">
        <v>1259</v>
      </c>
      <c r="U9" s="3" t="s">
        <v>1259</v>
      </c>
      <c r="V9" s="3" t="s">
        <v>1259</v>
      </c>
      <c r="W9" s="3" t="s">
        <v>1259</v>
      </c>
      <c r="X9" s="3" t="s">
        <v>1259</v>
      </c>
      <c r="Y9" s="3" t="s">
        <v>1259</v>
      </c>
      <c r="Z9" s="3" t="s">
        <v>1259</v>
      </c>
      <c r="AA9" s="3" t="s">
        <v>1259</v>
      </c>
      <c r="AB9" s="3" t="s">
        <v>1259</v>
      </c>
      <c r="AC9" s="3" t="s">
        <v>1259</v>
      </c>
      <c r="AD9" s="3" t="s">
        <v>1259</v>
      </c>
      <c r="AE9" s="3" t="s">
        <v>1259</v>
      </c>
      <c r="AF9" s="3" t="s">
        <v>1259</v>
      </c>
      <c r="AG9" s="3" t="s">
        <v>1259</v>
      </c>
      <c r="AH9" s="3" t="s">
        <v>1259</v>
      </c>
      <c r="AI9" s="3" t="s">
        <v>1259</v>
      </c>
      <c r="AJ9" s="3" t="s">
        <v>1259</v>
      </c>
      <c r="AK9" s="3" t="s">
        <v>1259</v>
      </c>
      <c r="AL9" s="3" t="s">
        <v>1259</v>
      </c>
      <c r="AM9" s="3" t="s">
        <v>1259</v>
      </c>
      <c r="AN9" s="3" t="s">
        <v>1259</v>
      </c>
      <c r="AO9" s="3" t="s">
        <v>1259</v>
      </c>
      <c r="AP9" s="3" t="s">
        <v>1259</v>
      </c>
      <c r="AQ9" s="3" t="s">
        <v>1259</v>
      </c>
      <c r="AR9" s="3" t="s">
        <v>1259</v>
      </c>
      <c r="AS9" s="3" t="s">
        <v>1259</v>
      </c>
      <c r="AT9" s="3" t="s">
        <v>1259</v>
      </c>
      <c r="AU9" s="3" t="s">
        <v>1259</v>
      </c>
      <c r="AV9" s="3" t="s">
        <v>1259</v>
      </c>
      <c r="AW9" s="3" t="s">
        <v>1259</v>
      </c>
      <c r="AX9" s="3" t="s">
        <v>1259</v>
      </c>
      <c r="AY9" s="3" t="s">
        <v>1259</v>
      </c>
      <c r="AZ9" s="3" t="s">
        <v>1259</v>
      </c>
      <c r="BA9" s="3" t="s">
        <v>1259</v>
      </c>
      <c r="BB9" s="3" t="s">
        <v>1259</v>
      </c>
      <c r="BC9" s="3" t="s">
        <v>1259</v>
      </c>
      <c r="BD9" s="3" t="s">
        <v>1259</v>
      </c>
      <c r="BE9" s="3" t="s">
        <v>1259</v>
      </c>
      <c r="BF9" s="3" t="s">
        <v>1259</v>
      </c>
      <c r="BG9" s="3" t="s">
        <v>1259</v>
      </c>
      <c r="BH9" s="3" t="s">
        <v>1259</v>
      </c>
      <c r="BI9" s="3" t="s">
        <v>1259</v>
      </c>
      <c r="BJ9" s="3" t="s">
        <v>1259</v>
      </c>
      <c r="BK9" s="3" t="s">
        <v>1259</v>
      </c>
      <c r="BL9" s="3" t="s">
        <v>1259</v>
      </c>
      <c r="BM9" s="3" t="s">
        <v>1259</v>
      </c>
      <c r="BN9" s="3" t="s">
        <v>1259</v>
      </c>
      <c r="BO9" s="3" t="s">
        <v>1259</v>
      </c>
      <c r="BP9" s="3" t="s">
        <v>1259</v>
      </c>
      <c r="BQ9" s="3" t="s">
        <v>1259</v>
      </c>
      <c r="BR9" s="3" t="s">
        <v>1259</v>
      </c>
      <c r="BS9" s="3" t="s">
        <v>1259</v>
      </c>
      <c r="BT9" s="3" t="s">
        <v>1259</v>
      </c>
      <c r="BU9" s="3" t="s">
        <v>1259</v>
      </c>
      <c r="BV9" s="3" t="s">
        <v>1259</v>
      </c>
      <c r="BW9" s="3" t="s">
        <v>1259</v>
      </c>
      <c r="BX9" s="3" t="s">
        <v>1259</v>
      </c>
      <c r="BY9" s="3" t="s">
        <v>1259</v>
      </c>
      <c r="BZ9" s="3" t="s">
        <v>1259</v>
      </c>
      <c r="CA9" s="3" t="s">
        <v>1259</v>
      </c>
      <c r="CB9" s="3" t="s">
        <v>1259</v>
      </c>
      <c r="CC9" s="3" t="s">
        <v>1259</v>
      </c>
      <c r="CD9" s="3" t="s">
        <v>1259</v>
      </c>
      <c r="CE9" s="3" t="s">
        <v>1259</v>
      </c>
      <c r="CF9" s="3" t="s">
        <v>1259</v>
      </c>
      <c r="CG9" s="3" t="s">
        <v>1259</v>
      </c>
      <c r="CH9" s="3" t="s">
        <v>1259</v>
      </c>
      <c r="CI9" s="3" t="s">
        <v>1259</v>
      </c>
      <c r="CJ9" s="3" t="s">
        <v>1259</v>
      </c>
      <c r="CK9" s="3" t="s">
        <v>1259</v>
      </c>
      <c r="CL9" s="3" t="s">
        <v>1259</v>
      </c>
      <c r="CM9" s="3" t="s">
        <v>1259</v>
      </c>
      <c r="CN9" s="3" t="s">
        <v>1259</v>
      </c>
      <c r="CO9" s="3" t="s">
        <v>1259</v>
      </c>
      <c r="CP9" s="3" t="s">
        <v>1259</v>
      </c>
      <c r="CQ9" s="3" t="s">
        <v>1259</v>
      </c>
      <c r="CR9" s="3" t="s">
        <v>1259</v>
      </c>
      <c r="CS9" s="3" t="s">
        <v>1259</v>
      </c>
      <c r="CT9" s="3" t="s">
        <v>1259</v>
      </c>
      <c r="CU9" s="3" t="s">
        <v>1259</v>
      </c>
      <c r="CV9" s="3" t="s">
        <v>1259</v>
      </c>
      <c r="CW9" s="3" t="s">
        <v>1259</v>
      </c>
      <c r="CX9" s="3" t="s">
        <v>1259</v>
      </c>
      <c r="CY9" s="3" t="s">
        <v>1259</v>
      </c>
      <c r="CZ9" s="3" t="s">
        <v>1259</v>
      </c>
      <c r="DA9" s="3" t="s">
        <v>1259</v>
      </c>
      <c r="DB9" s="3" t="s">
        <v>1259</v>
      </c>
      <c r="DC9" s="3" t="s">
        <v>1259</v>
      </c>
      <c r="DD9" s="3" t="s">
        <v>1259</v>
      </c>
      <c r="DE9" s="3" t="s">
        <v>1259</v>
      </c>
      <c r="DF9" s="3" t="s">
        <v>1259</v>
      </c>
      <c r="DG9" s="3" t="s">
        <v>1259</v>
      </c>
      <c r="DH9" s="3" t="s">
        <v>1259</v>
      </c>
      <c r="DI9" s="3" t="s">
        <v>1259</v>
      </c>
      <c r="DJ9" s="3" t="s">
        <v>1259</v>
      </c>
      <c r="DK9" s="3" t="s">
        <v>1259</v>
      </c>
      <c r="DL9" s="3" t="s">
        <v>1259</v>
      </c>
      <c r="DM9" s="3" t="s">
        <v>1259</v>
      </c>
      <c r="DN9" s="3" t="s">
        <v>1259</v>
      </c>
      <c r="DO9" s="3" t="s">
        <v>1259</v>
      </c>
      <c r="DP9" s="3" t="s">
        <v>1259</v>
      </c>
      <c r="DQ9" s="3" t="s">
        <v>1259</v>
      </c>
      <c r="DR9" s="3" t="s">
        <v>1259</v>
      </c>
      <c r="DS9" s="3" t="s">
        <v>1259</v>
      </c>
      <c r="DT9" s="3" t="s">
        <v>1259</v>
      </c>
      <c r="DU9" s="3" t="s">
        <v>1259</v>
      </c>
      <c r="DV9" s="3" t="s">
        <v>1259</v>
      </c>
      <c r="DW9" s="3" t="s">
        <v>1259</v>
      </c>
      <c r="DX9" s="3" t="s">
        <v>1259</v>
      </c>
      <c r="DY9" s="3" t="s">
        <v>1259</v>
      </c>
      <c r="DZ9" s="3" t="s">
        <v>1259</v>
      </c>
      <c r="EA9" s="3" t="s">
        <v>1259</v>
      </c>
      <c r="EB9" s="3" t="s">
        <v>1259</v>
      </c>
      <c r="EC9" s="3" t="s">
        <v>1259</v>
      </c>
      <c r="ED9" s="3" t="s">
        <v>1259</v>
      </c>
      <c r="EE9" s="3" t="s">
        <v>1259</v>
      </c>
      <c r="EF9" s="3" t="s">
        <v>1259</v>
      </c>
      <c r="EG9" s="3" t="s">
        <v>1259</v>
      </c>
      <c r="EH9" s="3" t="s">
        <v>1259</v>
      </c>
      <c r="EI9" s="3" t="s">
        <v>1259</v>
      </c>
      <c r="EJ9" s="3" t="s">
        <v>1259</v>
      </c>
      <c r="EK9" s="3" t="s">
        <v>1259</v>
      </c>
      <c r="EL9" s="3" t="s">
        <v>1259</v>
      </c>
      <c r="EM9" s="3" t="s">
        <v>1259</v>
      </c>
      <c r="EN9" s="3" t="s">
        <v>1259</v>
      </c>
      <c r="EO9" s="3" t="s">
        <v>1259</v>
      </c>
      <c r="EP9" s="3" t="s">
        <v>1259</v>
      </c>
      <c r="EQ9" s="3" t="s">
        <v>1259</v>
      </c>
      <c r="ER9" s="3" t="s">
        <v>1259</v>
      </c>
      <c r="ES9" s="3" t="s">
        <v>1259</v>
      </c>
      <c r="ET9" s="3" t="s">
        <v>1259</v>
      </c>
      <c r="EU9" s="3" t="s">
        <v>1259</v>
      </c>
      <c r="EV9" s="3" t="s">
        <v>1259</v>
      </c>
      <c r="EW9" s="3" t="s">
        <v>1259</v>
      </c>
      <c r="EX9" s="3" t="s">
        <v>1259</v>
      </c>
      <c r="EY9" s="3" t="s">
        <v>1259</v>
      </c>
      <c r="EZ9" s="3" t="s">
        <v>1259</v>
      </c>
      <c r="FA9" s="3" t="s">
        <v>1259</v>
      </c>
      <c r="FB9" s="3" t="s">
        <v>1259</v>
      </c>
      <c r="FC9" s="3" t="s">
        <v>1259</v>
      </c>
      <c r="FD9" s="3" t="s">
        <v>1259</v>
      </c>
      <c r="FE9" s="3" t="s">
        <v>1259</v>
      </c>
      <c r="FF9" s="3" t="s">
        <v>1259</v>
      </c>
      <c r="FG9" s="3" t="s">
        <v>1259</v>
      </c>
      <c r="FH9" s="3" t="s">
        <v>1259</v>
      </c>
      <c r="FI9" s="3" t="s">
        <v>1259</v>
      </c>
      <c r="FJ9" s="3" t="s">
        <v>1259</v>
      </c>
      <c r="FK9" s="3" t="s">
        <v>1259</v>
      </c>
      <c r="FL9" s="3" t="s">
        <v>1259</v>
      </c>
      <c r="FM9" s="3" t="s">
        <v>1259</v>
      </c>
      <c r="FN9" s="3" t="s">
        <v>1259</v>
      </c>
      <c r="FO9" s="3" t="s">
        <v>1259</v>
      </c>
      <c r="FP9" s="3" t="s">
        <v>1259</v>
      </c>
      <c r="FQ9" s="3" t="s">
        <v>1259</v>
      </c>
      <c r="FR9" s="3" t="s">
        <v>1259</v>
      </c>
      <c r="FS9" s="3" t="s">
        <v>1259</v>
      </c>
      <c r="FT9" s="3" t="s">
        <v>1259</v>
      </c>
      <c r="FU9" s="3" t="s">
        <v>1259</v>
      </c>
      <c r="FV9" s="3" t="s">
        <v>1259</v>
      </c>
      <c r="FW9" s="3" t="s">
        <v>1259</v>
      </c>
      <c r="FX9" s="3" t="s">
        <v>1259</v>
      </c>
      <c r="FY9" s="3" t="s">
        <v>1259</v>
      </c>
      <c r="FZ9" s="3" t="s">
        <v>1259</v>
      </c>
      <c r="GA9" s="3" t="s">
        <v>1259</v>
      </c>
      <c r="GB9" s="3" t="s">
        <v>1259</v>
      </c>
      <c r="GC9" s="3" t="s">
        <v>1259</v>
      </c>
      <c r="GD9" s="3" t="s">
        <v>1259</v>
      </c>
      <c r="GE9" s="3" t="s">
        <v>1259</v>
      </c>
      <c r="GF9" s="3" t="s">
        <v>1259</v>
      </c>
      <c r="GG9" s="3" t="s">
        <v>1259</v>
      </c>
      <c r="GH9" s="3" t="s">
        <v>1259</v>
      </c>
      <c r="GI9" s="3" t="s">
        <v>1259</v>
      </c>
      <c r="GJ9" s="3" t="s">
        <v>1259</v>
      </c>
      <c r="GK9" s="3" t="s">
        <v>1259</v>
      </c>
      <c r="GL9" s="3" t="s">
        <v>1259</v>
      </c>
      <c r="GM9" s="3" t="s">
        <v>1259</v>
      </c>
      <c r="GN9" s="3" t="s">
        <v>1259</v>
      </c>
      <c r="GO9" s="3" t="s">
        <v>1259</v>
      </c>
      <c r="GP9" s="3" t="s">
        <v>1259</v>
      </c>
      <c r="GQ9" s="3" t="s">
        <v>1259</v>
      </c>
      <c r="GR9" s="3" t="s">
        <v>1259</v>
      </c>
      <c r="GS9" s="3" t="s">
        <v>1259</v>
      </c>
      <c r="GT9" s="3" t="s">
        <v>1259</v>
      </c>
      <c r="GU9" s="3" t="s">
        <v>1259</v>
      </c>
      <c r="GV9" s="3" t="s">
        <v>1259</v>
      </c>
      <c r="GW9" s="3" t="s">
        <v>1259</v>
      </c>
      <c r="GX9" s="3" t="s">
        <v>1259</v>
      </c>
      <c r="GY9" s="3" t="s">
        <v>1259</v>
      </c>
      <c r="GZ9" s="3" t="s">
        <v>1259</v>
      </c>
      <c r="HA9" s="3" t="s">
        <v>1259</v>
      </c>
      <c r="HB9" s="3" t="s">
        <v>1259</v>
      </c>
      <c r="HC9" s="3" t="s">
        <v>1259</v>
      </c>
      <c r="HD9" s="3" t="s">
        <v>1259</v>
      </c>
      <c r="HE9" s="3" t="s">
        <v>1259</v>
      </c>
      <c r="HF9" s="3" t="s">
        <v>1259</v>
      </c>
      <c r="HG9" s="3" t="s">
        <v>1259</v>
      </c>
      <c r="HH9" s="3" t="s">
        <v>1259</v>
      </c>
      <c r="HI9" s="3" t="s">
        <v>1259</v>
      </c>
      <c r="HJ9" s="3" t="s">
        <v>1259</v>
      </c>
      <c r="HK9" s="3" t="s">
        <v>1259</v>
      </c>
      <c r="HL9" s="3" t="s">
        <v>1259</v>
      </c>
      <c r="HM9" s="3" t="s">
        <v>1259</v>
      </c>
      <c r="HN9" s="3" t="s">
        <v>1259</v>
      </c>
      <c r="HO9" s="3" t="s">
        <v>1259</v>
      </c>
      <c r="HP9" s="3" t="s">
        <v>1259</v>
      </c>
      <c r="HQ9" s="3" t="s">
        <v>1259</v>
      </c>
      <c r="HR9" s="3" t="s">
        <v>1259</v>
      </c>
      <c r="HS9" s="3" t="s">
        <v>1259</v>
      </c>
    </row>
    <row r="10" spans="1:227" x14ac:dyDescent="0.25">
      <c r="A10" s="4">
        <v>20728</v>
      </c>
      <c r="B10" s="3" t="s">
        <v>1259</v>
      </c>
      <c r="C10" s="3" t="s">
        <v>1259</v>
      </c>
      <c r="D10" s="3" t="s">
        <v>1259</v>
      </c>
      <c r="E10" s="3" t="s">
        <v>1259</v>
      </c>
      <c r="F10" s="3" t="s">
        <v>1259</v>
      </c>
      <c r="G10" s="3" t="s">
        <v>1259</v>
      </c>
      <c r="H10" s="3" t="s">
        <v>1259</v>
      </c>
      <c r="I10" s="3" t="s">
        <v>1259</v>
      </c>
      <c r="J10" s="3" t="s">
        <v>1259</v>
      </c>
      <c r="K10" s="3" t="s">
        <v>1259</v>
      </c>
      <c r="L10" s="3" t="s">
        <v>1259</v>
      </c>
      <c r="M10" s="3" t="s">
        <v>1259</v>
      </c>
      <c r="N10" s="3" t="s">
        <v>1259</v>
      </c>
      <c r="O10" s="3" t="s">
        <v>1259</v>
      </c>
      <c r="P10" s="3" t="s">
        <v>1259</v>
      </c>
      <c r="Q10" s="3" t="s">
        <v>1259</v>
      </c>
      <c r="R10" s="3" t="s">
        <v>1259</v>
      </c>
      <c r="S10" s="3" t="s">
        <v>1259</v>
      </c>
      <c r="T10" s="3" t="s">
        <v>1259</v>
      </c>
      <c r="U10" s="3" t="s">
        <v>1259</v>
      </c>
      <c r="V10" s="3" t="s">
        <v>1259</v>
      </c>
      <c r="W10" s="3" t="s">
        <v>1259</v>
      </c>
      <c r="X10" s="3" t="s">
        <v>1259</v>
      </c>
      <c r="Y10" s="3" t="s">
        <v>1259</v>
      </c>
      <c r="Z10" s="3" t="s">
        <v>1259</v>
      </c>
      <c r="AA10" s="3" t="s">
        <v>1259</v>
      </c>
      <c r="AB10" s="3" t="s">
        <v>1259</v>
      </c>
      <c r="AC10" s="3" t="s">
        <v>1259</v>
      </c>
      <c r="AD10" s="3" t="s">
        <v>1259</v>
      </c>
      <c r="AE10" s="3" t="s">
        <v>1259</v>
      </c>
      <c r="AF10" s="3" t="s">
        <v>1259</v>
      </c>
      <c r="AG10" s="3" t="s">
        <v>1259</v>
      </c>
      <c r="AH10" s="3" t="s">
        <v>1259</v>
      </c>
      <c r="AI10" s="3" t="s">
        <v>1259</v>
      </c>
      <c r="AJ10" s="3" t="s">
        <v>1259</v>
      </c>
      <c r="AK10" s="3" t="s">
        <v>1259</v>
      </c>
      <c r="AL10" s="3" t="s">
        <v>1259</v>
      </c>
      <c r="AM10" s="3" t="s">
        <v>1259</v>
      </c>
      <c r="AN10" s="3" t="s">
        <v>1259</v>
      </c>
      <c r="AO10" s="3" t="s">
        <v>1259</v>
      </c>
      <c r="AP10" s="3" t="s">
        <v>1259</v>
      </c>
      <c r="AQ10" s="3" t="s">
        <v>1259</v>
      </c>
      <c r="AR10" s="3" t="s">
        <v>1259</v>
      </c>
      <c r="AS10" s="3" t="s">
        <v>1259</v>
      </c>
      <c r="AT10" s="3" t="s">
        <v>1259</v>
      </c>
      <c r="AU10" s="3" t="s">
        <v>1259</v>
      </c>
      <c r="AV10" s="3" t="s">
        <v>1259</v>
      </c>
      <c r="AW10" s="3" t="s">
        <v>1259</v>
      </c>
      <c r="AX10" s="3" t="s">
        <v>1259</v>
      </c>
      <c r="AY10" s="3" t="s">
        <v>1259</v>
      </c>
      <c r="AZ10" s="3" t="s">
        <v>1259</v>
      </c>
      <c r="BA10" s="3" t="s">
        <v>1259</v>
      </c>
      <c r="BB10" s="3" t="s">
        <v>1259</v>
      </c>
      <c r="BC10" s="3" t="s">
        <v>1259</v>
      </c>
      <c r="BD10" s="3" t="s">
        <v>1259</v>
      </c>
      <c r="BE10" s="3" t="s">
        <v>1259</v>
      </c>
      <c r="BF10" s="3" t="s">
        <v>1259</v>
      </c>
      <c r="BG10" s="3" t="s">
        <v>1259</v>
      </c>
      <c r="BH10" s="3" t="s">
        <v>1259</v>
      </c>
      <c r="BI10" s="3" t="s">
        <v>1259</v>
      </c>
      <c r="BJ10" s="3" t="s">
        <v>1259</v>
      </c>
      <c r="BK10" s="3" t="s">
        <v>1259</v>
      </c>
      <c r="BL10" s="3" t="s">
        <v>1259</v>
      </c>
      <c r="BM10" s="3" t="s">
        <v>1259</v>
      </c>
      <c r="BN10" s="3" t="s">
        <v>1259</v>
      </c>
      <c r="BO10" s="3" t="s">
        <v>1259</v>
      </c>
      <c r="BP10" s="3" t="s">
        <v>1259</v>
      </c>
      <c r="BQ10" s="3" t="s">
        <v>1259</v>
      </c>
      <c r="BR10" s="3" t="s">
        <v>1259</v>
      </c>
      <c r="BS10" s="3" t="s">
        <v>1259</v>
      </c>
      <c r="BT10" s="3" t="s">
        <v>1259</v>
      </c>
      <c r="BU10" s="3" t="s">
        <v>1259</v>
      </c>
      <c r="BV10" s="3" t="s">
        <v>1259</v>
      </c>
      <c r="BW10" s="3" t="s">
        <v>1259</v>
      </c>
      <c r="BX10" s="3" t="s">
        <v>1259</v>
      </c>
      <c r="BY10" s="3" t="s">
        <v>1259</v>
      </c>
      <c r="BZ10" s="3" t="s">
        <v>1259</v>
      </c>
      <c r="CA10" s="3" t="s">
        <v>1259</v>
      </c>
      <c r="CB10" s="3" t="s">
        <v>1259</v>
      </c>
      <c r="CC10" s="3" t="s">
        <v>1259</v>
      </c>
      <c r="CD10" s="3" t="s">
        <v>1259</v>
      </c>
      <c r="CE10" s="3" t="s">
        <v>1259</v>
      </c>
      <c r="CF10" s="3" t="s">
        <v>1259</v>
      </c>
      <c r="CG10" s="3" t="s">
        <v>1259</v>
      </c>
      <c r="CH10" s="3" t="s">
        <v>1259</v>
      </c>
      <c r="CI10" s="3" t="s">
        <v>1259</v>
      </c>
      <c r="CJ10" s="3" t="s">
        <v>1259</v>
      </c>
      <c r="CK10" s="3" t="s">
        <v>1259</v>
      </c>
      <c r="CL10" s="3" t="s">
        <v>1259</v>
      </c>
      <c r="CM10" s="3" t="s">
        <v>1259</v>
      </c>
      <c r="CN10" s="3" t="s">
        <v>1259</v>
      </c>
      <c r="CO10" s="3" t="s">
        <v>1259</v>
      </c>
      <c r="CP10" s="3" t="s">
        <v>1259</v>
      </c>
      <c r="CQ10" s="3" t="s">
        <v>1259</v>
      </c>
      <c r="CR10" s="3" t="s">
        <v>1259</v>
      </c>
      <c r="CS10" s="3" t="s">
        <v>1259</v>
      </c>
      <c r="CT10" s="3" t="s">
        <v>1259</v>
      </c>
      <c r="CU10" s="3" t="s">
        <v>1259</v>
      </c>
      <c r="CV10" s="3" t="s">
        <v>1259</v>
      </c>
      <c r="CW10" s="3" t="s">
        <v>1259</v>
      </c>
      <c r="CX10" s="3" t="s">
        <v>1259</v>
      </c>
      <c r="CY10" s="3" t="s">
        <v>1259</v>
      </c>
      <c r="CZ10" s="3" t="s">
        <v>1259</v>
      </c>
      <c r="DA10" s="3" t="s">
        <v>1259</v>
      </c>
      <c r="DB10" s="3" t="s">
        <v>1259</v>
      </c>
      <c r="DC10" s="3" t="s">
        <v>1259</v>
      </c>
      <c r="DD10" s="3" t="s">
        <v>1259</v>
      </c>
      <c r="DE10" s="3" t="s">
        <v>1259</v>
      </c>
      <c r="DF10" s="3" t="s">
        <v>1259</v>
      </c>
      <c r="DG10" s="3" t="s">
        <v>1259</v>
      </c>
      <c r="DH10" s="3" t="s">
        <v>1259</v>
      </c>
      <c r="DI10" s="3" t="s">
        <v>1259</v>
      </c>
      <c r="DJ10" s="3" t="s">
        <v>1259</v>
      </c>
      <c r="DK10" s="3" t="s">
        <v>1259</v>
      </c>
      <c r="DL10" s="3" t="s">
        <v>1259</v>
      </c>
      <c r="DM10" s="3" t="s">
        <v>1259</v>
      </c>
      <c r="DN10" s="3" t="s">
        <v>1259</v>
      </c>
      <c r="DO10" s="3" t="s">
        <v>1259</v>
      </c>
      <c r="DP10" s="3" t="s">
        <v>1259</v>
      </c>
      <c r="DQ10" s="3" t="s">
        <v>1259</v>
      </c>
      <c r="DR10" s="3" t="s">
        <v>1259</v>
      </c>
      <c r="DS10" s="3" t="s">
        <v>1259</v>
      </c>
      <c r="DT10" s="3" t="s">
        <v>1259</v>
      </c>
      <c r="DU10" s="3" t="s">
        <v>1259</v>
      </c>
      <c r="DV10" s="3" t="s">
        <v>1259</v>
      </c>
      <c r="DW10" s="3" t="s">
        <v>1259</v>
      </c>
      <c r="DX10" s="3" t="s">
        <v>1259</v>
      </c>
      <c r="DY10" s="3" t="s">
        <v>1259</v>
      </c>
      <c r="DZ10" s="3" t="s">
        <v>1259</v>
      </c>
      <c r="EA10" s="3" t="s">
        <v>1259</v>
      </c>
      <c r="EB10" s="3" t="s">
        <v>1259</v>
      </c>
      <c r="EC10" s="3" t="s">
        <v>1259</v>
      </c>
      <c r="ED10" s="3" t="s">
        <v>1259</v>
      </c>
      <c r="EE10" s="3" t="s">
        <v>1259</v>
      </c>
      <c r="EF10" s="3" t="s">
        <v>1259</v>
      </c>
      <c r="EG10" s="3" t="s">
        <v>1259</v>
      </c>
      <c r="EH10" s="3" t="s">
        <v>1259</v>
      </c>
      <c r="EI10" s="3" t="s">
        <v>1259</v>
      </c>
      <c r="EJ10" s="3" t="s">
        <v>1259</v>
      </c>
      <c r="EK10" s="3" t="s">
        <v>1259</v>
      </c>
      <c r="EL10" s="3" t="s">
        <v>1259</v>
      </c>
      <c r="EM10" s="3" t="s">
        <v>1259</v>
      </c>
      <c r="EN10" s="3" t="s">
        <v>1259</v>
      </c>
      <c r="EO10" s="3" t="s">
        <v>1259</v>
      </c>
      <c r="EP10" s="204">
        <v>1.4</v>
      </c>
      <c r="EQ10" s="205">
        <v>5.0999999999999996</v>
      </c>
      <c r="ER10" s="206">
        <v>1.9</v>
      </c>
      <c r="ES10" s="207">
        <v>4.0999999999999996</v>
      </c>
      <c r="ET10" s="3" t="s">
        <v>1259</v>
      </c>
      <c r="EU10" s="3" t="s">
        <v>1259</v>
      </c>
      <c r="EV10" s="3" t="s">
        <v>1259</v>
      </c>
      <c r="EW10" s="3" t="s">
        <v>1259</v>
      </c>
      <c r="EX10" s="3" t="s">
        <v>1259</v>
      </c>
      <c r="EY10" s="3" t="s">
        <v>1259</v>
      </c>
      <c r="EZ10" s="3" t="s">
        <v>1259</v>
      </c>
      <c r="FA10" s="3" t="s">
        <v>1259</v>
      </c>
      <c r="FB10" s="3" t="s">
        <v>1259</v>
      </c>
      <c r="FC10" s="3" t="s">
        <v>1259</v>
      </c>
      <c r="FD10" s="3" t="s">
        <v>1259</v>
      </c>
      <c r="FE10" s="3" t="s">
        <v>1259</v>
      </c>
      <c r="FF10" s="3" t="s">
        <v>1259</v>
      </c>
      <c r="FG10" s="3" t="s">
        <v>1259</v>
      </c>
      <c r="FH10" s="3" t="s">
        <v>1259</v>
      </c>
      <c r="FI10" s="3" t="s">
        <v>1259</v>
      </c>
      <c r="FJ10" s="3" t="s">
        <v>1259</v>
      </c>
      <c r="FK10" s="3" t="s">
        <v>1259</v>
      </c>
      <c r="FL10" s="3" t="s">
        <v>1259</v>
      </c>
      <c r="FM10" s="3" t="s">
        <v>1259</v>
      </c>
      <c r="FN10" s="3" t="s">
        <v>1259</v>
      </c>
      <c r="FO10" s="3" t="s">
        <v>1259</v>
      </c>
      <c r="FP10" s="3" t="s">
        <v>1259</v>
      </c>
      <c r="FQ10" s="3" t="s">
        <v>1259</v>
      </c>
      <c r="FR10" s="3" t="s">
        <v>1259</v>
      </c>
      <c r="FS10" s="3" t="s">
        <v>1259</v>
      </c>
      <c r="FT10" s="3" t="s">
        <v>1259</v>
      </c>
      <c r="FU10" s="3" t="s">
        <v>1259</v>
      </c>
      <c r="FV10" s="3" t="s">
        <v>1259</v>
      </c>
      <c r="FW10" s="3" t="s">
        <v>1259</v>
      </c>
      <c r="FX10" s="3" t="s">
        <v>1259</v>
      </c>
      <c r="FY10" s="3" t="s">
        <v>1259</v>
      </c>
      <c r="FZ10" s="3" t="s">
        <v>1259</v>
      </c>
      <c r="GA10" s="3" t="s">
        <v>1259</v>
      </c>
      <c r="GB10" s="3" t="s">
        <v>1259</v>
      </c>
      <c r="GC10" s="3" t="s">
        <v>1259</v>
      </c>
      <c r="GD10" s="3" t="s">
        <v>1259</v>
      </c>
      <c r="GE10" s="3" t="s">
        <v>1259</v>
      </c>
      <c r="GF10" s="3" t="s">
        <v>1259</v>
      </c>
      <c r="GG10" s="3" t="s">
        <v>1259</v>
      </c>
      <c r="GH10" s="3" t="s">
        <v>1259</v>
      </c>
      <c r="GI10" s="3" t="s">
        <v>1259</v>
      </c>
      <c r="GJ10" s="3" t="s">
        <v>1259</v>
      </c>
      <c r="GK10" s="3" t="s">
        <v>1259</v>
      </c>
      <c r="GL10" s="3" t="s">
        <v>1259</v>
      </c>
      <c r="GM10" s="3" t="s">
        <v>1259</v>
      </c>
      <c r="GN10" s="3" t="s">
        <v>1259</v>
      </c>
      <c r="GO10" s="3" t="s">
        <v>1259</v>
      </c>
      <c r="GP10" s="3" t="s">
        <v>1259</v>
      </c>
      <c r="GQ10" s="3" t="s">
        <v>1259</v>
      </c>
      <c r="GR10" s="3" t="s">
        <v>1259</v>
      </c>
      <c r="GS10" s="3" t="s">
        <v>1259</v>
      </c>
      <c r="GT10" s="3" t="s">
        <v>1259</v>
      </c>
      <c r="GU10" s="3" t="s">
        <v>1259</v>
      </c>
      <c r="GV10" s="3" t="s">
        <v>1259</v>
      </c>
      <c r="GW10" s="3" t="s">
        <v>1259</v>
      </c>
      <c r="GX10" s="3" t="s">
        <v>1259</v>
      </c>
      <c r="GY10" s="3" t="s">
        <v>1259</v>
      </c>
      <c r="GZ10" s="3" t="s">
        <v>1259</v>
      </c>
      <c r="HA10" s="3" t="s">
        <v>1259</v>
      </c>
      <c r="HB10" s="3" t="s">
        <v>1259</v>
      </c>
      <c r="HC10" s="3" t="s">
        <v>1259</v>
      </c>
      <c r="HD10" s="3" t="s">
        <v>1259</v>
      </c>
      <c r="HE10" s="3" t="s">
        <v>1259</v>
      </c>
      <c r="HF10" s="3" t="s">
        <v>1259</v>
      </c>
      <c r="HG10" s="3" t="s">
        <v>1259</v>
      </c>
      <c r="HH10" s="3" t="s">
        <v>1259</v>
      </c>
      <c r="HI10" s="3" t="s">
        <v>1259</v>
      </c>
      <c r="HJ10" s="3" t="s">
        <v>1259</v>
      </c>
      <c r="HK10" s="3" t="s">
        <v>1259</v>
      </c>
      <c r="HL10" s="3" t="s">
        <v>1259</v>
      </c>
      <c r="HM10" s="3" t="s">
        <v>1259</v>
      </c>
      <c r="HN10" s="3" t="s">
        <v>1259</v>
      </c>
      <c r="HO10" s="3" t="s">
        <v>1259</v>
      </c>
      <c r="HP10" s="3" t="s">
        <v>1259</v>
      </c>
      <c r="HQ10" s="3" t="s">
        <v>1259</v>
      </c>
      <c r="HR10" s="3" t="s">
        <v>1259</v>
      </c>
      <c r="HS10" s="3" t="s">
        <v>1259</v>
      </c>
    </row>
    <row r="11" spans="1:227" x14ac:dyDescent="0.25">
      <c r="A11" s="4">
        <v>20820</v>
      </c>
      <c r="B11" s="3" t="s">
        <v>1259</v>
      </c>
      <c r="C11" s="3" t="s">
        <v>1259</v>
      </c>
      <c r="D11" s="3" t="s">
        <v>1259</v>
      </c>
      <c r="E11" s="3" t="s">
        <v>1259</v>
      </c>
      <c r="F11" s="3" t="s">
        <v>1259</v>
      </c>
      <c r="G11" s="3" t="s">
        <v>1259</v>
      </c>
      <c r="H11" s="3" t="s">
        <v>1259</v>
      </c>
      <c r="I11" s="3" t="s">
        <v>1259</v>
      </c>
      <c r="J11" s="3" t="s">
        <v>1259</v>
      </c>
      <c r="K11" s="3" t="s">
        <v>1259</v>
      </c>
      <c r="L11" s="3" t="s">
        <v>1259</v>
      </c>
      <c r="M11" s="3" t="s">
        <v>1259</v>
      </c>
      <c r="N11" s="3" t="s">
        <v>1259</v>
      </c>
      <c r="O11" s="3" t="s">
        <v>1259</v>
      </c>
      <c r="P11" s="3" t="s">
        <v>1259</v>
      </c>
      <c r="Q11" s="3" t="s">
        <v>1259</v>
      </c>
      <c r="R11" s="3" t="s">
        <v>1259</v>
      </c>
      <c r="S11" s="3" t="s">
        <v>1259</v>
      </c>
      <c r="T11" s="3" t="s">
        <v>1259</v>
      </c>
      <c r="U11" s="3" t="s">
        <v>1259</v>
      </c>
      <c r="V11" s="3" t="s">
        <v>1259</v>
      </c>
      <c r="W11" s="3" t="s">
        <v>1259</v>
      </c>
      <c r="X11" s="3" t="s">
        <v>1259</v>
      </c>
      <c r="Y11" s="3" t="s">
        <v>1259</v>
      </c>
      <c r="Z11" s="3" t="s">
        <v>1259</v>
      </c>
      <c r="AA11" s="3" t="s">
        <v>1259</v>
      </c>
      <c r="AB11" s="3" t="s">
        <v>1259</v>
      </c>
      <c r="AC11" s="3" t="s">
        <v>1259</v>
      </c>
      <c r="AD11" s="3" t="s">
        <v>1259</v>
      </c>
      <c r="AE11" s="3" t="s">
        <v>1259</v>
      </c>
      <c r="AF11" s="3" t="s">
        <v>1259</v>
      </c>
      <c r="AG11" s="3" t="s">
        <v>1259</v>
      </c>
      <c r="AH11" s="3" t="s">
        <v>1259</v>
      </c>
      <c r="AI11" s="3" t="s">
        <v>1259</v>
      </c>
      <c r="AJ11" s="3" t="s">
        <v>1259</v>
      </c>
      <c r="AK11" s="3" t="s">
        <v>1259</v>
      </c>
      <c r="AL11" s="3" t="s">
        <v>1259</v>
      </c>
      <c r="AM11" s="3" t="s">
        <v>1259</v>
      </c>
      <c r="AN11" s="3" t="s">
        <v>1259</v>
      </c>
      <c r="AO11" s="3" t="s">
        <v>1259</v>
      </c>
      <c r="AP11" s="3" t="s">
        <v>1259</v>
      </c>
      <c r="AQ11" s="3" t="s">
        <v>1259</v>
      </c>
      <c r="AR11" s="3" t="s">
        <v>1259</v>
      </c>
      <c r="AS11" s="3" t="s">
        <v>1259</v>
      </c>
      <c r="AT11" s="3" t="s">
        <v>1259</v>
      </c>
      <c r="AU11" s="3" t="s">
        <v>1259</v>
      </c>
      <c r="AV11" s="3" t="s">
        <v>1259</v>
      </c>
      <c r="AW11" s="3" t="s">
        <v>1259</v>
      </c>
      <c r="AX11" s="3" t="s">
        <v>1259</v>
      </c>
      <c r="AY11" s="3" t="s">
        <v>1259</v>
      </c>
      <c r="AZ11" s="3" t="s">
        <v>1259</v>
      </c>
      <c r="BA11" s="3" t="s">
        <v>1259</v>
      </c>
      <c r="BB11" s="3" t="s">
        <v>1259</v>
      </c>
      <c r="BC11" s="3" t="s">
        <v>1259</v>
      </c>
      <c r="BD11" s="3" t="s">
        <v>1259</v>
      </c>
      <c r="BE11" s="3" t="s">
        <v>1259</v>
      </c>
      <c r="BF11" s="3" t="s">
        <v>1259</v>
      </c>
      <c r="BG11" s="3" t="s">
        <v>1259</v>
      </c>
      <c r="BH11" s="3" t="s">
        <v>1259</v>
      </c>
      <c r="BI11" s="3" t="s">
        <v>1259</v>
      </c>
      <c r="BJ11" s="3" t="s">
        <v>1259</v>
      </c>
      <c r="BK11" s="3" t="s">
        <v>1259</v>
      </c>
      <c r="BL11" s="3" t="s">
        <v>1259</v>
      </c>
      <c r="BM11" s="3" t="s">
        <v>1259</v>
      </c>
      <c r="BN11" s="3" t="s">
        <v>1259</v>
      </c>
      <c r="BO11" s="3" t="s">
        <v>1259</v>
      </c>
      <c r="BP11" s="3" t="s">
        <v>1259</v>
      </c>
      <c r="BQ11" s="3" t="s">
        <v>1259</v>
      </c>
      <c r="BR11" s="3" t="s">
        <v>1259</v>
      </c>
      <c r="BS11" s="3" t="s">
        <v>1259</v>
      </c>
      <c r="BT11" s="3" t="s">
        <v>1259</v>
      </c>
      <c r="BU11" s="3" t="s">
        <v>1259</v>
      </c>
      <c r="BV11" s="3" t="s">
        <v>1259</v>
      </c>
      <c r="BW11" s="3" t="s">
        <v>1259</v>
      </c>
      <c r="BX11" s="3" t="s">
        <v>1259</v>
      </c>
      <c r="BY11" s="3" t="s">
        <v>1259</v>
      </c>
      <c r="BZ11" s="3" t="s">
        <v>1259</v>
      </c>
      <c r="CA11" s="3" t="s">
        <v>1259</v>
      </c>
      <c r="CB11" s="3" t="s">
        <v>1259</v>
      </c>
      <c r="CC11" s="3" t="s">
        <v>1259</v>
      </c>
      <c r="CD11" s="3" t="s">
        <v>1259</v>
      </c>
      <c r="CE11" s="3" t="s">
        <v>1259</v>
      </c>
      <c r="CF11" s="3" t="s">
        <v>1259</v>
      </c>
      <c r="CG11" s="3" t="s">
        <v>1259</v>
      </c>
      <c r="CH11" s="3" t="s">
        <v>1259</v>
      </c>
      <c r="CI11" s="3" t="s">
        <v>1259</v>
      </c>
      <c r="CJ11" s="3" t="s">
        <v>1259</v>
      </c>
      <c r="CK11" s="3" t="s">
        <v>1259</v>
      </c>
      <c r="CL11" s="3" t="s">
        <v>1259</v>
      </c>
      <c r="CM11" s="3" t="s">
        <v>1259</v>
      </c>
      <c r="CN11" s="3" t="s">
        <v>1259</v>
      </c>
      <c r="CO11" s="3" t="s">
        <v>1259</v>
      </c>
      <c r="CP11" s="3" t="s">
        <v>1259</v>
      </c>
      <c r="CQ11" s="3" t="s">
        <v>1259</v>
      </c>
      <c r="CR11" s="3" t="s">
        <v>1259</v>
      </c>
      <c r="CS11" s="3" t="s">
        <v>1259</v>
      </c>
      <c r="CT11" s="3" t="s">
        <v>1259</v>
      </c>
      <c r="CU11" s="3" t="s">
        <v>1259</v>
      </c>
      <c r="CV11" s="3" t="s">
        <v>1259</v>
      </c>
      <c r="CW11" s="3" t="s">
        <v>1259</v>
      </c>
      <c r="CX11" s="3" t="s">
        <v>1259</v>
      </c>
      <c r="CY11" s="3" t="s">
        <v>1259</v>
      </c>
      <c r="CZ11" s="3" t="s">
        <v>1259</v>
      </c>
      <c r="DA11" s="3" t="s">
        <v>1259</v>
      </c>
      <c r="DB11" s="3" t="s">
        <v>1259</v>
      </c>
      <c r="DC11" s="3" t="s">
        <v>1259</v>
      </c>
      <c r="DD11" s="3" t="s">
        <v>1259</v>
      </c>
      <c r="DE11" s="3" t="s">
        <v>1259</v>
      </c>
      <c r="DF11" s="3" t="s">
        <v>1259</v>
      </c>
      <c r="DG11" s="3" t="s">
        <v>1259</v>
      </c>
      <c r="DH11" s="3" t="s">
        <v>1259</v>
      </c>
      <c r="DI11" s="3" t="s">
        <v>1259</v>
      </c>
      <c r="DJ11" s="3" t="s">
        <v>1259</v>
      </c>
      <c r="DK11" s="3" t="s">
        <v>1259</v>
      </c>
      <c r="DL11" s="3" t="s">
        <v>1259</v>
      </c>
      <c r="DM11" s="3" t="s">
        <v>1259</v>
      </c>
      <c r="DN11" s="3" t="s">
        <v>1259</v>
      </c>
      <c r="DO11" s="3" t="s">
        <v>1259</v>
      </c>
      <c r="DP11" s="3" t="s">
        <v>1259</v>
      </c>
      <c r="DQ11" s="3" t="s">
        <v>1259</v>
      </c>
      <c r="DR11" s="3" t="s">
        <v>1259</v>
      </c>
      <c r="DS11" s="3" t="s">
        <v>1259</v>
      </c>
      <c r="DT11" s="3" t="s">
        <v>1259</v>
      </c>
      <c r="DU11" s="3" t="s">
        <v>1259</v>
      </c>
      <c r="DV11" s="3" t="s">
        <v>1259</v>
      </c>
      <c r="DW11" s="3" t="s">
        <v>1259</v>
      </c>
      <c r="DX11" s="3" t="s">
        <v>1259</v>
      </c>
      <c r="DY11" s="3" t="s">
        <v>1259</v>
      </c>
      <c r="DZ11" s="3" t="s">
        <v>1259</v>
      </c>
      <c r="EA11" s="3" t="s">
        <v>1259</v>
      </c>
      <c r="EB11" s="3" t="s">
        <v>1259</v>
      </c>
      <c r="EC11" s="3" t="s">
        <v>1259</v>
      </c>
      <c r="ED11" s="3" t="s">
        <v>1259</v>
      </c>
      <c r="EE11" s="3" t="s">
        <v>1259</v>
      </c>
      <c r="EF11" s="3" t="s">
        <v>1259</v>
      </c>
      <c r="EG11" s="3" t="s">
        <v>1259</v>
      </c>
      <c r="EH11" s="3" t="s">
        <v>1259</v>
      </c>
      <c r="EI11" s="3" t="s">
        <v>1259</v>
      </c>
      <c r="EJ11" s="3" t="s">
        <v>1259</v>
      </c>
      <c r="EK11" s="3" t="s">
        <v>1259</v>
      </c>
      <c r="EL11" s="3" t="s">
        <v>1259</v>
      </c>
      <c r="EM11" s="3" t="s">
        <v>1259</v>
      </c>
      <c r="EN11" s="3" t="s">
        <v>1259</v>
      </c>
      <c r="EO11" s="3" t="s">
        <v>1259</v>
      </c>
      <c r="EP11" s="3" t="s">
        <v>1259</v>
      </c>
      <c r="EQ11" s="3" t="s">
        <v>1259</v>
      </c>
      <c r="ER11" s="3" t="s">
        <v>1259</v>
      </c>
      <c r="ES11" s="3" t="s">
        <v>1259</v>
      </c>
      <c r="ET11" s="3" t="s">
        <v>1259</v>
      </c>
      <c r="EU11" s="3" t="s">
        <v>1259</v>
      </c>
      <c r="EV11" s="3" t="s">
        <v>1259</v>
      </c>
      <c r="EW11" s="3" t="s">
        <v>1259</v>
      </c>
      <c r="EX11" s="3" t="s">
        <v>1259</v>
      </c>
      <c r="EY11" s="3" t="s">
        <v>1259</v>
      </c>
      <c r="EZ11" s="3" t="s">
        <v>1259</v>
      </c>
      <c r="FA11" s="3" t="s">
        <v>1259</v>
      </c>
      <c r="FB11" s="3" t="s">
        <v>1259</v>
      </c>
      <c r="FC11" s="3" t="s">
        <v>1259</v>
      </c>
      <c r="FD11" s="3" t="s">
        <v>1259</v>
      </c>
      <c r="FE11" s="3" t="s">
        <v>1259</v>
      </c>
      <c r="FF11" s="3" t="s">
        <v>1259</v>
      </c>
      <c r="FG11" s="3" t="s">
        <v>1259</v>
      </c>
      <c r="FH11" s="3" t="s">
        <v>1259</v>
      </c>
      <c r="FI11" s="3" t="s">
        <v>1259</v>
      </c>
      <c r="FJ11" s="3" t="s">
        <v>1259</v>
      </c>
      <c r="FK11" s="3" t="s">
        <v>1259</v>
      </c>
      <c r="FL11" s="3" t="s">
        <v>1259</v>
      </c>
      <c r="FM11" s="3" t="s">
        <v>1259</v>
      </c>
      <c r="FN11" s="3" t="s">
        <v>1259</v>
      </c>
      <c r="FO11" s="3" t="s">
        <v>1259</v>
      </c>
      <c r="FP11" s="3" t="s">
        <v>1259</v>
      </c>
      <c r="FQ11" s="3" t="s">
        <v>1259</v>
      </c>
      <c r="FR11" s="3" t="s">
        <v>1259</v>
      </c>
      <c r="FS11" s="3" t="s">
        <v>1259</v>
      </c>
      <c r="FT11" s="3" t="s">
        <v>1259</v>
      </c>
      <c r="FU11" s="3" t="s">
        <v>1259</v>
      </c>
      <c r="FV11" s="3" t="s">
        <v>1259</v>
      </c>
      <c r="FW11" s="3" t="s">
        <v>1259</v>
      </c>
      <c r="FX11" s="3" t="s">
        <v>1259</v>
      </c>
      <c r="FY11" s="3" t="s">
        <v>1259</v>
      </c>
      <c r="FZ11" s="3" t="s">
        <v>1259</v>
      </c>
      <c r="GA11" s="3" t="s">
        <v>1259</v>
      </c>
      <c r="GB11" s="3" t="s">
        <v>1259</v>
      </c>
      <c r="GC11" s="3" t="s">
        <v>1259</v>
      </c>
      <c r="GD11" s="3" t="s">
        <v>1259</v>
      </c>
      <c r="GE11" s="3" t="s">
        <v>1259</v>
      </c>
      <c r="GF11" s="3" t="s">
        <v>1259</v>
      </c>
      <c r="GG11" s="3" t="s">
        <v>1259</v>
      </c>
      <c r="GH11" s="3" t="s">
        <v>1259</v>
      </c>
      <c r="GI11" s="3" t="s">
        <v>1259</v>
      </c>
      <c r="GJ11" s="3" t="s">
        <v>1259</v>
      </c>
      <c r="GK11" s="3" t="s">
        <v>1259</v>
      </c>
      <c r="GL11" s="3" t="s">
        <v>1259</v>
      </c>
      <c r="GM11" s="3" t="s">
        <v>1259</v>
      </c>
      <c r="GN11" s="3" t="s">
        <v>1259</v>
      </c>
      <c r="GO11" s="3" t="s">
        <v>1259</v>
      </c>
      <c r="GP11" s="3" t="s">
        <v>1259</v>
      </c>
      <c r="GQ11" s="3" t="s">
        <v>1259</v>
      </c>
      <c r="GR11" s="3" t="s">
        <v>1259</v>
      </c>
      <c r="GS11" s="3" t="s">
        <v>1259</v>
      </c>
      <c r="GT11" s="3" t="s">
        <v>1259</v>
      </c>
      <c r="GU11" s="3" t="s">
        <v>1259</v>
      </c>
      <c r="GV11" s="3" t="s">
        <v>1259</v>
      </c>
      <c r="GW11" s="3" t="s">
        <v>1259</v>
      </c>
      <c r="GX11" s="3" t="s">
        <v>1259</v>
      </c>
      <c r="GY11" s="3" t="s">
        <v>1259</v>
      </c>
      <c r="GZ11" s="3" t="s">
        <v>1259</v>
      </c>
      <c r="HA11" s="3" t="s">
        <v>1259</v>
      </c>
      <c r="HB11" s="3" t="s">
        <v>1259</v>
      </c>
      <c r="HC11" s="3" t="s">
        <v>1259</v>
      </c>
      <c r="HD11" s="3" t="s">
        <v>1259</v>
      </c>
      <c r="HE11" s="3" t="s">
        <v>1259</v>
      </c>
      <c r="HF11" s="3" t="s">
        <v>1259</v>
      </c>
      <c r="HG11" s="3" t="s">
        <v>1259</v>
      </c>
      <c r="HH11" s="3" t="s">
        <v>1259</v>
      </c>
      <c r="HI11" s="3" t="s">
        <v>1259</v>
      </c>
      <c r="HJ11" s="3" t="s">
        <v>1259</v>
      </c>
      <c r="HK11" s="3" t="s">
        <v>1259</v>
      </c>
      <c r="HL11" s="3" t="s">
        <v>1259</v>
      </c>
      <c r="HM11" s="3" t="s">
        <v>1259</v>
      </c>
      <c r="HN11" s="3" t="s">
        <v>1259</v>
      </c>
      <c r="HO11" s="3" t="s">
        <v>1259</v>
      </c>
      <c r="HP11" s="3" t="s">
        <v>1259</v>
      </c>
      <c r="HQ11" s="3" t="s">
        <v>1259</v>
      </c>
      <c r="HR11" s="3" t="s">
        <v>1259</v>
      </c>
      <c r="HS11" s="3" t="s">
        <v>1259</v>
      </c>
    </row>
    <row r="12" spans="1:227" x14ac:dyDescent="0.25">
      <c r="A12" s="4">
        <v>20910</v>
      </c>
      <c r="B12" s="3" t="s">
        <v>1259</v>
      </c>
      <c r="C12" s="3" t="s">
        <v>1259</v>
      </c>
      <c r="D12" s="3" t="s">
        <v>1259</v>
      </c>
      <c r="E12" s="3" t="s">
        <v>1259</v>
      </c>
      <c r="F12" s="3" t="s">
        <v>1259</v>
      </c>
      <c r="G12" s="3" t="s">
        <v>1259</v>
      </c>
      <c r="H12" s="3" t="s">
        <v>1259</v>
      </c>
      <c r="I12" s="3" t="s">
        <v>1259</v>
      </c>
      <c r="J12" s="3" t="s">
        <v>1259</v>
      </c>
      <c r="K12" s="3" t="s">
        <v>1259</v>
      </c>
      <c r="L12" s="3" t="s">
        <v>1259</v>
      </c>
      <c r="M12" s="3" t="s">
        <v>1259</v>
      </c>
      <c r="N12" s="3" t="s">
        <v>1259</v>
      </c>
      <c r="O12" s="3" t="s">
        <v>1259</v>
      </c>
      <c r="P12" s="3" t="s">
        <v>1259</v>
      </c>
      <c r="Q12" s="3" t="s">
        <v>1259</v>
      </c>
      <c r="R12" s="3" t="s">
        <v>1259</v>
      </c>
      <c r="S12" s="3" t="s">
        <v>1259</v>
      </c>
      <c r="T12" s="3" t="s">
        <v>1259</v>
      </c>
      <c r="U12" s="3" t="s">
        <v>1259</v>
      </c>
      <c r="V12" s="3" t="s">
        <v>1259</v>
      </c>
      <c r="W12" s="3" t="s">
        <v>1259</v>
      </c>
      <c r="X12" s="3" t="s">
        <v>1259</v>
      </c>
      <c r="Y12" s="3" t="s">
        <v>1259</v>
      </c>
      <c r="Z12" s="3" t="s">
        <v>1259</v>
      </c>
      <c r="AA12" s="3" t="s">
        <v>1259</v>
      </c>
      <c r="AB12" s="3" t="s">
        <v>1259</v>
      </c>
      <c r="AC12" s="3" t="s">
        <v>1259</v>
      </c>
      <c r="AD12" s="3" t="s">
        <v>1259</v>
      </c>
      <c r="AE12" s="3" t="s">
        <v>1259</v>
      </c>
      <c r="AF12" s="3" t="s">
        <v>1259</v>
      </c>
      <c r="AG12" s="3" t="s">
        <v>1259</v>
      </c>
      <c r="AH12" s="3" t="s">
        <v>1259</v>
      </c>
      <c r="AI12" s="3" t="s">
        <v>1259</v>
      </c>
      <c r="AJ12" s="3" t="s">
        <v>1259</v>
      </c>
      <c r="AK12" s="3" t="s">
        <v>1259</v>
      </c>
      <c r="AL12" s="3" t="s">
        <v>1259</v>
      </c>
      <c r="AM12" s="3" t="s">
        <v>1259</v>
      </c>
      <c r="AN12" s="3" t="s">
        <v>1259</v>
      </c>
      <c r="AO12" s="3" t="s">
        <v>1259</v>
      </c>
      <c r="AP12" s="3" t="s">
        <v>1259</v>
      </c>
      <c r="AQ12" s="3" t="s">
        <v>1259</v>
      </c>
      <c r="AR12" s="3" t="s">
        <v>1259</v>
      </c>
      <c r="AS12" s="3" t="s">
        <v>1259</v>
      </c>
      <c r="AT12" s="3" t="s">
        <v>1259</v>
      </c>
      <c r="AU12" s="3" t="s">
        <v>1259</v>
      </c>
      <c r="AV12" s="3" t="s">
        <v>1259</v>
      </c>
      <c r="AW12" s="3" t="s">
        <v>1259</v>
      </c>
      <c r="AX12" s="3" t="s">
        <v>1259</v>
      </c>
      <c r="AY12" s="3" t="s">
        <v>1259</v>
      </c>
      <c r="AZ12" s="3" t="s">
        <v>1259</v>
      </c>
      <c r="BA12" s="3" t="s">
        <v>1259</v>
      </c>
      <c r="BB12" s="3" t="s">
        <v>1259</v>
      </c>
      <c r="BC12" s="3" t="s">
        <v>1259</v>
      </c>
      <c r="BD12" s="3" t="s">
        <v>1259</v>
      </c>
      <c r="BE12" s="3" t="s">
        <v>1259</v>
      </c>
      <c r="BF12" s="3" t="s">
        <v>1259</v>
      </c>
      <c r="BG12" s="3" t="s">
        <v>1259</v>
      </c>
      <c r="BH12" s="3" t="s">
        <v>1259</v>
      </c>
      <c r="BI12" s="3" t="s">
        <v>1259</v>
      </c>
      <c r="BJ12" s="3" t="s">
        <v>1259</v>
      </c>
      <c r="BK12" s="3" t="s">
        <v>1259</v>
      </c>
      <c r="BL12" s="3" t="s">
        <v>1259</v>
      </c>
      <c r="BM12" s="3" t="s">
        <v>1259</v>
      </c>
      <c r="BN12" s="3" t="s">
        <v>1259</v>
      </c>
      <c r="BO12" s="3" t="s">
        <v>1259</v>
      </c>
      <c r="BP12" s="3" t="s">
        <v>1259</v>
      </c>
      <c r="BQ12" s="3" t="s">
        <v>1259</v>
      </c>
      <c r="BR12" s="3" t="s">
        <v>1259</v>
      </c>
      <c r="BS12" s="3" t="s">
        <v>1259</v>
      </c>
      <c r="BT12" s="3" t="s">
        <v>1259</v>
      </c>
      <c r="BU12" s="3" t="s">
        <v>1259</v>
      </c>
      <c r="BV12" s="3" t="s">
        <v>1259</v>
      </c>
      <c r="BW12" s="3" t="s">
        <v>1259</v>
      </c>
      <c r="BX12" s="3" t="s">
        <v>1259</v>
      </c>
      <c r="BY12" s="3" t="s">
        <v>1259</v>
      </c>
      <c r="BZ12" s="3" t="s">
        <v>1259</v>
      </c>
      <c r="CA12" s="3" t="s">
        <v>1259</v>
      </c>
      <c r="CB12" s="3" t="s">
        <v>1259</v>
      </c>
      <c r="CC12" s="3" t="s">
        <v>1259</v>
      </c>
      <c r="CD12" s="3" t="s">
        <v>1259</v>
      </c>
      <c r="CE12" s="3" t="s">
        <v>1259</v>
      </c>
      <c r="CF12" s="3" t="s">
        <v>1259</v>
      </c>
      <c r="CG12" s="3" t="s">
        <v>1259</v>
      </c>
      <c r="CH12" s="3" t="s">
        <v>1259</v>
      </c>
      <c r="CI12" s="3" t="s">
        <v>1259</v>
      </c>
      <c r="CJ12" s="3" t="s">
        <v>1259</v>
      </c>
      <c r="CK12" s="3" t="s">
        <v>1259</v>
      </c>
      <c r="CL12" s="3" t="s">
        <v>1259</v>
      </c>
      <c r="CM12" s="3" t="s">
        <v>1259</v>
      </c>
      <c r="CN12" s="3" t="s">
        <v>1259</v>
      </c>
      <c r="CO12" s="3" t="s">
        <v>1259</v>
      </c>
      <c r="CP12" s="3" t="s">
        <v>1259</v>
      </c>
      <c r="CQ12" s="3" t="s">
        <v>1259</v>
      </c>
      <c r="CR12" s="3" t="s">
        <v>1259</v>
      </c>
      <c r="CS12" s="3" t="s">
        <v>1259</v>
      </c>
      <c r="CT12" s="3" t="s">
        <v>1259</v>
      </c>
      <c r="CU12" s="3" t="s">
        <v>1259</v>
      </c>
      <c r="CV12" s="3" t="s">
        <v>1259</v>
      </c>
      <c r="CW12" s="3" t="s">
        <v>1259</v>
      </c>
      <c r="CX12" s="3" t="s">
        <v>1259</v>
      </c>
      <c r="CY12" s="3" t="s">
        <v>1259</v>
      </c>
      <c r="CZ12" s="3" t="s">
        <v>1259</v>
      </c>
      <c r="DA12" s="3" t="s">
        <v>1259</v>
      </c>
      <c r="DB12" s="3" t="s">
        <v>1259</v>
      </c>
      <c r="DC12" s="3" t="s">
        <v>1259</v>
      </c>
      <c r="DD12" s="3" t="s">
        <v>1259</v>
      </c>
      <c r="DE12" s="3" t="s">
        <v>1259</v>
      </c>
      <c r="DF12" s="3" t="s">
        <v>1259</v>
      </c>
      <c r="DG12" s="3" t="s">
        <v>1259</v>
      </c>
      <c r="DH12" s="3" t="s">
        <v>1259</v>
      </c>
      <c r="DI12" s="3" t="s">
        <v>1259</v>
      </c>
      <c r="DJ12" s="3" t="s">
        <v>1259</v>
      </c>
      <c r="DK12" s="3" t="s">
        <v>1259</v>
      </c>
      <c r="DL12" s="3" t="s">
        <v>1259</v>
      </c>
      <c r="DM12" s="3" t="s">
        <v>1259</v>
      </c>
      <c r="DN12" s="3" t="s">
        <v>1259</v>
      </c>
      <c r="DO12" s="3" t="s">
        <v>1259</v>
      </c>
      <c r="DP12" s="3" t="s">
        <v>1259</v>
      </c>
      <c r="DQ12" s="3" t="s">
        <v>1259</v>
      </c>
      <c r="DR12" s="3" t="s">
        <v>1259</v>
      </c>
      <c r="DS12" s="3" t="s">
        <v>1259</v>
      </c>
      <c r="DT12" s="3" t="s">
        <v>1259</v>
      </c>
      <c r="DU12" s="3" t="s">
        <v>1259</v>
      </c>
      <c r="DV12" s="3" t="s">
        <v>1259</v>
      </c>
      <c r="DW12" s="3" t="s">
        <v>1259</v>
      </c>
      <c r="DX12" s="3" t="s">
        <v>1259</v>
      </c>
      <c r="DY12" s="3" t="s">
        <v>1259</v>
      </c>
      <c r="DZ12" s="3" t="s">
        <v>1259</v>
      </c>
      <c r="EA12" s="3" t="s">
        <v>1259</v>
      </c>
      <c r="EB12" s="3" t="s">
        <v>1259</v>
      </c>
      <c r="EC12" s="3" t="s">
        <v>1259</v>
      </c>
      <c r="ED12" s="3" t="s">
        <v>1259</v>
      </c>
      <c r="EE12" s="3" t="s">
        <v>1259</v>
      </c>
      <c r="EF12" s="3" t="s">
        <v>1259</v>
      </c>
      <c r="EG12" s="3" t="s">
        <v>1259</v>
      </c>
      <c r="EH12" s="3" t="s">
        <v>1259</v>
      </c>
      <c r="EI12" s="3" t="s">
        <v>1259</v>
      </c>
      <c r="EJ12" s="3" t="s">
        <v>1259</v>
      </c>
      <c r="EK12" s="3" t="s">
        <v>1259</v>
      </c>
      <c r="EL12" s="3" t="s">
        <v>1259</v>
      </c>
      <c r="EM12" s="3" t="s">
        <v>1259</v>
      </c>
      <c r="EN12" s="3" t="s">
        <v>1259</v>
      </c>
      <c r="EO12" s="3" t="s">
        <v>1259</v>
      </c>
      <c r="EP12" s="204">
        <v>1.6</v>
      </c>
      <c r="EQ12" s="205">
        <v>5.6</v>
      </c>
      <c r="ER12" s="206">
        <v>2.2000000000000002</v>
      </c>
      <c r="ES12" s="207">
        <v>4.7</v>
      </c>
      <c r="ET12" s="3" t="s">
        <v>1259</v>
      </c>
      <c r="EU12" s="3" t="s">
        <v>1259</v>
      </c>
      <c r="EV12" s="3" t="s">
        <v>1259</v>
      </c>
      <c r="EW12" s="3" t="s">
        <v>1259</v>
      </c>
      <c r="EX12" s="3" t="s">
        <v>1259</v>
      </c>
      <c r="EY12" s="3" t="s">
        <v>1259</v>
      </c>
      <c r="EZ12" s="3" t="s">
        <v>1259</v>
      </c>
      <c r="FA12" s="3" t="s">
        <v>1259</v>
      </c>
      <c r="FB12" s="3" t="s">
        <v>1259</v>
      </c>
      <c r="FC12" s="3" t="s">
        <v>1259</v>
      </c>
      <c r="FD12" s="3" t="s">
        <v>1259</v>
      </c>
      <c r="FE12" s="3" t="s">
        <v>1259</v>
      </c>
      <c r="FF12" s="3" t="s">
        <v>1259</v>
      </c>
      <c r="FG12" s="3" t="s">
        <v>1259</v>
      </c>
      <c r="FH12" s="3" t="s">
        <v>1259</v>
      </c>
      <c r="FI12" s="3" t="s">
        <v>1259</v>
      </c>
      <c r="FJ12" s="3" t="s">
        <v>1259</v>
      </c>
      <c r="FK12" s="3" t="s">
        <v>1259</v>
      </c>
      <c r="FL12" s="3" t="s">
        <v>1259</v>
      </c>
      <c r="FM12" s="3" t="s">
        <v>1259</v>
      </c>
      <c r="FN12" s="3" t="s">
        <v>1259</v>
      </c>
      <c r="FO12" s="3" t="s">
        <v>1259</v>
      </c>
      <c r="FP12" s="3" t="s">
        <v>1259</v>
      </c>
      <c r="FQ12" s="3" t="s">
        <v>1259</v>
      </c>
      <c r="FR12" s="3" t="s">
        <v>1259</v>
      </c>
      <c r="FS12" s="3" t="s">
        <v>1259</v>
      </c>
      <c r="FT12" s="3" t="s">
        <v>1259</v>
      </c>
      <c r="FU12" s="3" t="s">
        <v>1259</v>
      </c>
      <c r="FV12" s="3" t="s">
        <v>1259</v>
      </c>
      <c r="FW12" s="3" t="s">
        <v>1259</v>
      </c>
      <c r="FX12" s="3" t="s">
        <v>1259</v>
      </c>
      <c r="FY12" s="3" t="s">
        <v>1259</v>
      </c>
      <c r="FZ12" s="3" t="s">
        <v>1259</v>
      </c>
      <c r="GA12" s="3" t="s">
        <v>1259</v>
      </c>
      <c r="GB12" s="3" t="s">
        <v>1259</v>
      </c>
      <c r="GC12" s="3" t="s">
        <v>1259</v>
      </c>
      <c r="GD12" s="3" t="s">
        <v>1259</v>
      </c>
      <c r="GE12" s="3" t="s">
        <v>1259</v>
      </c>
      <c r="GF12" s="3" t="s">
        <v>1259</v>
      </c>
      <c r="GG12" s="3" t="s">
        <v>1259</v>
      </c>
      <c r="GH12" s="3" t="s">
        <v>1259</v>
      </c>
      <c r="GI12" s="3" t="s">
        <v>1259</v>
      </c>
      <c r="GJ12" s="3" t="s">
        <v>1259</v>
      </c>
      <c r="GK12" s="3" t="s">
        <v>1259</v>
      </c>
      <c r="GL12" s="3" t="s">
        <v>1259</v>
      </c>
      <c r="GM12" s="3" t="s">
        <v>1259</v>
      </c>
      <c r="GN12" s="3" t="s">
        <v>1259</v>
      </c>
      <c r="GO12" s="3" t="s">
        <v>1259</v>
      </c>
      <c r="GP12" s="3" t="s">
        <v>1259</v>
      </c>
      <c r="GQ12" s="3" t="s">
        <v>1259</v>
      </c>
      <c r="GR12" s="3" t="s">
        <v>1259</v>
      </c>
      <c r="GS12" s="3" t="s">
        <v>1259</v>
      </c>
      <c r="GT12" s="3" t="s">
        <v>1259</v>
      </c>
      <c r="GU12" s="3" t="s">
        <v>1259</v>
      </c>
      <c r="GV12" s="3" t="s">
        <v>1259</v>
      </c>
      <c r="GW12" s="3" t="s">
        <v>1259</v>
      </c>
      <c r="GX12" s="3" t="s">
        <v>1259</v>
      </c>
      <c r="GY12" s="3" t="s">
        <v>1259</v>
      </c>
      <c r="GZ12" s="3" t="s">
        <v>1259</v>
      </c>
      <c r="HA12" s="3" t="s">
        <v>1259</v>
      </c>
      <c r="HB12" s="3" t="s">
        <v>1259</v>
      </c>
      <c r="HC12" s="3" t="s">
        <v>1259</v>
      </c>
      <c r="HD12" s="3" t="s">
        <v>1259</v>
      </c>
      <c r="HE12" s="3" t="s">
        <v>1259</v>
      </c>
      <c r="HF12" s="3" t="s">
        <v>1259</v>
      </c>
      <c r="HG12" s="3" t="s">
        <v>1259</v>
      </c>
      <c r="HH12" s="3" t="s">
        <v>1259</v>
      </c>
      <c r="HI12" s="3" t="s">
        <v>1259</v>
      </c>
      <c r="HJ12" s="3" t="s">
        <v>1259</v>
      </c>
      <c r="HK12" s="3" t="s">
        <v>1259</v>
      </c>
      <c r="HL12" s="3" t="s">
        <v>1259</v>
      </c>
      <c r="HM12" s="3" t="s">
        <v>1259</v>
      </c>
      <c r="HN12" s="3" t="s">
        <v>1259</v>
      </c>
      <c r="HO12" s="3" t="s">
        <v>1259</v>
      </c>
      <c r="HP12" s="3" t="s">
        <v>1259</v>
      </c>
      <c r="HQ12" s="3" t="s">
        <v>1259</v>
      </c>
      <c r="HR12" s="3" t="s">
        <v>1259</v>
      </c>
      <c r="HS12" s="3" t="s">
        <v>1259</v>
      </c>
    </row>
    <row r="13" spans="1:227" x14ac:dyDescent="0.25">
      <c r="A13" s="4">
        <v>21001</v>
      </c>
      <c r="B13" s="3" t="s">
        <v>1259</v>
      </c>
      <c r="C13" s="3" t="s">
        <v>1259</v>
      </c>
      <c r="D13" s="3" t="s">
        <v>1259</v>
      </c>
      <c r="E13" s="3" t="s">
        <v>1259</v>
      </c>
      <c r="F13" s="3" t="s">
        <v>1259</v>
      </c>
      <c r="G13" s="3" t="s">
        <v>1259</v>
      </c>
      <c r="H13" s="3" t="s">
        <v>1259</v>
      </c>
      <c r="I13" s="3" t="s">
        <v>1259</v>
      </c>
      <c r="J13" s="3" t="s">
        <v>1259</v>
      </c>
      <c r="K13" s="3" t="s">
        <v>1259</v>
      </c>
      <c r="L13" s="3" t="s">
        <v>1259</v>
      </c>
      <c r="M13" s="3" t="s">
        <v>1259</v>
      </c>
      <c r="N13" s="3" t="s">
        <v>1259</v>
      </c>
      <c r="O13" s="3" t="s">
        <v>1259</v>
      </c>
      <c r="P13" s="3" t="s">
        <v>1259</v>
      </c>
      <c r="Q13" s="3" t="s">
        <v>1259</v>
      </c>
      <c r="R13" s="3" t="s">
        <v>1259</v>
      </c>
      <c r="S13" s="3" t="s">
        <v>1259</v>
      </c>
      <c r="T13" s="3" t="s">
        <v>1259</v>
      </c>
      <c r="U13" s="3" t="s">
        <v>1259</v>
      </c>
      <c r="V13" s="3" t="s">
        <v>1259</v>
      </c>
      <c r="W13" s="3" t="s">
        <v>1259</v>
      </c>
      <c r="X13" s="3" t="s">
        <v>1259</v>
      </c>
      <c r="Y13" s="3" t="s">
        <v>1259</v>
      </c>
      <c r="Z13" s="3" t="s">
        <v>1259</v>
      </c>
      <c r="AA13" s="3" t="s">
        <v>1259</v>
      </c>
      <c r="AB13" s="3" t="s">
        <v>1259</v>
      </c>
      <c r="AC13" s="3" t="s">
        <v>1259</v>
      </c>
      <c r="AD13" s="3" t="s">
        <v>1259</v>
      </c>
      <c r="AE13" s="3" t="s">
        <v>1259</v>
      </c>
      <c r="AF13" s="3" t="s">
        <v>1259</v>
      </c>
      <c r="AG13" s="3" t="s">
        <v>1259</v>
      </c>
      <c r="AH13" s="3" t="s">
        <v>1259</v>
      </c>
      <c r="AI13" s="3" t="s">
        <v>1259</v>
      </c>
      <c r="AJ13" s="3" t="s">
        <v>1259</v>
      </c>
      <c r="AK13" s="3" t="s">
        <v>1259</v>
      </c>
      <c r="AL13" s="3" t="s">
        <v>1259</v>
      </c>
      <c r="AM13" s="3" t="s">
        <v>1259</v>
      </c>
      <c r="AN13" s="3" t="s">
        <v>1259</v>
      </c>
      <c r="AO13" s="3" t="s">
        <v>1259</v>
      </c>
      <c r="AP13" s="3" t="s">
        <v>1259</v>
      </c>
      <c r="AQ13" s="3" t="s">
        <v>1259</v>
      </c>
      <c r="AR13" s="3" t="s">
        <v>1259</v>
      </c>
      <c r="AS13" s="3" t="s">
        <v>1259</v>
      </c>
      <c r="AT13" s="3" t="s">
        <v>1259</v>
      </c>
      <c r="AU13" s="3" t="s">
        <v>1259</v>
      </c>
      <c r="AV13" s="3" t="s">
        <v>1259</v>
      </c>
      <c r="AW13" s="3" t="s">
        <v>1259</v>
      </c>
      <c r="AX13" s="3" t="s">
        <v>1259</v>
      </c>
      <c r="AY13" s="3" t="s">
        <v>1259</v>
      </c>
      <c r="AZ13" s="3" t="s">
        <v>1259</v>
      </c>
      <c r="BA13" s="3" t="s">
        <v>1259</v>
      </c>
      <c r="BB13" s="3" t="s">
        <v>1259</v>
      </c>
      <c r="BC13" s="3" t="s">
        <v>1259</v>
      </c>
      <c r="BD13" s="3" t="s">
        <v>1259</v>
      </c>
      <c r="BE13" s="3" t="s">
        <v>1259</v>
      </c>
      <c r="BF13" s="3" t="s">
        <v>1259</v>
      </c>
      <c r="BG13" s="3" t="s">
        <v>1259</v>
      </c>
      <c r="BH13" s="3" t="s">
        <v>1259</v>
      </c>
      <c r="BI13" s="3" t="s">
        <v>1259</v>
      </c>
      <c r="BJ13" s="3" t="s">
        <v>1259</v>
      </c>
      <c r="BK13" s="3" t="s">
        <v>1259</v>
      </c>
      <c r="BL13" s="3" t="s">
        <v>1259</v>
      </c>
      <c r="BM13" s="3" t="s">
        <v>1259</v>
      </c>
      <c r="BN13" s="3" t="s">
        <v>1259</v>
      </c>
      <c r="BO13" s="3" t="s">
        <v>1259</v>
      </c>
      <c r="BP13" s="3" t="s">
        <v>1259</v>
      </c>
      <c r="BQ13" s="3" t="s">
        <v>1259</v>
      </c>
      <c r="BR13" s="3" t="s">
        <v>1259</v>
      </c>
      <c r="BS13" s="3" t="s">
        <v>1259</v>
      </c>
      <c r="BT13" s="3" t="s">
        <v>1259</v>
      </c>
      <c r="BU13" s="3" t="s">
        <v>1259</v>
      </c>
      <c r="BV13" s="3" t="s">
        <v>1259</v>
      </c>
      <c r="BW13" s="3" t="s">
        <v>1259</v>
      </c>
      <c r="BX13" s="3" t="s">
        <v>1259</v>
      </c>
      <c r="BY13" s="3" t="s">
        <v>1259</v>
      </c>
      <c r="BZ13" s="3" t="s">
        <v>1259</v>
      </c>
      <c r="CA13" s="3" t="s">
        <v>1259</v>
      </c>
      <c r="CB13" s="3" t="s">
        <v>1259</v>
      </c>
      <c r="CC13" s="3" t="s">
        <v>1259</v>
      </c>
      <c r="CD13" s="3" t="s">
        <v>1259</v>
      </c>
      <c r="CE13" s="3" t="s">
        <v>1259</v>
      </c>
      <c r="CF13" s="3" t="s">
        <v>1259</v>
      </c>
      <c r="CG13" s="3" t="s">
        <v>1259</v>
      </c>
      <c r="CH13" s="3" t="s">
        <v>1259</v>
      </c>
      <c r="CI13" s="3" t="s">
        <v>1259</v>
      </c>
      <c r="CJ13" s="3" t="s">
        <v>1259</v>
      </c>
      <c r="CK13" s="3" t="s">
        <v>1259</v>
      </c>
      <c r="CL13" s="3" t="s">
        <v>1259</v>
      </c>
      <c r="CM13" s="3" t="s">
        <v>1259</v>
      </c>
      <c r="CN13" s="3" t="s">
        <v>1259</v>
      </c>
      <c r="CO13" s="3" t="s">
        <v>1259</v>
      </c>
      <c r="CP13" s="3" t="s">
        <v>1259</v>
      </c>
      <c r="CQ13" s="3" t="s">
        <v>1259</v>
      </c>
      <c r="CR13" s="3" t="s">
        <v>1259</v>
      </c>
      <c r="CS13" s="3" t="s">
        <v>1259</v>
      </c>
      <c r="CT13" s="3" t="s">
        <v>1259</v>
      </c>
      <c r="CU13" s="3" t="s">
        <v>1259</v>
      </c>
      <c r="CV13" s="3" t="s">
        <v>1259</v>
      </c>
      <c r="CW13" s="3" t="s">
        <v>1259</v>
      </c>
      <c r="CX13" s="3" t="s">
        <v>1259</v>
      </c>
      <c r="CY13" s="3" t="s">
        <v>1259</v>
      </c>
      <c r="CZ13" s="3" t="s">
        <v>1259</v>
      </c>
      <c r="DA13" s="3" t="s">
        <v>1259</v>
      </c>
      <c r="DB13" s="3" t="s">
        <v>1259</v>
      </c>
      <c r="DC13" s="3" t="s">
        <v>1259</v>
      </c>
      <c r="DD13" s="3" t="s">
        <v>1259</v>
      </c>
      <c r="DE13" s="3" t="s">
        <v>1259</v>
      </c>
      <c r="DF13" s="3" t="s">
        <v>1259</v>
      </c>
      <c r="DG13" s="3" t="s">
        <v>1259</v>
      </c>
      <c r="DH13" s="3" t="s">
        <v>1259</v>
      </c>
      <c r="DI13" s="3" t="s">
        <v>1259</v>
      </c>
      <c r="DJ13" s="3" t="s">
        <v>1259</v>
      </c>
      <c r="DK13" s="3" t="s">
        <v>1259</v>
      </c>
      <c r="DL13" s="3" t="s">
        <v>1259</v>
      </c>
      <c r="DM13" s="3" t="s">
        <v>1259</v>
      </c>
      <c r="DN13" s="3" t="s">
        <v>1259</v>
      </c>
      <c r="DO13" s="3" t="s">
        <v>1259</v>
      </c>
      <c r="DP13" s="3" t="s">
        <v>1259</v>
      </c>
      <c r="DQ13" s="3" t="s">
        <v>1259</v>
      </c>
      <c r="DR13" s="3" t="s">
        <v>1259</v>
      </c>
      <c r="DS13" s="3" t="s">
        <v>1259</v>
      </c>
      <c r="DT13" s="3" t="s">
        <v>1259</v>
      </c>
      <c r="DU13" s="3" t="s">
        <v>1259</v>
      </c>
      <c r="DV13" s="3" t="s">
        <v>1259</v>
      </c>
      <c r="DW13" s="3" t="s">
        <v>1259</v>
      </c>
      <c r="DX13" s="3" t="s">
        <v>1259</v>
      </c>
      <c r="DY13" s="3" t="s">
        <v>1259</v>
      </c>
      <c r="DZ13" s="3" t="s">
        <v>1259</v>
      </c>
      <c r="EA13" s="3" t="s">
        <v>1259</v>
      </c>
      <c r="EB13" s="3" t="s">
        <v>1259</v>
      </c>
      <c r="EC13" s="3" t="s">
        <v>1259</v>
      </c>
      <c r="ED13" s="3" t="s">
        <v>1259</v>
      </c>
      <c r="EE13" s="3" t="s">
        <v>1259</v>
      </c>
      <c r="EF13" s="3" t="s">
        <v>1259</v>
      </c>
      <c r="EG13" s="3" t="s">
        <v>1259</v>
      </c>
      <c r="EH13" s="3" t="s">
        <v>1259</v>
      </c>
      <c r="EI13" s="3" t="s">
        <v>1259</v>
      </c>
      <c r="EJ13" s="3" t="s">
        <v>1259</v>
      </c>
      <c r="EK13" s="3" t="s">
        <v>1259</v>
      </c>
      <c r="EL13" s="3" t="s">
        <v>1259</v>
      </c>
      <c r="EM13" s="3" t="s">
        <v>1259</v>
      </c>
      <c r="EN13" s="3" t="s">
        <v>1259</v>
      </c>
      <c r="EO13" s="3" t="s">
        <v>1259</v>
      </c>
      <c r="EP13" s="3" t="s">
        <v>1259</v>
      </c>
      <c r="EQ13" s="3" t="s">
        <v>1259</v>
      </c>
      <c r="ER13" s="3" t="s">
        <v>1259</v>
      </c>
      <c r="ES13" s="3" t="s">
        <v>1259</v>
      </c>
      <c r="ET13" s="3" t="s">
        <v>1259</v>
      </c>
      <c r="EU13" s="3" t="s">
        <v>1259</v>
      </c>
      <c r="EV13" s="3" t="s">
        <v>1259</v>
      </c>
      <c r="EW13" s="3" t="s">
        <v>1259</v>
      </c>
      <c r="EX13" s="3" t="s">
        <v>1259</v>
      </c>
      <c r="EY13" s="3" t="s">
        <v>1259</v>
      </c>
      <c r="EZ13" s="3" t="s">
        <v>1259</v>
      </c>
      <c r="FA13" s="3" t="s">
        <v>1259</v>
      </c>
      <c r="FB13" s="3" t="s">
        <v>1259</v>
      </c>
      <c r="FC13" s="3" t="s">
        <v>1259</v>
      </c>
      <c r="FD13" s="3" t="s">
        <v>1259</v>
      </c>
      <c r="FE13" s="3" t="s">
        <v>1259</v>
      </c>
      <c r="FF13" s="3" t="s">
        <v>1259</v>
      </c>
      <c r="FG13" s="3" t="s">
        <v>1259</v>
      </c>
      <c r="FH13" s="3" t="s">
        <v>1259</v>
      </c>
      <c r="FI13" s="3" t="s">
        <v>1259</v>
      </c>
      <c r="FJ13" s="3" t="s">
        <v>1259</v>
      </c>
      <c r="FK13" s="3" t="s">
        <v>1259</v>
      </c>
      <c r="FL13" s="3" t="s">
        <v>1259</v>
      </c>
      <c r="FM13" s="3" t="s">
        <v>1259</v>
      </c>
      <c r="FN13" s="3" t="s">
        <v>1259</v>
      </c>
      <c r="FO13" s="3" t="s">
        <v>1259</v>
      </c>
      <c r="FP13" s="3" t="s">
        <v>1259</v>
      </c>
      <c r="FQ13" s="3" t="s">
        <v>1259</v>
      </c>
      <c r="FR13" s="3" t="s">
        <v>1259</v>
      </c>
      <c r="FS13" s="3" t="s">
        <v>1259</v>
      </c>
      <c r="FT13" s="3" t="s">
        <v>1259</v>
      </c>
      <c r="FU13" s="3" t="s">
        <v>1259</v>
      </c>
      <c r="FV13" s="3" t="s">
        <v>1259</v>
      </c>
      <c r="FW13" s="3" t="s">
        <v>1259</v>
      </c>
      <c r="FX13" s="3" t="s">
        <v>1259</v>
      </c>
      <c r="FY13" s="3" t="s">
        <v>1259</v>
      </c>
      <c r="FZ13" s="3" t="s">
        <v>1259</v>
      </c>
      <c r="GA13" s="3" t="s">
        <v>1259</v>
      </c>
      <c r="GB13" s="3" t="s">
        <v>1259</v>
      </c>
      <c r="GC13" s="3" t="s">
        <v>1259</v>
      </c>
      <c r="GD13" s="3" t="s">
        <v>1259</v>
      </c>
      <c r="GE13" s="3" t="s">
        <v>1259</v>
      </c>
      <c r="GF13" s="3" t="s">
        <v>1259</v>
      </c>
      <c r="GG13" s="3" t="s">
        <v>1259</v>
      </c>
      <c r="GH13" s="3" t="s">
        <v>1259</v>
      </c>
      <c r="GI13" s="3" t="s">
        <v>1259</v>
      </c>
      <c r="GJ13" s="3" t="s">
        <v>1259</v>
      </c>
      <c r="GK13" s="3" t="s">
        <v>1259</v>
      </c>
      <c r="GL13" s="3" t="s">
        <v>1259</v>
      </c>
      <c r="GM13" s="3" t="s">
        <v>1259</v>
      </c>
      <c r="GN13" s="3" t="s">
        <v>1259</v>
      </c>
      <c r="GO13" s="3" t="s">
        <v>1259</v>
      </c>
      <c r="GP13" s="3" t="s">
        <v>1259</v>
      </c>
      <c r="GQ13" s="3" t="s">
        <v>1259</v>
      </c>
      <c r="GR13" s="3" t="s">
        <v>1259</v>
      </c>
      <c r="GS13" s="3" t="s">
        <v>1259</v>
      </c>
      <c r="GT13" s="3" t="s">
        <v>1259</v>
      </c>
      <c r="GU13" s="3" t="s">
        <v>1259</v>
      </c>
      <c r="GV13" s="3" t="s">
        <v>1259</v>
      </c>
      <c r="GW13" s="3" t="s">
        <v>1259</v>
      </c>
      <c r="GX13" s="3" t="s">
        <v>1259</v>
      </c>
      <c r="GY13" s="3" t="s">
        <v>1259</v>
      </c>
      <c r="GZ13" s="3" t="s">
        <v>1259</v>
      </c>
      <c r="HA13" s="3" t="s">
        <v>1259</v>
      </c>
      <c r="HB13" s="3" t="s">
        <v>1259</v>
      </c>
      <c r="HC13" s="3" t="s">
        <v>1259</v>
      </c>
      <c r="HD13" s="3" t="s">
        <v>1259</v>
      </c>
      <c r="HE13" s="3" t="s">
        <v>1259</v>
      </c>
      <c r="HF13" s="3" t="s">
        <v>1259</v>
      </c>
      <c r="HG13" s="3" t="s">
        <v>1259</v>
      </c>
      <c r="HH13" s="3" t="s">
        <v>1259</v>
      </c>
      <c r="HI13" s="3" t="s">
        <v>1259</v>
      </c>
      <c r="HJ13" s="3" t="s">
        <v>1259</v>
      </c>
      <c r="HK13" s="3" t="s">
        <v>1259</v>
      </c>
      <c r="HL13" s="3" t="s">
        <v>1259</v>
      </c>
      <c r="HM13" s="3" t="s">
        <v>1259</v>
      </c>
      <c r="HN13" s="3" t="s">
        <v>1259</v>
      </c>
      <c r="HO13" s="3" t="s">
        <v>1259</v>
      </c>
      <c r="HP13" s="3" t="s">
        <v>1259</v>
      </c>
      <c r="HQ13" s="3" t="s">
        <v>1259</v>
      </c>
      <c r="HR13" s="3" t="s">
        <v>1259</v>
      </c>
      <c r="HS13" s="3" t="s">
        <v>1259</v>
      </c>
    </row>
    <row r="14" spans="1:227" x14ac:dyDescent="0.25">
      <c r="A14" s="4">
        <v>21093</v>
      </c>
      <c r="B14" s="3" t="s">
        <v>1259</v>
      </c>
      <c r="C14" s="3" t="s">
        <v>1259</v>
      </c>
      <c r="D14" s="3" t="s">
        <v>1259</v>
      </c>
      <c r="E14" s="3" t="s">
        <v>1259</v>
      </c>
      <c r="F14" s="3" t="s">
        <v>1259</v>
      </c>
      <c r="G14" s="3" t="s">
        <v>1259</v>
      </c>
      <c r="H14" s="3" t="s">
        <v>1259</v>
      </c>
      <c r="I14" s="3" t="s">
        <v>1259</v>
      </c>
      <c r="J14" s="3" t="s">
        <v>1259</v>
      </c>
      <c r="K14" s="3" t="s">
        <v>1259</v>
      </c>
      <c r="L14" s="3" t="s">
        <v>1259</v>
      </c>
      <c r="M14" s="3" t="s">
        <v>1259</v>
      </c>
      <c r="N14" s="3" t="s">
        <v>1259</v>
      </c>
      <c r="O14" s="3" t="s">
        <v>1259</v>
      </c>
      <c r="P14" s="3" t="s">
        <v>1259</v>
      </c>
      <c r="Q14" s="3" t="s">
        <v>1259</v>
      </c>
      <c r="R14" s="3" t="s">
        <v>1259</v>
      </c>
      <c r="S14" s="3" t="s">
        <v>1259</v>
      </c>
      <c r="T14" s="3" t="s">
        <v>1259</v>
      </c>
      <c r="U14" s="3" t="s">
        <v>1259</v>
      </c>
      <c r="V14" s="3" t="s">
        <v>1259</v>
      </c>
      <c r="W14" s="3" t="s">
        <v>1259</v>
      </c>
      <c r="X14" s="3" t="s">
        <v>1259</v>
      </c>
      <c r="Y14" s="3" t="s">
        <v>1259</v>
      </c>
      <c r="Z14" s="3" t="s">
        <v>1259</v>
      </c>
      <c r="AA14" s="3" t="s">
        <v>1259</v>
      </c>
      <c r="AB14" s="3" t="s">
        <v>1259</v>
      </c>
      <c r="AC14" s="3" t="s">
        <v>1259</v>
      </c>
      <c r="AD14" s="3" t="s">
        <v>1259</v>
      </c>
      <c r="AE14" s="3" t="s">
        <v>1259</v>
      </c>
      <c r="AF14" s="3" t="s">
        <v>1259</v>
      </c>
      <c r="AG14" s="3" t="s">
        <v>1259</v>
      </c>
      <c r="AH14" s="3" t="s">
        <v>1259</v>
      </c>
      <c r="AI14" s="3" t="s">
        <v>1259</v>
      </c>
      <c r="AJ14" s="3" t="s">
        <v>1259</v>
      </c>
      <c r="AK14" s="3" t="s">
        <v>1259</v>
      </c>
      <c r="AL14" s="3" t="s">
        <v>1259</v>
      </c>
      <c r="AM14" s="3" t="s">
        <v>1259</v>
      </c>
      <c r="AN14" s="3" t="s">
        <v>1259</v>
      </c>
      <c r="AO14" s="3" t="s">
        <v>1259</v>
      </c>
      <c r="AP14" s="3" t="s">
        <v>1259</v>
      </c>
      <c r="AQ14" s="3" t="s">
        <v>1259</v>
      </c>
      <c r="AR14" s="3" t="s">
        <v>1259</v>
      </c>
      <c r="AS14" s="3" t="s">
        <v>1259</v>
      </c>
      <c r="AT14" s="3" t="s">
        <v>1259</v>
      </c>
      <c r="AU14" s="3" t="s">
        <v>1259</v>
      </c>
      <c r="AV14" s="3" t="s">
        <v>1259</v>
      </c>
      <c r="AW14" s="3" t="s">
        <v>1259</v>
      </c>
      <c r="AX14" s="3" t="s">
        <v>1259</v>
      </c>
      <c r="AY14" s="3" t="s">
        <v>1259</v>
      </c>
      <c r="AZ14" s="3" t="s">
        <v>1259</v>
      </c>
      <c r="BA14" s="3" t="s">
        <v>1259</v>
      </c>
      <c r="BB14" s="3" t="s">
        <v>1259</v>
      </c>
      <c r="BC14" s="3" t="s">
        <v>1259</v>
      </c>
      <c r="BD14" s="3" t="s">
        <v>1259</v>
      </c>
      <c r="BE14" s="3" t="s">
        <v>1259</v>
      </c>
      <c r="BF14" s="3" t="s">
        <v>1259</v>
      </c>
      <c r="BG14" s="3" t="s">
        <v>1259</v>
      </c>
      <c r="BH14" s="3" t="s">
        <v>1259</v>
      </c>
      <c r="BI14" s="3" t="s">
        <v>1259</v>
      </c>
      <c r="BJ14" s="3" t="s">
        <v>1259</v>
      </c>
      <c r="BK14" s="3" t="s">
        <v>1259</v>
      </c>
      <c r="BL14" s="3" t="s">
        <v>1259</v>
      </c>
      <c r="BM14" s="3" t="s">
        <v>1259</v>
      </c>
      <c r="BN14" s="3" t="s">
        <v>1259</v>
      </c>
      <c r="BO14" s="3" t="s">
        <v>1259</v>
      </c>
      <c r="BP14" s="3" t="s">
        <v>1259</v>
      </c>
      <c r="BQ14" s="3" t="s">
        <v>1259</v>
      </c>
      <c r="BR14" s="3" t="s">
        <v>1259</v>
      </c>
      <c r="BS14" s="3" t="s">
        <v>1259</v>
      </c>
      <c r="BT14" s="3" t="s">
        <v>1259</v>
      </c>
      <c r="BU14" s="3" t="s">
        <v>1259</v>
      </c>
      <c r="BV14" s="3" t="s">
        <v>1259</v>
      </c>
      <c r="BW14" s="3" t="s">
        <v>1259</v>
      </c>
      <c r="BX14" s="3" t="s">
        <v>1259</v>
      </c>
      <c r="BY14" s="3" t="s">
        <v>1259</v>
      </c>
      <c r="BZ14" s="3" t="s">
        <v>1259</v>
      </c>
      <c r="CA14" s="3" t="s">
        <v>1259</v>
      </c>
      <c r="CB14" s="3" t="s">
        <v>1259</v>
      </c>
      <c r="CC14" s="3" t="s">
        <v>1259</v>
      </c>
      <c r="CD14" s="3" t="s">
        <v>1259</v>
      </c>
      <c r="CE14" s="3" t="s">
        <v>1259</v>
      </c>
      <c r="CF14" s="3" t="s">
        <v>1259</v>
      </c>
      <c r="CG14" s="3" t="s">
        <v>1259</v>
      </c>
      <c r="CH14" s="3" t="s">
        <v>1259</v>
      </c>
      <c r="CI14" s="3" t="s">
        <v>1259</v>
      </c>
      <c r="CJ14" s="3" t="s">
        <v>1259</v>
      </c>
      <c r="CK14" s="3" t="s">
        <v>1259</v>
      </c>
      <c r="CL14" s="3" t="s">
        <v>1259</v>
      </c>
      <c r="CM14" s="3" t="s">
        <v>1259</v>
      </c>
      <c r="CN14" s="3" t="s">
        <v>1259</v>
      </c>
      <c r="CO14" s="3" t="s">
        <v>1259</v>
      </c>
      <c r="CP14" s="3" t="s">
        <v>1259</v>
      </c>
      <c r="CQ14" s="3" t="s">
        <v>1259</v>
      </c>
      <c r="CR14" s="3" t="s">
        <v>1259</v>
      </c>
      <c r="CS14" s="3" t="s">
        <v>1259</v>
      </c>
      <c r="CT14" s="3" t="s">
        <v>1259</v>
      </c>
      <c r="CU14" s="3" t="s">
        <v>1259</v>
      </c>
      <c r="CV14" s="3" t="s">
        <v>1259</v>
      </c>
      <c r="CW14" s="3" t="s">
        <v>1259</v>
      </c>
      <c r="CX14" s="3" t="s">
        <v>1259</v>
      </c>
      <c r="CY14" s="3" t="s">
        <v>1259</v>
      </c>
      <c r="CZ14" s="3" t="s">
        <v>1259</v>
      </c>
      <c r="DA14" s="3" t="s">
        <v>1259</v>
      </c>
      <c r="DB14" s="3" t="s">
        <v>1259</v>
      </c>
      <c r="DC14" s="3" t="s">
        <v>1259</v>
      </c>
      <c r="DD14" s="3" t="s">
        <v>1259</v>
      </c>
      <c r="DE14" s="3" t="s">
        <v>1259</v>
      </c>
      <c r="DF14" s="3" t="s">
        <v>1259</v>
      </c>
      <c r="DG14" s="3" t="s">
        <v>1259</v>
      </c>
      <c r="DH14" s="3" t="s">
        <v>1259</v>
      </c>
      <c r="DI14" s="3" t="s">
        <v>1259</v>
      </c>
      <c r="DJ14" s="3" t="s">
        <v>1259</v>
      </c>
      <c r="DK14" s="3" t="s">
        <v>1259</v>
      </c>
      <c r="DL14" s="3" t="s">
        <v>1259</v>
      </c>
      <c r="DM14" s="3" t="s">
        <v>1259</v>
      </c>
      <c r="DN14" s="3" t="s">
        <v>1259</v>
      </c>
      <c r="DO14" s="3" t="s">
        <v>1259</v>
      </c>
      <c r="DP14" s="3" t="s">
        <v>1259</v>
      </c>
      <c r="DQ14" s="3" t="s">
        <v>1259</v>
      </c>
      <c r="DR14" s="3" t="s">
        <v>1259</v>
      </c>
      <c r="DS14" s="3" t="s">
        <v>1259</v>
      </c>
      <c r="DT14" s="3" t="s">
        <v>1259</v>
      </c>
      <c r="DU14" s="3" t="s">
        <v>1259</v>
      </c>
      <c r="DV14" s="3" t="s">
        <v>1259</v>
      </c>
      <c r="DW14" s="3" t="s">
        <v>1259</v>
      </c>
      <c r="DX14" s="3" t="s">
        <v>1259</v>
      </c>
      <c r="DY14" s="3" t="s">
        <v>1259</v>
      </c>
      <c r="DZ14" s="3" t="s">
        <v>1259</v>
      </c>
      <c r="EA14" s="3" t="s">
        <v>1259</v>
      </c>
      <c r="EB14" s="3" t="s">
        <v>1259</v>
      </c>
      <c r="EC14" s="3" t="s">
        <v>1259</v>
      </c>
      <c r="ED14" s="3" t="s">
        <v>1259</v>
      </c>
      <c r="EE14" s="3" t="s">
        <v>1259</v>
      </c>
      <c r="EF14" s="3" t="s">
        <v>1259</v>
      </c>
      <c r="EG14" s="3" t="s">
        <v>1259</v>
      </c>
      <c r="EH14" s="3" t="s">
        <v>1259</v>
      </c>
      <c r="EI14" s="3" t="s">
        <v>1259</v>
      </c>
      <c r="EJ14" s="3" t="s">
        <v>1259</v>
      </c>
      <c r="EK14" s="3" t="s">
        <v>1259</v>
      </c>
      <c r="EL14" s="3" t="s">
        <v>1259</v>
      </c>
      <c r="EM14" s="3" t="s">
        <v>1259</v>
      </c>
      <c r="EN14" s="3" t="s">
        <v>1259</v>
      </c>
      <c r="EO14" s="3" t="s">
        <v>1259</v>
      </c>
      <c r="EP14" s="204">
        <v>1.8</v>
      </c>
      <c r="EQ14" s="205">
        <v>6.2</v>
      </c>
      <c r="ER14" s="206">
        <v>2.4</v>
      </c>
      <c r="ES14" s="207">
        <v>5.2</v>
      </c>
      <c r="ET14" s="3" t="s">
        <v>1259</v>
      </c>
      <c r="EU14" s="3" t="s">
        <v>1259</v>
      </c>
      <c r="EV14" s="3" t="s">
        <v>1259</v>
      </c>
      <c r="EW14" s="3" t="s">
        <v>1259</v>
      </c>
      <c r="EX14" s="3" t="s">
        <v>1259</v>
      </c>
      <c r="EY14" s="3" t="s">
        <v>1259</v>
      </c>
      <c r="EZ14" s="3" t="s">
        <v>1259</v>
      </c>
      <c r="FA14" s="3" t="s">
        <v>1259</v>
      </c>
      <c r="FB14" s="3" t="s">
        <v>1259</v>
      </c>
      <c r="FC14" s="3" t="s">
        <v>1259</v>
      </c>
      <c r="FD14" s="3" t="s">
        <v>1259</v>
      </c>
      <c r="FE14" s="3" t="s">
        <v>1259</v>
      </c>
      <c r="FF14" s="3" t="s">
        <v>1259</v>
      </c>
      <c r="FG14" s="3" t="s">
        <v>1259</v>
      </c>
      <c r="FH14" s="3" t="s">
        <v>1259</v>
      </c>
      <c r="FI14" s="3" t="s">
        <v>1259</v>
      </c>
      <c r="FJ14" s="3" t="s">
        <v>1259</v>
      </c>
      <c r="FK14" s="3" t="s">
        <v>1259</v>
      </c>
      <c r="FL14" s="3" t="s">
        <v>1259</v>
      </c>
      <c r="FM14" s="3" t="s">
        <v>1259</v>
      </c>
      <c r="FN14" s="3" t="s">
        <v>1259</v>
      </c>
      <c r="FO14" s="3" t="s">
        <v>1259</v>
      </c>
      <c r="FP14" s="3" t="s">
        <v>1259</v>
      </c>
      <c r="FQ14" s="3" t="s">
        <v>1259</v>
      </c>
      <c r="FR14" s="3" t="s">
        <v>1259</v>
      </c>
      <c r="FS14" s="3" t="s">
        <v>1259</v>
      </c>
      <c r="FT14" s="3" t="s">
        <v>1259</v>
      </c>
      <c r="FU14" s="3" t="s">
        <v>1259</v>
      </c>
      <c r="FV14" s="3" t="s">
        <v>1259</v>
      </c>
      <c r="FW14" s="3" t="s">
        <v>1259</v>
      </c>
      <c r="FX14" s="3" t="s">
        <v>1259</v>
      </c>
      <c r="FY14" s="3" t="s">
        <v>1259</v>
      </c>
      <c r="FZ14" s="3" t="s">
        <v>1259</v>
      </c>
      <c r="GA14" s="3" t="s">
        <v>1259</v>
      </c>
      <c r="GB14" s="3" t="s">
        <v>1259</v>
      </c>
      <c r="GC14" s="3" t="s">
        <v>1259</v>
      </c>
      <c r="GD14" s="3" t="s">
        <v>1259</v>
      </c>
      <c r="GE14" s="3" t="s">
        <v>1259</v>
      </c>
      <c r="GF14" s="3" t="s">
        <v>1259</v>
      </c>
      <c r="GG14" s="3" t="s">
        <v>1259</v>
      </c>
      <c r="GH14" s="3" t="s">
        <v>1259</v>
      </c>
      <c r="GI14" s="3" t="s">
        <v>1259</v>
      </c>
      <c r="GJ14" s="3" t="s">
        <v>1259</v>
      </c>
      <c r="GK14" s="3" t="s">
        <v>1259</v>
      </c>
      <c r="GL14" s="3" t="s">
        <v>1259</v>
      </c>
      <c r="GM14" s="3" t="s">
        <v>1259</v>
      </c>
      <c r="GN14" s="3" t="s">
        <v>1259</v>
      </c>
      <c r="GO14" s="3" t="s">
        <v>1259</v>
      </c>
      <c r="GP14" s="3" t="s">
        <v>1259</v>
      </c>
      <c r="GQ14" s="3" t="s">
        <v>1259</v>
      </c>
      <c r="GR14" s="3" t="s">
        <v>1259</v>
      </c>
      <c r="GS14" s="3" t="s">
        <v>1259</v>
      </c>
      <c r="GT14" s="3" t="s">
        <v>1259</v>
      </c>
      <c r="GU14" s="3" t="s">
        <v>1259</v>
      </c>
      <c r="GV14" s="3" t="s">
        <v>1259</v>
      </c>
      <c r="GW14" s="3" t="s">
        <v>1259</v>
      </c>
      <c r="GX14" s="3" t="s">
        <v>1259</v>
      </c>
      <c r="GY14" s="3" t="s">
        <v>1259</v>
      </c>
      <c r="GZ14" s="3" t="s">
        <v>1259</v>
      </c>
      <c r="HA14" s="3" t="s">
        <v>1259</v>
      </c>
      <c r="HB14" s="3" t="s">
        <v>1259</v>
      </c>
      <c r="HC14" s="3" t="s">
        <v>1259</v>
      </c>
      <c r="HD14" s="3" t="s">
        <v>1259</v>
      </c>
      <c r="HE14" s="3" t="s">
        <v>1259</v>
      </c>
      <c r="HF14" s="3" t="s">
        <v>1259</v>
      </c>
      <c r="HG14" s="3" t="s">
        <v>1259</v>
      </c>
      <c r="HH14" s="3" t="s">
        <v>1259</v>
      </c>
      <c r="HI14" s="3" t="s">
        <v>1259</v>
      </c>
      <c r="HJ14" s="3" t="s">
        <v>1259</v>
      </c>
      <c r="HK14" s="3" t="s">
        <v>1259</v>
      </c>
      <c r="HL14" s="3" t="s">
        <v>1259</v>
      </c>
      <c r="HM14" s="3" t="s">
        <v>1259</v>
      </c>
      <c r="HN14" s="3" t="s">
        <v>1259</v>
      </c>
      <c r="HO14" s="3" t="s">
        <v>1259</v>
      </c>
      <c r="HP14" s="3" t="s">
        <v>1259</v>
      </c>
      <c r="HQ14" s="3" t="s">
        <v>1259</v>
      </c>
      <c r="HR14" s="3" t="s">
        <v>1259</v>
      </c>
      <c r="HS14" s="3" t="s">
        <v>1259</v>
      </c>
    </row>
    <row r="15" spans="1:227" x14ac:dyDescent="0.25">
      <c r="A15" s="4">
        <v>21185</v>
      </c>
      <c r="B15" s="3" t="s">
        <v>1259</v>
      </c>
      <c r="C15" s="3" t="s">
        <v>1259</v>
      </c>
      <c r="D15" s="3" t="s">
        <v>1259</v>
      </c>
      <c r="E15" s="3" t="s">
        <v>1259</v>
      </c>
      <c r="F15" s="3" t="s">
        <v>1259</v>
      </c>
      <c r="G15" s="3" t="s">
        <v>1259</v>
      </c>
      <c r="H15" s="3" t="s">
        <v>1259</v>
      </c>
      <c r="I15" s="3" t="s">
        <v>1259</v>
      </c>
      <c r="J15" s="3" t="s">
        <v>1259</v>
      </c>
      <c r="K15" s="3" t="s">
        <v>1259</v>
      </c>
      <c r="L15" s="3" t="s">
        <v>1259</v>
      </c>
      <c r="M15" s="3" t="s">
        <v>1259</v>
      </c>
      <c r="N15" s="3" t="s">
        <v>1259</v>
      </c>
      <c r="O15" s="3" t="s">
        <v>1259</v>
      </c>
      <c r="P15" s="3" t="s">
        <v>1259</v>
      </c>
      <c r="Q15" s="3" t="s">
        <v>1259</v>
      </c>
      <c r="R15" s="3" t="s">
        <v>1259</v>
      </c>
      <c r="S15" s="3" t="s">
        <v>1259</v>
      </c>
      <c r="T15" s="3" t="s">
        <v>1259</v>
      </c>
      <c r="U15" s="3" t="s">
        <v>1259</v>
      </c>
      <c r="V15" s="3" t="s">
        <v>1259</v>
      </c>
      <c r="W15" s="3" t="s">
        <v>1259</v>
      </c>
      <c r="X15" s="3" t="s">
        <v>1259</v>
      </c>
      <c r="Y15" s="3" t="s">
        <v>1259</v>
      </c>
      <c r="Z15" s="3" t="s">
        <v>1259</v>
      </c>
      <c r="AA15" s="3" t="s">
        <v>1259</v>
      </c>
      <c r="AB15" s="3" t="s">
        <v>1259</v>
      </c>
      <c r="AC15" s="3" t="s">
        <v>1259</v>
      </c>
      <c r="AD15" s="3" t="s">
        <v>1259</v>
      </c>
      <c r="AE15" s="3" t="s">
        <v>1259</v>
      </c>
      <c r="AF15" s="3" t="s">
        <v>1259</v>
      </c>
      <c r="AG15" s="3" t="s">
        <v>1259</v>
      </c>
      <c r="AH15" s="3" t="s">
        <v>1259</v>
      </c>
      <c r="AI15" s="3" t="s">
        <v>1259</v>
      </c>
      <c r="AJ15" s="3" t="s">
        <v>1259</v>
      </c>
      <c r="AK15" s="3" t="s">
        <v>1259</v>
      </c>
      <c r="AL15" s="3" t="s">
        <v>1259</v>
      </c>
      <c r="AM15" s="3" t="s">
        <v>1259</v>
      </c>
      <c r="AN15" s="3" t="s">
        <v>1259</v>
      </c>
      <c r="AO15" s="3" t="s">
        <v>1259</v>
      </c>
      <c r="AP15" s="3" t="s">
        <v>1259</v>
      </c>
      <c r="AQ15" s="3" t="s">
        <v>1259</v>
      </c>
      <c r="AR15" s="3" t="s">
        <v>1259</v>
      </c>
      <c r="AS15" s="3" t="s">
        <v>1259</v>
      </c>
      <c r="AT15" s="3" t="s">
        <v>1259</v>
      </c>
      <c r="AU15" s="3" t="s">
        <v>1259</v>
      </c>
      <c r="AV15" s="3" t="s">
        <v>1259</v>
      </c>
      <c r="AW15" s="3" t="s">
        <v>1259</v>
      </c>
      <c r="AX15" s="3" t="s">
        <v>1259</v>
      </c>
      <c r="AY15" s="3" t="s">
        <v>1259</v>
      </c>
      <c r="AZ15" s="3" t="s">
        <v>1259</v>
      </c>
      <c r="BA15" s="3" t="s">
        <v>1259</v>
      </c>
      <c r="BB15" s="3" t="s">
        <v>1259</v>
      </c>
      <c r="BC15" s="3" t="s">
        <v>1259</v>
      </c>
      <c r="BD15" s="3" t="s">
        <v>1259</v>
      </c>
      <c r="BE15" s="3" t="s">
        <v>1259</v>
      </c>
      <c r="BF15" s="3" t="s">
        <v>1259</v>
      </c>
      <c r="BG15" s="3" t="s">
        <v>1259</v>
      </c>
      <c r="BH15" s="3" t="s">
        <v>1259</v>
      </c>
      <c r="BI15" s="3" t="s">
        <v>1259</v>
      </c>
      <c r="BJ15" s="3" t="s">
        <v>1259</v>
      </c>
      <c r="BK15" s="3" t="s">
        <v>1259</v>
      </c>
      <c r="BL15" s="3" t="s">
        <v>1259</v>
      </c>
      <c r="BM15" s="3" t="s">
        <v>1259</v>
      </c>
      <c r="BN15" s="3" t="s">
        <v>1259</v>
      </c>
      <c r="BO15" s="3" t="s">
        <v>1259</v>
      </c>
      <c r="BP15" s="3" t="s">
        <v>1259</v>
      </c>
      <c r="BQ15" s="3" t="s">
        <v>1259</v>
      </c>
      <c r="BR15" s="3" t="s">
        <v>1259</v>
      </c>
      <c r="BS15" s="3" t="s">
        <v>1259</v>
      </c>
      <c r="BT15" s="3" t="s">
        <v>1259</v>
      </c>
      <c r="BU15" s="3" t="s">
        <v>1259</v>
      </c>
      <c r="BV15" s="3" t="s">
        <v>1259</v>
      </c>
      <c r="BW15" s="3" t="s">
        <v>1259</v>
      </c>
      <c r="BX15" s="3" t="s">
        <v>1259</v>
      </c>
      <c r="BY15" s="3" t="s">
        <v>1259</v>
      </c>
      <c r="BZ15" s="3" t="s">
        <v>1259</v>
      </c>
      <c r="CA15" s="3" t="s">
        <v>1259</v>
      </c>
      <c r="CB15" s="3" t="s">
        <v>1259</v>
      </c>
      <c r="CC15" s="3" t="s">
        <v>1259</v>
      </c>
      <c r="CD15" s="3" t="s">
        <v>1259</v>
      </c>
      <c r="CE15" s="3" t="s">
        <v>1259</v>
      </c>
      <c r="CF15" s="3" t="s">
        <v>1259</v>
      </c>
      <c r="CG15" s="3" t="s">
        <v>1259</v>
      </c>
      <c r="CH15" s="3" t="s">
        <v>1259</v>
      </c>
      <c r="CI15" s="3" t="s">
        <v>1259</v>
      </c>
      <c r="CJ15" s="3" t="s">
        <v>1259</v>
      </c>
      <c r="CK15" s="3" t="s">
        <v>1259</v>
      </c>
      <c r="CL15" s="3" t="s">
        <v>1259</v>
      </c>
      <c r="CM15" s="3" t="s">
        <v>1259</v>
      </c>
      <c r="CN15" s="3" t="s">
        <v>1259</v>
      </c>
      <c r="CO15" s="3" t="s">
        <v>1259</v>
      </c>
      <c r="CP15" s="3" t="s">
        <v>1259</v>
      </c>
      <c r="CQ15" s="3" t="s">
        <v>1259</v>
      </c>
      <c r="CR15" s="3" t="s">
        <v>1259</v>
      </c>
      <c r="CS15" s="3" t="s">
        <v>1259</v>
      </c>
      <c r="CT15" s="3" t="s">
        <v>1259</v>
      </c>
      <c r="CU15" s="3" t="s">
        <v>1259</v>
      </c>
      <c r="CV15" s="3" t="s">
        <v>1259</v>
      </c>
      <c r="CW15" s="3" t="s">
        <v>1259</v>
      </c>
      <c r="CX15" s="3" t="s">
        <v>1259</v>
      </c>
      <c r="CY15" s="3" t="s">
        <v>1259</v>
      </c>
      <c r="CZ15" s="3" t="s">
        <v>1259</v>
      </c>
      <c r="DA15" s="3" t="s">
        <v>1259</v>
      </c>
      <c r="DB15" s="3" t="s">
        <v>1259</v>
      </c>
      <c r="DC15" s="3" t="s">
        <v>1259</v>
      </c>
      <c r="DD15" s="3" t="s">
        <v>1259</v>
      </c>
      <c r="DE15" s="3" t="s">
        <v>1259</v>
      </c>
      <c r="DF15" s="3" t="s">
        <v>1259</v>
      </c>
      <c r="DG15" s="3" t="s">
        <v>1259</v>
      </c>
      <c r="DH15" s="3" t="s">
        <v>1259</v>
      </c>
      <c r="DI15" s="3" t="s">
        <v>1259</v>
      </c>
      <c r="DJ15" s="3" t="s">
        <v>1259</v>
      </c>
      <c r="DK15" s="3" t="s">
        <v>1259</v>
      </c>
      <c r="DL15" s="3" t="s">
        <v>1259</v>
      </c>
      <c r="DM15" s="3" t="s">
        <v>1259</v>
      </c>
      <c r="DN15" s="3" t="s">
        <v>1259</v>
      </c>
      <c r="DO15" s="3" t="s">
        <v>1259</v>
      </c>
      <c r="DP15" s="3" t="s">
        <v>1259</v>
      </c>
      <c r="DQ15" s="3" t="s">
        <v>1259</v>
      </c>
      <c r="DR15" s="3" t="s">
        <v>1259</v>
      </c>
      <c r="DS15" s="3" t="s">
        <v>1259</v>
      </c>
      <c r="DT15" s="3" t="s">
        <v>1259</v>
      </c>
      <c r="DU15" s="3" t="s">
        <v>1259</v>
      </c>
      <c r="DV15" s="3" t="s">
        <v>1259</v>
      </c>
      <c r="DW15" s="3" t="s">
        <v>1259</v>
      </c>
      <c r="DX15" s="3" t="s">
        <v>1259</v>
      </c>
      <c r="DY15" s="3" t="s">
        <v>1259</v>
      </c>
      <c r="DZ15" s="3" t="s">
        <v>1259</v>
      </c>
      <c r="EA15" s="3" t="s">
        <v>1259</v>
      </c>
      <c r="EB15" s="3" t="s">
        <v>1259</v>
      </c>
      <c r="EC15" s="3" t="s">
        <v>1259</v>
      </c>
      <c r="ED15" s="3" t="s">
        <v>1259</v>
      </c>
      <c r="EE15" s="3" t="s">
        <v>1259</v>
      </c>
      <c r="EF15" s="3" t="s">
        <v>1259</v>
      </c>
      <c r="EG15" s="3" t="s">
        <v>1259</v>
      </c>
      <c r="EH15" s="3" t="s">
        <v>1259</v>
      </c>
      <c r="EI15" s="3" t="s">
        <v>1259</v>
      </c>
      <c r="EJ15" s="3" t="s">
        <v>1259</v>
      </c>
      <c r="EK15" s="3" t="s">
        <v>1259</v>
      </c>
      <c r="EL15" s="3" t="s">
        <v>1259</v>
      </c>
      <c r="EM15" s="3" t="s">
        <v>1259</v>
      </c>
      <c r="EN15" s="3" t="s">
        <v>1259</v>
      </c>
      <c r="EO15" s="3" t="s">
        <v>1259</v>
      </c>
      <c r="EP15" s="3" t="s">
        <v>1259</v>
      </c>
      <c r="EQ15" s="3" t="s">
        <v>1259</v>
      </c>
      <c r="ER15" s="3" t="s">
        <v>1259</v>
      </c>
      <c r="ES15" s="3" t="s">
        <v>1259</v>
      </c>
      <c r="ET15" s="3" t="s">
        <v>1259</v>
      </c>
      <c r="EU15" s="3" t="s">
        <v>1259</v>
      </c>
      <c r="EV15" s="3" t="s">
        <v>1259</v>
      </c>
      <c r="EW15" s="3" t="s">
        <v>1259</v>
      </c>
      <c r="EX15" s="3" t="s">
        <v>1259</v>
      </c>
      <c r="EY15" s="3" t="s">
        <v>1259</v>
      </c>
      <c r="EZ15" s="3" t="s">
        <v>1259</v>
      </c>
      <c r="FA15" s="3" t="s">
        <v>1259</v>
      </c>
      <c r="FB15" s="3" t="s">
        <v>1259</v>
      </c>
      <c r="FC15" s="3" t="s">
        <v>1259</v>
      </c>
      <c r="FD15" s="3" t="s">
        <v>1259</v>
      </c>
      <c r="FE15" s="3" t="s">
        <v>1259</v>
      </c>
      <c r="FF15" s="3" t="s">
        <v>1259</v>
      </c>
      <c r="FG15" s="3" t="s">
        <v>1259</v>
      </c>
      <c r="FH15" s="3" t="s">
        <v>1259</v>
      </c>
      <c r="FI15" s="3" t="s">
        <v>1259</v>
      </c>
      <c r="FJ15" s="3" t="s">
        <v>1259</v>
      </c>
      <c r="FK15" s="3" t="s">
        <v>1259</v>
      </c>
      <c r="FL15" s="3" t="s">
        <v>1259</v>
      </c>
      <c r="FM15" s="3" t="s">
        <v>1259</v>
      </c>
      <c r="FN15" s="3" t="s">
        <v>1259</v>
      </c>
      <c r="FO15" s="3" t="s">
        <v>1259</v>
      </c>
      <c r="FP15" s="3" t="s">
        <v>1259</v>
      </c>
      <c r="FQ15" s="3" t="s">
        <v>1259</v>
      </c>
      <c r="FR15" s="3" t="s">
        <v>1259</v>
      </c>
      <c r="FS15" s="3" t="s">
        <v>1259</v>
      </c>
      <c r="FT15" s="3" t="s">
        <v>1259</v>
      </c>
      <c r="FU15" s="3" t="s">
        <v>1259</v>
      </c>
      <c r="FV15" s="3" t="s">
        <v>1259</v>
      </c>
      <c r="FW15" s="3" t="s">
        <v>1259</v>
      </c>
      <c r="FX15" s="3" t="s">
        <v>1259</v>
      </c>
      <c r="FY15" s="3" t="s">
        <v>1259</v>
      </c>
      <c r="FZ15" s="3" t="s">
        <v>1259</v>
      </c>
      <c r="GA15" s="3" t="s">
        <v>1259</v>
      </c>
      <c r="GB15" s="3" t="s">
        <v>1259</v>
      </c>
      <c r="GC15" s="3" t="s">
        <v>1259</v>
      </c>
      <c r="GD15" s="3" t="s">
        <v>1259</v>
      </c>
      <c r="GE15" s="3" t="s">
        <v>1259</v>
      </c>
      <c r="GF15" s="3" t="s">
        <v>1259</v>
      </c>
      <c r="GG15" s="3" t="s">
        <v>1259</v>
      </c>
      <c r="GH15" s="3" t="s">
        <v>1259</v>
      </c>
      <c r="GI15" s="3" t="s">
        <v>1259</v>
      </c>
      <c r="GJ15" s="3" t="s">
        <v>1259</v>
      </c>
      <c r="GK15" s="3" t="s">
        <v>1259</v>
      </c>
      <c r="GL15" s="3" t="s">
        <v>1259</v>
      </c>
      <c r="GM15" s="3" t="s">
        <v>1259</v>
      </c>
      <c r="GN15" s="3" t="s">
        <v>1259</v>
      </c>
      <c r="GO15" s="3" t="s">
        <v>1259</v>
      </c>
      <c r="GP15" s="3" t="s">
        <v>1259</v>
      </c>
      <c r="GQ15" s="3" t="s">
        <v>1259</v>
      </c>
      <c r="GR15" s="3" t="s">
        <v>1259</v>
      </c>
      <c r="GS15" s="3" t="s">
        <v>1259</v>
      </c>
      <c r="GT15" s="3" t="s">
        <v>1259</v>
      </c>
      <c r="GU15" s="3" t="s">
        <v>1259</v>
      </c>
      <c r="GV15" s="3" t="s">
        <v>1259</v>
      </c>
      <c r="GW15" s="3" t="s">
        <v>1259</v>
      </c>
      <c r="GX15" s="3" t="s">
        <v>1259</v>
      </c>
      <c r="GY15" s="3" t="s">
        <v>1259</v>
      </c>
      <c r="GZ15" s="3" t="s">
        <v>1259</v>
      </c>
      <c r="HA15" s="3" t="s">
        <v>1259</v>
      </c>
      <c r="HB15" s="3" t="s">
        <v>1259</v>
      </c>
      <c r="HC15" s="3" t="s">
        <v>1259</v>
      </c>
      <c r="HD15" s="3" t="s">
        <v>1259</v>
      </c>
      <c r="HE15" s="3" t="s">
        <v>1259</v>
      </c>
      <c r="HF15" s="3" t="s">
        <v>1259</v>
      </c>
      <c r="HG15" s="3" t="s">
        <v>1259</v>
      </c>
      <c r="HH15" s="3" t="s">
        <v>1259</v>
      </c>
      <c r="HI15" s="3" t="s">
        <v>1259</v>
      </c>
      <c r="HJ15" s="3" t="s">
        <v>1259</v>
      </c>
      <c r="HK15" s="3" t="s">
        <v>1259</v>
      </c>
      <c r="HL15" s="3" t="s">
        <v>1259</v>
      </c>
      <c r="HM15" s="3" t="s">
        <v>1259</v>
      </c>
      <c r="HN15" s="3" t="s">
        <v>1259</v>
      </c>
      <c r="HO15" s="3" t="s">
        <v>1259</v>
      </c>
      <c r="HP15" s="3" t="s">
        <v>1259</v>
      </c>
      <c r="HQ15" s="3" t="s">
        <v>1259</v>
      </c>
      <c r="HR15" s="3" t="s">
        <v>1259</v>
      </c>
      <c r="HS15" s="3" t="s">
        <v>1259</v>
      </c>
    </row>
    <row r="16" spans="1:227" x14ac:dyDescent="0.25">
      <c r="A16" s="4">
        <v>21275</v>
      </c>
      <c r="B16" s="3" t="s">
        <v>1259</v>
      </c>
      <c r="C16" s="3" t="s">
        <v>1259</v>
      </c>
      <c r="D16" s="3" t="s">
        <v>1259</v>
      </c>
      <c r="E16" s="3" t="s">
        <v>1259</v>
      </c>
      <c r="F16" s="3" t="s">
        <v>1259</v>
      </c>
      <c r="G16" s="3" t="s">
        <v>1259</v>
      </c>
      <c r="H16" s="3" t="s">
        <v>1259</v>
      </c>
      <c r="I16" s="3" t="s">
        <v>1259</v>
      </c>
      <c r="J16" s="3" t="s">
        <v>1259</v>
      </c>
      <c r="K16" s="3" t="s">
        <v>1259</v>
      </c>
      <c r="L16" s="3" t="s">
        <v>1259</v>
      </c>
      <c r="M16" s="3" t="s">
        <v>1259</v>
      </c>
      <c r="N16" s="3" t="s">
        <v>1259</v>
      </c>
      <c r="O16" s="3" t="s">
        <v>1259</v>
      </c>
      <c r="P16" s="3" t="s">
        <v>1259</v>
      </c>
      <c r="Q16" s="3" t="s">
        <v>1259</v>
      </c>
      <c r="R16" s="3" t="s">
        <v>1259</v>
      </c>
      <c r="S16" s="3" t="s">
        <v>1259</v>
      </c>
      <c r="T16" s="3" t="s">
        <v>1259</v>
      </c>
      <c r="U16" s="3" t="s">
        <v>1259</v>
      </c>
      <c r="V16" s="3" t="s">
        <v>1259</v>
      </c>
      <c r="W16" s="3" t="s">
        <v>1259</v>
      </c>
      <c r="X16" s="3" t="s">
        <v>1259</v>
      </c>
      <c r="Y16" s="3" t="s">
        <v>1259</v>
      </c>
      <c r="Z16" s="3" t="s">
        <v>1259</v>
      </c>
      <c r="AA16" s="3" t="s">
        <v>1259</v>
      </c>
      <c r="AB16" s="3" t="s">
        <v>1259</v>
      </c>
      <c r="AC16" s="3" t="s">
        <v>1259</v>
      </c>
      <c r="AD16" s="3" t="s">
        <v>1259</v>
      </c>
      <c r="AE16" s="3" t="s">
        <v>1259</v>
      </c>
      <c r="AF16" s="3" t="s">
        <v>1259</v>
      </c>
      <c r="AG16" s="3" t="s">
        <v>1259</v>
      </c>
      <c r="AH16" s="3" t="s">
        <v>1259</v>
      </c>
      <c r="AI16" s="3" t="s">
        <v>1259</v>
      </c>
      <c r="AJ16" s="3" t="s">
        <v>1259</v>
      </c>
      <c r="AK16" s="3" t="s">
        <v>1259</v>
      </c>
      <c r="AL16" s="3" t="s">
        <v>1259</v>
      </c>
      <c r="AM16" s="3" t="s">
        <v>1259</v>
      </c>
      <c r="AN16" s="3" t="s">
        <v>1259</v>
      </c>
      <c r="AO16" s="3" t="s">
        <v>1259</v>
      </c>
      <c r="AP16" s="3" t="s">
        <v>1259</v>
      </c>
      <c r="AQ16" s="3" t="s">
        <v>1259</v>
      </c>
      <c r="AR16" s="3" t="s">
        <v>1259</v>
      </c>
      <c r="AS16" s="3" t="s">
        <v>1259</v>
      </c>
      <c r="AT16" s="3" t="s">
        <v>1259</v>
      </c>
      <c r="AU16" s="3" t="s">
        <v>1259</v>
      </c>
      <c r="AV16" s="3" t="s">
        <v>1259</v>
      </c>
      <c r="AW16" s="3" t="s">
        <v>1259</v>
      </c>
      <c r="AX16" s="3" t="s">
        <v>1259</v>
      </c>
      <c r="AY16" s="3" t="s">
        <v>1259</v>
      </c>
      <c r="AZ16" s="3" t="s">
        <v>1259</v>
      </c>
      <c r="BA16" s="3" t="s">
        <v>1259</v>
      </c>
      <c r="BB16" s="3" t="s">
        <v>1259</v>
      </c>
      <c r="BC16" s="3" t="s">
        <v>1259</v>
      </c>
      <c r="BD16" s="3" t="s">
        <v>1259</v>
      </c>
      <c r="BE16" s="3" t="s">
        <v>1259</v>
      </c>
      <c r="BF16" s="3" t="s">
        <v>1259</v>
      </c>
      <c r="BG16" s="3" t="s">
        <v>1259</v>
      </c>
      <c r="BH16" s="3" t="s">
        <v>1259</v>
      </c>
      <c r="BI16" s="3" t="s">
        <v>1259</v>
      </c>
      <c r="BJ16" s="3" t="s">
        <v>1259</v>
      </c>
      <c r="BK16" s="3" t="s">
        <v>1259</v>
      </c>
      <c r="BL16" s="3" t="s">
        <v>1259</v>
      </c>
      <c r="BM16" s="3" t="s">
        <v>1259</v>
      </c>
      <c r="BN16" s="3" t="s">
        <v>1259</v>
      </c>
      <c r="BO16" s="3" t="s">
        <v>1259</v>
      </c>
      <c r="BP16" s="3" t="s">
        <v>1259</v>
      </c>
      <c r="BQ16" s="3" t="s">
        <v>1259</v>
      </c>
      <c r="BR16" s="3" t="s">
        <v>1259</v>
      </c>
      <c r="BS16" s="3" t="s">
        <v>1259</v>
      </c>
      <c r="BT16" s="3" t="s">
        <v>1259</v>
      </c>
      <c r="BU16" s="3" t="s">
        <v>1259</v>
      </c>
      <c r="BV16" s="3" t="s">
        <v>1259</v>
      </c>
      <c r="BW16" s="3" t="s">
        <v>1259</v>
      </c>
      <c r="BX16" s="3" t="s">
        <v>1259</v>
      </c>
      <c r="BY16" s="3" t="s">
        <v>1259</v>
      </c>
      <c r="BZ16" s="3" t="s">
        <v>1259</v>
      </c>
      <c r="CA16" s="3" t="s">
        <v>1259</v>
      </c>
      <c r="CB16" s="3" t="s">
        <v>1259</v>
      </c>
      <c r="CC16" s="3" t="s">
        <v>1259</v>
      </c>
      <c r="CD16" s="3" t="s">
        <v>1259</v>
      </c>
      <c r="CE16" s="3" t="s">
        <v>1259</v>
      </c>
      <c r="CF16" s="3" t="s">
        <v>1259</v>
      </c>
      <c r="CG16" s="3" t="s">
        <v>1259</v>
      </c>
      <c r="CH16" s="3" t="s">
        <v>1259</v>
      </c>
      <c r="CI16" s="3" t="s">
        <v>1259</v>
      </c>
      <c r="CJ16" s="3" t="s">
        <v>1259</v>
      </c>
      <c r="CK16" s="3" t="s">
        <v>1259</v>
      </c>
      <c r="CL16" s="3" t="s">
        <v>1259</v>
      </c>
      <c r="CM16" s="3" t="s">
        <v>1259</v>
      </c>
      <c r="CN16" s="3" t="s">
        <v>1259</v>
      </c>
      <c r="CO16" s="3" t="s">
        <v>1259</v>
      </c>
      <c r="CP16" s="3" t="s">
        <v>1259</v>
      </c>
      <c r="CQ16" s="3" t="s">
        <v>1259</v>
      </c>
      <c r="CR16" s="3" t="s">
        <v>1259</v>
      </c>
      <c r="CS16" s="3" t="s">
        <v>1259</v>
      </c>
      <c r="CT16" s="3" t="s">
        <v>1259</v>
      </c>
      <c r="CU16" s="3" t="s">
        <v>1259</v>
      </c>
      <c r="CV16" s="3" t="s">
        <v>1259</v>
      </c>
      <c r="CW16" s="3" t="s">
        <v>1259</v>
      </c>
      <c r="CX16" s="3" t="s">
        <v>1259</v>
      </c>
      <c r="CY16" s="3" t="s">
        <v>1259</v>
      </c>
      <c r="CZ16" s="3" t="s">
        <v>1259</v>
      </c>
      <c r="DA16" s="3" t="s">
        <v>1259</v>
      </c>
      <c r="DB16" s="3" t="s">
        <v>1259</v>
      </c>
      <c r="DC16" s="3" t="s">
        <v>1259</v>
      </c>
      <c r="DD16" s="3" t="s">
        <v>1259</v>
      </c>
      <c r="DE16" s="3" t="s">
        <v>1259</v>
      </c>
      <c r="DF16" s="3" t="s">
        <v>1259</v>
      </c>
      <c r="DG16" s="3" t="s">
        <v>1259</v>
      </c>
      <c r="DH16" s="3" t="s">
        <v>1259</v>
      </c>
      <c r="DI16" s="3" t="s">
        <v>1259</v>
      </c>
      <c r="DJ16" s="3" t="s">
        <v>1259</v>
      </c>
      <c r="DK16" s="3" t="s">
        <v>1259</v>
      </c>
      <c r="DL16" s="3" t="s">
        <v>1259</v>
      </c>
      <c r="DM16" s="3" t="s">
        <v>1259</v>
      </c>
      <c r="DN16" s="3" t="s">
        <v>1259</v>
      </c>
      <c r="DO16" s="3" t="s">
        <v>1259</v>
      </c>
      <c r="DP16" s="3" t="s">
        <v>1259</v>
      </c>
      <c r="DQ16" s="3" t="s">
        <v>1259</v>
      </c>
      <c r="DR16" s="3" t="s">
        <v>1259</v>
      </c>
      <c r="DS16" s="3" t="s">
        <v>1259</v>
      </c>
      <c r="DT16" s="3" t="s">
        <v>1259</v>
      </c>
      <c r="DU16" s="3" t="s">
        <v>1259</v>
      </c>
      <c r="DV16" s="3" t="s">
        <v>1259</v>
      </c>
      <c r="DW16" s="3" t="s">
        <v>1259</v>
      </c>
      <c r="DX16" s="3" t="s">
        <v>1259</v>
      </c>
      <c r="DY16" s="3" t="s">
        <v>1259</v>
      </c>
      <c r="DZ16" s="3" t="s">
        <v>1259</v>
      </c>
      <c r="EA16" s="3" t="s">
        <v>1259</v>
      </c>
      <c r="EB16" s="3" t="s">
        <v>1259</v>
      </c>
      <c r="EC16" s="3" t="s">
        <v>1259</v>
      </c>
      <c r="ED16" s="3" t="s">
        <v>1259</v>
      </c>
      <c r="EE16" s="3" t="s">
        <v>1259</v>
      </c>
      <c r="EF16" s="3" t="s">
        <v>1259</v>
      </c>
      <c r="EG16" s="3" t="s">
        <v>1259</v>
      </c>
      <c r="EH16" s="3" t="s">
        <v>1259</v>
      </c>
      <c r="EI16" s="3" t="s">
        <v>1259</v>
      </c>
      <c r="EJ16" s="3" t="s">
        <v>1259</v>
      </c>
      <c r="EK16" s="3" t="s">
        <v>1259</v>
      </c>
      <c r="EL16" s="3" t="s">
        <v>1259</v>
      </c>
      <c r="EM16" s="3" t="s">
        <v>1259</v>
      </c>
      <c r="EN16" s="3" t="s">
        <v>1259</v>
      </c>
      <c r="EO16" s="3" t="s">
        <v>1259</v>
      </c>
      <c r="EP16" s="204">
        <v>2</v>
      </c>
      <c r="EQ16" s="205">
        <v>6.6</v>
      </c>
      <c r="ER16" s="206">
        <v>2.7</v>
      </c>
      <c r="ES16" s="207">
        <v>5.6</v>
      </c>
      <c r="ET16" s="3" t="s">
        <v>1259</v>
      </c>
      <c r="EU16" s="3" t="s">
        <v>1259</v>
      </c>
      <c r="EV16" s="3" t="s">
        <v>1259</v>
      </c>
      <c r="EW16" s="3" t="s">
        <v>1259</v>
      </c>
      <c r="EX16" s="3" t="s">
        <v>1259</v>
      </c>
      <c r="EY16" s="3" t="s">
        <v>1259</v>
      </c>
      <c r="EZ16" s="3" t="s">
        <v>1259</v>
      </c>
      <c r="FA16" s="3" t="s">
        <v>1259</v>
      </c>
      <c r="FB16" s="3" t="s">
        <v>1259</v>
      </c>
      <c r="FC16" s="3" t="s">
        <v>1259</v>
      </c>
      <c r="FD16" s="3" t="s">
        <v>1259</v>
      </c>
      <c r="FE16" s="3" t="s">
        <v>1259</v>
      </c>
      <c r="FF16" s="3" t="s">
        <v>1259</v>
      </c>
      <c r="FG16" s="3" t="s">
        <v>1259</v>
      </c>
      <c r="FH16" s="3" t="s">
        <v>1259</v>
      </c>
      <c r="FI16" s="3" t="s">
        <v>1259</v>
      </c>
      <c r="FJ16" s="3" t="s">
        <v>1259</v>
      </c>
      <c r="FK16" s="3" t="s">
        <v>1259</v>
      </c>
      <c r="FL16" s="3" t="s">
        <v>1259</v>
      </c>
      <c r="FM16" s="3" t="s">
        <v>1259</v>
      </c>
      <c r="FN16" s="3" t="s">
        <v>1259</v>
      </c>
      <c r="FO16" s="3" t="s">
        <v>1259</v>
      </c>
      <c r="FP16" s="3" t="s">
        <v>1259</v>
      </c>
      <c r="FQ16" s="3" t="s">
        <v>1259</v>
      </c>
      <c r="FR16" s="3" t="s">
        <v>1259</v>
      </c>
      <c r="FS16" s="3" t="s">
        <v>1259</v>
      </c>
      <c r="FT16" s="3" t="s">
        <v>1259</v>
      </c>
      <c r="FU16" s="3" t="s">
        <v>1259</v>
      </c>
      <c r="FV16" s="3" t="s">
        <v>1259</v>
      </c>
      <c r="FW16" s="3" t="s">
        <v>1259</v>
      </c>
      <c r="FX16" s="3" t="s">
        <v>1259</v>
      </c>
      <c r="FY16" s="3" t="s">
        <v>1259</v>
      </c>
      <c r="FZ16" s="3" t="s">
        <v>1259</v>
      </c>
      <c r="GA16" s="3" t="s">
        <v>1259</v>
      </c>
      <c r="GB16" s="3" t="s">
        <v>1259</v>
      </c>
      <c r="GC16" s="3" t="s">
        <v>1259</v>
      </c>
      <c r="GD16" s="3" t="s">
        <v>1259</v>
      </c>
      <c r="GE16" s="3" t="s">
        <v>1259</v>
      </c>
      <c r="GF16" s="3" t="s">
        <v>1259</v>
      </c>
      <c r="GG16" s="3" t="s">
        <v>1259</v>
      </c>
      <c r="GH16" s="3" t="s">
        <v>1259</v>
      </c>
      <c r="GI16" s="3" t="s">
        <v>1259</v>
      </c>
      <c r="GJ16" s="3" t="s">
        <v>1259</v>
      </c>
      <c r="GK16" s="3" t="s">
        <v>1259</v>
      </c>
      <c r="GL16" s="3" t="s">
        <v>1259</v>
      </c>
      <c r="GM16" s="3" t="s">
        <v>1259</v>
      </c>
      <c r="GN16" s="3" t="s">
        <v>1259</v>
      </c>
      <c r="GO16" s="3" t="s">
        <v>1259</v>
      </c>
      <c r="GP16" s="3" t="s">
        <v>1259</v>
      </c>
      <c r="GQ16" s="3" t="s">
        <v>1259</v>
      </c>
      <c r="GR16" s="3" t="s">
        <v>1259</v>
      </c>
      <c r="GS16" s="3" t="s">
        <v>1259</v>
      </c>
      <c r="GT16" s="3" t="s">
        <v>1259</v>
      </c>
      <c r="GU16" s="3" t="s">
        <v>1259</v>
      </c>
      <c r="GV16" s="3" t="s">
        <v>1259</v>
      </c>
      <c r="GW16" s="3" t="s">
        <v>1259</v>
      </c>
      <c r="GX16" s="3" t="s">
        <v>1259</v>
      </c>
      <c r="GY16" s="3" t="s">
        <v>1259</v>
      </c>
      <c r="GZ16" s="3" t="s">
        <v>1259</v>
      </c>
      <c r="HA16" s="3" t="s">
        <v>1259</v>
      </c>
      <c r="HB16" s="3" t="s">
        <v>1259</v>
      </c>
      <c r="HC16" s="3" t="s">
        <v>1259</v>
      </c>
      <c r="HD16" s="3" t="s">
        <v>1259</v>
      </c>
      <c r="HE16" s="3" t="s">
        <v>1259</v>
      </c>
      <c r="HF16" s="3" t="s">
        <v>1259</v>
      </c>
      <c r="HG16" s="3" t="s">
        <v>1259</v>
      </c>
      <c r="HH16" s="3" t="s">
        <v>1259</v>
      </c>
      <c r="HI16" s="3" t="s">
        <v>1259</v>
      </c>
      <c r="HJ16" s="3" t="s">
        <v>1259</v>
      </c>
      <c r="HK16" s="3" t="s">
        <v>1259</v>
      </c>
      <c r="HL16" s="3" t="s">
        <v>1259</v>
      </c>
      <c r="HM16" s="3" t="s">
        <v>1259</v>
      </c>
      <c r="HN16" s="3" t="s">
        <v>1259</v>
      </c>
      <c r="HO16" s="3" t="s">
        <v>1259</v>
      </c>
      <c r="HP16" s="3" t="s">
        <v>1259</v>
      </c>
      <c r="HQ16" s="3" t="s">
        <v>1259</v>
      </c>
      <c r="HR16" s="3" t="s">
        <v>1259</v>
      </c>
      <c r="HS16" s="3" t="s">
        <v>1259</v>
      </c>
    </row>
    <row r="17" spans="1:227" x14ac:dyDescent="0.25">
      <c r="A17" s="4">
        <v>21366</v>
      </c>
      <c r="B17" s="3" t="s">
        <v>1259</v>
      </c>
      <c r="C17" s="3" t="s">
        <v>1259</v>
      </c>
      <c r="D17" s="3" t="s">
        <v>1259</v>
      </c>
      <c r="E17" s="3" t="s">
        <v>1259</v>
      </c>
      <c r="F17" s="3" t="s">
        <v>1259</v>
      </c>
      <c r="G17" s="3" t="s">
        <v>1259</v>
      </c>
      <c r="H17" s="3" t="s">
        <v>1259</v>
      </c>
      <c r="I17" s="3" t="s">
        <v>1259</v>
      </c>
      <c r="J17" s="3" t="s">
        <v>1259</v>
      </c>
      <c r="K17" s="3" t="s">
        <v>1259</v>
      </c>
      <c r="L17" s="3" t="s">
        <v>1259</v>
      </c>
      <c r="M17" s="3" t="s">
        <v>1259</v>
      </c>
      <c r="N17" s="3" t="s">
        <v>1259</v>
      </c>
      <c r="O17" s="3" t="s">
        <v>1259</v>
      </c>
      <c r="P17" s="3" t="s">
        <v>1259</v>
      </c>
      <c r="Q17" s="3" t="s">
        <v>1259</v>
      </c>
      <c r="R17" s="3" t="s">
        <v>1259</v>
      </c>
      <c r="S17" s="3" t="s">
        <v>1259</v>
      </c>
      <c r="T17" s="3" t="s">
        <v>1259</v>
      </c>
      <c r="U17" s="3" t="s">
        <v>1259</v>
      </c>
      <c r="V17" s="3" t="s">
        <v>1259</v>
      </c>
      <c r="W17" s="3" t="s">
        <v>1259</v>
      </c>
      <c r="X17" s="3" t="s">
        <v>1259</v>
      </c>
      <c r="Y17" s="3" t="s">
        <v>1259</v>
      </c>
      <c r="Z17" s="3" t="s">
        <v>1259</v>
      </c>
      <c r="AA17" s="3" t="s">
        <v>1259</v>
      </c>
      <c r="AB17" s="3" t="s">
        <v>1259</v>
      </c>
      <c r="AC17" s="3" t="s">
        <v>1259</v>
      </c>
      <c r="AD17" s="3" t="s">
        <v>1259</v>
      </c>
      <c r="AE17" s="3" t="s">
        <v>1259</v>
      </c>
      <c r="AF17" s="3" t="s">
        <v>1259</v>
      </c>
      <c r="AG17" s="3" t="s">
        <v>1259</v>
      </c>
      <c r="AH17" s="3" t="s">
        <v>1259</v>
      </c>
      <c r="AI17" s="3" t="s">
        <v>1259</v>
      </c>
      <c r="AJ17" s="3" t="s">
        <v>1259</v>
      </c>
      <c r="AK17" s="3" t="s">
        <v>1259</v>
      </c>
      <c r="AL17" s="3" t="s">
        <v>1259</v>
      </c>
      <c r="AM17" s="3" t="s">
        <v>1259</v>
      </c>
      <c r="AN17" s="3" t="s">
        <v>1259</v>
      </c>
      <c r="AO17" s="3" t="s">
        <v>1259</v>
      </c>
      <c r="AP17" s="3" t="s">
        <v>1259</v>
      </c>
      <c r="AQ17" s="3" t="s">
        <v>1259</v>
      </c>
      <c r="AR17" s="3" t="s">
        <v>1259</v>
      </c>
      <c r="AS17" s="3" t="s">
        <v>1259</v>
      </c>
      <c r="AT17" s="3" t="s">
        <v>1259</v>
      </c>
      <c r="AU17" s="3" t="s">
        <v>1259</v>
      </c>
      <c r="AV17" s="3" t="s">
        <v>1259</v>
      </c>
      <c r="AW17" s="3" t="s">
        <v>1259</v>
      </c>
      <c r="AX17" s="3" t="s">
        <v>1259</v>
      </c>
      <c r="AY17" s="3" t="s">
        <v>1259</v>
      </c>
      <c r="AZ17" s="3" t="s">
        <v>1259</v>
      </c>
      <c r="BA17" s="3" t="s">
        <v>1259</v>
      </c>
      <c r="BB17" s="3" t="s">
        <v>1259</v>
      </c>
      <c r="BC17" s="3" t="s">
        <v>1259</v>
      </c>
      <c r="BD17" s="3" t="s">
        <v>1259</v>
      </c>
      <c r="BE17" s="3" t="s">
        <v>1259</v>
      </c>
      <c r="BF17" s="3" t="s">
        <v>1259</v>
      </c>
      <c r="BG17" s="3" t="s">
        <v>1259</v>
      </c>
      <c r="BH17" s="3" t="s">
        <v>1259</v>
      </c>
      <c r="BI17" s="3" t="s">
        <v>1259</v>
      </c>
      <c r="BJ17" s="3" t="s">
        <v>1259</v>
      </c>
      <c r="BK17" s="3" t="s">
        <v>1259</v>
      </c>
      <c r="BL17" s="3" t="s">
        <v>1259</v>
      </c>
      <c r="BM17" s="3" t="s">
        <v>1259</v>
      </c>
      <c r="BN17" s="3" t="s">
        <v>1259</v>
      </c>
      <c r="BO17" s="3" t="s">
        <v>1259</v>
      </c>
      <c r="BP17" s="3" t="s">
        <v>1259</v>
      </c>
      <c r="BQ17" s="3" t="s">
        <v>1259</v>
      </c>
      <c r="BR17" s="3" t="s">
        <v>1259</v>
      </c>
      <c r="BS17" s="3" t="s">
        <v>1259</v>
      </c>
      <c r="BT17" s="3" t="s">
        <v>1259</v>
      </c>
      <c r="BU17" s="3" t="s">
        <v>1259</v>
      </c>
      <c r="BV17" s="3" t="s">
        <v>1259</v>
      </c>
      <c r="BW17" s="3" t="s">
        <v>1259</v>
      </c>
      <c r="BX17" s="3" t="s">
        <v>1259</v>
      </c>
      <c r="BY17" s="3" t="s">
        <v>1259</v>
      </c>
      <c r="BZ17" s="3" t="s">
        <v>1259</v>
      </c>
      <c r="CA17" s="3" t="s">
        <v>1259</v>
      </c>
      <c r="CB17" s="3" t="s">
        <v>1259</v>
      </c>
      <c r="CC17" s="3" t="s">
        <v>1259</v>
      </c>
      <c r="CD17" s="3" t="s">
        <v>1259</v>
      </c>
      <c r="CE17" s="3" t="s">
        <v>1259</v>
      </c>
      <c r="CF17" s="3" t="s">
        <v>1259</v>
      </c>
      <c r="CG17" s="3" t="s">
        <v>1259</v>
      </c>
      <c r="CH17" s="3" t="s">
        <v>1259</v>
      </c>
      <c r="CI17" s="3" t="s">
        <v>1259</v>
      </c>
      <c r="CJ17" s="3" t="s">
        <v>1259</v>
      </c>
      <c r="CK17" s="3" t="s">
        <v>1259</v>
      </c>
      <c r="CL17" s="3" t="s">
        <v>1259</v>
      </c>
      <c r="CM17" s="3" t="s">
        <v>1259</v>
      </c>
      <c r="CN17" s="3" t="s">
        <v>1259</v>
      </c>
      <c r="CO17" s="3" t="s">
        <v>1259</v>
      </c>
      <c r="CP17" s="3" t="s">
        <v>1259</v>
      </c>
      <c r="CQ17" s="3" t="s">
        <v>1259</v>
      </c>
      <c r="CR17" s="3" t="s">
        <v>1259</v>
      </c>
      <c r="CS17" s="3" t="s">
        <v>1259</v>
      </c>
      <c r="CT17" s="3" t="s">
        <v>1259</v>
      </c>
      <c r="CU17" s="3" t="s">
        <v>1259</v>
      </c>
      <c r="CV17" s="3" t="s">
        <v>1259</v>
      </c>
      <c r="CW17" s="3" t="s">
        <v>1259</v>
      </c>
      <c r="CX17" s="3" t="s">
        <v>1259</v>
      </c>
      <c r="CY17" s="3" t="s">
        <v>1259</v>
      </c>
      <c r="CZ17" s="3" t="s">
        <v>1259</v>
      </c>
      <c r="DA17" s="3" t="s">
        <v>1259</v>
      </c>
      <c r="DB17" s="3" t="s">
        <v>1259</v>
      </c>
      <c r="DC17" s="3" t="s">
        <v>1259</v>
      </c>
      <c r="DD17" s="3" t="s">
        <v>1259</v>
      </c>
      <c r="DE17" s="3" t="s">
        <v>1259</v>
      </c>
      <c r="DF17" s="3" t="s">
        <v>1259</v>
      </c>
      <c r="DG17" s="3" t="s">
        <v>1259</v>
      </c>
      <c r="DH17" s="3" t="s">
        <v>1259</v>
      </c>
      <c r="DI17" s="3" t="s">
        <v>1259</v>
      </c>
      <c r="DJ17" s="3" t="s">
        <v>1259</v>
      </c>
      <c r="DK17" s="3" t="s">
        <v>1259</v>
      </c>
      <c r="DL17" s="3" t="s">
        <v>1259</v>
      </c>
      <c r="DM17" s="3" t="s">
        <v>1259</v>
      </c>
      <c r="DN17" s="3" t="s">
        <v>1259</v>
      </c>
      <c r="DO17" s="3" t="s">
        <v>1259</v>
      </c>
      <c r="DP17" s="3" t="s">
        <v>1259</v>
      </c>
      <c r="DQ17" s="3" t="s">
        <v>1259</v>
      </c>
      <c r="DR17" s="3" t="s">
        <v>1259</v>
      </c>
      <c r="DS17" s="3" t="s">
        <v>1259</v>
      </c>
      <c r="DT17" s="3" t="s">
        <v>1259</v>
      </c>
      <c r="DU17" s="3" t="s">
        <v>1259</v>
      </c>
      <c r="DV17" s="3" t="s">
        <v>1259</v>
      </c>
      <c r="DW17" s="3" t="s">
        <v>1259</v>
      </c>
      <c r="DX17" s="3" t="s">
        <v>1259</v>
      </c>
      <c r="DY17" s="3" t="s">
        <v>1259</v>
      </c>
      <c r="DZ17" s="3" t="s">
        <v>1259</v>
      </c>
      <c r="EA17" s="3" t="s">
        <v>1259</v>
      </c>
      <c r="EB17" s="3" t="s">
        <v>1259</v>
      </c>
      <c r="EC17" s="3" t="s">
        <v>1259</v>
      </c>
      <c r="ED17" s="3" t="s">
        <v>1259</v>
      </c>
      <c r="EE17" s="3" t="s">
        <v>1259</v>
      </c>
      <c r="EF17" s="3" t="s">
        <v>1259</v>
      </c>
      <c r="EG17" s="3" t="s">
        <v>1259</v>
      </c>
      <c r="EH17" s="3" t="s">
        <v>1259</v>
      </c>
      <c r="EI17" s="3" t="s">
        <v>1259</v>
      </c>
      <c r="EJ17" s="3" t="s">
        <v>1259</v>
      </c>
      <c r="EK17" s="3" t="s">
        <v>1259</v>
      </c>
      <c r="EL17" s="3" t="s">
        <v>1259</v>
      </c>
      <c r="EM17" s="3" t="s">
        <v>1259</v>
      </c>
      <c r="EN17" s="3" t="s">
        <v>1259</v>
      </c>
      <c r="EO17" s="3" t="s">
        <v>1259</v>
      </c>
      <c r="EP17" s="3" t="s">
        <v>1259</v>
      </c>
      <c r="EQ17" s="3" t="s">
        <v>1259</v>
      </c>
      <c r="ER17" s="3" t="s">
        <v>1259</v>
      </c>
      <c r="ES17" s="3" t="s">
        <v>1259</v>
      </c>
      <c r="ET17" s="3" t="s">
        <v>1259</v>
      </c>
      <c r="EU17" s="3" t="s">
        <v>1259</v>
      </c>
      <c r="EV17" s="3" t="s">
        <v>1259</v>
      </c>
      <c r="EW17" s="3" t="s">
        <v>1259</v>
      </c>
      <c r="EX17" s="3" t="s">
        <v>1259</v>
      </c>
      <c r="EY17" s="3" t="s">
        <v>1259</v>
      </c>
      <c r="EZ17" s="3" t="s">
        <v>1259</v>
      </c>
      <c r="FA17" s="3" t="s">
        <v>1259</v>
      </c>
      <c r="FB17" s="3" t="s">
        <v>1259</v>
      </c>
      <c r="FC17" s="3" t="s">
        <v>1259</v>
      </c>
      <c r="FD17" s="3" t="s">
        <v>1259</v>
      </c>
      <c r="FE17" s="3" t="s">
        <v>1259</v>
      </c>
      <c r="FF17" s="3" t="s">
        <v>1259</v>
      </c>
      <c r="FG17" s="3" t="s">
        <v>1259</v>
      </c>
      <c r="FH17" s="3" t="s">
        <v>1259</v>
      </c>
      <c r="FI17" s="3" t="s">
        <v>1259</v>
      </c>
      <c r="FJ17" s="3" t="s">
        <v>1259</v>
      </c>
      <c r="FK17" s="3" t="s">
        <v>1259</v>
      </c>
      <c r="FL17" s="3" t="s">
        <v>1259</v>
      </c>
      <c r="FM17" s="3" t="s">
        <v>1259</v>
      </c>
      <c r="FN17" s="3" t="s">
        <v>1259</v>
      </c>
      <c r="FO17" s="3" t="s">
        <v>1259</v>
      </c>
      <c r="FP17" s="3" t="s">
        <v>1259</v>
      </c>
      <c r="FQ17" s="3" t="s">
        <v>1259</v>
      </c>
      <c r="FR17" s="3" t="s">
        <v>1259</v>
      </c>
      <c r="FS17" s="3" t="s">
        <v>1259</v>
      </c>
      <c r="FT17" s="3" t="s">
        <v>1259</v>
      </c>
      <c r="FU17" s="3" t="s">
        <v>1259</v>
      </c>
      <c r="FV17" s="3" t="s">
        <v>1259</v>
      </c>
      <c r="FW17" s="3" t="s">
        <v>1259</v>
      </c>
      <c r="FX17" s="3" t="s">
        <v>1259</v>
      </c>
      <c r="FY17" s="3" t="s">
        <v>1259</v>
      </c>
      <c r="FZ17" s="3" t="s">
        <v>1259</v>
      </c>
      <c r="GA17" s="3" t="s">
        <v>1259</v>
      </c>
      <c r="GB17" s="3" t="s">
        <v>1259</v>
      </c>
      <c r="GC17" s="3" t="s">
        <v>1259</v>
      </c>
      <c r="GD17" s="3" t="s">
        <v>1259</v>
      </c>
      <c r="GE17" s="3" t="s">
        <v>1259</v>
      </c>
      <c r="GF17" s="3" t="s">
        <v>1259</v>
      </c>
      <c r="GG17" s="3" t="s">
        <v>1259</v>
      </c>
      <c r="GH17" s="3" t="s">
        <v>1259</v>
      </c>
      <c r="GI17" s="3" t="s">
        <v>1259</v>
      </c>
      <c r="GJ17" s="3" t="s">
        <v>1259</v>
      </c>
      <c r="GK17" s="3" t="s">
        <v>1259</v>
      </c>
      <c r="GL17" s="3" t="s">
        <v>1259</v>
      </c>
      <c r="GM17" s="3" t="s">
        <v>1259</v>
      </c>
      <c r="GN17" s="3" t="s">
        <v>1259</v>
      </c>
      <c r="GO17" s="3" t="s">
        <v>1259</v>
      </c>
      <c r="GP17" s="3" t="s">
        <v>1259</v>
      </c>
      <c r="GQ17" s="3" t="s">
        <v>1259</v>
      </c>
      <c r="GR17" s="3" t="s">
        <v>1259</v>
      </c>
      <c r="GS17" s="3" t="s">
        <v>1259</v>
      </c>
      <c r="GT17" s="3" t="s">
        <v>1259</v>
      </c>
      <c r="GU17" s="3" t="s">
        <v>1259</v>
      </c>
      <c r="GV17" s="3" t="s">
        <v>1259</v>
      </c>
      <c r="GW17" s="3" t="s">
        <v>1259</v>
      </c>
      <c r="GX17" s="3" t="s">
        <v>1259</v>
      </c>
      <c r="GY17" s="3" t="s">
        <v>1259</v>
      </c>
      <c r="GZ17" s="3" t="s">
        <v>1259</v>
      </c>
      <c r="HA17" s="3" t="s">
        <v>1259</v>
      </c>
      <c r="HB17" s="3" t="s">
        <v>1259</v>
      </c>
      <c r="HC17" s="3" t="s">
        <v>1259</v>
      </c>
      <c r="HD17" s="3" t="s">
        <v>1259</v>
      </c>
      <c r="HE17" s="3" t="s">
        <v>1259</v>
      </c>
      <c r="HF17" s="3" t="s">
        <v>1259</v>
      </c>
      <c r="HG17" s="3" t="s">
        <v>1259</v>
      </c>
      <c r="HH17" s="3" t="s">
        <v>1259</v>
      </c>
      <c r="HI17" s="3" t="s">
        <v>1259</v>
      </c>
      <c r="HJ17" s="3" t="s">
        <v>1259</v>
      </c>
      <c r="HK17" s="3" t="s">
        <v>1259</v>
      </c>
      <c r="HL17" s="3" t="s">
        <v>1259</v>
      </c>
      <c r="HM17" s="3" t="s">
        <v>1259</v>
      </c>
      <c r="HN17" s="3" t="s">
        <v>1259</v>
      </c>
      <c r="HO17" s="3" t="s">
        <v>1259</v>
      </c>
      <c r="HP17" s="3" t="s">
        <v>1259</v>
      </c>
      <c r="HQ17" s="3" t="s">
        <v>1259</v>
      </c>
      <c r="HR17" s="3" t="s">
        <v>1259</v>
      </c>
      <c r="HS17" s="3" t="s">
        <v>1259</v>
      </c>
    </row>
    <row r="18" spans="1:227" x14ac:dyDescent="0.25">
      <c r="A18" s="4">
        <v>21458</v>
      </c>
      <c r="B18" s="3" t="s">
        <v>1259</v>
      </c>
      <c r="C18" s="3" t="s">
        <v>1259</v>
      </c>
      <c r="D18" s="3" t="s">
        <v>1259</v>
      </c>
      <c r="E18" s="3" t="s">
        <v>1259</v>
      </c>
      <c r="F18" s="3" t="s">
        <v>1259</v>
      </c>
      <c r="G18" s="3" t="s">
        <v>1259</v>
      </c>
      <c r="H18" s="3" t="s">
        <v>1259</v>
      </c>
      <c r="I18" s="3" t="s">
        <v>1259</v>
      </c>
      <c r="J18" s="3" t="s">
        <v>1259</v>
      </c>
      <c r="K18" s="3" t="s">
        <v>1259</v>
      </c>
      <c r="L18" s="3" t="s">
        <v>1259</v>
      </c>
      <c r="M18" s="3" t="s">
        <v>1259</v>
      </c>
      <c r="N18" s="3" t="s">
        <v>1259</v>
      </c>
      <c r="O18" s="3" t="s">
        <v>1259</v>
      </c>
      <c r="P18" s="3" t="s">
        <v>1259</v>
      </c>
      <c r="Q18" s="3" t="s">
        <v>1259</v>
      </c>
      <c r="R18" s="3" t="s">
        <v>1259</v>
      </c>
      <c r="S18" s="3" t="s">
        <v>1259</v>
      </c>
      <c r="T18" s="3" t="s">
        <v>1259</v>
      </c>
      <c r="U18" s="3" t="s">
        <v>1259</v>
      </c>
      <c r="V18" s="3" t="s">
        <v>1259</v>
      </c>
      <c r="W18" s="3" t="s">
        <v>1259</v>
      </c>
      <c r="X18" s="3" t="s">
        <v>1259</v>
      </c>
      <c r="Y18" s="3" t="s">
        <v>1259</v>
      </c>
      <c r="Z18" s="3" t="s">
        <v>1259</v>
      </c>
      <c r="AA18" s="3" t="s">
        <v>1259</v>
      </c>
      <c r="AB18" s="3" t="s">
        <v>1259</v>
      </c>
      <c r="AC18" s="3" t="s">
        <v>1259</v>
      </c>
      <c r="AD18" s="3" t="s">
        <v>1259</v>
      </c>
      <c r="AE18" s="3" t="s">
        <v>1259</v>
      </c>
      <c r="AF18" s="3" t="s">
        <v>1259</v>
      </c>
      <c r="AG18" s="3" t="s">
        <v>1259</v>
      </c>
      <c r="AH18" s="3" t="s">
        <v>1259</v>
      </c>
      <c r="AI18" s="3" t="s">
        <v>1259</v>
      </c>
      <c r="AJ18" s="3" t="s">
        <v>1259</v>
      </c>
      <c r="AK18" s="3" t="s">
        <v>1259</v>
      </c>
      <c r="AL18" s="3" t="s">
        <v>1259</v>
      </c>
      <c r="AM18" s="3" t="s">
        <v>1259</v>
      </c>
      <c r="AN18" s="3" t="s">
        <v>1259</v>
      </c>
      <c r="AO18" s="3" t="s">
        <v>1259</v>
      </c>
      <c r="AP18" s="3" t="s">
        <v>1259</v>
      </c>
      <c r="AQ18" s="3" t="s">
        <v>1259</v>
      </c>
      <c r="AR18" s="3" t="s">
        <v>1259</v>
      </c>
      <c r="AS18" s="3" t="s">
        <v>1259</v>
      </c>
      <c r="AT18" s="3" t="s">
        <v>1259</v>
      </c>
      <c r="AU18" s="3" t="s">
        <v>1259</v>
      </c>
      <c r="AV18" s="3" t="s">
        <v>1259</v>
      </c>
      <c r="AW18" s="3" t="s">
        <v>1259</v>
      </c>
      <c r="AX18" s="3" t="s">
        <v>1259</v>
      </c>
      <c r="AY18" s="3" t="s">
        <v>1259</v>
      </c>
      <c r="AZ18" s="3" t="s">
        <v>1259</v>
      </c>
      <c r="BA18" s="3" t="s">
        <v>1259</v>
      </c>
      <c r="BB18" s="3" t="s">
        <v>1259</v>
      </c>
      <c r="BC18" s="3" t="s">
        <v>1259</v>
      </c>
      <c r="BD18" s="3" t="s">
        <v>1259</v>
      </c>
      <c r="BE18" s="3" t="s">
        <v>1259</v>
      </c>
      <c r="BF18" s="3" t="s">
        <v>1259</v>
      </c>
      <c r="BG18" s="3" t="s">
        <v>1259</v>
      </c>
      <c r="BH18" s="3" t="s">
        <v>1259</v>
      </c>
      <c r="BI18" s="3" t="s">
        <v>1259</v>
      </c>
      <c r="BJ18" s="3" t="s">
        <v>1259</v>
      </c>
      <c r="BK18" s="3" t="s">
        <v>1259</v>
      </c>
      <c r="BL18" s="3" t="s">
        <v>1259</v>
      </c>
      <c r="BM18" s="3" t="s">
        <v>1259</v>
      </c>
      <c r="BN18" s="3" t="s">
        <v>1259</v>
      </c>
      <c r="BO18" s="3" t="s">
        <v>1259</v>
      </c>
      <c r="BP18" s="3" t="s">
        <v>1259</v>
      </c>
      <c r="BQ18" s="3" t="s">
        <v>1259</v>
      </c>
      <c r="BR18" s="3" t="s">
        <v>1259</v>
      </c>
      <c r="BS18" s="3" t="s">
        <v>1259</v>
      </c>
      <c r="BT18" s="3" t="s">
        <v>1259</v>
      </c>
      <c r="BU18" s="3" t="s">
        <v>1259</v>
      </c>
      <c r="BV18" s="3" t="s">
        <v>1259</v>
      </c>
      <c r="BW18" s="3" t="s">
        <v>1259</v>
      </c>
      <c r="BX18" s="3" t="s">
        <v>1259</v>
      </c>
      <c r="BY18" s="3" t="s">
        <v>1259</v>
      </c>
      <c r="BZ18" s="3" t="s">
        <v>1259</v>
      </c>
      <c r="CA18" s="3" t="s">
        <v>1259</v>
      </c>
      <c r="CB18" s="3" t="s">
        <v>1259</v>
      </c>
      <c r="CC18" s="3" t="s">
        <v>1259</v>
      </c>
      <c r="CD18" s="3" t="s">
        <v>1259</v>
      </c>
      <c r="CE18" s="3" t="s">
        <v>1259</v>
      </c>
      <c r="CF18" s="3" t="s">
        <v>1259</v>
      </c>
      <c r="CG18" s="3" t="s">
        <v>1259</v>
      </c>
      <c r="CH18" s="3" t="s">
        <v>1259</v>
      </c>
      <c r="CI18" s="3" t="s">
        <v>1259</v>
      </c>
      <c r="CJ18" s="3" t="s">
        <v>1259</v>
      </c>
      <c r="CK18" s="3" t="s">
        <v>1259</v>
      </c>
      <c r="CL18" s="3" t="s">
        <v>1259</v>
      </c>
      <c r="CM18" s="3" t="s">
        <v>1259</v>
      </c>
      <c r="CN18" s="3" t="s">
        <v>1259</v>
      </c>
      <c r="CO18" s="3" t="s">
        <v>1259</v>
      </c>
      <c r="CP18" s="3" t="s">
        <v>1259</v>
      </c>
      <c r="CQ18" s="3" t="s">
        <v>1259</v>
      </c>
      <c r="CR18" s="3" t="s">
        <v>1259</v>
      </c>
      <c r="CS18" s="3" t="s">
        <v>1259</v>
      </c>
      <c r="CT18" s="3" t="s">
        <v>1259</v>
      </c>
      <c r="CU18" s="3" t="s">
        <v>1259</v>
      </c>
      <c r="CV18" s="3" t="s">
        <v>1259</v>
      </c>
      <c r="CW18" s="3" t="s">
        <v>1259</v>
      </c>
      <c r="CX18" s="3" t="s">
        <v>1259</v>
      </c>
      <c r="CY18" s="3" t="s">
        <v>1259</v>
      </c>
      <c r="CZ18" s="3" t="s">
        <v>1259</v>
      </c>
      <c r="DA18" s="3" t="s">
        <v>1259</v>
      </c>
      <c r="DB18" s="3" t="s">
        <v>1259</v>
      </c>
      <c r="DC18" s="3" t="s">
        <v>1259</v>
      </c>
      <c r="DD18" s="3" t="s">
        <v>1259</v>
      </c>
      <c r="DE18" s="3" t="s">
        <v>1259</v>
      </c>
      <c r="DF18" s="3" t="s">
        <v>1259</v>
      </c>
      <c r="DG18" s="3" t="s">
        <v>1259</v>
      </c>
      <c r="DH18" s="3" t="s">
        <v>1259</v>
      </c>
      <c r="DI18" s="3" t="s">
        <v>1259</v>
      </c>
      <c r="DJ18" s="3" t="s">
        <v>1259</v>
      </c>
      <c r="DK18" s="3" t="s">
        <v>1259</v>
      </c>
      <c r="DL18" s="3" t="s">
        <v>1259</v>
      </c>
      <c r="DM18" s="3" t="s">
        <v>1259</v>
      </c>
      <c r="DN18" s="3" t="s">
        <v>1259</v>
      </c>
      <c r="DO18" s="3" t="s">
        <v>1259</v>
      </c>
      <c r="DP18" s="3" t="s">
        <v>1259</v>
      </c>
      <c r="DQ18" s="3" t="s">
        <v>1259</v>
      </c>
      <c r="DR18" s="3" t="s">
        <v>1259</v>
      </c>
      <c r="DS18" s="3" t="s">
        <v>1259</v>
      </c>
      <c r="DT18" s="3" t="s">
        <v>1259</v>
      </c>
      <c r="DU18" s="3" t="s">
        <v>1259</v>
      </c>
      <c r="DV18" s="3" t="s">
        <v>1259</v>
      </c>
      <c r="DW18" s="3" t="s">
        <v>1259</v>
      </c>
      <c r="DX18" s="3" t="s">
        <v>1259</v>
      </c>
      <c r="DY18" s="3" t="s">
        <v>1259</v>
      </c>
      <c r="DZ18" s="3" t="s">
        <v>1259</v>
      </c>
      <c r="EA18" s="3" t="s">
        <v>1259</v>
      </c>
      <c r="EB18" s="3" t="s">
        <v>1259</v>
      </c>
      <c r="EC18" s="3" t="s">
        <v>1259</v>
      </c>
      <c r="ED18" s="3" t="s">
        <v>1259</v>
      </c>
      <c r="EE18" s="3" t="s">
        <v>1259</v>
      </c>
      <c r="EF18" s="3" t="s">
        <v>1259</v>
      </c>
      <c r="EG18" s="3" t="s">
        <v>1259</v>
      </c>
      <c r="EH18" s="3" t="s">
        <v>1259</v>
      </c>
      <c r="EI18" s="3" t="s">
        <v>1259</v>
      </c>
      <c r="EJ18" s="3" t="s">
        <v>1259</v>
      </c>
      <c r="EK18" s="3" t="s">
        <v>1259</v>
      </c>
      <c r="EL18" s="3" t="s">
        <v>1259</v>
      </c>
      <c r="EM18" s="3" t="s">
        <v>1259</v>
      </c>
      <c r="EN18" s="3" t="s">
        <v>1259</v>
      </c>
      <c r="EO18" s="3" t="s">
        <v>1259</v>
      </c>
      <c r="EP18" s="204">
        <v>2.2000000000000002</v>
      </c>
      <c r="EQ18" s="205">
        <v>6.6</v>
      </c>
      <c r="ER18" s="206">
        <v>3</v>
      </c>
      <c r="ES18" s="207">
        <v>6.2</v>
      </c>
      <c r="ET18" s="3" t="s">
        <v>1259</v>
      </c>
      <c r="EU18" s="3" t="s">
        <v>1259</v>
      </c>
      <c r="EV18" s="3" t="s">
        <v>1259</v>
      </c>
      <c r="EW18" s="3" t="s">
        <v>1259</v>
      </c>
      <c r="EX18" s="3" t="s">
        <v>1259</v>
      </c>
      <c r="EY18" s="3" t="s">
        <v>1259</v>
      </c>
      <c r="EZ18" s="3" t="s">
        <v>1259</v>
      </c>
      <c r="FA18" s="3" t="s">
        <v>1259</v>
      </c>
      <c r="FB18" s="3" t="s">
        <v>1259</v>
      </c>
      <c r="FC18" s="3" t="s">
        <v>1259</v>
      </c>
      <c r="FD18" s="3" t="s">
        <v>1259</v>
      </c>
      <c r="FE18" s="3" t="s">
        <v>1259</v>
      </c>
      <c r="FF18" s="3" t="s">
        <v>1259</v>
      </c>
      <c r="FG18" s="3" t="s">
        <v>1259</v>
      </c>
      <c r="FH18" s="3" t="s">
        <v>1259</v>
      </c>
      <c r="FI18" s="3" t="s">
        <v>1259</v>
      </c>
      <c r="FJ18" s="3" t="s">
        <v>1259</v>
      </c>
      <c r="FK18" s="3" t="s">
        <v>1259</v>
      </c>
      <c r="FL18" s="3" t="s">
        <v>1259</v>
      </c>
      <c r="FM18" s="3" t="s">
        <v>1259</v>
      </c>
      <c r="FN18" s="3" t="s">
        <v>1259</v>
      </c>
      <c r="FO18" s="3" t="s">
        <v>1259</v>
      </c>
      <c r="FP18" s="3" t="s">
        <v>1259</v>
      </c>
      <c r="FQ18" s="3" t="s">
        <v>1259</v>
      </c>
      <c r="FR18" s="3" t="s">
        <v>1259</v>
      </c>
      <c r="FS18" s="3" t="s">
        <v>1259</v>
      </c>
      <c r="FT18" s="3" t="s">
        <v>1259</v>
      </c>
      <c r="FU18" s="3" t="s">
        <v>1259</v>
      </c>
      <c r="FV18" s="3" t="s">
        <v>1259</v>
      </c>
      <c r="FW18" s="3" t="s">
        <v>1259</v>
      </c>
      <c r="FX18" s="3" t="s">
        <v>1259</v>
      </c>
      <c r="FY18" s="3" t="s">
        <v>1259</v>
      </c>
      <c r="FZ18" s="3" t="s">
        <v>1259</v>
      </c>
      <c r="GA18" s="3" t="s">
        <v>1259</v>
      </c>
      <c r="GB18" s="3" t="s">
        <v>1259</v>
      </c>
      <c r="GC18" s="3" t="s">
        <v>1259</v>
      </c>
      <c r="GD18" s="3" t="s">
        <v>1259</v>
      </c>
      <c r="GE18" s="3" t="s">
        <v>1259</v>
      </c>
      <c r="GF18" s="3" t="s">
        <v>1259</v>
      </c>
      <c r="GG18" s="3" t="s">
        <v>1259</v>
      </c>
      <c r="GH18" s="3" t="s">
        <v>1259</v>
      </c>
      <c r="GI18" s="3" t="s">
        <v>1259</v>
      </c>
      <c r="GJ18" s="3" t="s">
        <v>1259</v>
      </c>
      <c r="GK18" s="3" t="s">
        <v>1259</v>
      </c>
      <c r="GL18" s="3" t="s">
        <v>1259</v>
      </c>
      <c r="GM18" s="3" t="s">
        <v>1259</v>
      </c>
      <c r="GN18" s="3" t="s">
        <v>1259</v>
      </c>
      <c r="GO18" s="3" t="s">
        <v>1259</v>
      </c>
      <c r="GP18" s="3" t="s">
        <v>1259</v>
      </c>
      <c r="GQ18" s="3" t="s">
        <v>1259</v>
      </c>
      <c r="GR18" s="3" t="s">
        <v>1259</v>
      </c>
      <c r="GS18" s="3" t="s">
        <v>1259</v>
      </c>
      <c r="GT18" s="3" t="s">
        <v>1259</v>
      </c>
      <c r="GU18" s="3" t="s">
        <v>1259</v>
      </c>
      <c r="GV18" s="3" t="s">
        <v>1259</v>
      </c>
      <c r="GW18" s="3" t="s">
        <v>1259</v>
      </c>
      <c r="GX18" s="3" t="s">
        <v>1259</v>
      </c>
      <c r="GY18" s="3" t="s">
        <v>1259</v>
      </c>
      <c r="GZ18" s="3" t="s">
        <v>1259</v>
      </c>
      <c r="HA18" s="3" t="s">
        <v>1259</v>
      </c>
      <c r="HB18" s="3" t="s">
        <v>1259</v>
      </c>
      <c r="HC18" s="3" t="s">
        <v>1259</v>
      </c>
      <c r="HD18" s="3" t="s">
        <v>1259</v>
      </c>
      <c r="HE18" s="3" t="s">
        <v>1259</v>
      </c>
      <c r="HF18" s="3" t="s">
        <v>1259</v>
      </c>
      <c r="HG18" s="3" t="s">
        <v>1259</v>
      </c>
      <c r="HH18" s="3" t="s">
        <v>1259</v>
      </c>
      <c r="HI18" s="3" t="s">
        <v>1259</v>
      </c>
      <c r="HJ18" s="3" t="s">
        <v>1259</v>
      </c>
      <c r="HK18" s="3" t="s">
        <v>1259</v>
      </c>
      <c r="HL18" s="3" t="s">
        <v>1259</v>
      </c>
      <c r="HM18" s="3" t="s">
        <v>1259</v>
      </c>
      <c r="HN18" s="3" t="s">
        <v>1259</v>
      </c>
      <c r="HO18" s="3" t="s">
        <v>1259</v>
      </c>
      <c r="HP18" s="3" t="s">
        <v>1259</v>
      </c>
      <c r="HQ18" s="3" t="s">
        <v>1259</v>
      </c>
      <c r="HR18" s="3" t="s">
        <v>1259</v>
      </c>
      <c r="HS18" s="3" t="s">
        <v>1259</v>
      </c>
    </row>
    <row r="19" spans="1:227" x14ac:dyDescent="0.25">
      <c r="A19" s="4">
        <v>21550</v>
      </c>
      <c r="B19" s="3" t="s">
        <v>1259</v>
      </c>
      <c r="C19" s="3" t="s">
        <v>1259</v>
      </c>
      <c r="D19" s="3" t="s">
        <v>1259</v>
      </c>
      <c r="E19" s="3" t="s">
        <v>1259</v>
      </c>
      <c r="F19" s="3" t="s">
        <v>1259</v>
      </c>
      <c r="G19" s="3" t="s">
        <v>1259</v>
      </c>
      <c r="H19" s="3" t="s">
        <v>1259</v>
      </c>
      <c r="I19" s="3" t="s">
        <v>1259</v>
      </c>
      <c r="J19" s="3" t="s">
        <v>1259</v>
      </c>
      <c r="K19" s="3" t="s">
        <v>1259</v>
      </c>
      <c r="L19" s="3" t="s">
        <v>1259</v>
      </c>
      <c r="M19" s="3" t="s">
        <v>1259</v>
      </c>
      <c r="N19" s="3" t="s">
        <v>1259</v>
      </c>
      <c r="O19" s="3" t="s">
        <v>1259</v>
      </c>
      <c r="P19" s="3" t="s">
        <v>1259</v>
      </c>
      <c r="Q19" s="3" t="s">
        <v>1259</v>
      </c>
      <c r="R19" s="3" t="s">
        <v>1259</v>
      </c>
      <c r="S19" s="3" t="s">
        <v>1259</v>
      </c>
      <c r="T19" s="3" t="s">
        <v>1259</v>
      </c>
      <c r="U19" s="3" t="s">
        <v>1259</v>
      </c>
      <c r="V19" s="3" t="s">
        <v>1259</v>
      </c>
      <c r="W19" s="3" t="s">
        <v>1259</v>
      </c>
      <c r="X19" s="3" t="s">
        <v>1259</v>
      </c>
      <c r="Y19" s="3" t="s">
        <v>1259</v>
      </c>
      <c r="Z19" s="3" t="s">
        <v>1259</v>
      </c>
      <c r="AA19" s="3" t="s">
        <v>1259</v>
      </c>
      <c r="AB19" s="3" t="s">
        <v>1259</v>
      </c>
      <c r="AC19" s="3" t="s">
        <v>1259</v>
      </c>
      <c r="AD19" s="3" t="s">
        <v>1259</v>
      </c>
      <c r="AE19" s="3" t="s">
        <v>1259</v>
      </c>
      <c r="AF19" s="3" t="s">
        <v>1259</v>
      </c>
      <c r="AG19" s="3" t="s">
        <v>1259</v>
      </c>
      <c r="AH19" s="3" t="s">
        <v>1259</v>
      </c>
      <c r="AI19" s="3" t="s">
        <v>1259</v>
      </c>
      <c r="AJ19" s="3" t="s">
        <v>1259</v>
      </c>
      <c r="AK19" s="3" t="s">
        <v>1259</v>
      </c>
      <c r="AL19" s="3" t="s">
        <v>1259</v>
      </c>
      <c r="AM19" s="3" t="s">
        <v>1259</v>
      </c>
      <c r="AN19" s="3" t="s">
        <v>1259</v>
      </c>
      <c r="AO19" s="3" t="s">
        <v>1259</v>
      </c>
      <c r="AP19" s="3" t="s">
        <v>1259</v>
      </c>
      <c r="AQ19" s="3" t="s">
        <v>1259</v>
      </c>
      <c r="AR19" s="3" t="s">
        <v>1259</v>
      </c>
      <c r="AS19" s="3" t="s">
        <v>1259</v>
      </c>
      <c r="AT19" s="3" t="s">
        <v>1259</v>
      </c>
      <c r="AU19" s="3" t="s">
        <v>1259</v>
      </c>
      <c r="AV19" s="3" t="s">
        <v>1259</v>
      </c>
      <c r="AW19" s="3" t="s">
        <v>1259</v>
      </c>
      <c r="AX19" s="3" t="s">
        <v>1259</v>
      </c>
      <c r="AY19" s="3" t="s">
        <v>1259</v>
      </c>
      <c r="AZ19" s="3" t="s">
        <v>1259</v>
      </c>
      <c r="BA19" s="3" t="s">
        <v>1259</v>
      </c>
      <c r="BB19" s="3" t="s">
        <v>1259</v>
      </c>
      <c r="BC19" s="3" t="s">
        <v>1259</v>
      </c>
      <c r="BD19" s="3" t="s">
        <v>1259</v>
      </c>
      <c r="BE19" s="3" t="s">
        <v>1259</v>
      </c>
      <c r="BF19" s="3" t="s">
        <v>1259</v>
      </c>
      <c r="BG19" s="3" t="s">
        <v>1259</v>
      </c>
      <c r="BH19" s="3" t="s">
        <v>1259</v>
      </c>
      <c r="BI19" s="3" t="s">
        <v>1259</v>
      </c>
      <c r="BJ19" s="3" t="s">
        <v>1259</v>
      </c>
      <c r="BK19" s="3" t="s">
        <v>1259</v>
      </c>
      <c r="BL19" s="3" t="s">
        <v>1259</v>
      </c>
      <c r="BM19" s="3" t="s">
        <v>1259</v>
      </c>
      <c r="BN19" s="3" t="s">
        <v>1259</v>
      </c>
      <c r="BO19" s="3" t="s">
        <v>1259</v>
      </c>
      <c r="BP19" s="3" t="s">
        <v>1259</v>
      </c>
      <c r="BQ19" s="3" t="s">
        <v>1259</v>
      </c>
      <c r="BR19" s="3" t="s">
        <v>1259</v>
      </c>
      <c r="BS19" s="3" t="s">
        <v>1259</v>
      </c>
      <c r="BT19" s="3" t="s">
        <v>1259</v>
      </c>
      <c r="BU19" s="3" t="s">
        <v>1259</v>
      </c>
      <c r="BV19" s="3" t="s">
        <v>1259</v>
      </c>
      <c r="BW19" s="3" t="s">
        <v>1259</v>
      </c>
      <c r="BX19" s="3" t="s">
        <v>1259</v>
      </c>
      <c r="BY19" s="3" t="s">
        <v>1259</v>
      </c>
      <c r="BZ19" s="3" t="s">
        <v>1259</v>
      </c>
      <c r="CA19" s="3" t="s">
        <v>1259</v>
      </c>
      <c r="CB19" s="3" t="s">
        <v>1259</v>
      </c>
      <c r="CC19" s="3" t="s">
        <v>1259</v>
      </c>
      <c r="CD19" s="3" t="s">
        <v>1259</v>
      </c>
      <c r="CE19" s="3" t="s">
        <v>1259</v>
      </c>
      <c r="CF19" s="3" t="s">
        <v>1259</v>
      </c>
      <c r="CG19" s="3" t="s">
        <v>1259</v>
      </c>
      <c r="CH19" s="3" t="s">
        <v>1259</v>
      </c>
      <c r="CI19" s="3" t="s">
        <v>1259</v>
      </c>
      <c r="CJ19" s="3" t="s">
        <v>1259</v>
      </c>
      <c r="CK19" s="3" t="s">
        <v>1259</v>
      </c>
      <c r="CL19" s="3" t="s">
        <v>1259</v>
      </c>
      <c r="CM19" s="3" t="s">
        <v>1259</v>
      </c>
      <c r="CN19" s="3" t="s">
        <v>1259</v>
      </c>
      <c r="CO19" s="3" t="s">
        <v>1259</v>
      </c>
      <c r="CP19" s="3" t="s">
        <v>1259</v>
      </c>
      <c r="CQ19" s="3" t="s">
        <v>1259</v>
      </c>
      <c r="CR19" s="3" t="s">
        <v>1259</v>
      </c>
      <c r="CS19" s="3" t="s">
        <v>1259</v>
      </c>
      <c r="CT19" s="3" t="s">
        <v>1259</v>
      </c>
      <c r="CU19" s="3" t="s">
        <v>1259</v>
      </c>
      <c r="CV19" s="3" t="s">
        <v>1259</v>
      </c>
      <c r="CW19" s="3" t="s">
        <v>1259</v>
      </c>
      <c r="CX19" s="3" t="s">
        <v>1259</v>
      </c>
      <c r="CY19" s="3" t="s">
        <v>1259</v>
      </c>
      <c r="CZ19" s="3" t="s">
        <v>1259</v>
      </c>
      <c r="DA19" s="3" t="s">
        <v>1259</v>
      </c>
      <c r="DB19" s="3" t="s">
        <v>1259</v>
      </c>
      <c r="DC19" s="3" t="s">
        <v>1259</v>
      </c>
      <c r="DD19" s="3" t="s">
        <v>1259</v>
      </c>
      <c r="DE19" s="3" t="s">
        <v>1259</v>
      </c>
      <c r="DF19" s="3" t="s">
        <v>1259</v>
      </c>
      <c r="DG19" s="3" t="s">
        <v>1259</v>
      </c>
      <c r="DH19" s="3" t="s">
        <v>1259</v>
      </c>
      <c r="DI19" s="3" t="s">
        <v>1259</v>
      </c>
      <c r="DJ19" s="3" t="s">
        <v>1259</v>
      </c>
      <c r="DK19" s="3" t="s">
        <v>1259</v>
      </c>
      <c r="DL19" s="3" t="s">
        <v>1259</v>
      </c>
      <c r="DM19" s="3" t="s">
        <v>1259</v>
      </c>
      <c r="DN19" s="3" t="s">
        <v>1259</v>
      </c>
      <c r="DO19" s="3" t="s">
        <v>1259</v>
      </c>
      <c r="DP19" s="3" t="s">
        <v>1259</v>
      </c>
      <c r="DQ19" s="3" t="s">
        <v>1259</v>
      </c>
      <c r="DR19" s="3" t="s">
        <v>1259</v>
      </c>
      <c r="DS19" s="3" t="s">
        <v>1259</v>
      </c>
      <c r="DT19" s="3" t="s">
        <v>1259</v>
      </c>
      <c r="DU19" s="3" t="s">
        <v>1259</v>
      </c>
      <c r="DV19" s="3" t="s">
        <v>1259</v>
      </c>
      <c r="DW19" s="3" t="s">
        <v>1259</v>
      </c>
      <c r="DX19" s="3" t="s">
        <v>1259</v>
      </c>
      <c r="DY19" s="3" t="s">
        <v>1259</v>
      </c>
      <c r="DZ19" s="3" t="s">
        <v>1259</v>
      </c>
      <c r="EA19" s="3" t="s">
        <v>1259</v>
      </c>
      <c r="EB19" s="3" t="s">
        <v>1259</v>
      </c>
      <c r="EC19" s="3" t="s">
        <v>1259</v>
      </c>
      <c r="ED19" s="3" t="s">
        <v>1259</v>
      </c>
      <c r="EE19" s="3" t="s">
        <v>1259</v>
      </c>
      <c r="EF19" s="3" t="s">
        <v>1259</v>
      </c>
      <c r="EG19" s="3" t="s">
        <v>1259</v>
      </c>
      <c r="EH19" s="3" t="s">
        <v>1259</v>
      </c>
      <c r="EI19" s="3" t="s">
        <v>1259</v>
      </c>
      <c r="EJ19" s="3" t="s">
        <v>1259</v>
      </c>
      <c r="EK19" s="3" t="s">
        <v>1259</v>
      </c>
      <c r="EL19" s="3" t="s">
        <v>1259</v>
      </c>
      <c r="EM19" s="3" t="s">
        <v>1259</v>
      </c>
      <c r="EN19" s="3" t="s">
        <v>1259</v>
      </c>
      <c r="EO19" s="3" t="s">
        <v>1259</v>
      </c>
      <c r="EP19" s="3" t="s">
        <v>1259</v>
      </c>
      <c r="EQ19" s="3" t="s">
        <v>1259</v>
      </c>
      <c r="ER19" s="3" t="s">
        <v>1259</v>
      </c>
      <c r="ES19" s="3" t="s">
        <v>1259</v>
      </c>
      <c r="ET19" s="3" t="s">
        <v>1259</v>
      </c>
      <c r="EU19" s="3" t="s">
        <v>1259</v>
      </c>
      <c r="EV19" s="3" t="s">
        <v>1259</v>
      </c>
      <c r="EW19" s="3" t="s">
        <v>1259</v>
      </c>
      <c r="EX19" s="3" t="s">
        <v>1259</v>
      </c>
      <c r="EY19" s="3" t="s">
        <v>1259</v>
      </c>
      <c r="EZ19" s="3" t="s">
        <v>1259</v>
      </c>
      <c r="FA19" s="3" t="s">
        <v>1259</v>
      </c>
      <c r="FB19" s="3" t="s">
        <v>1259</v>
      </c>
      <c r="FC19" s="3" t="s">
        <v>1259</v>
      </c>
      <c r="FD19" s="3" t="s">
        <v>1259</v>
      </c>
      <c r="FE19" s="3" t="s">
        <v>1259</v>
      </c>
      <c r="FF19" s="3" t="s">
        <v>1259</v>
      </c>
      <c r="FG19" s="3" t="s">
        <v>1259</v>
      </c>
      <c r="FH19" s="3" t="s">
        <v>1259</v>
      </c>
      <c r="FI19" s="3" t="s">
        <v>1259</v>
      </c>
      <c r="FJ19" s="3" t="s">
        <v>1259</v>
      </c>
      <c r="FK19" s="3" t="s">
        <v>1259</v>
      </c>
      <c r="FL19" s="3" t="s">
        <v>1259</v>
      </c>
      <c r="FM19" s="3" t="s">
        <v>1259</v>
      </c>
      <c r="FN19" s="3" t="s">
        <v>1259</v>
      </c>
      <c r="FO19" s="3" t="s">
        <v>1259</v>
      </c>
      <c r="FP19" s="3" t="s">
        <v>1259</v>
      </c>
      <c r="FQ19" s="3" t="s">
        <v>1259</v>
      </c>
      <c r="FR19" s="3" t="s">
        <v>1259</v>
      </c>
      <c r="FS19" s="3" t="s">
        <v>1259</v>
      </c>
      <c r="FT19" s="3" t="s">
        <v>1259</v>
      </c>
      <c r="FU19" s="3" t="s">
        <v>1259</v>
      </c>
      <c r="FV19" s="3" t="s">
        <v>1259</v>
      </c>
      <c r="FW19" s="3" t="s">
        <v>1259</v>
      </c>
      <c r="FX19" s="3" t="s">
        <v>1259</v>
      </c>
      <c r="FY19" s="3" t="s">
        <v>1259</v>
      </c>
      <c r="FZ19" s="3" t="s">
        <v>1259</v>
      </c>
      <c r="GA19" s="3" t="s">
        <v>1259</v>
      </c>
      <c r="GB19" s="3" t="s">
        <v>1259</v>
      </c>
      <c r="GC19" s="3" t="s">
        <v>1259</v>
      </c>
      <c r="GD19" s="3" t="s">
        <v>1259</v>
      </c>
      <c r="GE19" s="3" t="s">
        <v>1259</v>
      </c>
      <c r="GF19" s="3" t="s">
        <v>1259</v>
      </c>
      <c r="GG19" s="3" t="s">
        <v>1259</v>
      </c>
      <c r="GH19" s="3" t="s">
        <v>1259</v>
      </c>
      <c r="GI19" s="3" t="s">
        <v>1259</v>
      </c>
      <c r="GJ19" s="3" t="s">
        <v>1259</v>
      </c>
      <c r="GK19" s="3" t="s">
        <v>1259</v>
      </c>
      <c r="GL19" s="3" t="s">
        <v>1259</v>
      </c>
      <c r="GM19" s="3" t="s">
        <v>1259</v>
      </c>
      <c r="GN19" s="3" t="s">
        <v>1259</v>
      </c>
      <c r="GO19" s="3" t="s">
        <v>1259</v>
      </c>
      <c r="GP19" s="3" t="s">
        <v>1259</v>
      </c>
      <c r="GQ19" s="3" t="s">
        <v>1259</v>
      </c>
      <c r="GR19" s="3" t="s">
        <v>1259</v>
      </c>
      <c r="GS19" s="3" t="s">
        <v>1259</v>
      </c>
      <c r="GT19" s="3" t="s">
        <v>1259</v>
      </c>
      <c r="GU19" s="3" t="s">
        <v>1259</v>
      </c>
      <c r="GV19" s="3" t="s">
        <v>1259</v>
      </c>
      <c r="GW19" s="3" t="s">
        <v>1259</v>
      </c>
      <c r="GX19" s="3" t="s">
        <v>1259</v>
      </c>
      <c r="GY19" s="3" t="s">
        <v>1259</v>
      </c>
      <c r="GZ19" s="3" t="s">
        <v>1259</v>
      </c>
      <c r="HA19" s="3" t="s">
        <v>1259</v>
      </c>
      <c r="HB19" s="3" t="s">
        <v>1259</v>
      </c>
      <c r="HC19" s="3" t="s">
        <v>1259</v>
      </c>
      <c r="HD19" s="3" t="s">
        <v>1259</v>
      </c>
      <c r="HE19" s="3" t="s">
        <v>1259</v>
      </c>
      <c r="HF19" s="3" t="s">
        <v>1259</v>
      </c>
      <c r="HG19" s="3" t="s">
        <v>1259</v>
      </c>
      <c r="HH19" s="3" t="s">
        <v>1259</v>
      </c>
      <c r="HI19" s="3" t="s">
        <v>1259</v>
      </c>
      <c r="HJ19" s="3" t="s">
        <v>1259</v>
      </c>
      <c r="HK19" s="3" t="s">
        <v>1259</v>
      </c>
      <c r="HL19" s="3" t="s">
        <v>1259</v>
      </c>
      <c r="HM19" s="3" t="s">
        <v>1259</v>
      </c>
      <c r="HN19" s="3" t="s">
        <v>1259</v>
      </c>
      <c r="HO19" s="3" t="s">
        <v>1259</v>
      </c>
      <c r="HP19" s="3" t="s">
        <v>1259</v>
      </c>
      <c r="HQ19" s="3" t="s">
        <v>1259</v>
      </c>
      <c r="HR19" s="3" t="s">
        <v>1259</v>
      </c>
      <c r="HS19" s="3" t="s">
        <v>1259</v>
      </c>
    </row>
    <row r="20" spans="1:227" x14ac:dyDescent="0.25">
      <c r="A20" s="4">
        <v>21640</v>
      </c>
      <c r="B20" s="3" t="s">
        <v>1259</v>
      </c>
      <c r="C20" s="3" t="s">
        <v>1259</v>
      </c>
      <c r="D20" s="3" t="s">
        <v>1259</v>
      </c>
      <c r="E20" s="3" t="s">
        <v>1259</v>
      </c>
      <c r="F20" s="3" t="s">
        <v>1259</v>
      </c>
      <c r="G20" s="3" t="s">
        <v>1259</v>
      </c>
      <c r="H20" s="3" t="s">
        <v>1259</v>
      </c>
      <c r="I20" s="3" t="s">
        <v>1259</v>
      </c>
      <c r="J20" s="3" t="s">
        <v>1259</v>
      </c>
      <c r="K20" s="3" t="s">
        <v>1259</v>
      </c>
      <c r="L20" s="3" t="s">
        <v>1259</v>
      </c>
      <c r="M20" s="3" t="s">
        <v>1259</v>
      </c>
      <c r="N20" s="3" t="s">
        <v>1259</v>
      </c>
      <c r="O20" s="3" t="s">
        <v>1259</v>
      </c>
      <c r="P20" s="3" t="s">
        <v>1259</v>
      </c>
      <c r="Q20" s="3" t="s">
        <v>1259</v>
      </c>
      <c r="R20" s="3" t="s">
        <v>1259</v>
      </c>
      <c r="S20" s="3" t="s">
        <v>1259</v>
      </c>
      <c r="T20" s="3" t="s">
        <v>1259</v>
      </c>
      <c r="U20" s="3" t="s">
        <v>1259</v>
      </c>
      <c r="V20" s="3" t="s">
        <v>1259</v>
      </c>
      <c r="W20" s="3" t="s">
        <v>1259</v>
      </c>
      <c r="X20" s="3" t="s">
        <v>1259</v>
      </c>
      <c r="Y20" s="3" t="s">
        <v>1259</v>
      </c>
      <c r="Z20" s="3" t="s">
        <v>1259</v>
      </c>
      <c r="AA20" s="3" t="s">
        <v>1259</v>
      </c>
      <c r="AB20" s="3" t="s">
        <v>1259</v>
      </c>
      <c r="AC20" s="3" t="s">
        <v>1259</v>
      </c>
      <c r="AD20" s="3" t="s">
        <v>1259</v>
      </c>
      <c r="AE20" s="3" t="s">
        <v>1259</v>
      </c>
      <c r="AF20" s="3" t="s">
        <v>1259</v>
      </c>
      <c r="AG20" s="3" t="s">
        <v>1259</v>
      </c>
      <c r="AH20" s="3" t="s">
        <v>1259</v>
      </c>
      <c r="AI20" s="3" t="s">
        <v>1259</v>
      </c>
      <c r="AJ20" s="3" t="s">
        <v>1259</v>
      </c>
      <c r="AK20" s="3" t="s">
        <v>1259</v>
      </c>
      <c r="AL20" s="3" t="s">
        <v>1259</v>
      </c>
      <c r="AM20" s="3" t="s">
        <v>1259</v>
      </c>
      <c r="AN20" s="3" t="s">
        <v>1259</v>
      </c>
      <c r="AO20" s="3" t="s">
        <v>1259</v>
      </c>
      <c r="AP20" s="3" t="s">
        <v>1259</v>
      </c>
      <c r="AQ20" s="3" t="s">
        <v>1259</v>
      </c>
      <c r="AR20" s="3" t="s">
        <v>1259</v>
      </c>
      <c r="AS20" s="3" t="s">
        <v>1259</v>
      </c>
      <c r="AT20" s="3" t="s">
        <v>1259</v>
      </c>
      <c r="AU20" s="3" t="s">
        <v>1259</v>
      </c>
      <c r="AV20" s="3" t="s">
        <v>1259</v>
      </c>
      <c r="AW20" s="3" t="s">
        <v>1259</v>
      </c>
      <c r="AX20" s="3" t="s">
        <v>1259</v>
      </c>
      <c r="AY20" s="3" t="s">
        <v>1259</v>
      </c>
      <c r="AZ20" s="3" t="s">
        <v>1259</v>
      </c>
      <c r="BA20" s="3" t="s">
        <v>1259</v>
      </c>
      <c r="BB20" s="3" t="s">
        <v>1259</v>
      </c>
      <c r="BC20" s="3" t="s">
        <v>1259</v>
      </c>
      <c r="BD20" s="3" t="s">
        <v>1259</v>
      </c>
      <c r="BE20" s="3" t="s">
        <v>1259</v>
      </c>
      <c r="BF20" s="3" t="s">
        <v>1259</v>
      </c>
      <c r="BG20" s="3" t="s">
        <v>1259</v>
      </c>
      <c r="BH20" s="3" t="s">
        <v>1259</v>
      </c>
      <c r="BI20" s="3" t="s">
        <v>1259</v>
      </c>
      <c r="BJ20" s="3" t="s">
        <v>1259</v>
      </c>
      <c r="BK20" s="3" t="s">
        <v>1259</v>
      </c>
      <c r="BL20" s="3" t="s">
        <v>1259</v>
      </c>
      <c r="BM20" s="3" t="s">
        <v>1259</v>
      </c>
      <c r="BN20" s="3" t="s">
        <v>1259</v>
      </c>
      <c r="BO20" s="3" t="s">
        <v>1259</v>
      </c>
      <c r="BP20" s="3" t="s">
        <v>1259</v>
      </c>
      <c r="BQ20" s="3" t="s">
        <v>1259</v>
      </c>
      <c r="BR20" s="3" t="s">
        <v>1259</v>
      </c>
      <c r="BS20" s="3" t="s">
        <v>1259</v>
      </c>
      <c r="BT20" s="3" t="s">
        <v>1259</v>
      </c>
      <c r="BU20" s="3" t="s">
        <v>1259</v>
      </c>
      <c r="BV20" s="3" t="s">
        <v>1259</v>
      </c>
      <c r="BW20" s="3" t="s">
        <v>1259</v>
      </c>
      <c r="BX20" s="3" t="s">
        <v>1259</v>
      </c>
      <c r="BY20" s="3" t="s">
        <v>1259</v>
      </c>
      <c r="BZ20" s="3" t="s">
        <v>1259</v>
      </c>
      <c r="CA20" s="3" t="s">
        <v>1259</v>
      </c>
      <c r="CB20" s="3" t="s">
        <v>1259</v>
      </c>
      <c r="CC20" s="3" t="s">
        <v>1259</v>
      </c>
      <c r="CD20" s="3" t="s">
        <v>1259</v>
      </c>
      <c r="CE20" s="3" t="s">
        <v>1259</v>
      </c>
      <c r="CF20" s="3" t="s">
        <v>1259</v>
      </c>
      <c r="CG20" s="3" t="s">
        <v>1259</v>
      </c>
      <c r="CH20" s="3" t="s">
        <v>1259</v>
      </c>
      <c r="CI20" s="3" t="s">
        <v>1259</v>
      </c>
      <c r="CJ20" s="3" t="s">
        <v>1259</v>
      </c>
      <c r="CK20" s="3" t="s">
        <v>1259</v>
      </c>
      <c r="CL20" s="3" t="s">
        <v>1259</v>
      </c>
      <c r="CM20" s="3" t="s">
        <v>1259</v>
      </c>
      <c r="CN20" s="3" t="s">
        <v>1259</v>
      </c>
      <c r="CO20" s="3" t="s">
        <v>1259</v>
      </c>
      <c r="CP20" s="3" t="s">
        <v>1259</v>
      </c>
      <c r="CQ20" s="3" t="s">
        <v>1259</v>
      </c>
      <c r="CR20" s="3" t="s">
        <v>1259</v>
      </c>
      <c r="CS20" s="3" t="s">
        <v>1259</v>
      </c>
      <c r="CT20" s="3" t="s">
        <v>1259</v>
      </c>
      <c r="CU20" s="3" t="s">
        <v>1259</v>
      </c>
      <c r="CV20" s="3" t="s">
        <v>1259</v>
      </c>
      <c r="CW20" s="3" t="s">
        <v>1259</v>
      </c>
      <c r="CX20" s="3" t="s">
        <v>1259</v>
      </c>
      <c r="CY20" s="3" t="s">
        <v>1259</v>
      </c>
      <c r="CZ20" s="3" t="s">
        <v>1259</v>
      </c>
      <c r="DA20" s="3" t="s">
        <v>1259</v>
      </c>
      <c r="DB20" s="3" t="s">
        <v>1259</v>
      </c>
      <c r="DC20" s="3" t="s">
        <v>1259</v>
      </c>
      <c r="DD20" s="3" t="s">
        <v>1259</v>
      </c>
      <c r="DE20" s="3" t="s">
        <v>1259</v>
      </c>
      <c r="DF20" s="3" t="s">
        <v>1259</v>
      </c>
      <c r="DG20" s="3" t="s">
        <v>1259</v>
      </c>
      <c r="DH20" s="3" t="s">
        <v>1259</v>
      </c>
      <c r="DI20" s="3" t="s">
        <v>1259</v>
      </c>
      <c r="DJ20" s="3" t="s">
        <v>1259</v>
      </c>
      <c r="DK20" s="3" t="s">
        <v>1259</v>
      </c>
      <c r="DL20" s="3" t="s">
        <v>1259</v>
      </c>
      <c r="DM20" s="3" t="s">
        <v>1259</v>
      </c>
      <c r="DN20" s="3" t="s">
        <v>1259</v>
      </c>
      <c r="DO20" s="3" t="s">
        <v>1259</v>
      </c>
      <c r="DP20" s="3" t="s">
        <v>1259</v>
      </c>
      <c r="DQ20" s="3" t="s">
        <v>1259</v>
      </c>
      <c r="DR20" s="3" t="s">
        <v>1259</v>
      </c>
      <c r="DS20" s="3" t="s">
        <v>1259</v>
      </c>
      <c r="DT20" s="3" t="s">
        <v>1259</v>
      </c>
      <c r="DU20" s="3" t="s">
        <v>1259</v>
      </c>
      <c r="DV20" s="3" t="s">
        <v>1259</v>
      </c>
      <c r="DW20" s="3" t="s">
        <v>1259</v>
      </c>
      <c r="DX20" s="3" t="s">
        <v>1259</v>
      </c>
      <c r="DY20" s="3" t="s">
        <v>1259</v>
      </c>
      <c r="DZ20" s="3" t="s">
        <v>1259</v>
      </c>
      <c r="EA20" s="3" t="s">
        <v>1259</v>
      </c>
      <c r="EB20" s="3" t="s">
        <v>1259</v>
      </c>
      <c r="EC20" s="3" t="s">
        <v>1259</v>
      </c>
      <c r="ED20" s="3" t="s">
        <v>1259</v>
      </c>
      <c r="EE20" s="3" t="s">
        <v>1259</v>
      </c>
      <c r="EF20" s="3" t="s">
        <v>1259</v>
      </c>
      <c r="EG20" s="3" t="s">
        <v>1259</v>
      </c>
      <c r="EH20" s="3" t="s">
        <v>1259</v>
      </c>
      <c r="EI20" s="3" t="s">
        <v>1259</v>
      </c>
      <c r="EJ20" s="3" t="s">
        <v>1259</v>
      </c>
      <c r="EK20" s="3" t="s">
        <v>1259</v>
      </c>
      <c r="EL20" s="3" t="s">
        <v>1259</v>
      </c>
      <c r="EM20" s="3" t="s">
        <v>1259</v>
      </c>
      <c r="EN20" s="3" t="s">
        <v>1259</v>
      </c>
      <c r="EO20" s="3" t="s">
        <v>1259</v>
      </c>
      <c r="EP20" s="204">
        <v>2.5</v>
      </c>
      <c r="EQ20" s="205">
        <v>7.1</v>
      </c>
      <c r="ER20" s="206">
        <v>3.3</v>
      </c>
      <c r="ES20" s="207">
        <v>7</v>
      </c>
      <c r="ET20" s="3" t="s">
        <v>1259</v>
      </c>
      <c r="EU20" s="3" t="s">
        <v>1259</v>
      </c>
      <c r="EV20" s="3" t="s">
        <v>1259</v>
      </c>
      <c r="EW20" s="3" t="s">
        <v>1259</v>
      </c>
      <c r="EX20" s="3" t="s">
        <v>1259</v>
      </c>
      <c r="EY20" s="3" t="s">
        <v>1259</v>
      </c>
      <c r="EZ20" s="3" t="s">
        <v>1259</v>
      </c>
      <c r="FA20" s="3" t="s">
        <v>1259</v>
      </c>
      <c r="FB20" s="3" t="s">
        <v>1259</v>
      </c>
      <c r="FC20" s="3" t="s">
        <v>1259</v>
      </c>
      <c r="FD20" s="3" t="s">
        <v>1259</v>
      </c>
      <c r="FE20" s="3" t="s">
        <v>1259</v>
      </c>
      <c r="FF20" s="3" t="s">
        <v>1259</v>
      </c>
      <c r="FG20" s="3" t="s">
        <v>1259</v>
      </c>
      <c r="FH20" s="3" t="s">
        <v>1259</v>
      </c>
      <c r="FI20" s="3" t="s">
        <v>1259</v>
      </c>
      <c r="FJ20" s="3" t="s">
        <v>1259</v>
      </c>
      <c r="FK20" s="3" t="s">
        <v>1259</v>
      </c>
      <c r="FL20" s="3" t="s">
        <v>1259</v>
      </c>
      <c r="FM20" s="3" t="s">
        <v>1259</v>
      </c>
      <c r="FN20" s="3" t="s">
        <v>1259</v>
      </c>
      <c r="FO20" s="3" t="s">
        <v>1259</v>
      </c>
      <c r="FP20" s="3" t="s">
        <v>1259</v>
      </c>
      <c r="FQ20" s="3" t="s">
        <v>1259</v>
      </c>
      <c r="FR20" s="3" t="s">
        <v>1259</v>
      </c>
      <c r="FS20" s="3" t="s">
        <v>1259</v>
      </c>
      <c r="FT20" s="3" t="s">
        <v>1259</v>
      </c>
      <c r="FU20" s="3" t="s">
        <v>1259</v>
      </c>
      <c r="FV20" s="3" t="s">
        <v>1259</v>
      </c>
      <c r="FW20" s="3" t="s">
        <v>1259</v>
      </c>
      <c r="FX20" s="3" t="s">
        <v>1259</v>
      </c>
      <c r="FY20" s="3" t="s">
        <v>1259</v>
      </c>
      <c r="FZ20" s="3" t="s">
        <v>1259</v>
      </c>
      <c r="GA20" s="3" t="s">
        <v>1259</v>
      </c>
      <c r="GB20" s="3" t="s">
        <v>1259</v>
      </c>
      <c r="GC20" s="3" t="s">
        <v>1259</v>
      </c>
      <c r="GD20" s="3" t="s">
        <v>1259</v>
      </c>
      <c r="GE20" s="3" t="s">
        <v>1259</v>
      </c>
      <c r="GF20" s="3" t="s">
        <v>1259</v>
      </c>
      <c r="GG20" s="3" t="s">
        <v>1259</v>
      </c>
      <c r="GH20" s="3" t="s">
        <v>1259</v>
      </c>
      <c r="GI20" s="3" t="s">
        <v>1259</v>
      </c>
      <c r="GJ20" s="3" t="s">
        <v>1259</v>
      </c>
      <c r="GK20" s="3" t="s">
        <v>1259</v>
      </c>
      <c r="GL20" s="3" t="s">
        <v>1259</v>
      </c>
      <c r="GM20" s="3" t="s">
        <v>1259</v>
      </c>
      <c r="GN20" s="3" t="s">
        <v>1259</v>
      </c>
      <c r="GO20" s="3" t="s">
        <v>1259</v>
      </c>
      <c r="GP20" s="3" t="s">
        <v>1259</v>
      </c>
      <c r="GQ20" s="3" t="s">
        <v>1259</v>
      </c>
      <c r="GR20" s="3" t="s">
        <v>1259</v>
      </c>
      <c r="GS20" s="3" t="s">
        <v>1259</v>
      </c>
      <c r="GT20" s="3" t="s">
        <v>1259</v>
      </c>
      <c r="GU20" s="3" t="s">
        <v>1259</v>
      </c>
      <c r="GV20" s="3" t="s">
        <v>1259</v>
      </c>
      <c r="GW20" s="3" t="s">
        <v>1259</v>
      </c>
      <c r="GX20" s="3" t="s">
        <v>1259</v>
      </c>
      <c r="GY20" s="3" t="s">
        <v>1259</v>
      </c>
      <c r="GZ20" s="3" t="s">
        <v>1259</v>
      </c>
      <c r="HA20" s="3" t="s">
        <v>1259</v>
      </c>
      <c r="HB20" s="3" t="s">
        <v>1259</v>
      </c>
      <c r="HC20" s="3" t="s">
        <v>1259</v>
      </c>
      <c r="HD20" s="3" t="s">
        <v>1259</v>
      </c>
      <c r="HE20" s="3" t="s">
        <v>1259</v>
      </c>
      <c r="HF20" s="3" t="s">
        <v>1259</v>
      </c>
      <c r="HG20" s="3" t="s">
        <v>1259</v>
      </c>
      <c r="HH20" s="3" t="s">
        <v>1259</v>
      </c>
      <c r="HI20" s="3" t="s">
        <v>1259</v>
      </c>
      <c r="HJ20" s="3" t="s">
        <v>1259</v>
      </c>
      <c r="HK20" s="3" t="s">
        <v>1259</v>
      </c>
      <c r="HL20" s="3" t="s">
        <v>1259</v>
      </c>
      <c r="HM20" s="3" t="s">
        <v>1259</v>
      </c>
      <c r="HN20" s="3" t="s">
        <v>1259</v>
      </c>
      <c r="HO20" s="3" t="s">
        <v>1259</v>
      </c>
      <c r="HP20" s="3" t="s">
        <v>1259</v>
      </c>
      <c r="HQ20" s="3" t="s">
        <v>1259</v>
      </c>
      <c r="HR20" s="3" t="s">
        <v>1259</v>
      </c>
      <c r="HS20" s="3" t="s">
        <v>1259</v>
      </c>
    </row>
    <row r="21" spans="1:227" x14ac:dyDescent="0.25">
      <c r="A21" s="4">
        <v>21731</v>
      </c>
      <c r="B21" s="3" t="s">
        <v>1259</v>
      </c>
      <c r="C21" s="3" t="s">
        <v>1259</v>
      </c>
      <c r="D21" s="3" t="s">
        <v>1259</v>
      </c>
      <c r="E21" s="3" t="s">
        <v>1259</v>
      </c>
      <c r="F21" s="3" t="s">
        <v>1259</v>
      </c>
      <c r="G21" s="3" t="s">
        <v>1259</v>
      </c>
      <c r="H21" s="3" t="s">
        <v>1259</v>
      </c>
      <c r="I21" s="3" t="s">
        <v>1259</v>
      </c>
      <c r="J21" s="3" t="s">
        <v>1259</v>
      </c>
      <c r="K21" s="3" t="s">
        <v>1259</v>
      </c>
      <c r="L21" s="3" t="s">
        <v>1259</v>
      </c>
      <c r="M21" s="3" t="s">
        <v>1259</v>
      </c>
      <c r="N21" s="3" t="s">
        <v>1259</v>
      </c>
      <c r="O21" s="3" t="s">
        <v>1259</v>
      </c>
      <c r="P21" s="3" t="s">
        <v>1259</v>
      </c>
      <c r="Q21" s="3" t="s">
        <v>1259</v>
      </c>
      <c r="R21" s="3" t="s">
        <v>1259</v>
      </c>
      <c r="S21" s="3" t="s">
        <v>1259</v>
      </c>
      <c r="T21" s="3" t="s">
        <v>1259</v>
      </c>
      <c r="U21" s="3" t="s">
        <v>1259</v>
      </c>
      <c r="V21" s="3" t="s">
        <v>1259</v>
      </c>
      <c r="W21" s="3" t="s">
        <v>1259</v>
      </c>
      <c r="X21" s="3" t="s">
        <v>1259</v>
      </c>
      <c r="Y21" s="3" t="s">
        <v>1259</v>
      </c>
      <c r="Z21" s="3" t="s">
        <v>1259</v>
      </c>
      <c r="AA21" s="3" t="s">
        <v>1259</v>
      </c>
      <c r="AB21" s="3" t="s">
        <v>1259</v>
      </c>
      <c r="AC21" s="3" t="s">
        <v>1259</v>
      </c>
      <c r="AD21" s="3" t="s">
        <v>1259</v>
      </c>
      <c r="AE21" s="3" t="s">
        <v>1259</v>
      </c>
      <c r="AF21" s="3" t="s">
        <v>1259</v>
      </c>
      <c r="AG21" s="3" t="s">
        <v>1259</v>
      </c>
      <c r="AH21" s="3" t="s">
        <v>1259</v>
      </c>
      <c r="AI21" s="3" t="s">
        <v>1259</v>
      </c>
      <c r="AJ21" s="3" t="s">
        <v>1259</v>
      </c>
      <c r="AK21" s="3" t="s">
        <v>1259</v>
      </c>
      <c r="AL21" s="3" t="s">
        <v>1259</v>
      </c>
      <c r="AM21" s="3" t="s">
        <v>1259</v>
      </c>
      <c r="AN21" s="3" t="s">
        <v>1259</v>
      </c>
      <c r="AO21" s="3" t="s">
        <v>1259</v>
      </c>
      <c r="AP21" s="3" t="s">
        <v>1259</v>
      </c>
      <c r="AQ21" s="3" t="s">
        <v>1259</v>
      </c>
      <c r="AR21" s="3" t="s">
        <v>1259</v>
      </c>
      <c r="AS21" s="3" t="s">
        <v>1259</v>
      </c>
      <c r="AT21" s="3" t="s">
        <v>1259</v>
      </c>
      <c r="AU21" s="3" t="s">
        <v>1259</v>
      </c>
      <c r="AV21" s="3" t="s">
        <v>1259</v>
      </c>
      <c r="AW21" s="3" t="s">
        <v>1259</v>
      </c>
      <c r="AX21" s="3" t="s">
        <v>1259</v>
      </c>
      <c r="AY21" s="3" t="s">
        <v>1259</v>
      </c>
      <c r="AZ21" s="3" t="s">
        <v>1259</v>
      </c>
      <c r="BA21" s="3" t="s">
        <v>1259</v>
      </c>
      <c r="BB21" s="3" t="s">
        <v>1259</v>
      </c>
      <c r="BC21" s="3" t="s">
        <v>1259</v>
      </c>
      <c r="BD21" s="3" t="s">
        <v>1259</v>
      </c>
      <c r="BE21" s="3" t="s">
        <v>1259</v>
      </c>
      <c r="BF21" s="3" t="s">
        <v>1259</v>
      </c>
      <c r="BG21" s="3" t="s">
        <v>1259</v>
      </c>
      <c r="BH21" s="3" t="s">
        <v>1259</v>
      </c>
      <c r="BI21" s="3" t="s">
        <v>1259</v>
      </c>
      <c r="BJ21" s="3" t="s">
        <v>1259</v>
      </c>
      <c r="BK21" s="3" t="s">
        <v>1259</v>
      </c>
      <c r="BL21" s="3" t="s">
        <v>1259</v>
      </c>
      <c r="BM21" s="3" t="s">
        <v>1259</v>
      </c>
      <c r="BN21" s="3" t="s">
        <v>1259</v>
      </c>
      <c r="BO21" s="3" t="s">
        <v>1259</v>
      </c>
      <c r="BP21" s="3" t="s">
        <v>1259</v>
      </c>
      <c r="BQ21" s="3" t="s">
        <v>1259</v>
      </c>
      <c r="BR21" s="3" t="s">
        <v>1259</v>
      </c>
      <c r="BS21" s="3" t="s">
        <v>1259</v>
      </c>
      <c r="BT21" s="3" t="s">
        <v>1259</v>
      </c>
      <c r="BU21" s="3" t="s">
        <v>1259</v>
      </c>
      <c r="BV21" s="3" t="s">
        <v>1259</v>
      </c>
      <c r="BW21" s="3" t="s">
        <v>1259</v>
      </c>
      <c r="BX21" s="3" t="s">
        <v>1259</v>
      </c>
      <c r="BY21" s="3" t="s">
        <v>1259</v>
      </c>
      <c r="BZ21" s="3" t="s">
        <v>1259</v>
      </c>
      <c r="CA21" s="3" t="s">
        <v>1259</v>
      </c>
      <c r="CB21" s="3" t="s">
        <v>1259</v>
      </c>
      <c r="CC21" s="3" t="s">
        <v>1259</v>
      </c>
      <c r="CD21" s="3" t="s">
        <v>1259</v>
      </c>
      <c r="CE21" s="3" t="s">
        <v>1259</v>
      </c>
      <c r="CF21" s="3" t="s">
        <v>1259</v>
      </c>
      <c r="CG21" s="3" t="s">
        <v>1259</v>
      </c>
      <c r="CH21" s="3" t="s">
        <v>1259</v>
      </c>
      <c r="CI21" s="3" t="s">
        <v>1259</v>
      </c>
      <c r="CJ21" s="3" t="s">
        <v>1259</v>
      </c>
      <c r="CK21" s="3" t="s">
        <v>1259</v>
      </c>
      <c r="CL21" s="3" t="s">
        <v>1259</v>
      </c>
      <c r="CM21" s="3" t="s">
        <v>1259</v>
      </c>
      <c r="CN21" s="3" t="s">
        <v>1259</v>
      </c>
      <c r="CO21" s="3" t="s">
        <v>1259</v>
      </c>
      <c r="CP21" s="3" t="s">
        <v>1259</v>
      </c>
      <c r="CQ21" s="3" t="s">
        <v>1259</v>
      </c>
      <c r="CR21" s="3" t="s">
        <v>1259</v>
      </c>
      <c r="CS21" s="3" t="s">
        <v>1259</v>
      </c>
      <c r="CT21" s="3" t="s">
        <v>1259</v>
      </c>
      <c r="CU21" s="3" t="s">
        <v>1259</v>
      </c>
      <c r="CV21" s="3" t="s">
        <v>1259</v>
      </c>
      <c r="CW21" s="3" t="s">
        <v>1259</v>
      </c>
      <c r="CX21" s="3" t="s">
        <v>1259</v>
      </c>
      <c r="CY21" s="3" t="s">
        <v>1259</v>
      </c>
      <c r="CZ21" s="3" t="s">
        <v>1259</v>
      </c>
      <c r="DA21" s="3" t="s">
        <v>1259</v>
      </c>
      <c r="DB21" s="3" t="s">
        <v>1259</v>
      </c>
      <c r="DC21" s="3" t="s">
        <v>1259</v>
      </c>
      <c r="DD21" s="3" t="s">
        <v>1259</v>
      </c>
      <c r="DE21" s="3" t="s">
        <v>1259</v>
      </c>
      <c r="DF21" s="3" t="s">
        <v>1259</v>
      </c>
      <c r="DG21" s="3" t="s">
        <v>1259</v>
      </c>
      <c r="DH21" s="3" t="s">
        <v>1259</v>
      </c>
      <c r="DI21" s="3" t="s">
        <v>1259</v>
      </c>
      <c r="DJ21" s="3" t="s">
        <v>1259</v>
      </c>
      <c r="DK21" s="3" t="s">
        <v>1259</v>
      </c>
      <c r="DL21" s="3" t="s">
        <v>1259</v>
      </c>
      <c r="DM21" s="3" t="s">
        <v>1259</v>
      </c>
      <c r="DN21" s="3" t="s">
        <v>1259</v>
      </c>
      <c r="DO21" s="3" t="s">
        <v>1259</v>
      </c>
      <c r="DP21" s="3" t="s">
        <v>1259</v>
      </c>
      <c r="DQ21" s="3" t="s">
        <v>1259</v>
      </c>
      <c r="DR21" s="3" t="s">
        <v>1259</v>
      </c>
      <c r="DS21" s="3" t="s">
        <v>1259</v>
      </c>
      <c r="DT21" s="3" t="s">
        <v>1259</v>
      </c>
      <c r="DU21" s="3" t="s">
        <v>1259</v>
      </c>
      <c r="DV21" s="3" t="s">
        <v>1259</v>
      </c>
      <c r="DW21" s="3" t="s">
        <v>1259</v>
      </c>
      <c r="DX21" s="3" t="s">
        <v>1259</v>
      </c>
      <c r="DY21" s="3" t="s">
        <v>1259</v>
      </c>
      <c r="DZ21" s="3" t="s">
        <v>1259</v>
      </c>
      <c r="EA21" s="3" t="s">
        <v>1259</v>
      </c>
      <c r="EB21" s="3" t="s">
        <v>1259</v>
      </c>
      <c r="EC21" s="3" t="s">
        <v>1259</v>
      </c>
      <c r="ED21" s="3" t="s">
        <v>1259</v>
      </c>
      <c r="EE21" s="3" t="s">
        <v>1259</v>
      </c>
      <c r="EF21" s="3" t="s">
        <v>1259</v>
      </c>
      <c r="EG21" s="3" t="s">
        <v>1259</v>
      </c>
      <c r="EH21" s="3" t="s">
        <v>1259</v>
      </c>
      <c r="EI21" s="3" t="s">
        <v>1259</v>
      </c>
      <c r="EJ21" s="3" t="s">
        <v>1259</v>
      </c>
      <c r="EK21" s="3" t="s">
        <v>1259</v>
      </c>
      <c r="EL21" s="3" t="s">
        <v>1259</v>
      </c>
      <c r="EM21" s="3" t="s">
        <v>1259</v>
      </c>
      <c r="EN21" s="3" t="s">
        <v>1259</v>
      </c>
      <c r="EO21" s="3" t="s">
        <v>1259</v>
      </c>
      <c r="EP21" s="3" t="s">
        <v>1259</v>
      </c>
      <c r="EQ21" s="3" t="s">
        <v>1259</v>
      </c>
      <c r="ER21" s="3" t="s">
        <v>1259</v>
      </c>
      <c r="ES21" s="3" t="s">
        <v>1259</v>
      </c>
      <c r="ET21" s="3" t="s">
        <v>1259</v>
      </c>
      <c r="EU21" s="3" t="s">
        <v>1259</v>
      </c>
      <c r="EV21" s="3" t="s">
        <v>1259</v>
      </c>
      <c r="EW21" s="3" t="s">
        <v>1259</v>
      </c>
      <c r="EX21" s="3" t="s">
        <v>1259</v>
      </c>
      <c r="EY21" s="3" t="s">
        <v>1259</v>
      </c>
      <c r="EZ21" s="3" t="s">
        <v>1259</v>
      </c>
      <c r="FA21" s="3" t="s">
        <v>1259</v>
      </c>
      <c r="FB21" s="3" t="s">
        <v>1259</v>
      </c>
      <c r="FC21" s="3" t="s">
        <v>1259</v>
      </c>
      <c r="FD21" s="3" t="s">
        <v>1259</v>
      </c>
      <c r="FE21" s="3" t="s">
        <v>1259</v>
      </c>
      <c r="FF21" s="3" t="s">
        <v>1259</v>
      </c>
      <c r="FG21" s="3" t="s">
        <v>1259</v>
      </c>
      <c r="FH21" s="3" t="s">
        <v>1259</v>
      </c>
      <c r="FI21" s="3" t="s">
        <v>1259</v>
      </c>
      <c r="FJ21" s="3" t="s">
        <v>1259</v>
      </c>
      <c r="FK21" s="3" t="s">
        <v>1259</v>
      </c>
      <c r="FL21" s="3" t="s">
        <v>1259</v>
      </c>
      <c r="FM21" s="3" t="s">
        <v>1259</v>
      </c>
      <c r="FN21" s="3" t="s">
        <v>1259</v>
      </c>
      <c r="FO21" s="3" t="s">
        <v>1259</v>
      </c>
      <c r="FP21" s="3" t="s">
        <v>1259</v>
      </c>
      <c r="FQ21" s="3" t="s">
        <v>1259</v>
      </c>
      <c r="FR21" s="3" t="s">
        <v>1259</v>
      </c>
      <c r="FS21" s="3" t="s">
        <v>1259</v>
      </c>
      <c r="FT21" s="3" t="s">
        <v>1259</v>
      </c>
      <c r="FU21" s="3" t="s">
        <v>1259</v>
      </c>
      <c r="FV21" s="3" t="s">
        <v>1259</v>
      </c>
      <c r="FW21" s="3" t="s">
        <v>1259</v>
      </c>
      <c r="FX21" s="3" t="s">
        <v>1259</v>
      </c>
      <c r="FY21" s="3" t="s">
        <v>1259</v>
      </c>
      <c r="FZ21" s="3" t="s">
        <v>1259</v>
      </c>
      <c r="GA21" s="3" t="s">
        <v>1259</v>
      </c>
      <c r="GB21" s="3" t="s">
        <v>1259</v>
      </c>
      <c r="GC21" s="3" t="s">
        <v>1259</v>
      </c>
      <c r="GD21" s="3" t="s">
        <v>1259</v>
      </c>
      <c r="GE21" s="3" t="s">
        <v>1259</v>
      </c>
      <c r="GF21" s="3" t="s">
        <v>1259</v>
      </c>
      <c r="GG21" s="3" t="s">
        <v>1259</v>
      </c>
      <c r="GH21" s="3" t="s">
        <v>1259</v>
      </c>
      <c r="GI21" s="3" t="s">
        <v>1259</v>
      </c>
      <c r="GJ21" s="3" t="s">
        <v>1259</v>
      </c>
      <c r="GK21" s="3" t="s">
        <v>1259</v>
      </c>
      <c r="GL21" s="3" t="s">
        <v>1259</v>
      </c>
      <c r="GM21" s="3" t="s">
        <v>1259</v>
      </c>
      <c r="GN21" s="3" t="s">
        <v>1259</v>
      </c>
      <c r="GO21" s="3" t="s">
        <v>1259</v>
      </c>
      <c r="GP21" s="3" t="s">
        <v>1259</v>
      </c>
      <c r="GQ21" s="3" t="s">
        <v>1259</v>
      </c>
      <c r="GR21" s="3" t="s">
        <v>1259</v>
      </c>
      <c r="GS21" s="3" t="s">
        <v>1259</v>
      </c>
      <c r="GT21" s="3" t="s">
        <v>1259</v>
      </c>
      <c r="GU21" s="3" t="s">
        <v>1259</v>
      </c>
      <c r="GV21" s="3" t="s">
        <v>1259</v>
      </c>
      <c r="GW21" s="3" t="s">
        <v>1259</v>
      </c>
      <c r="GX21" s="3" t="s">
        <v>1259</v>
      </c>
      <c r="GY21" s="3" t="s">
        <v>1259</v>
      </c>
      <c r="GZ21" s="3" t="s">
        <v>1259</v>
      </c>
      <c r="HA21" s="3" t="s">
        <v>1259</v>
      </c>
      <c r="HB21" s="3" t="s">
        <v>1259</v>
      </c>
      <c r="HC21" s="3" t="s">
        <v>1259</v>
      </c>
      <c r="HD21" s="3" t="s">
        <v>1259</v>
      </c>
      <c r="HE21" s="3" t="s">
        <v>1259</v>
      </c>
      <c r="HF21" s="3" t="s">
        <v>1259</v>
      </c>
      <c r="HG21" s="3" t="s">
        <v>1259</v>
      </c>
      <c r="HH21" s="3" t="s">
        <v>1259</v>
      </c>
      <c r="HI21" s="3" t="s">
        <v>1259</v>
      </c>
      <c r="HJ21" s="3" t="s">
        <v>1259</v>
      </c>
      <c r="HK21" s="3" t="s">
        <v>1259</v>
      </c>
      <c r="HL21" s="3" t="s">
        <v>1259</v>
      </c>
      <c r="HM21" s="3" t="s">
        <v>1259</v>
      </c>
      <c r="HN21" s="3" t="s">
        <v>1259</v>
      </c>
      <c r="HO21" s="3" t="s">
        <v>1259</v>
      </c>
      <c r="HP21" s="3" t="s">
        <v>1259</v>
      </c>
      <c r="HQ21" s="3" t="s">
        <v>1259</v>
      </c>
      <c r="HR21" s="3" t="s">
        <v>1259</v>
      </c>
      <c r="HS21" s="3" t="s">
        <v>1259</v>
      </c>
    </row>
    <row r="22" spans="1:227" x14ac:dyDescent="0.25">
      <c r="A22" s="4">
        <v>21823</v>
      </c>
      <c r="B22" s="3" t="s">
        <v>1259</v>
      </c>
      <c r="C22" s="3" t="s">
        <v>1259</v>
      </c>
      <c r="D22" s="3" t="s">
        <v>1259</v>
      </c>
      <c r="E22" s="3" t="s">
        <v>1259</v>
      </c>
      <c r="F22" s="3" t="s">
        <v>1259</v>
      </c>
      <c r="G22" s="3" t="s">
        <v>1259</v>
      </c>
      <c r="H22" s="3" t="s">
        <v>1259</v>
      </c>
      <c r="I22" s="3" t="s">
        <v>1259</v>
      </c>
      <c r="J22" s="3" t="s">
        <v>1259</v>
      </c>
      <c r="K22" s="3" t="s">
        <v>1259</v>
      </c>
      <c r="L22" s="3" t="s">
        <v>1259</v>
      </c>
      <c r="M22" s="3" t="s">
        <v>1259</v>
      </c>
      <c r="N22" s="3" t="s">
        <v>1259</v>
      </c>
      <c r="O22" s="3" t="s">
        <v>1259</v>
      </c>
      <c r="P22" s="3" t="s">
        <v>1259</v>
      </c>
      <c r="Q22" s="3" t="s">
        <v>1259</v>
      </c>
      <c r="R22" s="3" t="s">
        <v>1259</v>
      </c>
      <c r="S22" s="3" t="s">
        <v>1259</v>
      </c>
      <c r="T22" s="3" t="s">
        <v>1259</v>
      </c>
      <c r="U22" s="3" t="s">
        <v>1259</v>
      </c>
      <c r="V22" s="3" t="s">
        <v>1259</v>
      </c>
      <c r="W22" s="3" t="s">
        <v>1259</v>
      </c>
      <c r="X22" s="3" t="s">
        <v>1259</v>
      </c>
      <c r="Y22" s="3" t="s">
        <v>1259</v>
      </c>
      <c r="Z22" s="3" t="s">
        <v>1259</v>
      </c>
      <c r="AA22" s="3" t="s">
        <v>1259</v>
      </c>
      <c r="AB22" s="3" t="s">
        <v>1259</v>
      </c>
      <c r="AC22" s="3" t="s">
        <v>1259</v>
      </c>
      <c r="AD22" s="3" t="s">
        <v>1259</v>
      </c>
      <c r="AE22" s="3" t="s">
        <v>1259</v>
      </c>
      <c r="AF22" s="3" t="s">
        <v>1259</v>
      </c>
      <c r="AG22" s="3" t="s">
        <v>1259</v>
      </c>
      <c r="AH22" s="3" t="s">
        <v>1259</v>
      </c>
      <c r="AI22" s="3" t="s">
        <v>1259</v>
      </c>
      <c r="AJ22" s="3" t="s">
        <v>1259</v>
      </c>
      <c r="AK22" s="3" t="s">
        <v>1259</v>
      </c>
      <c r="AL22" s="3" t="s">
        <v>1259</v>
      </c>
      <c r="AM22" s="3" t="s">
        <v>1259</v>
      </c>
      <c r="AN22" s="3" t="s">
        <v>1259</v>
      </c>
      <c r="AO22" s="3" t="s">
        <v>1259</v>
      </c>
      <c r="AP22" s="3" t="s">
        <v>1259</v>
      </c>
      <c r="AQ22" s="3" t="s">
        <v>1259</v>
      </c>
      <c r="AR22" s="3" t="s">
        <v>1259</v>
      </c>
      <c r="AS22" s="3" t="s">
        <v>1259</v>
      </c>
      <c r="AT22" s="3" t="s">
        <v>1259</v>
      </c>
      <c r="AU22" s="3" t="s">
        <v>1259</v>
      </c>
      <c r="AV22" s="3" t="s">
        <v>1259</v>
      </c>
      <c r="AW22" s="3" t="s">
        <v>1259</v>
      </c>
      <c r="AX22" s="3" t="s">
        <v>1259</v>
      </c>
      <c r="AY22" s="3" t="s">
        <v>1259</v>
      </c>
      <c r="AZ22" s="3" t="s">
        <v>1259</v>
      </c>
      <c r="BA22" s="3" t="s">
        <v>1259</v>
      </c>
      <c r="BB22" s="3" t="s">
        <v>1259</v>
      </c>
      <c r="BC22" s="3" t="s">
        <v>1259</v>
      </c>
      <c r="BD22" s="3" t="s">
        <v>1259</v>
      </c>
      <c r="BE22" s="3" t="s">
        <v>1259</v>
      </c>
      <c r="BF22" s="3" t="s">
        <v>1259</v>
      </c>
      <c r="BG22" s="3" t="s">
        <v>1259</v>
      </c>
      <c r="BH22" s="3" t="s">
        <v>1259</v>
      </c>
      <c r="BI22" s="3" t="s">
        <v>1259</v>
      </c>
      <c r="BJ22" s="3" t="s">
        <v>1259</v>
      </c>
      <c r="BK22" s="3" t="s">
        <v>1259</v>
      </c>
      <c r="BL22" s="3" t="s">
        <v>1259</v>
      </c>
      <c r="BM22" s="3" t="s">
        <v>1259</v>
      </c>
      <c r="BN22" s="3" t="s">
        <v>1259</v>
      </c>
      <c r="BO22" s="3" t="s">
        <v>1259</v>
      </c>
      <c r="BP22" s="3" t="s">
        <v>1259</v>
      </c>
      <c r="BQ22" s="3" t="s">
        <v>1259</v>
      </c>
      <c r="BR22" s="3" t="s">
        <v>1259</v>
      </c>
      <c r="BS22" s="3" t="s">
        <v>1259</v>
      </c>
      <c r="BT22" s="3" t="s">
        <v>1259</v>
      </c>
      <c r="BU22" s="3" t="s">
        <v>1259</v>
      </c>
      <c r="BV22" s="3" t="s">
        <v>1259</v>
      </c>
      <c r="BW22" s="3" t="s">
        <v>1259</v>
      </c>
      <c r="BX22" s="3" t="s">
        <v>1259</v>
      </c>
      <c r="BY22" s="3" t="s">
        <v>1259</v>
      </c>
      <c r="BZ22" s="3" t="s">
        <v>1259</v>
      </c>
      <c r="CA22" s="3" t="s">
        <v>1259</v>
      </c>
      <c r="CB22" s="3" t="s">
        <v>1259</v>
      </c>
      <c r="CC22" s="3" t="s">
        <v>1259</v>
      </c>
      <c r="CD22" s="3" t="s">
        <v>1259</v>
      </c>
      <c r="CE22" s="3" t="s">
        <v>1259</v>
      </c>
      <c r="CF22" s="3" t="s">
        <v>1259</v>
      </c>
      <c r="CG22" s="3" t="s">
        <v>1259</v>
      </c>
      <c r="CH22" s="3" t="s">
        <v>1259</v>
      </c>
      <c r="CI22" s="3" t="s">
        <v>1259</v>
      </c>
      <c r="CJ22" s="3" t="s">
        <v>1259</v>
      </c>
      <c r="CK22" s="3" t="s">
        <v>1259</v>
      </c>
      <c r="CL22" s="3" t="s">
        <v>1259</v>
      </c>
      <c r="CM22" s="3" t="s">
        <v>1259</v>
      </c>
      <c r="CN22" s="3" t="s">
        <v>1259</v>
      </c>
      <c r="CO22" s="3" t="s">
        <v>1259</v>
      </c>
      <c r="CP22" s="3" t="s">
        <v>1259</v>
      </c>
      <c r="CQ22" s="3" t="s">
        <v>1259</v>
      </c>
      <c r="CR22" s="3" t="s">
        <v>1259</v>
      </c>
      <c r="CS22" s="3" t="s">
        <v>1259</v>
      </c>
      <c r="CT22" s="3" t="s">
        <v>1259</v>
      </c>
      <c r="CU22" s="3" t="s">
        <v>1259</v>
      </c>
      <c r="CV22" s="3" t="s">
        <v>1259</v>
      </c>
      <c r="CW22" s="3" t="s">
        <v>1259</v>
      </c>
      <c r="CX22" s="3" t="s">
        <v>1259</v>
      </c>
      <c r="CY22" s="3" t="s">
        <v>1259</v>
      </c>
      <c r="CZ22" s="3" t="s">
        <v>1259</v>
      </c>
      <c r="DA22" s="3" t="s">
        <v>1259</v>
      </c>
      <c r="DB22" s="3" t="s">
        <v>1259</v>
      </c>
      <c r="DC22" s="3" t="s">
        <v>1259</v>
      </c>
      <c r="DD22" s="3" t="s">
        <v>1259</v>
      </c>
      <c r="DE22" s="3" t="s">
        <v>1259</v>
      </c>
      <c r="DF22" s="3" t="s">
        <v>1259</v>
      </c>
      <c r="DG22" s="3" t="s">
        <v>1259</v>
      </c>
      <c r="DH22" s="3" t="s">
        <v>1259</v>
      </c>
      <c r="DI22" s="3" t="s">
        <v>1259</v>
      </c>
      <c r="DJ22" s="3" t="s">
        <v>1259</v>
      </c>
      <c r="DK22" s="3" t="s">
        <v>1259</v>
      </c>
      <c r="DL22" s="3" t="s">
        <v>1259</v>
      </c>
      <c r="DM22" s="3" t="s">
        <v>1259</v>
      </c>
      <c r="DN22" s="3" t="s">
        <v>1259</v>
      </c>
      <c r="DO22" s="3" t="s">
        <v>1259</v>
      </c>
      <c r="DP22" s="3" t="s">
        <v>1259</v>
      </c>
      <c r="DQ22" s="3" t="s">
        <v>1259</v>
      </c>
      <c r="DR22" s="3" t="s">
        <v>1259</v>
      </c>
      <c r="DS22" s="3" t="s">
        <v>1259</v>
      </c>
      <c r="DT22" s="3" t="s">
        <v>1259</v>
      </c>
      <c r="DU22" s="3" t="s">
        <v>1259</v>
      </c>
      <c r="DV22" s="3" t="s">
        <v>1259</v>
      </c>
      <c r="DW22" s="3" t="s">
        <v>1259</v>
      </c>
      <c r="DX22" s="3" t="s">
        <v>1259</v>
      </c>
      <c r="DY22" s="3" t="s">
        <v>1259</v>
      </c>
      <c r="DZ22" s="3" t="s">
        <v>1259</v>
      </c>
      <c r="EA22" s="3" t="s">
        <v>1259</v>
      </c>
      <c r="EB22" s="3" t="s">
        <v>1259</v>
      </c>
      <c r="EC22" s="3" t="s">
        <v>1259</v>
      </c>
      <c r="ED22" s="3" t="s">
        <v>1259</v>
      </c>
      <c r="EE22" s="3" t="s">
        <v>1259</v>
      </c>
      <c r="EF22" s="3" t="s">
        <v>1259</v>
      </c>
      <c r="EG22" s="3" t="s">
        <v>1259</v>
      </c>
      <c r="EH22" s="3" t="s">
        <v>1259</v>
      </c>
      <c r="EI22" s="3" t="s">
        <v>1259</v>
      </c>
      <c r="EJ22" s="3" t="s">
        <v>1259</v>
      </c>
      <c r="EK22" s="3" t="s">
        <v>1259</v>
      </c>
      <c r="EL22" s="3" t="s">
        <v>1259</v>
      </c>
      <c r="EM22" s="3" t="s">
        <v>1259</v>
      </c>
      <c r="EN22" s="3" t="s">
        <v>1259</v>
      </c>
      <c r="EO22" s="3" t="s">
        <v>1259</v>
      </c>
      <c r="EP22" s="204">
        <v>2.9</v>
      </c>
      <c r="EQ22" s="205">
        <v>8</v>
      </c>
      <c r="ER22" s="206">
        <v>3.7</v>
      </c>
      <c r="ES22" s="207">
        <v>7.9</v>
      </c>
      <c r="ET22" s="3" t="s">
        <v>1259</v>
      </c>
      <c r="EU22" s="3" t="s">
        <v>1259</v>
      </c>
      <c r="EV22" s="3" t="s">
        <v>1259</v>
      </c>
      <c r="EW22" s="3" t="s">
        <v>1259</v>
      </c>
      <c r="EX22" s="3" t="s">
        <v>1259</v>
      </c>
      <c r="EY22" s="3" t="s">
        <v>1259</v>
      </c>
      <c r="EZ22" s="3" t="s">
        <v>1259</v>
      </c>
      <c r="FA22" s="3" t="s">
        <v>1259</v>
      </c>
      <c r="FB22" s="3" t="s">
        <v>1259</v>
      </c>
      <c r="FC22" s="3" t="s">
        <v>1259</v>
      </c>
      <c r="FD22" s="3" t="s">
        <v>1259</v>
      </c>
      <c r="FE22" s="3" t="s">
        <v>1259</v>
      </c>
      <c r="FF22" s="3" t="s">
        <v>1259</v>
      </c>
      <c r="FG22" s="3" t="s">
        <v>1259</v>
      </c>
      <c r="FH22" s="3" t="s">
        <v>1259</v>
      </c>
      <c r="FI22" s="3" t="s">
        <v>1259</v>
      </c>
      <c r="FJ22" s="3" t="s">
        <v>1259</v>
      </c>
      <c r="FK22" s="3" t="s">
        <v>1259</v>
      </c>
      <c r="FL22" s="3" t="s">
        <v>1259</v>
      </c>
      <c r="FM22" s="3" t="s">
        <v>1259</v>
      </c>
      <c r="FN22" s="3" t="s">
        <v>1259</v>
      </c>
      <c r="FO22" s="3" t="s">
        <v>1259</v>
      </c>
      <c r="FP22" s="3" t="s">
        <v>1259</v>
      </c>
      <c r="FQ22" s="3" t="s">
        <v>1259</v>
      </c>
      <c r="FR22" s="3" t="s">
        <v>1259</v>
      </c>
      <c r="FS22" s="3" t="s">
        <v>1259</v>
      </c>
      <c r="FT22" s="3" t="s">
        <v>1259</v>
      </c>
      <c r="FU22" s="3" t="s">
        <v>1259</v>
      </c>
      <c r="FV22" s="3" t="s">
        <v>1259</v>
      </c>
      <c r="FW22" s="3" t="s">
        <v>1259</v>
      </c>
      <c r="FX22" s="3" t="s">
        <v>1259</v>
      </c>
      <c r="FY22" s="3" t="s">
        <v>1259</v>
      </c>
      <c r="FZ22" s="3" t="s">
        <v>1259</v>
      </c>
      <c r="GA22" s="3" t="s">
        <v>1259</v>
      </c>
      <c r="GB22" s="3" t="s">
        <v>1259</v>
      </c>
      <c r="GC22" s="3" t="s">
        <v>1259</v>
      </c>
      <c r="GD22" s="3" t="s">
        <v>1259</v>
      </c>
      <c r="GE22" s="3" t="s">
        <v>1259</v>
      </c>
      <c r="GF22" s="3" t="s">
        <v>1259</v>
      </c>
      <c r="GG22" s="3" t="s">
        <v>1259</v>
      </c>
      <c r="GH22" s="3" t="s">
        <v>1259</v>
      </c>
      <c r="GI22" s="3" t="s">
        <v>1259</v>
      </c>
      <c r="GJ22" s="3" t="s">
        <v>1259</v>
      </c>
      <c r="GK22" s="3" t="s">
        <v>1259</v>
      </c>
      <c r="GL22" s="3" t="s">
        <v>1259</v>
      </c>
      <c r="GM22" s="3" t="s">
        <v>1259</v>
      </c>
      <c r="GN22" s="3" t="s">
        <v>1259</v>
      </c>
      <c r="GO22" s="3" t="s">
        <v>1259</v>
      </c>
      <c r="GP22" s="3" t="s">
        <v>1259</v>
      </c>
      <c r="GQ22" s="3" t="s">
        <v>1259</v>
      </c>
      <c r="GR22" s="3" t="s">
        <v>1259</v>
      </c>
      <c r="GS22" s="3" t="s">
        <v>1259</v>
      </c>
      <c r="GT22" s="3" t="s">
        <v>1259</v>
      </c>
      <c r="GU22" s="3" t="s">
        <v>1259</v>
      </c>
      <c r="GV22" s="3" t="s">
        <v>1259</v>
      </c>
      <c r="GW22" s="3" t="s">
        <v>1259</v>
      </c>
      <c r="GX22" s="3" t="s">
        <v>1259</v>
      </c>
      <c r="GY22" s="3" t="s">
        <v>1259</v>
      </c>
      <c r="GZ22" s="3" t="s">
        <v>1259</v>
      </c>
      <c r="HA22" s="3" t="s">
        <v>1259</v>
      </c>
      <c r="HB22" s="3" t="s">
        <v>1259</v>
      </c>
      <c r="HC22" s="3" t="s">
        <v>1259</v>
      </c>
      <c r="HD22" s="3" t="s">
        <v>1259</v>
      </c>
      <c r="HE22" s="3" t="s">
        <v>1259</v>
      </c>
      <c r="HF22" s="3" t="s">
        <v>1259</v>
      </c>
      <c r="HG22" s="3" t="s">
        <v>1259</v>
      </c>
      <c r="HH22" s="3" t="s">
        <v>1259</v>
      </c>
      <c r="HI22" s="3" t="s">
        <v>1259</v>
      </c>
      <c r="HJ22" s="3" t="s">
        <v>1259</v>
      </c>
      <c r="HK22" s="3" t="s">
        <v>1259</v>
      </c>
      <c r="HL22" s="3" t="s">
        <v>1259</v>
      </c>
      <c r="HM22" s="3" t="s">
        <v>1259</v>
      </c>
      <c r="HN22" s="3" t="s">
        <v>1259</v>
      </c>
      <c r="HO22" s="3" t="s">
        <v>1259</v>
      </c>
      <c r="HP22" s="3" t="s">
        <v>1259</v>
      </c>
      <c r="HQ22" s="3" t="s">
        <v>1259</v>
      </c>
      <c r="HR22" s="3" t="s">
        <v>1259</v>
      </c>
      <c r="HS22" s="3" t="s">
        <v>1259</v>
      </c>
    </row>
    <row r="23" spans="1:227" x14ac:dyDescent="0.25">
      <c r="A23" s="4">
        <v>21915</v>
      </c>
      <c r="B23" s="3" t="s">
        <v>1259</v>
      </c>
      <c r="C23" s="3" t="s">
        <v>1259</v>
      </c>
      <c r="D23" s="3" t="s">
        <v>1259</v>
      </c>
      <c r="E23" s="3" t="s">
        <v>1259</v>
      </c>
      <c r="F23" s="3" t="s">
        <v>1259</v>
      </c>
      <c r="G23" s="3" t="s">
        <v>1259</v>
      </c>
      <c r="H23" s="3" t="s">
        <v>1259</v>
      </c>
      <c r="I23" s="3" t="s">
        <v>1259</v>
      </c>
      <c r="J23" s="3" t="s">
        <v>1259</v>
      </c>
      <c r="K23" s="3" t="s">
        <v>1259</v>
      </c>
      <c r="L23" s="3" t="s">
        <v>1259</v>
      </c>
      <c r="M23" s="3" t="s">
        <v>1259</v>
      </c>
      <c r="N23" s="3" t="s">
        <v>1259</v>
      </c>
      <c r="O23" s="3" t="s">
        <v>1259</v>
      </c>
      <c r="P23" s="3" t="s">
        <v>1259</v>
      </c>
      <c r="Q23" s="3" t="s">
        <v>1259</v>
      </c>
      <c r="R23" s="3" t="s">
        <v>1259</v>
      </c>
      <c r="S23" s="3" t="s">
        <v>1259</v>
      </c>
      <c r="T23" s="3" t="s">
        <v>1259</v>
      </c>
      <c r="U23" s="3" t="s">
        <v>1259</v>
      </c>
      <c r="V23" s="3" t="s">
        <v>1259</v>
      </c>
      <c r="W23" s="3" t="s">
        <v>1259</v>
      </c>
      <c r="X23" s="3" t="s">
        <v>1259</v>
      </c>
      <c r="Y23" s="3" t="s">
        <v>1259</v>
      </c>
      <c r="Z23" s="3" t="s">
        <v>1259</v>
      </c>
      <c r="AA23" s="3" t="s">
        <v>1259</v>
      </c>
      <c r="AB23" s="3" t="s">
        <v>1259</v>
      </c>
      <c r="AC23" s="3" t="s">
        <v>1259</v>
      </c>
      <c r="AD23" s="3" t="s">
        <v>1259</v>
      </c>
      <c r="AE23" s="3" t="s">
        <v>1259</v>
      </c>
      <c r="AF23" s="3" t="s">
        <v>1259</v>
      </c>
      <c r="AG23" s="3" t="s">
        <v>1259</v>
      </c>
      <c r="AH23" s="3" t="s">
        <v>1259</v>
      </c>
      <c r="AI23" s="3" t="s">
        <v>1259</v>
      </c>
      <c r="AJ23" s="3" t="s">
        <v>1259</v>
      </c>
      <c r="AK23" s="3" t="s">
        <v>1259</v>
      </c>
      <c r="AL23" s="3" t="s">
        <v>1259</v>
      </c>
      <c r="AM23" s="3" t="s">
        <v>1259</v>
      </c>
      <c r="AN23" s="3" t="s">
        <v>1259</v>
      </c>
      <c r="AO23" s="3" t="s">
        <v>1259</v>
      </c>
      <c r="AP23" s="3" t="s">
        <v>1259</v>
      </c>
      <c r="AQ23" s="3" t="s">
        <v>1259</v>
      </c>
      <c r="AR23" s="3" t="s">
        <v>1259</v>
      </c>
      <c r="AS23" s="3" t="s">
        <v>1259</v>
      </c>
      <c r="AT23" s="3" t="s">
        <v>1259</v>
      </c>
      <c r="AU23" s="3" t="s">
        <v>1259</v>
      </c>
      <c r="AV23" s="3" t="s">
        <v>1259</v>
      </c>
      <c r="AW23" s="3" t="s">
        <v>1259</v>
      </c>
      <c r="AX23" s="3" t="s">
        <v>1259</v>
      </c>
      <c r="AY23" s="3" t="s">
        <v>1259</v>
      </c>
      <c r="AZ23" s="3" t="s">
        <v>1259</v>
      </c>
      <c r="BA23" s="3" t="s">
        <v>1259</v>
      </c>
      <c r="BB23" s="3" t="s">
        <v>1259</v>
      </c>
      <c r="BC23" s="3" t="s">
        <v>1259</v>
      </c>
      <c r="BD23" s="3" t="s">
        <v>1259</v>
      </c>
      <c r="BE23" s="3" t="s">
        <v>1259</v>
      </c>
      <c r="BF23" s="3" t="s">
        <v>1259</v>
      </c>
      <c r="BG23" s="3" t="s">
        <v>1259</v>
      </c>
      <c r="BH23" s="3" t="s">
        <v>1259</v>
      </c>
      <c r="BI23" s="3" t="s">
        <v>1259</v>
      </c>
      <c r="BJ23" s="3" t="s">
        <v>1259</v>
      </c>
      <c r="BK23" s="3" t="s">
        <v>1259</v>
      </c>
      <c r="BL23" s="3" t="s">
        <v>1259</v>
      </c>
      <c r="BM23" s="3" t="s">
        <v>1259</v>
      </c>
      <c r="BN23" s="3" t="s">
        <v>1259</v>
      </c>
      <c r="BO23" s="3" t="s">
        <v>1259</v>
      </c>
      <c r="BP23" s="3" t="s">
        <v>1259</v>
      </c>
      <c r="BQ23" s="3" t="s">
        <v>1259</v>
      </c>
      <c r="BR23" s="3" t="s">
        <v>1259</v>
      </c>
      <c r="BS23" s="3" t="s">
        <v>1259</v>
      </c>
      <c r="BT23" s="3" t="s">
        <v>1259</v>
      </c>
      <c r="BU23" s="3" t="s">
        <v>1259</v>
      </c>
      <c r="BV23" s="3" t="s">
        <v>1259</v>
      </c>
      <c r="BW23" s="3" t="s">
        <v>1259</v>
      </c>
      <c r="BX23" s="3" t="s">
        <v>1259</v>
      </c>
      <c r="BY23" s="3" t="s">
        <v>1259</v>
      </c>
      <c r="BZ23" s="3" t="s">
        <v>1259</v>
      </c>
      <c r="CA23" s="3" t="s">
        <v>1259</v>
      </c>
      <c r="CB23" s="3" t="s">
        <v>1259</v>
      </c>
      <c r="CC23" s="3" t="s">
        <v>1259</v>
      </c>
      <c r="CD23" s="3" t="s">
        <v>1259</v>
      </c>
      <c r="CE23" s="3" t="s">
        <v>1259</v>
      </c>
      <c r="CF23" s="3" t="s">
        <v>1259</v>
      </c>
      <c r="CG23" s="3" t="s">
        <v>1259</v>
      </c>
      <c r="CH23" s="3" t="s">
        <v>1259</v>
      </c>
      <c r="CI23" s="3" t="s">
        <v>1259</v>
      </c>
      <c r="CJ23" s="3" t="s">
        <v>1259</v>
      </c>
      <c r="CK23" s="3" t="s">
        <v>1259</v>
      </c>
      <c r="CL23" s="3" t="s">
        <v>1259</v>
      </c>
      <c r="CM23" s="3" t="s">
        <v>1259</v>
      </c>
      <c r="CN23" s="3" t="s">
        <v>1259</v>
      </c>
      <c r="CO23" s="3" t="s">
        <v>1259</v>
      </c>
      <c r="CP23" s="3" t="s">
        <v>1259</v>
      </c>
      <c r="CQ23" s="3" t="s">
        <v>1259</v>
      </c>
      <c r="CR23" s="3" t="s">
        <v>1259</v>
      </c>
      <c r="CS23" s="3" t="s">
        <v>1259</v>
      </c>
      <c r="CT23" s="3" t="s">
        <v>1259</v>
      </c>
      <c r="CU23" s="3" t="s">
        <v>1259</v>
      </c>
      <c r="CV23" s="3" t="s">
        <v>1259</v>
      </c>
      <c r="CW23" s="3" t="s">
        <v>1259</v>
      </c>
      <c r="CX23" s="3" t="s">
        <v>1259</v>
      </c>
      <c r="CY23" s="3" t="s">
        <v>1259</v>
      </c>
      <c r="CZ23" s="3" t="s">
        <v>1259</v>
      </c>
      <c r="DA23" s="3" t="s">
        <v>1259</v>
      </c>
      <c r="DB23" s="3" t="s">
        <v>1259</v>
      </c>
      <c r="DC23" s="3" t="s">
        <v>1259</v>
      </c>
      <c r="DD23" s="3" t="s">
        <v>1259</v>
      </c>
      <c r="DE23" s="3" t="s">
        <v>1259</v>
      </c>
      <c r="DF23" s="3" t="s">
        <v>1259</v>
      </c>
      <c r="DG23" s="3" t="s">
        <v>1259</v>
      </c>
      <c r="DH23" s="3" t="s">
        <v>1259</v>
      </c>
      <c r="DI23" s="3" t="s">
        <v>1259</v>
      </c>
      <c r="DJ23" s="3" t="s">
        <v>1259</v>
      </c>
      <c r="DK23" s="3" t="s">
        <v>1259</v>
      </c>
      <c r="DL23" s="3" t="s">
        <v>1259</v>
      </c>
      <c r="DM23" s="3" t="s">
        <v>1259</v>
      </c>
      <c r="DN23" s="3" t="s">
        <v>1259</v>
      </c>
      <c r="DO23" s="3" t="s">
        <v>1259</v>
      </c>
      <c r="DP23" s="3" t="s">
        <v>1259</v>
      </c>
      <c r="DQ23" s="3" t="s">
        <v>1259</v>
      </c>
      <c r="DR23" s="3" t="s">
        <v>1259</v>
      </c>
      <c r="DS23" s="3" t="s">
        <v>1259</v>
      </c>
      <c r="DT23" s="3" t="s">
        <v>1259</v>
      </c>
      <c r="DU23" s="3" t="s">
        <v>1259</v>
      </c>
      <c r="DV23" s="3" t="s">
        <v>1259</v>
      </c>
      <c r="DW23" s="3" t="s">
        <v>1259</v>
      </c>
      <c r="DX23" s="3" t="s">
        <v>1259</v>
      </c>
      <c r="DY23" s="3" t="s">
        <v>1259</v>
      </c>
      <c r="DZ23" s="3" t="s">
        <v>1259</v>
      </c>
      <c r="EA23" s="3" t="s">
        <v>1259</v>
      </c>
      <c r="EB23" s="3" t="s">
        <v>1259</v>
      </c>
      <c r="EC23" s="3" t="s">
        <v>1259</v>
      </c>
      <c r="ED23" s="3" t="s">
        <v>1259</v>
      </c>
      <c r="EE23" s="3" t="s">
        <v>1259</v>
      </c>
      <c r="EF23" s="3" t="s">
        <v>1259</v>
      </c>
      <c r="EG23" s="3" t="s">
        <v>1259</v>
      </c>
      <c r="EH23" s="3" t="s">
        <v>1259</v>
      </c>
      <c r="EI23" s="3" t="s">
        <v>1259</v>
      </c>
      <c r="EJ23" s="3" t="s">
        <v>1259</v>
      </c>
      <c r="EK23" s="3" t="s">
        <v>1259</v>
      </c>
      <c r="EL23" s="3" t="s">
        <v>1259</v>
      </c>
      <c r="EM23" s="3" t="s">
        <v>1259</v>
      </c>
      <c r="EN23" s="3" t="s">
        <v>1259</v>
      </c>
      <c r="EO23" s="3" t="s">
        <v>1259</v>
      </c>
      <c r="EP23" s="3" t="s">
        <v>1259</v>
      </c>
      <c r="EQ23" s="3" t="s">
        <v>1259</v>
      </c>
      <c r="ER23" s="3" t="s">
        <v>1259</v>
      </c>
      <c r="ES23" s="3" t="s">
        <v>1259</v>
      </c>
      <c r="ET23" s="3" t="s">
        <v>1259</v>
      </c>
      <c r="EU23" s="3" t="s">
        <v>1259</v>
      </c>
      <c r="EV23" s="3" t="s">
        <v>1259</v>
      </c>
      <c r="EW23" s="3" t="s">
        <v>1259</v>
      </c>
      <c r="EX23" s="3" t="s">
        <v>1259</v>
      </c>
      <c r="EY23" s="3" t="s">
        <v>1259</v>
      </c>
      <c r="EZ23" s="3" t="s">
        <v>1259</v>
      </c>
      <c r="FA23" s="3" t="s">
        <v>1259</v>
      </c>
      <c r="FB23" s="3" t="s">
        <v>1259</v>
      </c>
      <c r="FC23" s="3" t="s">
        <v>1259</v>
      </c>
      <c r="FD23" s="3" t="s">
        <v>1259</v>
      </c>
      <c r="FE23" s="3" t="s">
        <v>1259</v>
      </c>
      <c r="FF23" s="3" t="s">
        <v>1259</v>
      </c>
      <c r="FG23" s="3" t="s">
        <v>1259</v>
      </c>
      <c r="FH23" s="3" t="s">
        <v>1259</v>
      </c>
      <c r="FI23" s="3" t="s">
        <v>1259</v>
      </c>
      <c r="FJ23" s="3" t="s">
        <v>1259</v>
      </c>
      <c r="FK23" s="3" t="s">
        <v>1259</v>
      </c>
      <c r="FL23" s="3" t="s">
        <v>1259</v>
      </c>
      <c r="FM23" s="3" t="s">
        <v>1259</v>
      </c>
      <c r="FN23" s="3" t="s">
        <v>1259</v>
      </c>
      <c r="FO23" s="3" t="s">
        <v>1259</v>
      </c>
      <c r="FP23" s="3" t="s">
        <v>1259</v>
      </c>
      <c r="FQ23" s="3" t="s">
        <v>1259</v>
      </c>
      <c r="FR23" s="3" t="s">
        <v>1259</v>
      </c>
      <c r="FS23" s="3" t="s">
        <v>1259</v>
      </c>
      <c r="FT23" s="3" t="s">
        <v>1259</v>
      </c>
      <c r="FU23" s="3" t="s">
        <v>1259</v>
      </c>
      <c r="FV23" s="3" t="s">
        <v>1259</v>
      </c>
      <c r="FW23" s="3" t="s">
        <v>1259</v>
      </c>
      <c r="FX23" s="3" t="s">
        <v>1259</v>
      </c>
      <c r="FY23" s="3" t="s">
        <v>1259</v>
      </c>
      <c r="FZ23" s="3" t="s">
        <v>1259</v>
      </c>
      <c r="GA23" s="3" t="s">
        <v>1259</v>
      </c>
      <c r="GB23" s="3" t="s">
        <v>1259</v>
      </c>
      <c r="GC23" s="3" t="s">
        <v>1259</v>
      </c>
      <c r="GD23" s="3" t="s">
        <v>1259</v>
      </c>
      <c r="GE23" s="3" t="s">
        <v>1259</v>
      </c>
      <c r="GF23" s="3" t="s">
        <v>1259</v>
      </c>
      <c r="GG23" s="3" t="s">
        <v>1259</v>
      </c>
      <c r="GH23" s="3" t="s">
        <v>1259</v>
      </c>
      <c r="GI23" s="3" t="s">
        <v>1259</v>
      </c>
      <c r="GJ23" s="3" t="s">
        <v>1259</v>
      </c>
      <c r="GK23" s="3" t="s">
        <v>1259</v>
      </c>
      <c r="GL23" s="3" t="s">
        <v>1259</v>
      </c>
      <c r="GM23" s="3" t="s">
        <v>1259</v>
      </c>
      <c r="GN23" s="3" t="s">
        <v>1259</v>
      </c>
      <c r="GO23" s="3" t="s">
        <v>1259</v>
      </c>
      <c r="GP23" s="3" t="s">
        <v>1259</v>
      </c>
      <c r="GQ23" s="3" t="s">
        <v>1259</v>
      </c>
      <c r="GR23" s="3" t="s">
        <v>1259</v>
      </c>
      <c r="GS23" s="3" t="s">
        <v>1259</v>
      </c>
      <c r="GT23" s="3" t="s">
        <v>1259</v>
      </c>
      <c r="GU23" s="3" t="s">
        <v>1259</v>
      </c>
      <c r="GV23" s="3" t="s">
        <v>1259</v>
      </c>
      <c r="GW23" s="3" t="s">
        <v>1259</v>
      </c>
      <c r="GX23" s="3" t="s">
        <v>1259</v>
      </c>
      <c r="GY23" s="3" t="s">
        <v>1259</v>
      </c>
      <c r="GZ23" s="3" t="s">
        <v>1259</v>
      </c>
      <c r="HA23" s="3" t="s">
        <v>1259</v>
      </c>
      <c r="HB23" s="3" t="s">
        <v>1259</v>
      </c>
      <c r="HC23" s="3" t="s">
        <v>1259</v>
      </c>
      <c r="HD23" s="3" t="s">
        <v>1259</v>
      </c>
      <c r="HE23" s="3" t="s">
        <v>1259</v>
      </c>
      <c r="HF23" s="3" t="s">
        <v>1259</v>
      </c>
      <c r="HG23" s="3" t="s">
        <v>1259</v>
      </c>
      <c r="HH23" s="3" t="s">
        <v>1259</v>
      </c>
      <c r="HI23" s="3" t="s">
        <v>1259</v>
      </c>
      <c r="HJ23" s="3" t="s">
        <v>1259</v>
      </c>
      <c r="HK23" s="3" t="s">
        <v>1259</v>
      </c>
      <c r="HL23" s="3" t="s">
        <v>1259</v>
      </c>
      <c r="HM23" s="3" t="s">
        <v>1259</v>
      </c>
      <c r="HN23" s="3" t="s">
        <v>1259</v>
      </c>
      <c r="HO23" s="3" t="s">
        <v>1259</v>
      </c>
      <c r="HP23" s="3" t="s">
        <v>1259</v>
      </c>
      <c r="HQ23" s="3" t="s">
        <v>1259</v>
      </c>
      <c r="HR23" s="3" t="s">
        <v>1259</v>
      </c>
      <c r="HS23" s="3" t="s">
        <v>1259</v>
      </c>
    </row>
    <row r="24" spans="1:227" x14ac:dyDescent="0.25">
      <c r="A24" s="4">
        <v>22006</v>
      </c>
      <c r="B24" s="3" t="s">
        <v>1259</v>
      </c>
      <c r="C24" s="3" t="s">
        <v>1259</v>
      </c>
      <c r="D24" s="3" t="s">
        <v>1259</v>
      </c>
      <c r="E24" s="3" t="s">
        <v>1259</v>
      </c>
      <c r="F24" s="3" t="s">
        <v>1259</v>
      </c>
      <c r="G24" s="3" t="s">
        <v>1259</v>
      </c>
      <c r="H24" s="3" t="s">
        <v>1259</v>
      </c>
      <c r="I24" s="3" t="s">
        <v>1259</v>
      </c>
      <c r="J24" s="3" t="s">
        <v>1259</v>
      </c>
      <c r="K24" s="3" t="s">
        <v>1259</v>
      </c>
      <c r="L24" s="3" t="s">
        <v>1259</v>
      </c>
      <c r="M24" s="3" t="s">
        <v>1259</v>
      </c>
      <c r="N24" s="3" t="s">
        <v>1259</v>
      </c>
      <c r="O24" s="3" t="s">
        <v>1259</v>
      </c>
      <c r="P24" s="3" t="s">
        <v>1259</v>
      </c>
      <c r="Q24" s="3" t="s">
        <v>1259</v>
      </c>
      <c r="R24" s="3" t="s">
        <v>1259</v>
      </c>
      <c r="S24" s="3" t="s">
        <v>1259</v>
      </c>
      <c r="T24" s="3" t="s">
        <v>1259</v>
      </c>
      <c r="U24" s="3" t="s">
        <v>1259</v>
      </c>
      <c r="V24" s="3" t="s">
        <v>1259</v>
      </c>
      <c r="W24" s="3" t="s">
        <v>1259</v>
      </c>
      <c r="X24" s="3" t="s">
        <v>1259</v>
      </c>
      <c r="Y24" s="3" t="s">
        <v>1259</v>
      </c>
      <c r="Z24" s="3" t="s">
        <v>1259</v>
      </c>
      <c r="AA24" s="3" t="s">
        <v>1259</v>
      </c>
      <c r="AB24" s="3" t="s">
        <v>1259</v>
      </c>
      <c r="AC24" s="3" t="s">
        <v>1259</v>
      </c>
      <c r="AD24" s="3" t="s">
        <v>1259</v>
      </c>
      <c r="AE24" s="3" t="s">
        <v>1259</v>
      </c>
      <c r="AF24" s="3" t="s">
        <v>1259</v>
      </c>
      <c r="AG24" s="3" t="s">
        <v>1259</v>
      </c>
      <c r="AH24" s="3" t="s">
        <v>1259</v>
      </c>
      <c r="AI24" s="3" t="s">
        <v>1259</v>
      </c>
      <c r="AJ24" s="3" t="s">
        <v>1259</v>
      </c>
      <c r="AK24" s="3" t="s">
        <v>1259</v>
      </c>
      <c r="AL24" s="3" t="s">
        <v>1259</v>
      </c>
      <c r="AM24" s="3" t="s">
        <v>1259</v>
      </c>
      <c r="AN24" s="3" t="s">
        <v>1259</v>
      </c>
      <c r="AO24" s="3" t="s">
        <v>1259</v>
      </c>
      <c r="AP24" s="3" t="s">
        <v>1259</v>
      </c>
      <c r="AQ24" s="3" t="s">
        <v>1259</v>
      </c>
      <c r="AR24" s="3" t="s">
        <v>1259</v>
      </c>
      <c r="AS24" s="3" t="s">
        <v>1259</v>
      </c>
      <c r="AT24" s="3" t="s">
        <v>1259</v>
      </c>
      <c r="AU24" s="3" t="s">
        <v>1259</v>
      </c>
      <c r="AV24" s="3" t="s">
        <v>1259</v>
      </c>
      <c r="AW24" s="3" t="s">
        <v>1259</v>
      </c>
      <c r="AX24" s="3" t="s">
        <v>1259</v>
      </c>
      <c r="AY24" s="3" t="s">
        <v>1259</v>
      </c>
      <c r="AZ24" s="3" t="s">
        <v>1259</v>
      </c>
      <c r="BA24" s="3" t="s">
        <v>1259</v>
      </c>
      <c r="BB24" s="3" t="s">
        <v>1259</v>
      </c>
      <c r="BC24" s="3" t="s">
        <v>1259</v>
      </c>
      <c r="BD24" s="3" t="s">
        <v>1259</v>
      </c>
      <c r="BE24" s="3" t="s">
        <v>1259</v>
      </c>
      <c r="BF24" s="3" t="s">
        <v>1259</v>
      </c>
      <c r="BG24" s="3" t="s">
        <v>1259</v>
      </c>
      <c r="BH24" s="3" t="s">
        <v>1259</v>
      </c>
      <c r="BI24" s="3" t="s">
        <v>1259</v>
      </c>
      <c r="BJ24" s="3" t="s">
        <v>1259</v>
      </c>
      <c r="BK24" s="3" t="s">
        <v>1259</v>
      </c>
      <c r="BL24" s="3" t="s">
        <v>1259</v>
      </c>
      <c r="BM24" s="3" t="s">
        <v>1259</v>
      </c>
      <c r="BN24" s="3" t="s">
        <v>1259</v>
      </c>
      <c r="BO24" s="3" t="s">
        <v>1259</v>
      </c>
      <c r="BP24" s="3" t="s">
        <v>1259</v>
      </c>
      <c r="BQ24" s="3" t="s">
        <v>1259</v>
      </c>
      <c r="BR24" s="3" t="s">
        <v>1259</v>
      </c>
      <c r="BS24" s="3" t="s">
        <v>1259</v>
      </c>
      <c r="BT24" s="3" t="s">
        <v>1259</v>
      </c>
      <c r="BU24" s="3" t="s">
        <v>1259</v>
      </c>
      <c r="BV24" s="3" t="s">
        <v>1259</v>
      </c>
      <c r="BW24" s="3" t="s">
        <v>1259</v>
      </c>
      <c r="BX24" s="3" t="s">
        <v>1259</v>
      </c>
      <c r="BY24" s="3" t="s">
        <v>1259</v>
      </c>
      <c r="BZ24" s="3" t="s">
        <v>1259</v>
      </c>
      <c r="CA24" s="3" t="s">
        <v>1259</v>
      </c>
      <c r="CB24" s="3" t="s">
        <v>1259</v>
      </c>
      <c r="CC24" s="3" t="s">
        <v>1259</v>
      </c>
      <c r="CD24" s="3" t="s">
        <v>1259</v>
      </c>
      <c r="CE24" s="3" t="s">
        <v>1259</v>
      </c>
      <c r="CF24" s="3" t="s">
        <v>1259</v>
      </c>
      <c r="CG24" s="3" t="s">
        <v>1259</v>
      </c>
      <c r="CH24" s="3" t="s">
        <v>1259</v>
      </c>
      <c r="CI24" s="3" t="s">
        <v>1259</v>
      </c>
      <c r="CJ24" s="3" t="s">
        <v>1259</v>
      </c>
      <c r="CK24" s="3" t="s">
        <v>1259</v>
      </c>
      <c r="CL24" s="3" t="s">
        <v>1259</v>
      </c>
      <c r="CM24" s="3" t="s">
        <v>1259</v>
      </c>
      <c r="CN24" s="3" t="s">
        <v>1259</v>
      </c>
      <c r="CO24" s="3" t="s">
        <v>1259</v>
      </c>
      <c r="CP24" s="3" t="s">
        <v>1259</v>
      </c>
      <c r="CQ24" s="3" t="s">
        <v>1259</v>
      </c>
      <c r="CR24" s="3" t="s">
        <v>1259</v>
      </c>
      <c r="CS24" s="3" t="s">
        <v>1259</v>
      </c>
      <c r="CT24" s="3" t="s">
        <v>1259</v>
      </c>
      <c r="CU24" s="3" t="s">
        <v>1259</v>
      </c>
      <c r="CV24" s="3" t="s">
        <v>1259</v>
      </c>
      <c r="CW24" s="3" t="s">
        <v>1259</v>
      </c>
      <c r="CX24" s="3" t="s">
        <v>1259</v>
      </c>
      <c r="CY24" s="3" t="s">
        <v>1259</v>
      </c>
      <c r="CZ24" s="3" t="s">
        <v>1259</v>
      </c>
      <c r="DA24" s="3" t="s">
        <v>1259</v>
      </c>
      <c r="DB24" s="3" t="s">
        <v>1259</v>
      </c>
      <c r="DC24" s="3" t="s">
        <v>1259</v>
      </c>
      <c r="DD24" s="3" t="s">
        <v>1259</v>
      </c>
      <c r="DE24" s="3" t="s">
        <v>1259</v>
      </c>
      <c r="DF24" s="3" t="s">
        <v>1259</v>
      </c>
      <c r="DG24" s="3" t="s">
        <v>1259</v>
      </c>
      <c r="DH24" s="3" t="s">
        <v>1259</v>
      </c>
      <c r="DI24" s="3" t="s">
        <v>1259</v>
      </c>
      <c r="DJ24" s="3" t="s">
        <v>1259</v>
      </c>
      <c r="DK24" s="3" t="s">
        <v>1259</v>
      </c>
      <c r="DL24" s="3" t="s">
        <v>1259</v>
      </c>
      <c r="DM24" s="3" t="s">
        <v>1259</v>
      </c>
      <c r="DN24" s="3" t="s">
        <v>1259</v>
      </c>
      <c r="DO24" s="3" t="s">
        <v>1259</v>
      </c>
      <c r="DP24" s="3" t="s">
        <v>1259</v>
      </c>
      <c r="DQ24" s="3" t="s">
        <v>1259</v>
      </c>
      <c r="DR24" s="3" t="s">
        <v>1259</v>
      </c>
      <c r="DS24" s="3" t="s">
        <v>1259</v>
      </c>
      <c r="DT24" s="3" t="s">
        <v>1259</v>
      </c>
      <c r="DU24" s="3" t="s">
        <v>1259</v>
      </c>
      <c r="DV24" s="3" t="s">
        <v>1259</v>
      </c>
      <c r="DW24" s="3" t="s">
        <v>1259</v>
      </c>
      <c r="DX24" s="3" t="s">
        <v>1259</v>
      </c>
      <c r="DY24" s="3" t="s">
        <v>1259</v>
      </c>
      <c r="DZ24" s="3" t="s">
        <v>1259</v>
      </c>
      <c r="EA24" s="3" t="s">
        <v>1259</v>
      </c>
      <c r="EB24" s="3" t="s">
        <v>1259</v>
      </c>
      <c r="EC24" s="3" t="s">
        <v>1259</v>
      </c>
      <c r="ED24" s="3" t="s">
        <v>1259</v>
      </c>
      <c r="EE24" s="3" t="s">
        <v>1259</v>
      </c>
      <c r="EF24" s="3" t="s">
        <v>1259</v>
      </c>
      <c r="EG24" s="3" t="s">
        <v>1259</v>
      </c>
      <c r="EH24" s="3" t="s">
        <v>1259</v>
      </c>
      <c r="EI24" s="3" t="s">
        <v>1259</v>
      </c>
      <c r="EJ24" s="3" t="s">
        <v>1259</v>
      </c>
      <c r="EK24" s="3" t="s">
        <v>1259</v>
      </c>
      <c r="EL24" s="3" t="s">
        <v>1259</v>
      </c>
      <c r="EM24" s="3" t="s">
        <v>1259</v>
      </c>
      <c r="EN24" s="3" t="s">
        <v>1259</v>
      </c>
      <c r="EO24" s="3" t="s">
        <v>1259</v>
      </c>
      <c r="EP24" s="204">
        <v>3.2</v>
      </c>
      <c r="EQ24" s="205">
        <v>9.4</v>
      </c>
      <c r="ER24" s="206">
        <v>4.0999999999999996</v>
      </c>
      <c r="ES24" s="207">
        <v>9.1</v>
      </c>
      <c r="ET24" s="3" t="s">
        <v>1259</v>
      </c>
      <c r="EU24" s="3" t="s">
        <v>1259</v>
      </c>
      <c r="EV24" s="3" t="s">
        <v>1259</v>
      </c>
      <c r="EW24" s="3" t="s">
        <v>1259</v>
      </c>
      <c r="EX24" s="3" t="s">
        <v>1259</v>
      </c>
      <c r="EY24" s="3" t="s">
        <v>1259</v>
      </c>
      <c r="EZ24" s="3" t="s">
        <v>1259</v>
      </c>
      <c r="FA24" s="3" t="s">
        <v>1259</v>
      </c>
      <c r="FB24" s="3" t="s">
        <v>1259</v>
      </c>
      <c r="FC24" s="3" t="s">
        <v>1259</v>
      </c>
      <c r="FD24" s="3" t="s">
        <v>1259</v>
      </c>
      <c r="FE24" s="3" t="s">
        <v>1259</v>
      </c>
      <c r="FF24" s="3" t="s">
        <v>1259</v>
      </c>
      <c r="FG24" s="3" t="s">
        <v>1259</v>
      </c>
      <c r="FH24" s="3" t="s">
        <v>1259</v>
      </c>
      <c r="FI24" s="3" t="s">
        <v>1259</v>
      </c>
      <c r="FJ24" s="3" t="s">
        <v>1259</v>
      </c>
      <c r="FK24" s="3" t="s">
        <v>1259</v>
      </c>
      <c r="FL24" s="3" t="s">
        <v>1259</v>
      </c>
      <c r="FM24" s="3" t="s">
        <v>1259</v>
      </c>
      <c r="FN24" s="3" t="s">
        <v>1259</v>
      </c>
      <c r="FO24" s="3" t="s">
        <v>1259</v>
      </c>
      <c r="FP24" s="3" t="s">
        <v>1259</v>
      </c>
      <c r="FQ24" s="3" t="s">
        <v>1259</v>
      </c>
      <c r="FR24" s="3" t="s">
        <v>1259</v>
      </c>
      <c r="FS24" s="3" t="s">
        <v>1259</v>
      </c>
      <c r="FT24" s="3" t="s">
        <v>1259</v>
      </c>
      <c r="FU24" s="3" t="s">
        <v>1259</v>
      </c>
      <c r="FV24" s="3" t="s">
        <v>1259</v>
      </c>
      <c r="FW24" s="3" t="s">
        <v>1259</v>
      </c>
      <c r="FX24" s="3" t="s">
        <v>1259</v>
      </c>
      <c r="FY24" s="3" t="s">
        <v>1259</v>
      </c>
      <c r="FZ24" s="3" t="s">
        <v>1259</v>
      </c>
      <c r="GA24" s="3" t="s">
        <v>1259</v>
      </c>
      <c r="GB24" s="3" t="s">
        <v>1259</v>
      </c>
      <c r="GC24" s="3" t="s">
        <v>1259</v>
      </c>
      <c r="GD24" s="3" t="s">
        <v>1259</v>
      </c>
      <c r="GE24" s="3" t="s">
        <v>1259</v>
      </c>
      <c r="GF24" s="3" t="s">
        <v>1259</v>
      </c>
      <c r="GG24" s="3" t="s">
        <v>1259</v>
      </c>
      <c r="GH24" s="3" t="s">
        <v>1259</v>
      </c>
      <c r="GI24" s="3" t="s">
        <v>1259</v>
      </c>
      <c r="GJ24" s="3" t="s">
        <v>1259</v>
      </c>
      <c r="GK24" s="3" t="s">
        <v>1259</v>
      </c>
      <c r="GL24" s="3" t="s">
        <v>1259</v>
      </c>
      <c r="GM24" s="3" t="s">
        <v>1259</v>
      </c>
      <c r="GN24" s="3" t="s">
        <v>1259</v>
      </c>
      <c r="GO24" s="3" t="s">
        <v>1259</v>
      </c>
      <c r="GP24" s="3" t="s">
        <v>1259</v>
      </c>
      <c r="GQ24" s="3" t="s">
        <v>1259</v>
      </c>
      <c r="GR24" s="3" t="s">
        <v>1259</v>
      </c>
      <c r="GS24" s="3" t="s">
        <v>1259</v>
      </c>
      <c r="GT24" s="3" t="s">
        <v>1259</v>
      </c>
      <c r="GU24" s="3" t="s">
        <v>1259</v>
      </c>
      <c r="GV24" s="3" t="s">
        <v>1259</v>
      </c>
      <c r="GW24" s="3" t="s">
        <v>1259</v>
      </c>
      <c r="GX24" s="3" t="s">
        <v>1259</v>
      </c>
      <c r="GY24" s="3" t="s">
        <v>1259</v>
      </c>
      <c r="GZ24" s="3" t="s">
        <v>1259</v>
      </c>
      <c r="HA24" s="3" t="s">
        <v>1259</v>
      </c>
      <c r="HB24" s="3" t="s">
        <v>1259</v>
      </c>
      <c r="HC24" s="3" t="s">
        <v>1259</v>
      </c>
      <c r="HD24" s="3" t="s">
        <v>1259</v>
      </c>
      <c r="HE24" s="3" t="s">
        <v>1259</v>
      </c>
      <c r="HF24" s="3" t="s">
        <v>1259</v>
      </c>
      <c r="HG24" s="3" t="s">
        <v>1259</v>
      </c>
      <c r="HH24" s="3" t="s">
        <v>1259</v>
      </c>
      <c r="HI24" s="3" t="s">
        <v>1259</v>
      </c>
      <c r="HJ24" s="3" t="s">
        <v>1259</v>
      </c>
      <c r="HK24" s="3" t="s">
        <v>1259</v>
      </c>
      <c r="HL24" s="3" t="s">
        <v>1259</v>
      </c>
      <c r="HM24" s="3" t="s">
        <v>1259</v>
      </c>
      <c r="HN24" s="3" t="s">
        <v>1259</v>
      </c>
      <c r="HO24" s="3" t="s">
        <v>1259</v>
      </c>
      <c r="HP24" s="3" t="s">
        <v>1259</v>
      </c>
      <c r="HQ24" s="3" t="s">
        <v>1259</v>
      </c>
      <c r="HR24" s="3" t="s">
        <v>1259</v>
      </c>
      <c r="HS24" s="3" t="s">
        <v>1259</v>
      </c>
    </row>
    <row r="25" spans="1:227" x14ac:dyDescent="0.25">
      <c r="A25" s="4">
        <v>22097</v>
      </c>
      <c r="B25" s="3" t="s">
        <v>1259</v>
      </c>
      <c r="C25" s="3" t="s">
        <v>1259</v>
      </c>
      <c r="D25" s="3" t="s">
        <v>1259</v>
      </c>
      <c r="E25" s="3" t="s">
        <v>1259</v>
      </c>
      <c r="F25" s="3" t="s">
        <v>1259</v>
      </c>
      <c r="G25" s="3" t="s">
        <v>1259</v>
      </c>
      <c r="H25" s="3" t="s">
        <v>1259</v>
      </c>
      <c r="I25" s="3" t="s">
        <v>1259</v>
      </c>
      <c r="J25" s="3" t="s">
        <v>1259</v>
      </c>
      <c r="K25" s="3" t="s">
        <v>1259</v>
      </c>
      <c r="L25" s="3" t="s">
        <v>1259</v>
      </c>
      <c r="M25" s="3" t="s">
        <v>1259</v>
      </c>
      <c r="N25" s="3" t="s">
        <v>1259</v>
      </c>
      <c r="O25" s="3" t="s">
        <v>1259</v>
      </c>
      <c r="P25" s="3" t="s">
        <v>1259</v>
      </c>
      <c r="Q25" s="3" t="s">
        <v>1259</v>
      </c>
      <c r="R25" s="3" t="s">
        <v>1259</v>
      </c>
      <c r="S25" s="3" t="s">
        <v>1259</v>
      </c>
      <c r="T25" s="3" t="s">
        <v>1259</v>
      </c>
      <c r="U25" s="3" t="s">
        <v>1259</v>
      </c>
      <c r="V25" s="3" t="s">
        <v>1259</v>
      </c>
      <c r="W25" s="3" t="s">
        <v>1259</v>
      </c>
      <c r="X25" s="3" t="s">
        <v>1259</v>
      </c>
      <c r="Y25" s="3" t="s">
        <v>1259</v>
      </c>
      <c r="Z25" s="3" t="s">
        <v>1259</v>
      </c>
      <c r="AA25" s="3" t="s">
        <v>1259</v>
      </c>
      <c r="AB25" s="3" t="s">
        <v>1259</v>
      </c>
      <c r="AC25" s="3" t="s">
        <v>1259</v>
      </c>
      <c r="AD25" s="3" t="s">
        <v>1259</v>
      </c>
      <c r="AE25" s="3" t="s">
        <v>1259</v>
      </c>
      <c r="AF25" s="3" t="s">
        <v>1259</v>
      </c>
      <c r="AG25" s="3" t="s">
        <v>1259</v>
      </c>
      <c r="AH25" s="3" t="s">
        <v>1259</v>
      </c>
      <c r="AI25" s="3" t="s">
        <v>1259</v>
      </c>
      <c r="AJ25" s="3" t="s">
        <v>1259</v>
      </c>
      <c r="AK25" s="3" t="s">
        <v>1259</v>
      </c>
      <c r="AL25" s="3" t="s">
        <v>1259</v>
      </c>
      <c r="AM25" s="3" t="s">
        <v>1259</v>
      </c>
      <c r="AN25" s="3" t="s">
        <v>1259</v>
      </c>
      <c r="AO25" s="3" t="s">
        <v>1259</v>
      </c>
      <c r="AP25" s="3" t="s">
        <v>1259</v>
      </c>
      <c r="AQ25" s="3" t="s">
        <v>1259</v>
      </c>
      <c r="AR25" s="3" t="s">
        <v>1259</v>
      </c>
      <c r="AS25" s="3" t="s">
        <v>1259</v>
      </c>
      <c r="AT25" s="3" t="s">
        <v>1259</v>
      </c>
      <c r="AU25" s="3" t="s">
        <v>1259</v>
      </c>
      <c r="AV25" s="3" t="s">
        <v>1259</v>
      </c>
      <c r="AW25" s="3" t="s">
        <v>1259</v>
      </c>
      <c r="AX25" s="3" t="s">
        <v>1259</v>
      </c>
      <c r="AY25" s="3" t="s">
        <v>1259</v>
      </c>
      <c r="AZ25" s="3" t="s">
        <v>1259</v>
      </c>
      <c r="BA25" s="3" t="s">
        <v>1259</v>
      </c>
      <c r="BB25" s="3" t="s">
        <v>1259</v>
      </c>
      <c r="BC25" s="3" t="s">
        <v>1259</v>
      </c>
      <c r="BD25" s="3" t="s">
        <v>1259</v>
      </c>
      <c r="BE25" s="3" t="s">
        <v>1259</v>
      </c>
      <c r="BF25" s="3" t="s">
        <v>1259</v>
      </c>
      <c r="BG25" s="3" t="s">
        <v>1259</v>
      </c>
      <c r="BH25" s="3" t="s">
        <v>1259</v>
      </c>
      <c r="BI25" s="3" t="s">
        <v>1259</v>
      </c>
      <c r="BJ25" s="3" t="s">
        <v>1259</v>
      </c>
      <c r="BK25" s="3" t="s">
        <v>1259</v>
      </c>
      <c r="BL25" s="3" t="s">
        <v>1259</v>
      </c>
      <c r="BM25" s="3" t="s">
        <v>1259</v>
      </c>
      <c r="BN25" s="3" t="s">
        <v>1259</v>
      </c>
      <c r="BO25" s="3" t="s">
        <v>1259</v>
      </c>
      <c r="BP25" s="3" t="s">
        <v>1259</v>
      </c>
      <c r="BQ25" s="3" t="s">
        <v>1259</v>
      </c>
      <c r="BR25" s="3" t="s">
        <v>1259</v>
      </c>
      <c r="BS25" s="3" t="s">
        <v>1259</v>
      </c>
      <c r="BT25" s="3" t="s">
        <v>1259</v>
      </c>
      <c r="BU25" s="3" t="s">
        <v>1259</v>
      </c>
      <c r="BV25" s="3" t="s">
        <v>1259</v>
      </c>
      <c r="BW25" s="3" t="s">
        <v>1259</v>
      </c>
      <c r="BX25" s="3" t="s">
        <v>1259</v>
      </c>
      <c r="BY25" s="3" t="s">
        <v>1259</v>
      </c>
      <c r="BZ25" s="3" t="s">
        <v>1259</v>
      </c>
      <c r="CA25" s="3" t="s">
        <v>1259</v>
      </c>
      <c r="CB25" s="3" t="s">
        <v>1259</v>
      </c>
      <c r="CC25" s="3" t="s">
        <v>1259</v>
      </c>
      <c r="CD25" s="3" t="s">
        <v>1259</v>
      </c>
      <c r="CE25" s="3" t="s">
        <v>1259</v>
      </c>
      <c r="CF25" s="3" t="s">
        <v>1259</v>
      </c>
      <c r="CG25" s="3" t="s">
        <v>1259</v>
      </c>
      <c r="CH25" s="3" t="s">
        <v>1259</v>
      </c>
      <c r="CI25" s="3" t="s">
        <v>1259</v>
      </c>
      <c r="CJ25" s="3" t="s">
        <v>1259</v>
      </c>
      <c r="CK25" s="3" t="s">
        <v>1259</v>
      </c>
      <c r="CL25" s="3" t="s">
        <v>1259</v>
      </c>
      <c r="CM25" s="3" t="s">
        <v>1259</v>
      </c>
      <c r="CN25" s="3" t="s">
        <v>1259</v>
      </c>
      <c r="CO25" s="3" t="s">
        <v>1259</v>
      </c>
      <c r="CP25" s="3" t="s">
        <v>1259</v>
      </c>
      <c r="CQ25" s="3" t="s">
        <v>1259</v>
      </c>
      <c r="CR25" s="3" t="s">
        <v>1259</v>
      </c>
      <c r="CS25" s="3" t="s">
        <v>1259</v>
      </c>
      <c r="CT25" s="3" t="s">
        <v>1259</v>
      </c>
      <c r="CU25" s="3" t="s">
        <v>1259</v>
      </c>
      <c r="CV25" s="3" t="s">
        <v>1259</v>
      </c>
      <c r="CW25" s="3" t="s">
        <v>1259</v>
      </c>
      <c r="CX25" s="3" t="s">
        <v>1259</v>
      </c>
      <c r="CY25" s="3" t="s">
        <v>1259</v>
      </c>
      <c r="CZ25" s="3" t="s">
        <v>1259</v>
      </c>
      <c r="DA25" s="3" t="s">
        <v>1259</v>
      </c>
      <c r="DB25" s="3" t="s">
        <v>1259</v>
      </c>
      <c r="DC25" s="3" t="s">
        <v>1259</v>
      </c>
      <c r="DD25" s="3" t="s">
        <v>1259</v>
      </c>
      <c r="DE25" s="3" t="s">
        <v>1259</v>
      </c>
      <c r="DF25" s="3" t="s">
        <v>1259</v>
      </c>
      <c r="DG25" s="3" t="s">
        <v>1259</v>
      </c>
      <c r="DH25" s="3" t="s">
        <v>1259</v>
      </c>
      <c r="DI25" s="3" t="s">
        <v>1259</v>
      </c>
      <c r="DJ25" s="3" t="s">
        <v>1259</v>
      </c>
      <c r="DK25" s="3" t="s">
        <v>1259</v>
      </c>
      <c r="DL25" s="3" t="s">
        <v>1259</v>
      </c>
      <c r="DM25" s="3" t="s">
        <v>1259</v>
      </c>
      <c r="DN25" s="3" t="s">
        <v>1259</v>
      </c>
      <c r="DO25" s="3" t="s">
        <v>1259</v>
      </c>
      <c r="DP25" s="3" t="s">
        <v>1259</v>
      </c>
      <c r="DQ25" s="3" t="s">
        <v>1259</v>
      </c>
      <c r="DR25" s="3" t="s">
        <v>1259</v>
      </c>
      <c r="DS25" s="3" t="s">
        <v>1259</v>
      </c>
      <c r="DT25" s="3" t="s">
        <v>1259</v>
      </c>
      <c r="DU25" s="3" t="s">
        <v>1259</v>
      </c>
      <c r="DV25" s="3" t="s">
        <v>1259</v>
      </c>
      <c r="DW25" s="3" t="s">
        <v>1259</v>
      </c>
      <c r="DX25" s="3" t="s">
        <v>1259</v>
      </c>
      <c r="DY25" s="3" t="s">
        <v>1259</v>
      </c>
      <c r="DZ25" s="3" t="s">
        <v>1259</v>
      </c>
      <c r="EA25" s="3" t="s">
        <v>1259</v>
      </c>
      <c r="EB25" s="3" t="s">
        <v>1259</v>
      </c>
      <c r="EC25" s="3" t="s">
        <v>1259</v>
      </c>
      <c r="ED25" s="3" t="s">
        <v>1259</v>
      </c>
      <c r="EE25" s="3" t="s">
        <v>1259</v>
      </c>
      <c r="EF25" s="3" t="s">
        <v>1259</v>
      </c>
      <c r="EG25" s="3" t="s">
        <v>1259</v>
      </c>
      <c r="EH25" s="3" t="s">
        <v>1259</v>
      </c>
      <c r="EI25" s="3" t="s">
        <v>1259</v>
      </c>
      <c r="EJ25" s="3" t="s">
        <v>1259</v>
      </c>
      <c r="EK25" s="3" t="s">
        <v>1259</v>
      </c>
      <c r="EL25" s="3" t="s">
        <v>1259</v>
      </c>
      <c r="EM25" s="3" t="s">
        <v>1259</v>
      </c>
      <c r="EN25" s="3" t="s">
        <v>1259</v>
      </c>
      <c r="EO25" s="3" t="s">
        <v>1259</v>
      </c>
      <c r="EP25" s="3" t="s">
        <v>1259</v>
      </c>
      <c r="EQ25" s="3" t="s">
        <v>1259</v>
      </c>
      <c r="ER25" s="3" t="s">
        <v>1259</v>
      </c>
      <c r="ES25" s="3" t="s">
        <v>1259</v>
      </c>
      <c r="ET25" s="3" t="s">
        <v>1259</v>
      </c>
      <c r="EU25" s="3" t="s">
        <v>1259</v>
      </c>
      <c r="EV25" s="3" t="s">
        <v>1259</v>
      </c>
      <c r="EW25" s="3" t="s">
        <v>1259</v>
      </c>
      <c r="EX25" s="3" t="s">
        <v>1259</v>
      </c>
      <c r="EY25" s="3" t="s">
        <v>1259</v>
      </c>
      <c r="EZ25" s="3" t="s">
        <v>1259</v>
      </c>
      <c r="FA25" s="3" t="s">
        <v>1259</v>
      </c>
      <c r="FB25" s="3" t="s">
        <v>1259</v>
      </c>
      <c r="FC25" s="3" t="s">
        <v>1259</v>
      </c>
      <c r="FD25" s="3" t="s">
        <v>1259</v>
      </c>
      <c r="FE25" s="3" t="s">
        <v>1259</v>
      </c>
      <c r="FF25" s="3" t="s">
        <v>1259</v>
      </c>
      <c r="FG25" s="3" t="s">
        <v>1259</v>
      </c>
      <c r="FH25" s="3" t="s">
        <v>1259</v>
      </c>
      <c r="FI25" s="3" t="s">
        <v>1259</v>
      </c>
      <c r="FJ25" s="3" t="s">
        <v>1259</v>
      </c>
      <c r="FK25" s="3" t="s">
        <v>1259</v>
      </c>
      <c r="FL25" s="3" t="s">
        <v>1259</v>
      </c>
      <c r="FM25" s="3" t="s">
        <v>1259</v>
      </c>
      <c r="FN25" s="3" t="s">
        <v>1259</v>
      </c>
      <c r="FO25" s="3" t="s">
        <v>1259</v>
      </c>
      <c r="FP25" s="3" t="s">
        <v>1259</v>
      </c>
      <c r="FQ25" s="3" t="s">
        <v>1259</v>
      </c>
      <c r="FR25" s="3" t="s">
        <v>1259</v>
      </c>
      <c r="FS25" s="3" t="s">
        <v>1259</v>
      </c>
      <c r="FT25" s="3" t="s">
        <v>1259</v>
      </c>
      <c r="FU25" s="3" t="s">
        <v>1259</v>
      </c>
      <c r="FV25" s="3" t="s">
        <v>1259</v>
      </c>
      <c r="FW25" s="3" t="s">
        <v>1259</v>
      </c>
      <c r="FX25" s="3" t="s">
        <v>1259</v>
      </c>
      <c r="FY25" s="3" t="s">
        <v>1259</v>
      </c>
      <c r="FZ25" s="3" t="s">
        <v>1259</v>
      </c>
      <c r="GA25" s="3" t="s">
        <v>1259</v>
      </c>
      <c r="GB25" s="3" t="s">
        <v>1259</v>
      </c>
      <c r="GC25" s="3" t="s">
        <v>1259</v>
      </c>
      <c r="GD25" s="3" t="s">
        <v>1259</v>
      </c>
      <c r="GE25" s="3" t="s">
        <v>1259</v>
      </c>
      <c r="GF25" s="3" t="s">
        <v>1259</v>
      </c>
      <c r="GG25" s="3" t="s">
        <v>1259</v>
      </c>
      <c r="GH25" s="3" t="s">
        <v>1259</v>
      </c>
      <c r="GI25" s="3" t="s">
        <v>1259</v>
      </c>
      <c r="GJ25" s="3" t="s">
        <v>1259</v>
      </c>
      <c r="GK25" s="3" t="s">
        <v>1259</v>
      </c>
      <c r="GL25" s="3" t="s">
        <v>1259</v>
      </c>
      <c r="GM25" s="3" t="s">
        <v>1259</v>
      </c>
      <c r="GN25" s="3" t="s">
        <v>1259</v>
      </c>
      <c r="GO25" s="3" t="s">
        <v>1259</v>
      </c>
      <c r="GP25" s="3" t="s">
        <v>1259</v>
      </c>
      <c r="GQ25" s="3" t="s">
        <v>1259</v>
      </c>
      <c r="GR25" s="3" t="s">
        <v>1259</v>
      </c>
      <c r="GS25" s="3" t="s">
        <v>1259</v>
      </c>
      <c r="GT25" s="3" t="s">
        <v>1259</v>
      </c>
      <c r="GU25" s="3" t="s">
        <v>1259</v>
      </c>
      <c r="GV25" s="3" t="s">
        <v>1259</v>
      </c>
      <c r="GW25" s="3" t="s">
        <v>1259</v>
      </c>
      <c r="GX25" s="3" t="s">
        <v>1259</v>
      </c>
      <c r="GY25" s="3" t="s">
        <v>1259</v>
      </c>
      <c r="GZ25" s="3" t="s">
        <v>1259</v>
      </c>
      <c r="HA25" s="3" t="s">
        <v>1259</v>
      </c>
      <c r="HB25" s="3" t="s">
        <v>1259</v>
      </c>
      <c r="HC25" s="3" t="s">
        <v>1259</v>
      </c>
      <c r="HD25" s="3" t="s">
        <v>1259</v>
      </c>
      <c r="HE25" s="3" t="s">
        <v>1259</v>
      </c>
      <c r="HF25" s="3" t="s">
        <v>1259</v>
      </c>
      <c r="HG25" s="3" t="s">
        <v>1259</v>
      </c>
      <c r="HH25" s="3" t="s">
        <v>1259</v>
      </c>
      <c r="HI25" s="3" t="s">
        <v>1259</v>
      </c>
      <c r="HJ25" s="3" t="s">
        <v>1259</v>
      </c>
      <c r="HK25" s="3" t="s">
        <v>1259</v>
      </c>
      <c r="HL25" s="3" t="s">
        <v>1259</v>
      </c>
      <c r="HM25" s="3" t="s">
        <v>1259</v>
      </c>
      <c r="HN25" s="3" t="s">
        <v>1259</v>
      </c>
      <c r="HO25" s="3" t="s">
        <v>1259</v>
      </c>
      <c r="HP25" s="3" t="s">
        <v>1259</v>
      </c>
      <c r="HQ25" s="3" t="s">
        <v>1259</v>
      </c>
      <c r="HR25" s="3" t="s">
        <v>1259</v>
      </c>
      <c r="HS25" s="3" t="s">
        <v>1259</v>
      </c>
    </row>
    <row r="26" spans="1:227" x14ac:dyDescent="0.25">
      <c r="A26" s="4">
        <v>22189</v>
      </c>
      <c r="B26" s="3" t="s">
        <v>1259</v>
      </c>
      <c r="C26" s="3" t="s">
        <v>1259</v>
      </c>
      <c r="D26" s="3" t="s">
        <v>1259</v>
      </c>
      <c r="E26" s="3" t="s">
        <v>1259</v>
      </c>
      <c r="F26" s="3" t="s">
        <v>1259</v>
      </c>
      <c r="G26" s="3" t="s">
        <v>1259</v>
      </c>
      <c r="H26" s="3" t="s">
        <v>1259</v>
      </c>
      <c r="I26" s="3" t="s">
        <v>1259</v>
      </c>
      <c r="J26" s="3" t="s">
        <v>1259</v>
      </c>
      <c r="K26" s="3" t="s">
        <v>1259</v>
      </c>
      <c r="L26" s="3" t="s">
        <v>1259</v>
      </c>
      <c r="M26" s="3" t="s">
        <v>1259</v>
      </c>
      <c r="N26" s="3" t="s">
        <v>1259</v>
      </c>
      <c r="O26" s="3" t="s">
        <v>1259</v>
      </c>
      <c r="P26" s="3" t="s">
        <v>1259</v>
      </c>
      <c r="Q26" s="3" t="s">
        <v>1259</v>
      </c>
      <c r="R26" s="3" t="s">
        <v>1259</v>
      </c>
      <c r="S26" s="3" t="s">
        <v>1259</v>
      </c>
      <c r="T26" s="3" t="s">
        <v>1259</v>
      </c>
      <c r="U26" s="3" t="s">
        <v>1259</v>
      </c>
      <c r="V26" s="3" t="s">
        <v>1259</v>
      </c>
      <c r="W26" s="3" t="s">
        <v>1259</v>
      </c>
      <c r="X26" s="3" t="s">
        <v>1259</v>
      </c>
      <c r="Y26" s="3" t="s">
        <v>1259</v>
      </c>
      <c r="Z26" s="3" t="s">
        <v>1259</v>
      </c>
      <c r="AA26" s="3" t="s">
        <v>1259</v>
      </c>
      <c r="AB26" s="3" t="s">
        <v>1259</v>
      </c>
      <c r="AC26" s="3" t="s">
        <v>1259</v>
      </c>
      <c r="AD26" s="3" t="s">
        <v>1259</v>
      </c>
      <c r="AE26" s="3" t="s">
        <v>1259</v>
      </c>
      <c r="AF26" s="3" t="s">
        <v>1259</v>
      </c>
      <c r="AG26" s="3" t="s">
        <v>1259</v>
      </c>
      <c r="AH26" s="3" t="s">
        <v>1259</v>
      </c>
      <c r="AI26" s="3" t="s">
        <v>1259</v>
      </c>
      <c r="AJ26" s="3" t="s">
        <v>1259</v>
      </c>
      <c r="AK26" s="3" t="s">
        <v>1259</v>
      </c>
      <c r="AL26" s="3" t="s">
        <v>1259</v>
      </c>
      <c r="AM26" s="3" t="s">
        <v>1259</v>
      </c>
      <c r="AN26" s="3" t="s">
        <v>1259</v>
      </c>
      <c r="AO26" s="3" t="s">
        <v>1259</v>
      </c>
      <c r="AP26" s="3" t="s">
        <v>1259</v>
      </c>
      <c r="AQ26" s="3" t="s">
        <v>1259</v>
      </c>
      <c r="AR26" s="3" t="s">
        <v>1259</v>
      </c>
      <c r="AS26" s="3" t="s">
        <v>1259</v>
      </c>
      <c r="AT26" s="3" t="s">
        <v>1259</v>
      </c>
      <c r="AU26" s="3" t="s">
        <v>1259</v>
      </c>
      <c r="AV26" s="3" t="s">
        <v>1259</v>
      </c>
      <c r="AW26" s="3" t="s">
        <v>1259</v>
      </c>
      <c r="AX26" s="3" t="s">
        <v>1259</v>
      </c>
      <c r="AY26" s="3" t="s">
        <v>1259</v>
      </c>
      <c r="AZ26" s="3" t="s">
        <v>1259</v>
      </c>
      <c r="BA26" s="3" t="s">
        <v>1259</v>
      </c>
      <c r="BB26" s="3" t="s">
        <v>1259</v>
      </c>
      <c r="BC26" s="3" t="s">
        <v>1259</v>
      </c>
      <c r="BD26" s="3" t="s">
        <v>1259</v>
      </c>
      <c r="BE26" s="3" t="s">
        <v>1259</v>
      </c>
      <c r="BF26" s="3" t="s">
        <v>1259</v>
      </c>
      <c r="BG26" s="3" t="s">
        <v>1259</v>
      </c>
      <c r="BH26" s="3" t="s">
        <v>1259</v>
      </c>
      <c r="BI26" s="3" t="s">
        <v>1259</v>
      </c>
      <c r="BJ26" s="3" t="s">
        <v>1259</v>
      </c>
      <c r="BK26" s="3" t="s">
        <v>1259</v>
      </c>
      <c r="BL26" s="3" t="s">
        <v>1259</v>
      </c>
      <c r="BM26" s="3" t="s">
        <v>1259</v>
      </c>
      <c r="BN26" s="3" t="s">
        <v>1259</v>
      </c>
      <c r="BO26" s="3" t="s">
        <v>1259</v>
      </c>
      <c r="BP26" s="3" t="s">
        <v>1259</v>
      </c>
      <c r="BQ26" s="3" t="s">
        <v>1259</v>
      </c>
      <c r="BR26" s="3" t="s">
        <v>1259</v>
      </c>
      <c r="BS26" s="3" t="s">
        <v>1259</v>
      </c>
      <c r="BT26" s="3" t="s">
        <v>1259</v>
      </c>
      <c r="BU26" s="3" t="s">
        <v>1259</v>
      </c>
      <c r="BV26" s="3" t="s">
        <v>1259</v>
      </c>
      <c r="BW26" s="3" t="s">
        <v>1259</v>
      </c>
      <c r="BX26" s="3" t="s">
        <v>1259</v>
      </c>
      <c r="BY26" s="3" t="s">
        <v>1259</v>
      </c>
      <c r="BZ26" s="3" t="s">
        <v>1259</v>
      </c>
      <c r="CA26" s="3" t="s">
        <v>1259</v>
      </c>
      <c r="CB26" s="3" t="s">
        <v>1259</v>
      </c>
      <c r="CC26" s="3" t="s">
        <v>1259</v>
      </c>
      <c r="CD26" s="3" t="s">
        <v>1259</v>
      </c>
      <c r="CE26" s="3" t="s">
        <v>1259</v>
      </c>
      <c r="CF26" s="3" t="s">
        <v>1259</v>
      </c>
      <c r="CG26" s="3" t="s">
        <v>1259</v>
      </c>
      <c r="CH26" s="3" t="s">
        <v>1259</v>
      </c>
      <c r="CI26" s="3" t="s">
        <v>1259</v>
      </c>
      <c r="CJ26" s="3" t="s">
        <v>1259</v>
      </c>
      <c r="CK26" s="3" t="s">
        <v>1259</v>
      </c>
      <c r="CL26" s="3" t="s">
        <v>1259</v>
      </c>
      <c r="CM26" s="3" t="s">
        <v>1259</v>
      </c>
      <c r="CN26" s="3" t="s">
        <v>1259</v>
      </c>
      <c r="CO26" s="3" t="s">
        <v>1259</v>
      </c>
      <c r="CP26" s="3" t="s">
        <v>1259</v>
      </c>
      <c r="CQ26" s="3" t="s">
        <v>1259</v>
      </c>
      <c r="CR26" s="3" t="s">
        <v>1259</v>
      </c>
      <c r="CS26" s="3" t="s">
        <v>1259</v>
      </c>
      <c r="CT26" s="3" t="s">
        <v>1259</v>
      </c>
      <c r="CU26" s="3" t="s">
        <v>1259</v>
      </c>
      <c r="CV26" s="3" t="s">
        <v>1259</v>
      </c>
      <c r="CW26" s="3" t="s">
        <v>1259</v>
      </c>
      <c r="CX26" s="3" t="s">
        <v>1259</v>
      </c>
      <c r="CY26" s="3" t="s">
        <v>1259</v>
      </c>
      <c r="CZ26" s="3" t="s">
        <v>1259</v>
      </c>
      <c r="DA26" s="3" t="s">
        <v>1259</v>
      </c>
      <c r="DB26" s="3" t="s">
        <v>1259</v>
      </c>
      <c r="DC26" s="3" t="s">
        <v>1259</v>
      </c>
      <c r="DD26" s="3" t="s">
        <v>1259</v>
      </c>
      <c r="DE26" s="3" t="s">
        <v>1259</v>
      </c>
      <c r="DF26" s="3" t="s">
        <v>1259</v>
      </c>
      <c r="DG26" s="3" t="s">
        <v>1259</v>
      </c>
      <c r="DH26" s="3" t="s">
        <v>1259</v>
      </c>
      <c r="DI26" s="3" t="s">
        <v>1259</v>
      </c>
      <c r="DJ26" s="3" t="s">
        <v>1259</v>
      </c>
      <c r="DK26" s="3" t="s">
        <v>1259</v>
      </c>
      <c r="DL26" s="3" t="s">
        <v>1259</v>
      </c>
      <c r="DM26" s="3" t="s">
        <v>1259</v>
      </c>
      <c r="DN26" s="3" t="s">
        <v>1259</v>
      </c>
      <c r="DO26" s="3" t="s">
        <v>1259</v>
      </c>
      <c r="DP26" s="3" t="s">
        <v>1259</v>
      </c>
      <c r="DQ26" s="3" t="s">
        <v>1259</v>
      </c>
      <c r="DR26" s="3" t="s">
        <v>1259</v>
      </c>
      <c r="DS26" s="3" t="s">
        <v>1259</v>
      </c>
      <c r="DT26" s="3" t="s">
        <v>1259</v>
      </c>
      <c r="DU26" s="3" t="s">
        <v>1259</v>
      </c>
      <c r="DV26" s="3" t="s">
        <v>1259</v>
      </c>
      <c r="DW26" s="3" t="s">
        <v>1259</v>
      </c>
      <c r="DX26" s="3" t="s">
        <v>1259</v>
      </c>
      <c r="DY26" s="3" t="s">
        <v>1259</v>
      </c>
      <c r="DZ26" s="3" t="s">
        <v>1259</v>
      </c>
      <c r="EA26" s="3" t="s">
        <v>1259</v>
      </c>
      <c r="EB26" s="3" t="s">
        <v>1259</v>
      </c>
      <c r="EC26" s="3" t="s">
        <v>1259</v>
      </c>
      <c r="ED26" s="3" t="s">
        <v>1259</v>
      </c>
      <c r="EE26" s="3" t="s">
        <v>1259</v>
      </c>
      <c r="EF26" s="3" t="s">
        <v>1259</v>
      </c>
      <c r="EG26" s="3" t="s">
        <v>1259</v>
      </c>
      <c r="EH26" s="3" t="s">
        <v>1259</v>
      </c>
      <c r="EI26" s="3" t="s">
        <v>1259</v>
      </c>
      <c r="EJ26" s="3" t="s">
        <v>1259</v>
      </c>
      <c r="EK26" s="3" t="s">
        <v>1259</v>
      </c>
      <c r="EL26" s="3" t="s">
        <v>1259</v>
      </c>
      <c r="EM26" s="3" t="s">
        <v>1259</v>
      </c>
      <c r="EN26" s="3" t="s">
        <v>1259</v>
      </c>
      <c r="EO26" s="3" t="s">
        <v>1259</v>
      </c>
      <c r="EP26" s="204">
        <v>3.7</v>
      </c>
      <c r="EQ26" s="205">
        <v>11.9</v>
      </c>
      <c r="ER26" s="206">
        <v>4.7</v>
      </c>
      <c r="ES26" s="207">
        <v>10.7</v>
      </c>
      <c r="ET26" s="3" t="s">
        <v>1259</v>
      </c>
      <c r="EU26" s="3" t="s">
        <v>1259</v>
      </c>
      <c r="EV26" s="3" t="s">
        <v>1259</v>
      </c>
      <c r="EW26" s="3" t="s">
        <v>1259</v>
      </c>
      <c r="EX26" s="3" t="s">
        <v>1259</v>
      </c>
      <c r="EY26" s="3" t="s">
        <v>1259</v>
      </c>
      <c r="EZ26" s="3" t="s">
        <v>1259</v>
      </c>
      <c r="FA26" s="3" t="s">
        <v>1259</v>
      </c>
      <c r="FB26" s="3" t="s">
        <v>1259</v>
      </c>
      <c r="FC26" s="3" t="s">
        <v>1259</v>
      </c>
      <c r="FD26" s="3" t="s">
        <v>1259</v>
      </c>
      <c r="FE26" s="3" t="s">
        <v>1259</v>
      </c>
      <c r="FF26" s="3" t="s">
        <v>1259</v>
      </c>
      <c r="FG26" s="3" t="s">
        <v>1259</v>
      </c>
      <c r="FH26" s="3" t="s">
        <v>1259</v>
      </c>
      <c r="FI26" s="3" t="s">
        <v>1259</v>
      </c>
      <c r="FJ26" s="3" t="s">
        <v>1259</v>
      </c>
      <c r="FK26" s="3" t="s">
        <v>1259</v>
      </c>
      <c r="FL26" s="3" t="s">
        <v>1259</v>
      </c>
      <c r="FM26" s="3" t="s">
        <v>1259</v>
      </c>
      <c r="FN26" s="3" t="s">
        <v>1259</v>
      </c>
      <c r="FO26" s="3" t="s">
        <v>1259</v>
      </c>
      <c r="FP26" s="3" t="s">
        <v>1259</v>
      </c>
      <c r="FQ26" s="3" t="s">
        <v>1259</v>
      </c>
      <c r="FR26" s="3" t="s">
        <v>1259</v>
      </c>
      <c r="FS26" s="3" t="s">
        <v>1259</v>
      </c>
      <c r="FT26" s="3" t="s">
        <v>1259</v>
      </c>
      <c r="FU26" s="3" t="s">
        <v>1259</v>
      </c>
      <c r="FV26" s="3" t="s">
        <v>1259</v>
      </c>
      <c r="FW26" s="3" t="s">
        <v>1259</v>
      </c>
      <c r="FX26" s="3" t="s">
        <v>1259</v>
      </c>
      <c r="FY26" s="3" t="s">
        <v>1259</v>
      </c>
      <c r="FZ26" s="3" t="s">
        <v>1259</v>
      </c>
      <c r="GA26" s="3" t="s">
        <v>1259</v>
      </c>
      <c r="GB26" s="3" t="s">
        <v>1259</v>
      </c>
      <c r="GC26" s="3" t="s">
        <v>1259</v>
      </c>
      <c r="GD26" s="3" t="s">
        <v>1259</v>
      </c>
      <c r="GE26" s="3" t="s">
        <v>1259</v>
      </c>
      <c r="GF26" s="3" t="s">
        <v>1259</v>
      </c>
      <c r="GG26" s="3" t="s">
        <v>1259</v>
      </c>
      <c r="GH26" s="3" t="s">
        <v>1259</v>
      </c>
      <c r="GI26" s="3" t="s">
        <v>1259</v>
      </c>
      <c r="GJ26" s="3" t="s">
        <v>1259</v>
      </c>
      <c r="GK26" s="3" t="s">
        <v>1259</v>
      </c>
      <c r="GL26" s="3" t="s">
        <v>1259</v>
      </c>
      <c r="GM26" s="3" t="s">
        <v>1259</v>
      </c>
      <c r="GN26" s="3" t="s">
        <v>1259</v>
      </c>
      <c r="GO26" s="3" t="s">
        <v>1259</v>
      </c>
      <c r="GP26" s="3" t="s">
        <v>1259</v>
      </c>
      <c r="GQ26" s="3" t="s">
        <v>1259</v>
      </c>
      <c r="GR26" s="3" t="s">
        <v>1259</v>
      </c>
      <c r="GS26" s="3" t="s">
        <v>1259</v>
      </c>
      <c r="GT26" s="3" t="s">
        <v>1259</v>
      </c>
      <c r="GU26" s="3" t="s">
        <v>1259</v>
      </c>
      <c r="GV26" s="3" t="s">
        <v>1259</v>
      </c>
      <c r="GW26" s="3" t="s">
        <v>1259</v>
      </c>
      <c r="GX26" s="3" t="s">
        <v>1259</v>
      </c>
      <c r="GY26" s="3" t="s">
        <v>1259</v>
      </c>
      <c r="GZ26" s="3" t="s">
        <v>1259</v>
      </c>
      <c r="HA26" s="3" t="s">
        <v>1259</v>
      </c>
      <c r="HB26" s="3" t="s">
        <v>1259</v>
      </c>
      <c r="HC26" s="3" t="s">
        <v>1259</v>
      </c>
      <c r="HD26" s="3" t="s">
        <v>1259</v>
      </c>
      <c r="HE26" s="3" t="s">
        <v>1259</v>
      </c>
      <c r="HF26" s="3" t="s">
        <v>1259</v>
      </c>
      <c r="HG26" s="3" t="s">
        <v>1259</v>
      </c>
      <c r="HH26" s="3" t="s">
        <v>1259</v>
      </c>
      <c r="HI26" s="3" t="s">
        <v>1259</v>
      </c>
      <c r="HJ26" s="3" t="s">
        <v>1259</v>
      </c>
      <c r="HK26" s="3" t="s">
        <v>1259</v>
      </c>
      <c r="HL26" s="3" t="s">
        <v>1259</v>
      </c>
      <c r="HM26" s="3" t="s">
        <v>1259</v>
      </c>
      <c r="HN26" s="3" t="s">
        <v>1259</v>
      </c>
      <c r="HO26" s="3" t="s">
        <v>1259</v>
      </c>
      <c r="HP26" s="3" t="s">
        <v>1259</v>
      </c>
      <c r="HQ26" s="3" t="s">
        <v>1259</v>
      </c>
      <c r="HR26" s="3" t="s">
        <v>1259</v>
      </c>
      <c r="HS26" s="3" t="s">
        <v>1259</v>
      </c>
    </row>
    <row r="27" spans="1:227" x14ac:dyDescent="0.25">
      <c r="A27" s="4">
        <v>22281</v>
      </c>
      <c r="B27" s="3" t="s">
        <v>1259</v>
      </c>
      <c r="C27" s="3" t="s">
        <v>1259</v>
      </c>
      <c r="D27" s="3" t="s">
        <v>1259</v>
      </c>
      <c r="E27" s="3" t="s">
        <v>1259</v>
      </c>
      <c r="F27" s="3" t="s">
        <v>1259</v>
      </c>
      <c r="G27" s="3" t="s">
        <v>1259</v>
      </c>
      <c r="H27" s="3" t="s">
        <v>1259</v>
      </c>
      <c r="I27" s="3" t="s">
        <v>1259</v>
      </c>
      <c r="J27" s="3" t="s">
        <v>1259</v>
      </c>
      <c r="K27" s="3" t="s">
        <v>1259</v>
      </c>
      <c r="L27" s="3" t="s">
        <v>1259</v>
      </c>
      <c r="M27" s="3" t="s">
        <v>1259</v>
      </c>
      <c r="N27" s="3" t="s">
        <v>1259</v>
      </c>
      <c r="O27" s="3" t="s">
        <v>1259</v>
      </c>
      <c r="P27" s="3" t="s">
        <v>1259</v>
      </c>
      <c r="Q27" s="3" t="s">
        <v>1259</v>
      </c>
      <c r="R27" s="3" t="s">
        <v>1259</v>
      </c>
      <c r="S27" s="3" t="s">
        <v>1259</v>
      </c>
      <c r="T27" s="3" t="s">
        <v>1259</v>
      </c>
      <c r="U27" s="3" t="s">
        <v>1259</v>
      </c>
      <c r="V27" s="3" t="s">
        <v>1259</v>
      </c>
      <c r="W27" s="3" t="s">
        <v>1259</v>
      </c>
      <c r="X27" s="3" t="s">
        <v>1259</v>
      </c>
      <c r="Y27" s="3" t="s">
        <v>1259</v>
      </c>
      <c r="Z27" s="3" t="s">
        <v>1259</v>
      </c>
      <c r="AA27" s="3" t="s">
        <v>1259</v>
      </c>
      <c r="AB27" s="3" t="s">
        <v>1259</v>
      </c>
      <c r="AC27" s="3" t="s">
        <v>1259</v>
      </c>
      <c r="AD27" s="3" t="s">
        <v>1259</v>
      </c>
      <c r="AE27" s="3" t="s">
        <v>1259</v>
      </c>
      <c r="AF27" s="3" t="s">
        <v>1259</v>
      </c>
      <c r="AG27" s="3" t="s">
        <v>1259</v>
      </c>
      <c r="AH27" s="3" t="s">
        <v>1259</v>
      </c>
      <c r="AI27" s="3" t="s">
        <v>1259</v>
      </c>
      <c r="AJ27" s="3" t="s">
        <v>1259</v>
      </c>
      <c r="AK27" s="3" t="s">
        <v>1259</v>
      </c>
      <c r="AL27" s="3" t="s">
        <v>1259</v>
      </c>
      <c r="AM27" s="3" t="s">
        <v>1259</v>
      </c>
      <c r="AN27" s="3" t="s">
        <v>1259</v>
      </c>
      <c r="AO27" s="3" t="s">
        <v>1259</v>
      </c>
      <c r="AP27" s="3" t="s">
        <v>1259</v>
      </c>
      <c r="AQ27" s="3" t="s">
        <v>1259</v>
      </c>
      <c r="AR27" s="3" t="s">
        <v>1259</v>
      </c>
      <c r="AS27" s="3" t="s">
        <v>1259</v>
      </c>
      <c r="AT27" s="3" t="s">
        <v>1259</v>
      </c>
      <c r="AU27" s="3" t="s">
        <v>1259</v>
      </c>
      <c r="AV27" s="3" t="s">
        <v>1259</v>
      </c>
      <c r="AW27" s="3" t="s">
        <v>1259</v>
      </c>
      <c r="AX27" s="3" t="s">
        <v>1259</v>
      </c>
      <c r="AY27" s="3" t="s">
        <v>1259</v>
      </c>
      <c r="AZ27" s="3" t="s">
        <v>1259</v>
      </c>
      <c r="BA27" s="3" t="s">
        <v>1259</v>
      </c>
      <c r="BB27" s="3" t="s">
        <v>1259</v>
      </c>
      <c r="BC27" s="3" t="s">
        <v>1259</v>
      </c>
      <c r="BD27" s="3" t="s">
        <v>1259</v>
      </c>
      <c r="BE27" s="3" t="s">
        <v>1259</v>
      </c>
      <c r="BF27" s="3" t="s">
        <v>1259</v>
      </c>
      <c r="BG27" s="3" t="s">
        <v>1259</v>
      </c>
      <c r="BH27" s="3" t="s">
        <v>1259</v>
      </c>
      <c r="BI27" s="3" t="s">
        <v>1259</v>
      </c>
      <c r="BJ27" s="3" t="s">
        <v>1259</v>
      </c>
      <c r="BK27" s="3" t="s">
        <v>1259</v>
      </c>
      <c r="BL27" s="3" t="s">
        <v>1259</v>
      </c>
      <c r="BM27" s="3" t="s">
        <v>1259</v>
      </c>
      <c r="BN27" s="3" t="s">
        <v>1259</v>
      </c>
      <c r="BO27" s="3" t="s">
        <v>1259</v>
      </c>
      <c r="BP27" s="3" t="s">
        <v>1259</v>
      </c>
      <c r="BQ27" s="3" t="s">
        <v>1259</v>
      </c>
      <c r="BR27" s="3" t="s">
        <v>1259</v>
      </c>
      <c r="BS27" s="3" t="s">
        <v>1259</v>
      </c>
      <c r="BT27" s="3" t="s">
        <v>1259</v>
      </c>
      <c r="BU27" s="3" t="s">
        <v>1259</v>
      </c>
      <c r="BV27" s="3" t="s">
        <v>1259</v>
      </c>
      <c r="BW27" s="3" t="s">
        <v>1259</v>
      </c>
      <c r="BX27" s="3" t="s">
        <v>1259</v>
      </c>
      <c r="BY27" s="3" t="s">
        <v>1259</v>
      </c>
      <c r="BZ27" s="3" t="s">
        <v>1259</v>
      </c>
      <c r="CA27" s="3" t="s">
        <v>1259</v>
      </c>
      <c r="CB27" s="3" t="s">
        <v>1259</v>
      </c>
      <c r="CC27" s="3" t="s">
        <v>1259</v>
      </c>
      <c r="CD27" s="3" t="s">
        <v>1259</v>
      </c>
      <c r="CE27" s="3" t="s">
        <v>1259</v>
      </c>
      <c r="CF27" s="3" t="s">
        <v>1259</v>
      </c>
      <c r="CG27" s="3" t="s">
        <v>1259</v>
      </c>
      <c r="CH27" s="3" t="s">
        <v>1259</v>
      </c>
      <c r="CI27" s="3" t="s">
        <v>1259</v>
      </c>
      <c r="CJ27" s="3" t="s">
        <v>1259</v>
      </c>
      <c r="CK27" s="3" t="s">
        <v>1259</v>
      </c>
      <c r="CL27" s="3" t="s">
        <v>1259</v>
      </c>
      <c r="CM27" s="3" t="s">
        <v>1259</v>
      </c>
      <c r="CN27" s="3" t="s">
        <v>1259</v>
      </c>
      <c r="CO27" s="3" t="s">
        <v>1259</v>
      </c>
      <c r="CP27" s="3" t="s">
        <v>1259</v>
      </c>
      <c r="CQ27" s="3" t="s">
        <v>1259</v>
      </c>
      <c r="CR27" s="3" t="s">
        <v>1259</v>
      </c>
      <c r="CS27" s="3" t="s">
        <v>1259</v>
      </c>
      <c r="CT27" s="3" t="s">
        <v>1259</v>
      </c>
      <c r="CU27" s="3" t="s">
        <v>1259</v>
      </c>
      <c r="CV27" s="3" t="s">
        <v>1259</v>
      </c>
      <c r="CW27" s="3" t="s">
        <v>1259</v>
      </c>
      <c r="CX27" s="3" t="s">
        <v>1259</v>
      </c>
      <c r="CY27" s="3" t="s">
        <v>1259</v>
      </c>
      <c r="CZ27" s="3" t="s">
        <v>1259</v>
      </c>
      <c r="DA27" s="3" t="s">
        <v>1259</v>
      </c>
      <c r="DB27" s="3" t="s">
        <v>1259</v>
      </c>
      <c r="DC27" s="3" t="s">
        <v>1259</v>
      </c>
      <c r="DD27" s="3" t="s">
        <v>1259</v>
      </c>
      <c r="DE27" s="3" t="s">
        <v>1259</v>
      </c>
      <c r="DF27" s="3" t="s">
        <v>1259</v>
      </c>
      <c r="DG27" s="3" t="s">
        <v>1259</v>
      </c>
      <c r="DH27" s="3" t="s">
        <v>1259</v>
      </c>
      <c r="DI27" s="3" t="s">
        <v>1259</v>
      </c>
      <c r="DJ27" s="3" t="s">
        <v>1259</v>
      </c>
      <c r="DK27" s="3" t="s">
        <v>1259</v>
      </c>
      <c r="DL27" s="3" t="s">
        <v>1259</v>
      </c>
      <c r="DM27" s="3" t="s">
        <v>1259</v>
      </c>
      <c r="DN27" s="3" t="s">
        <v>1259</v>
      </c>
      <c r="DO27" s="3" t="s">
        <v>1259</v>
      </c>
      <c r="DP27" s="3" t="s">
        <v>1259</v>
      </c>
      <c r="DQ27" s="3" t="s">
        <v>1259</v>
      </c>
      <c r="DR27" s="3" t="s">
        <v>1259</v>
      </c>
      <c r="DS27" s="3" t="s">
        <v>1259</v>
      </c>
      <c r="DT27" s="3" t="s">
        <v>1259</v>
      </c>
      <c r="DU27" s="3" t="s">
        <v>1259</v>
      </c>
      <c r="DV27" s="3" t="s">
        <v>1259</v>
      </c>
      <c r="DW27" s="3" t="s">
        <v>1259</v>
      </c>
      <c r="DX27" s="3" t="s">
        <v>1259</v>
      </c>
      <c r="DY27" s="3" t="s">
        <v>1259</v>
      </c>
      <c r="DZ27" s="3" t="s">
        <v>1259</v>
      </c>
      <c r="EA27" s="3" t="s">
        <v>1259</v>
      </c>
      <c r="EB27" s="3" t="s">
        <v>1259</v>
      </c>
      <c r="EC27" s="3" t="s">
        <v>1259</v>
      </c>
      <c r="ED27" s="3" t="s">
        <v>1259</v>
      </c>
      <c r="EE27" s="3" t="s">
        <v>1259</v>
      </c>
      <c r="EF27" s="3" t="s">
        <v>1259</v>
      </c>
      <c r="EG27" s="3" t="s">
        <v>1259</v>
      </c>
      <c r="EH27" s="3" t="s">
        <v>1259</v>
      </c>
      <c r="EI27" s="3" t="s">
        <v>1259</v>
      </c>
      <c r="EJ27" s="3" t="s">
        <v>1259</v>
      </c>
      <c r="EK27" s="3" t="s">
        <v>1259</v>
      </c>
      <c r="EL27" s="3" t="s">
        <v>1259</v>
      </c>
      <c r="EM27" s="3" t="s">
        <v>1259</v>
      </c>
      <c r="EN27" s="3" t="s">
        <v>1259</v>
      </c>
      <c r="EO27" s="3" t="s">
        <v>1259</v>
      </c>
      <c r="EP27" s="3" t="s">
        <v>1259</v>
      </c>
      <c r="EQ27" s="3" t="s">
        <v>1259</v>
      </c>
      <c r="ER27" s="3" t="s">
        <v>1259</v>
      </c>
      <c r="ES27" s="3" t="s">
        <v>1259</v>
      </c>
      <c r="ET27" s="3" t="s">
        <v>1259</v>
      </c>
      <c r="EU27" s="3" t="s">
        <v>1259</v>
      </c>
      <c r="EV27" s="3" t="s">
        <v>1259</v>
      </c>
      <c r="EW27" s="3" t="s">
        <v>1259</v>
      </c>
      <c r="EX27" s="3" t="s">
        <v>1259</v>
      </c>
      <c r="EY27" s="3" t="s">
        <v>1259</v>
      </c>
      <c r="EZ27" s="3" t="s">
        <v>1259</v>
      </c>
      <c r="FA27" s="3" t="s">
        <v>1259</v>
      </c>
      <c r="FB27" s="3" t="s">
        <v>1259</v>
      </c>
      <c r="FC27" s="3" t="s">
        <v>1259</v>
      </c>
      <c r="FD27" s="3" t="s">
        <v>1259</v>
      </c>
      <c r="FE27" s="3" t="s">
        <v>1259</v>
      </c>
      <c r="FF27" s="3" t="s">
        <v>1259</v>
      </c>
      <c r="FG27" s="3" t="s">
        <v>1259</v>
      </c>
      <c r="FH27" s="3" t="s">
        <v>1259</v>
      </c>
      <c r="FI27" s="3" t="s">
        <v>1259</v>
      </c>
      <c r="FJ27" s="3" t="s">
        <v>1259</v>
      </c>
      <c r="FK27" s="3" t="s">
        <v>1259</v>
      </c>
      <c r="FL27" s="3" t="s">
        <v>1259</v>
      </c>
      <c r="FM27" s="3" t="s">
        <v>1259</v>
      </c>
      <c r="FN27" s="3" t="s">
        <v>1259</v>
      </c>
      <c r="FO27" s="3" t="s">
        <v>1259</v>
      </c>
      <c r="FP27" s="3" t="s">
        <v>1259</v>
      </c>
      <c r="FQ27" s="3" t="s">
        <v>1259</v>
      </c>
      <c r="FR27" s="3" t="s">
        <v>1259</v>
      </c>
      <c r="FS27" s="3" t="s">
        <v>1259</v>
      </c>
      <c r="FT27" s="3" t="s">
        <v>1259</v>
      </c>
      <c r="FU27" s="3" t="s">
        <v>1259</v>
      </c>
      <c r="FV27" s="3" t="s">
        <v>1259</v>
      </c>
      <c r="FW27" s="3" t="s">
        <v>1259</v>
      </c>
      <c r="FX27" s="3" t="s">
        <v>1259</v>
      </c>
      <c r="FY27" s="3" t="s">
        <v>1259</v>
      </c>
      <c r="FZ27" s="3" t="s">
        <v>1259</v>
      </c>
      <c r="GA27" s="3" t="s">
        <v>1259</v>
      </c>
      <c r="GB27" s="3" t="s">
        <v>1259</v>
      </c>
      <c r="GC27" s="3" t="s">
        <v>1259</v>
      </c>
      <c r="GD27" s="3" t="s">
        <v>1259</v>
      </c>
      <c r="GE27" s="3" t="s">
        <v>1259</v>
      </c>
      <c r="GF27" s="3" t="s">
        <v>1259</v>
      </c>
      <c r="GG27" s="3" t="s">
        <v>1259</v>
      </c>
      <c r="GH27" s="3" t="s">
        <v>1259</v>
      </c>
      <c r="GI27" s="3" t="s">
        <v>1259</v>
      </c>
      <c r="GJ27" s="3" t="s">
        <v>1259</v>
      </c>
      <c r="GK27" s="3" t="s">
        <v>1259</v>
      </c>
      <c r="GL27" s="3" t="s">
        <v>1259</v>
      </c>
      <c r="GM27" s="3" t="s">
        <v>1259</v>
      </c>
      <c r="GN27" s="3" t="s">
        <v>1259</v>
      </c>
      <c r="GO27" s="3" t="s">
        <v>1259</v>
      </c>
      <c r="GP27" s="3" t="s">
        <v>1259</v>
      </c>
      <c r="GQ27" s="3" t="s">
        <v>1259</v>
      </c>
      <c r="GR27" s="3" t="s">
        <v>1259</v>
      </c>
      <c r="GS27" s="3" t="s">
        <v>1259</v>
      </c>
      <c r="GT27" s="3" t="s">
        <v>1259</v>
      </c>
      <c r="GU27" s="3" t="s">
        <v>1259</v>
      </c>
      <c r="GV27" s="3" t="s">
        <v>1259</v>
      </c>
      <c r="GW27" s="3" t="s">
        <v>1259</v>
      </c>
      <c r="GX27" s="3" t="s">
        <v>1259</v>
      </c>
      <c r="GY27" s="3" t="s">
        <v>1259</v>
      </c>
      <c r="GZ27" s="3" t="s">
        <v>1259</v>
      </c>
      <c r="HA27" s="3" t="s">
        <v>1259</v>
      </c>
      <c r="HB27" s="3" t="s">
        <v>1259</v>
      </c>
      <c r="HC27" s="3" t="s">
        <v>1259</v>
      </c>
      <c r="HD27" s="3" t="s">
        <v>1259</v>
      </c>
      <c r="HE27" s="3" t="s">
        <v>1259</v>
      </c>
      <c r="HF27" s="3" t="s">
        <v>1259</v>
      </c>
      <c r="HG27" s="3" t="s">
        <v>1259</v>
      </c>
      <c r="HH27" s="3" t="s">
        <v>1259</v>
      </c>
      <c r="HI27" s="3" t="s">
        <v>1259</v>
      </c>
      <c r="HJ27" s="3" t="s">
        <v>1259</v>
      </c>
      <c r="HK27" s="3" t="s">
        <v>1259</v>
      </c>
      <c r="HL27" s="3" t="s">
        <v>1259</v>
      </c>
      <c r="HM27" s="3" t="s">
        <v>1259</v>
      </c>
      <c r="HN27" s="3" t="s">
        <v>1259</v>
      </c>
      <c r="HO27" s="3" t="s">
        <v>1259</v>
      </c>
      <c r="HP27" s="3" t="s">
        <v>1259</v>
      </c>
      <c r="HQ27" s="3" t="s">
        <v>1259</v>
      </c>
      <c r="HR27" s="3" t="s">
        <v>1259</v>
      </c>
      <c r="HS27" s="3" t="s">
        <v>1259</v>
      </c>
    </row>
    <row r="28" spans="1:227" x14ac:dyDescent="0.25">
      <c r="A28" s="4">
        <v>22371</v>
      </c>
      <c r="B28" s="3" t="s">
        <v>1259</v>
      </c>
      <c r="C28" s="3" t="s">
        <v>1259</v>
      </c>
      <c r="D28" s="3" t="s">
        <v>1259</v>
      </c>
      <c r="E28" s="3" t="s">
        <v>1259</v>
      </c>
      <c r="F28" s="3" t="s">
        <v>1259</v>
      </c>
      <c r="G28" s="3" t="s">
        <v>1259</v>
      </c>
      <c r="H28" s="3" t="s">
        <v>1259</v>
      </c>
      <c r="I28" s="3" t="s">
        <v>1259</v>
      </c>
      <c r="J28" s="3" t="s">
        <v>1259</v>
      </c>
      <c r="K28" s="3" t="s">
        <v>1259</v>
      </c>
      <c r="L28" s="3" t="s">
        <v>1259</v>
      </c>
      <c r="M28" s="3" t="s">
        <v>1259</v>
      </c>
      <c r="N28" s="3" t="s">
        <v>1259</v>
      </c>
      <c r="O28" s="3" t="s">
        <v>1259</v>
      </c>
      <c r="P28" s="3" t="s">
        <v>1259</v>
      </c>
      <c r="Q28" s="3" t="s">
        <v>1259</v>
      </c>
      <c r="R28" s="3" t="s">
        <v>1259</v>
      </c>
      <c r="S28" s="3" t="s">
        <v>1259</v>
      </c>
      <c r="T28" s="3" t="s">
        <v>1259</v>
      </c>
      <c r="U28" s="3" t="s">
        <v>1259</v>
      </c>
      <c r="V28" s="3" t="s">
        <v>1259</v>
      </c>
      <c r="W28" s="3" t="s">
        <v>1259</v>
      </c>
      <c r="X28" s="3" t="s">
        <v>1259</v>
      </c>
      <c r="Y28" s="3" t="s">
        <v>1259</v>
      </c>
      <c r="Z28" s="3" t="s">
        <v>1259</v>
      </c>
      <c r="AA28" s="3" t="s">
        <v>1259</v>
      </c>
      <c r="AB28" s="3" t="s">
        <v>1259</v>
      </c>
      <c r="AC28" s="3" t="s">
        <v>1259</v>
      </c>
      <c r="AD28" s="3" t="s">
        <v>1259</v>
      </c>
      <c r="AE28" s="3" t="s">
        <v>1259</v>
      </c>
      <c r="AF28" s="3" t="s">
        <v>1259</v>
      </c>
      <c r="AG28" s="3" t="s">
        <v>1259</v>
      </c>
      <c r="AH28" s="3" t="s">
        <v>1259</v>
      </c>
      <c r="AI28" s="3" t="s">
        <v>1259</v>
      </c>
      <c r="AJ28" s="3" t="s">
        <v>1259</v>
      </c>
      <c r="AK28" s="3" t="s">
        <v>1259</v>
      </c>
      <c r="AL28" s="3" t="s">
        <v>1259</v>
      </c>
      <c r="AM28" s="3" t="s">
        <v>1259</v>
      </c>
      <c r="AN28" s="3" t="s">
        <v>1259</v>
      </c>
      <c r="AO28" s="3" t="s">
        <v>1259</v>
      </c>
      <c r="AP28" s="3" t="s">
        <v>1259</v>
      </c>
      <c r="AQ28" s="3" t="s">
        <v>1259</v>
      </c>
      <c r="AR28" s="3" t="s">
        <v>1259</v>
      </c>
      <c r="AS28" s="3" t="s">
        <v>1259</v>
      </c>
      <c r="AT28" s="3" t="s">
        <v>1259</v>
      </c>
      <c r="AU28" s="3" t="s">
        <v>1259</v>
      </c>
      <c r="AV28" s="3" t="s">
        <v>1259</v>
      </c>
      <c r="AW28" s="3" t="s">
        <v>1259</v>
      </c>
      <c r="AX28" s="3" t="s">
        <v>1259</v>
      </c>
      <c r="AY28" s="3" t="s">
        <v>1259</v>
      </c>
      <c r="AZ28" s="3" t="s">
        <v>1259</v>
      </c>
      <c r="BA28" s="3" t="s">
        <v>1259</v>
      </c>
      <c r="BB28" s="3" t="s">
        <v>1259</v>
      </c>
      <c r="BC28" s="3" t="s">
        <v>1259</v>
      </c>
      <c r="BD28" s="3" t="s">
        <v>1259</v>
      </c>
      <c r="BE28" s="3" t="s">
        <v>1259</v>
      </c>
      <c r="BF28" s="3" t="s">
        <v>1259</v>
      </c>
      <c r="BG28" s="3" t="s">
        <v>1259</v>
      </c>
      <c r="BH28" s="3" t="s">
        <v>1259</v>
      </c>
      <c r="BI28" s="3" t="s">
        <v>1259</v>
      </c>
      <c r="BJ28" s="3" t="s">
        <v>1259</v>
      </c>
      <c r="BK28" s="3" t="s">
        <v>1259</v>
      </c>
      <c r="BL28" s="3" t="s">
        <v>1259</v>
      </c>
      <c r="BM28" s="3" t="s">
        <v>1259</v>
      </c>
      <c r="BN28" s="3" t="s">
        <v>1259</v>
      </c>
      <c r="BO28" s="3" t="s">
        <v>1259</v>
      </c>
      <c r="BP28" s="3" t="s">
        <v>1259</v>
      </c>
      <c r="BQ28" s="3" t="s">
        <v>1259</v>
      </c>
      <c r="BR28" s="3" t="s">
        <v>1259</v>
      </c>
      <c r="BS28" s="3" t="s">
        <v>1259</v>
      </c>
      <c r="BT28" s="3" t="s">
        <v>1259</v>
      </c>
      <c r="BU28" s="3" t="s">
        <v>1259</v>
      </c>
      <c r="BV28" s="3" t="s">
        <v>1259</v>
      </c>
      <c r="BW28" s="3" t="s">
        <v>1259</v>
      </c>
      <c r="BX28" s="3" t="s">
        <v>1259</v>
      </c>
      <c r="BY28" s="3" t="s">
        <v>1259</v>
      </c>
      <c r="BZ28" s="3" t="s">
        <v>1259</v>
      </c>
      <c r="CA28" s="3" t="s">
        <v>1259</v>
      </c>
      <c r="CB28" s="3" t="s">
        <v>1259</v>
      </c>
      <c r="CC28" s="3" t="s">
        <v>1259</v>
      </c>
      <c r="CD28" s="3" t="s">
        <v>1259</v>
      </c>
      <c r="CE28" s="3" t="s">
        <v>1259</v>
      </c>
      <c r="CF28" s="3" t="s">
        <v>1259</v>
      </c>
      <c r="CG28" s="3" t="s">
        <v>1259</v>
      </c>
      <c r="CH28" s="3" t="s">
        <v>1259</v>
      </c>
      <c r="CI28" s="3" t="s">
        <v>1259</v>
      </c>
      <c r="CJ28" s="3" t="s">
        <v>1259</v>
      </c>
      <c r="CK28" s="3" t="s">
        <v>1259</v>
      </c>
      <c r="CL28" s="3" t="s">
        <v>1259</v>
      </c>
      <c r="CM28" s="3" t="s">
        <v>1259</v>
      </c>
      <c r="CN28" s="3" t="s">
        <v>1259</v>
      </c>
      <c r="CO28" s="3" t="s">
        <v>1259</v>
      </c>
      <c r="CP28" s="3" t="s">
        <v>1259</v>
      </c>
      <c r="CQ28" s="3" t="s">
        <v>1259</v>
      </c>
      <c r="CR28" s="3" t="s">
        <v>1259</v>
      </c>
      <c r="CS28" s="3" t="s">
        <v>1259</v>
      </c>
      <c r="CT28" s="3" t="s">
        <v>1259</v>
      </c>
      <c r="CU28" s="3" t="s">
        <v>1259</v>
      </c>
      <c r="CV28" s="3" t="s">
        <v>1259</v>
      </c>
      <c r="CW28" s="3" t="s">
        <v>1259</v>
      </c>
      <c r="CX28" s="3" t="s">
        <v>1259</v>
      </c>
      <c r="CY28" s="3" t="s">
        <v>1259</v>
      </c>
      <c r="CZ28" s="3" t="s">
        <v>1259</v>
      </c>
      <c r="DA28" s="3" t="s">
        <v>1259</v>
      </c>
      <c r="DB28" s="3" t="s">
        <v>1259</v>
      </c>
      <c r="DC28" s="3" t="s">
        <v>1259</v>
      </c>
      <c r="DD28" s="3" t="s">
        <v>1259</v>
      </c>
      <c r="DE28" s="3" t="s">
        <v>1259</v>
      </c>
      <c r="DF28" s="3" t="s">
        <v>1259</v>
      </c>
      <c r="DG28" s="3" t="s">
        <v>1259</v>
      </c>
      <c r="DH28" s="3" t="s">
        <v>1259</v>
      </c>
      <c r="DI28" s="3" t="s">
        <v>1259</v>
      </c>
      <c r="DJ28" s="3" t="s">
        <v>1259</v>
      </c>
      <c r="DK28" s="3" t="s">
        <v>1259</v>
      </c>
      <c r="DL28" s="3" t="s">
        <v>1259</v>
      </c>
      <c r="DM28" s="3" t="s">
        <v>1259</v>
      </c>
      <c r="DN28" s="3" t="s">
        <v>1259</v>
      </c>
      <c r="DO28" s="3" t="s">
        <v>1259</v>
      </c>
      <c r="DP28" s="3" t="s">
        <v>1259</v>
      </c>
      <c r="DQ28" s="3" t="s">
        <v>1259</v>
      </c>
      <c r="DR28" s="3" t="s">
        <v>1259</v>
      </c>
      <c r="DS28" s="3" t="s">
        <v>1259</v>
      </c>
      <c r="DT28" s="3" t="s">
        <v>1259</v>
      </c>
      <c r="DU28" s="3" t="s">
        <v>1259</v>
      </c>
      <c r="DV28" s="3" t="s">
        <v>1259</v>
      </c>
      <c r="DW28" s="3" t="s">
        <v>1259</v>
      </c>
      <c r="DX28" s="3" t="s">
        <v>1259</v>
      </c>
      <c r="DY28" s="3" t="s">
        <v>1259</v>
      </c>
      <c r="DZ28" s="3" t="s">
        <v>1259</v>
      </c>
      <c r="EA28" s="3" t="s">
        <v>1259</v>
      </c>
      <c r="EB28" s="3" t="s">
        <v>1259</v>
      </c>
      <c r="EC28" s="3" t="s">
        <v>1259</v>
      </c>
      <c r="ED28" s="3" t="s">
        <v>1259</v>
      </c>
      <c r="EE28" s="3" t="s">
        <v>1259</v>
      </c>
      <c r="EF28" s="3" t="s">
        <v>1259</v>
      </c>
      <c r="EG28" s="3" t="s">
        <v>1259</v>
      </c>
      <c r="EH28" s="3" t="s">
        <v>1259</v>
      </c>
      <c r="EI28" s="3" t="s">
        <v>1259</v>
      </c>
      <c r="EJ28" s="3" t="s">
        <v>1259</v>
      </c>
      <c r="EK28" s="3" t="s">
        <v>1259</v>
      </c>
      <c r="EL28" s="3" t="s">
        <v>1259</v>
      </c>
      <c r="EM28" s="3" t="s">
        <v>1259</v>
      </c>
      <c r="EN28" s="3" t="s">
        <v>1259</v>
      </c>
      <c r="EO28" s="3" t="s">
        <v>1259</v>
      </c>
      <c r="EP28" s="204">
        <v>4.5999999999999996</v>
      </c>
      <c r="EQ28" s="205">
        <v>15.1</v>
      </c>
      <c r="ER28" s="206">
        <v>5.7</v>
      </c>
      <c r="ES28" s="207">
        <v>12.4</v>
      </c>
      <c r="ET28" s="3" t="s">
        <v>1259</v>
      </c>
      <c r="EU28" s="3" t="s">
        <v>1259</v>
      </c>
      <c r="EV28" s="3" t="s">
        <v>1259</v>
      </c>
      <c r="EW28" s="3" t="s">
        <v>1259</v>
      </c>
      <c r="EX28" s="3" t="s">
        <v>1259</v>
      </c>
      <c r="EY28" s="3" t="s">
        <v>1259</v>
      </c>
      <c r="EZ28" s="3" t="s">
        <v>1259</v>
      </c>
      <c r="FA28" s="3" t="s">
        <v>1259</v>
      </c>
      <c r="FB28" s="3" t="s">
        <v>1259</v>
      </c>
      <c r="FC28" s="3" t="s">
        <v>1259</v>
      </c>
      <c r="FD28" s="3" t="s">
        <v>1259</v>
      </c>
      <c r="FE28" s="3" t="s">
        <v>1259</v>
      </c>
      <c r="FF28" s="3" t="s">
        <v>1259</v>
      </c>
      <c r="FG28" s="3" t="s">
        <v>1259</v>
      </c>
      <c r="FH28" s="3" t="s">
        <v>1259</v>
      </c>
      <c r="FI28" s="3" t="s">
        <v>1259</v>
      </c>
      <c r="FJ28" s="3" t="s">
        <v>1259</v>
      </c>
      <c r="FK28" s="3" t="s">
        <v>1259</v>
      </c>
      <c r="FL28" s="3" t="s">
        <v>1259</v>
      </c>
      <c r="FM28" s="3" t="s">
        <v>1259</v>
      </c>
      <c r="FN28" s="3" t="s">
        <v>1259</v>
      </c>
      <c r="FO28" s="3" t="s">
        <v>1259</v>
      </c>
      <c r="FP28" s="3" t="s">
        <v>1259</v>
      </c>
      <c r="FQ28" s="3" t="s">
        <v>1259</v>
      </c>
      <c r="FR28" s="3" t="s">
        <v>1259</v>
      </c>
      <c r="FS28" s="3" t="s">
        <v>1259</v>
      </c>
      <c r="FT28" s="3" t="s">
        <v>1259</v>
      </c>
      <c r="FU28" s="3" t="s">
        <v>1259</v>
      </c>
      <c r="FV28" s="3" t="s">
        <v>1259</v>
      </c>
      <c r="FW28" s="3" t="s">
        <v>1259</v>
      </c>
      <c r="FX28" s="3" t="s">
        <v>1259</v>
      </c>
      <c r="FY28" s="3" t="s">
        <v>1259</v>
      </c>
      <c r="FZ28" s="3" t="s">
        <v>1259</v>
      </c>
      <c r="GA28" s="3" t="s">
        <v>1259</v>
      </c>
      <c r="GB28" s="3" t="s">
        <v>1259</v>
      </c>
      <c r="GC28" s="3" t="s">
        <v>1259</v>
      </c>
      <c r="GD28" s="3" t="s">
        <v>1259</v>
      </c>
      <c r="GE28" s="3" t="s">
        <v>1259</v>
      </c>
      <c r="GF28" s="3" t="s">
        <v>1259</v>
      </c>
      <c r="GG28" s="3" t="s">
        <v>1259</v>
      </c>
      <c r="GH28" s="3" t="s">
        <v>1259</v>
      </c>
      <c r="GI28" s="3" t="s">
        <v>1259</v>
      </c>
      <c r="GJ28" s="3" t="s">
        <v>1259</v>
      </c>
      <c r="GK28" s="3" t="s">
        <v>1259</v>
      </c>
      <c r="GL28" s="3" t="s">
        <v>1259</v>
      </c>
      <c r="GM28" s="3" t="s">
        <v>1259</v>
      </c>
      <c r="GN28" s="3" t="s">
        <v>1259</v>
      </c>
      <c r="GO28" s="3" t="s">
        <v>1259</v>
      </c>
      <c r="GP28" s="3" t="s">
        <v>1259</v>
      </c>
      <c r="GQ28" s="3" t="s">
        <v>1259</v>
      </c>
      <c r="GR28" s="3" t="s">
        <v>1259</v>
      </c>
      <c r="GS28" s="3" t="s">
        <v>1259</v>
      </c>
      <c r="GT28" s="3" t="s">
        <v>1259</v>
      </c>
      <c r="GU28" s="3" t="s">
        <v>1259</v>
      </c>
      <c r="GV28" s="3" t="s">
        <v>1259</v>
      </c>
      <c r="GW28" s="3" t="s">
        <v>1259</v>
      </c>
      <c r="GX28" s="3" t="s">
        <v>1259</v>
      </c>
      <c r="GY28" s="3" t="s">
        <v>1259</v>
      </c>
      <c r="GZ28" s="3" t="s">
        <v>1259</v>
      </c>
      <c r="HA28" s="3" t="s">
        <v>1259</v>
      </c>
      <c r="HB28" s="3" t="s">
        <v>1259</v>
      </c>
      <c r="HC28" s="3" t="s">
        <v>1259</v>
      </c>
      <c r="HD28" s="3" t="s">
        <v>1259</v>
      </c>
      <c r="HE28" s="3" t="s">
        <v>1259</v>
      </c>
      <c r="HF28" s="3" t="s">
        <v>1259</v>
      </c>
      <c r="HG28" s="3" t="s">
        <v>1259</v>
      </c>
      <c r="HH28" s="3" t="s">
        <v>1259</v>
      </c>
      <c r="HI28" s="3" t="s">
        <v>1259</v>
      </c>
      <c r="HJ28" s="3" t="s">
        <v>1259</v>
      </c>
      <c r="HK28" s="3" t="s">
        <v>1259</v>
      </c>
      <c r="HL28" s="3" t="s">
        <v>1259</v>
      </c>
      <c r="HM28" s="3" t="s">
        <v>1259</v>
      </c>
      <c r="HN28" s="3" t="s">
        <v>1259</v>
      </c>
      <c r="HO28" s="3" t="s">
        <v>1259</v>
      </c>
      <c r="HP28" s="3" t="s">
        <v>1259</v>
      </c>
      <c r="HQ28" s="3" t="s">
        <v>1259</v>
      </c>
      <c r="HR28" s="3" t="s">
        <v>1259</v>
      </c>
      <c r="HS28" s="3" t="s">
        <v>1259</v>
      </c>
    </row>
    <row r="29" spans="1:227" x14ac:dyDescent="0.25">
      <c r="A29" s="4">
        <v>22462</v>
      </c>
      <c r="B29" s="3" t="s">
        <v>1259</v>
      </c>
      <c r="C29" s="3" t="s">
        <v>1259</v>
      </c>
      <c r="D29" s="3" t="s">
        <v>1259</v>
      </c>
      <c r="E29" s="3" t="s">
        <v>1259</v>
      </c>
      <c r="F29" s="3" t="s">
        <v>1259</v>
      </c>
      <c r="G29" s="3" t="s">
        <v>1259</v>
      </c>
      <c r="H29" s="3" t="s">
        <v>1259</v>
      </c>
      <c r="I29" s="3" t="s">
        <v>1259</v>
      </c>
      <c r="J29" s="3" t="s">
        <v>1259</v>
      </c>
      <c r="K29" s="3" t="s">
        <v>1259</v>
      </c>
      <c r="L29" s="3" t="s">
        <v>1259</v>
      </c>
      <c r="M29" s="3" t="s">
        <v>1259</v>
      </c>
      <c r="N29" s="3" t="s">
        <v>1259</v>
      </c>
      <c r="O29" s="3" t="s">
        <v>1259</v>
      </c>
      <c r="P29" s="3" t="s">
        <v>1259</v>
      </c>
      <c r="Q29" s="3" t="s">
        <v>1259</v>
      </c>
      <c r="R29" s="3" t="s">
        <v>1259</v>
      </c>
      <c r="S29" s="3" t="s">
        <v>1259</v>
      </c>
      <c r="T29" s="3" t="s">
        <v>1259</v>
      </c>
      <c r="U29" s="3" t="s">
        <v>1259</v>
      </c>
      <c r="V29" s="3" t="s">
        <v>1259</v>
      </c>
      <c r="W29" s="3" t="s">
        <v>1259</v>
      </c>
      <c r="X29" s="3" t="s">
        <v>1259</v>
      </c>
      <c r="Y29" s="3" t="s">
        <v>1259</v>
      </c>
      <c r="Z29" s="3" t="s">
        <v>1259</v>
      </c>
      <c r="AA29" s="3" t="s">
        <v>1259</v>
      </c>
      <c r="AB29" s="3" t="s">
        <v>1259</v>
      </c>
      <c r="AC29" s="3" t="s">
        <v>1259</v>
      </c>
      <c r="AD29" s="3" t="s">
        <v>1259</v>
      </c>
      <c r="AE29" s="3" t="s">
        <v>1259</v>
      </c>
      <c r="AF29" s="3" t="s">
        <v>1259</v>
      </c>
      <c r="AG29" s="3" t="s">
        <v>1259</v>
      </c>
      <c r="AH29" s="3" t="s">
        <v>1259</v>
      </c>
      <c r="AI29" s="3" t="s">
        <v>1259</v>
      </c>
      <c r="AJ29" s="3" t="s">
        <v>1259</v>
      </c>
      <c r="AK29" s="3" t="s">
        <v>1259</v>
      </c>
      <c r="AL29" s="3" t="s">
        <v>1259</v>
      </c>
      <c r="AM29" s="3" t="s">
        <v>1259</v>
      </c>
      <c r="AN29" s="3" t="s">
        <v>1259</v>
      </c>
      <c r="AO29" s="3" t="s">
        <v>1259</v>
      </c>
      <c r="AP29" s="3" t="s">
        <v>1259</v>
      </c>
      <c r="AQ29" s="3" t="s">
        <v>1259</v>
      </c>
      <c r="AR29" s="3" t="s">
        <v>1259</v>
      </c>
      <c r="AS29" s="3" t="s">
        <v>1259</v>
      </c>
      <c r="AT29" s="3" t="s">
        <v>1259</v>
      </c>
      <c r="AU29" s="3" t="s">
        <v>1259</v>
      </c>
      <c r="AV29" s="3" t="s">
        <v>1259</v>
      </c>
      <c r="AW29" s="3" t="s">
        <v>1259</v>
      </c>
      <c r="AX29" s="3" t="s">
        <v>1259</v>
      </c>
      <c r="AY29" s="3" t="s">
        <v>1259</v>
      </c>
      <c r="AZ29" s="3" t="s">
        <v>1259</v>
      </c>
      <c r="BA29" s="3" t="s">
        <v>1259</v>
      </c>
      <c r="BB29" s="3" t="s">
        <v>1259</v>
      </c>
      <c r="BC29" s="3" t="s">
        <v>1259</v>
      </c>
      <c r="BD29" s="3" t="s">
        <v>1259</v>
      </c>
      <c r="BE29" s="3" t="s">
        <v>1259</v>
      </c>
      <c r="BF29" s="3" t="s">
        <v>1259</v>
      </c>
      <c r="BG29" s="3" t="s">
        <v>1259</v>
      </c>
      <c r="BH29" s="3" t="s">
        <v>1259</v>
      </c>
      <c r="BI29" s="3" t="s">
        <v>1259</v>
      </c>
      <c r="BJ29" s="3" t="s">
        <v>1259</v>
      </c>
      <c r="BK29" s="3" t="s">
        <v>1259</v>
      </c>
      <c r="BL29" s="3" t="s">
        <v>1259</v>
      </c>
      <c r="BM29" s="3" t="s">
        <v>1259</v>
      </c>
      <c r="BN29" s="3" t="s">
        <v>1259</v>
      </c>
      <c r="BO29" s="3" t="s">
        <v>1259</v>
      </c>
      <c r="BP29" s="3" t="s">
        <v>1259</v>
      </c>
      <c r="BQ29" s="3" t="s">
        <v>1259</v>
      </c>
      <c r="BR29" s="3" t="s">
        <v>1259</v>
      </c>
      <c r="BS29" s="3" t="s">
        <v>1259</v>
      </c>
      <c r="BT29" s="3" t="s">
        <v>1259</v>
      </c>
      <c r="BU29" s="3" t="s">
        <v>1259</v>
      </c>
      <c r="BV29" s="3" t="s">
        <v>1259</v>
      </c>
      <c r="BW29" s="3" t="s">
        <v>1259</v>
      </c>
      <c r="BX29" s="3" t="s">
        <v>1259</v>
      </c>
      <c r="BY29" s="3" t="s">
        <v>1259</v>
      </c>
      <c r="BZ29" s="3" t="s">
        <v>1259</v>
      </c>
      <c r="CA29" s="3" t="s">
        <v>1259</v>
      </c>
      <c r="CB29" s="3" t="s">
        <v>1259</v>
      </c>
      <c r="CC29" s="3" t="s">
        <v>1259</v>
      </c>
      <c r="CD29" s="3" t="s">
        <v>1259</v>
      </c>
      <c r="CE29" s="3" t="s">
        <v>1259</v>
      </c>
      <c r="CF29" s="3" t="s">
        <v>1259</v>
      </c>
      <c r="CG29" s="3" t="s">
        <v>1259</v>
      </c>
      <c r="CH29" s="3" t="s">
        <v>1259</v>
      </c>
      <c r="CI29" s="3" t="s">
        <v>1259</v>
      </c>
      <c r="CJ29" s="3" t="s">
        <v>1259</v>
      </c>
      <c r="CK29" s="3" t="s">
        <v>1259</v>
      </c>
      <c r="CL29" s="3" t="s">
        <v>1259</v>
      </c>
      <c r="CM29" s="3" t="s">
        <v>1259</v>
      </c>
      <c r="CN29" s="3" t="s">
        <v>1259</v>
      </c>
      <c r="CO29" s="3" t="s">
        <v>1259</v>
      </c>
      <c r="CP29" s="3" t="s">
        <v>1259</v>
      </c>
      <c r="CQ29" s="3" t="s">
        <v>1259</v>
      </c>
      <c r="CR29" s="3" t="s">
        <v>1259</v>
      </c>
      <c r="CS29" s="3" t="s">
        <v>1259</v>
      </c>
      <c r="CT29" s="3" t="s">
        <v>1259</v>
      </c>
      <c r="CU29" s="3" t="s">
        <v>1259</v>
      </c>
      <c r="CV29" s="3" t="s">
        <v>1259</v>
      </c>
      <c r="CW29" s="3" t="s">
        <v>1259</v>
      </c>
      <c r="CX29" s="3" t="s">
        <v>1259</v>
      </c>
      <c r="CY29" s="3" t="s">
        <v>1259</v>
      </c>
      <c r="CZ29" s="3" t="s">
        <v>1259</v>
      </c>
      <c r="DA29" s="3" t="s">
        <v>1259</v>
      </c>
      <c r="DB29" s="3" t="s">
        <v>1259</v>
      </c>
      <c r="DC29" s="3" t="s">
        <v>1259</v>
      </c>
      <c r="DD29" s="3" t="s">
        <v>1259</v>
      </c>
      <c r="DE29" s="3" t="s">
        <v>1259</v>
      </c>
      <c r="DF29" s="3" t="s">
        <v>1259</v>
      </c>
      <c r="DG29" s="3" t="s">
        <v>1259</v>
      </c>
      <c r="DH29" s="3" t="s">
        <v>1259</v>
      </c>
      <c r="DI29" s="3" t="s">
        <v>1259</v>
      </c>
      <c r="DJ29" s="3" t="s">
        <v>1259</v>
      </c>
      <c r="DK29" s="3" t="s">
        <v>1259</v>
      </c>
      <c r="DL29" s="3" t="s">
        <v>1259</v>
      </c>
      <c r="DM29" s="3" t="s">
        <v>1259</v>
      </c>
      <c r="DN29" s="3" t="s">
        <v>1259</v>
      </c>
      <c r="DO29" s="3" t="s">
        <v>1259</v>
      </c>
      <c r="DP29" s="3" t="s">
        <v>1259</v>
      </c>
      <c r="DQ29" s="3" t="s">
        <v>1259</v>
      </c>
      <c r="DR29" s="3" t="s">
        <v>1259</v>
      </c>
      <c r="DS29" s="3" t="s">
        <v>1259</v>
      </c>
      <c r="DT29" s="3" t="s">
        <v>1259</v>
      </c>
      <c r="DU29" s="3" t="s">
        <v>1259</v>
      </c>
      <c r="DV29" s="3" t="s">
        <v>1259</v>
      </c>
      <c r="DW29" s="3" t="s">
        <v>1259</v>
      </c>
      <c r="DX29" s="3" t="s">
        <v>1259</v>
      </c>
      <c r="DY29" s="3" t="s">
        <v>1259</v>
      </c>
      <c r="DZ29" s="3" t="s">
        <v>1259</v>
      </c>
      <c r="EA29" s="3" t="s">
        <v>1259</v>
      </c>
      <c r="EB29" s="3" t="s">
        <v>1259</v>
      </c>
      <c r="EC29" s="3" t="s">
        <v>1259</v>
      </c>
      <c r="ED29" s="3" t="s">
        <v>1259</v>
      </c>
      <c r="EE29" s="3" t="s">
        <v>1259</v>
      </c>
      <c r="EF29" s="3" t="s">
        <v>1259</v>
      </c>
      <c r="EG29" s="3" t="s">
        <v>1259</v>
      </c>
      <c r="EH29" s="3" t="s">
        <v>1259</v>
      </c>
      <c r="EI29" s="3" t="s">
        <v>1259</v>
      </c>
      <c r="EJ29" s="3" t="s">
        <v>1259</v>
      </c>
      <c r="EK29" s="3" t="s">
        <v>1259</v>
      </c>
      <c r="EL29" s="3" t="s">
        <v>1259</v>
      </c>
      <c r="EM29" s="3" t="s">
        <v>1259</v>
      </c>
      <c r="EN29" s="3" t="s">
        <v>1259</v>
      </c>
      <c r="EO29" s="3" t="s">
        <v>1259</v>
      </c>
      <c r="EP29" s="3" t="s">
        <v>1259</v>
      </c>
      <c r="EQ29" s="3" t="s">
        <v>1259</v>
      </c>
      <c r="ER29" s="3" t="s">
        <v>1259</v>
      </c>
      <c r="ES29" s="3" t="s">
        <v>1259</v>
      </c>
      <c r="ET29" s="3" t="s">
        <v>1259</v>
      </c>
      <c r="EU29" s="3" t="s">
        <v>1259</v>
      </c>
      <c r="EV29" s="3" t="s">
        <v>1259</v>
      </c>
      <c r="EW29" s="3" t="s">
        <v>1259</v>
      </c>
      <c r="EX29" s="3" t="s">
        <v>1259</v>
      </c>
      <c r="EY29" s="3" t="s">
        <v>1259</v>
      </c>
      <c r="EZ29" s="3" t="s">
        <v>1259</v>
      </c>
      <c r="FA29" s="3" t="s">
        <v>1259</v>
      </c>
      <c r="FB29" s="3" t="s">
        <v>1259</v>
      </c>
      <c r="FC29" s="3" t="s">
        <v>1259</v>
      </c>
      <c r="FD29" s="3" t="s">
        <v>1259</v>
      </c>
      <c r="FE29" s="3" t="s">
        <v>1259</v>
      </c>
      <c r="FF29" s="3" t="s">
        <v>1259</v>
      </c>
      <c r="FG29" s="3" t="s">
        <v>1259</v>
      </c>
      <c r="FH29" s="3" t="s">
        <v>1259</v>
      </c>
      <c r="FI29" s="3" t="s">
        <v>1259</v>
      </c>
      <c r="FJ29" s="3" t="s">
        <v>1259</v>
      </c>
      <c r="FK29" s="3" t="s">
        <v>1259</v>
      </c>
      <c r="FL29" s="3" t="s">
        <v>1259</v>
      </c>
      <c r="FM29" s="3" t="s">
        <v>1259</v>
      </c>
      <c r="FN29" s="3" t="s">
        <v>1259</v>
      </c>
      <c r="FO29" s="3" t="s">
        <v>1259</v>
      </c>
      <c r="FP29" s="3" t="s">
        <v>1259</v>
      </c>
      <c r="FQ29" s="3" t="s">
        <v>1259</v>
      </c>
      <c r="FR29" s="3" t="s">
        <v>1259</v>
      </c>
      <c r="FS29" s="3" t="s">
        <v>1259</v>
      </c>
      <c r="FT29" s="3" t="s">
        <v>1259</v>
      </c>
      <c r="FU29" s="3" t="s">
        <v>1259</v>
      </c>
      <c r="FV29" s="3" t="s">
        <v>1259</v>
      </c>
      <c r="FW29" s="3" t="s">
        <v>1259</v>
      </c>
      <c r="FX29" s="3" t="s">
        <v>1259</v>
      </c>
      <c r="FY29" s="3" t="s">
        <v>1259</v>
      </c>
      <c r="FZ29" s="3" t="s">
        <v>1259</v>
      </c>
      <c r="GA29" s="3" t="s">
        <v>1259</v>
      </c>
      <c r="GB29" s="3" t="s">
        <v>1259</v>
      </c>
      <c r="GC29" s="3" t="s">
        <v>1259</v>
      </c>
      <c r="GD29" s="3" t="s">
        <v>1259</v>
      </c>
      <c r="GE29" s="3" t="s">
        <v>1259</v>
      </c>
      <c r="GF29" s="3" t="s">
        <v>1259</v>
      </c>
      <c r="GG29" s="3" t="s">
        <v>1259</v>
      </c>
      <c r="GH29" s="3" t="s">
        <v>1259</v>
      </c>
      <c r="GI29" s="3" t="s">
        <v>1259</v>
      </c>
      <c r="GJ29" s="3" t="s">
        <v>1259</v>
      </c>
      <c r="GK29" s="3" t="s">
        <v>1259</v>
      </c>
      <c r="GL29" s="3" t="s">
        <v>1259</v>
      </c>
      <c r="GM29" s="3" t="s">
        <v>1259</v>
      </c>
      <c r="GN29" s="3" t="s">
        <v>1259</v>
      </c>
      <c r="GO29" s="3" t="s">
        <v>1259</v>
      </c>
      <c r="GP29" s="3" t="s">
        <v>1259</v>
      </c>
      <c r="GQ29" s="3" t="s">
        <v>1259</v>
      </c>
      <c r="GR29" s="3" t="s">
        <v>1259</v>
      </c>
      <c r="GS29" s="3" t="s">
        <v>1259</v>
      </c>
      <c r="GT29" s="3" t="s">
        <v>1259</v>
      </c>
      <c r="GU29" s="3" t="s">
        <v>1259</v>
      </c>
      <c r="GV29" s="3" t="s">
        <v>1259</v>
      </c>
      <c r="GW29" s="3" t="s">
        <v>1259</v>
      </c>
      <c r="GX29" s="3" t="s">
        <v>1259</v>
      </c>
      <c r="GY29" s="3" t="s">
        <v>1259</v>
      </c>
      <c r="GZ29" s="3" t="s">
        <v>1259</v>
      </c>
      <c r="HA29" s="3" t="s">
        <v>1259</v>
      </c>
      <c r="HB29" s="3" t="s">
        <v>1259</v>
      </c>
      <c r="HC29" s="3" t="s">
        <v>1259</v>
      </c>
      <c r="HD29" s="3" t="s">
        <v>1259</v>
      </c>
      <c r="HE29" s="3" t="s">
        <v>1259</v>
      </c>
      <c r="HF29" s="3" t="s">
        <v>1259</v>
      </c>
      <c r="HG29" s="3" t="s">
        <v>1259</v>
      </c>
      <c r="HH29" s="3" t="s">
        <v>1259</v>
      </c>
      <c r="HI29" s="3" t="s">
        <v>1259</v>
      </c>
      <c r="HJ29" s="3" t="s">
        <v>1259</v>
      </c>
      <c r="HK29" s="3" t="s">
        <v>1259</v>
      </c>
      <c r="HL29" s="3" t="s">
        <v>1259</v>
      </c>
      <c r="HM29" s="3" t="s">
        <v>1259</v>
      </c>
      <c r="HN29" s="3" t="s">
        <v>1259</v>
      </c>
      <c r="HO29" s="3" t="s">
        <v>1259</v>
      </c>
      <c r="HP29" s="3" t="s">
        <v>1259</v>
      </c>
      <c r="HQ29" s="3" t="s">
        <v>1259</v>
      </c>
      <c r="HR29" s="3" t="s">
        <v>1259</v>
      </c>
      <c r="HS29" s="3" t="s">
        <v>1259</v>
      </c>
    </row>
    <row r="30" spans="1:227" x14ac:dyDescent="0.25">
      <c r="A30" s="4">
        <v>22554</v>
      </c>
      <c r="B30" s="3" t="s">
        <v>1259</v>
      </c>
      <c r="C30" s="3" t="s">
        <v>1259</v>
      </c>
      <c r="D30" s="3" t="s">
        <v>1259</v>
      </c>
      <c r="E30" s="3" t="s">
        <v>1259</v>
      </c>
      <c r="F30" s="3" t="s">
        <v>1259</v>
      </c>
      <c r="G30" s="3" t="s">
        <v>1259</v>
      </c>
      <c r="H30" s="3" t="s">
        <v>1259</v>
      </c>
      <c r="I30" s="3" t="s">
        <v>1259</v>
      </c>
      <c r="J30" s="3" t="s">
        <v>1259</v>
      </c>
      <c r="K30" s="3" t="s">
        <v>1259</v>
      </c>
      <c r="L30" s="3" t="s">
        <v>1259</v>
      </c>
      <c r="M30" s="3" t="s">
        <v>1259</v>
      </c>
      <c r="N30" s="3" t="s">
        <v>1259</v>
      </c>
      <c r="O30" s="3" t="s">
        <v>1259</v>
      </c>
      <c r="P30" s="3" t="s">
        <v>1259</v>
      </c>
      <c r="Q30" s="3" t="s">
        <v>1259</v>
      </c>
      <c r="R30" s="3" t="s">
        <v>1259</v>
      </c>
      <c r="S30" s="3" t="s">
        <v>1259</v>
      </c>
      <c r="T30" s="3" t="s">
        <v>1259</v>
      </c>
      <c r="U30" s="3" t="s">
        <v>1259</v>
      </c>
      <c r="V30" s="3" t="s">
        <v>1259</v>
      </c>
      <c r="W30" s="3" t="s">
        <v>1259</v>
      </c>
      <c r="X30" s="3" t="s">
        <v>1259</v>
      </c>
      <c r="Y30" s="3" t="s">
        <v>1259</v>
      </c>
      <c r="Z30" s="3" t="s">
        <v>1259</v>
      </c>
      <c r="AA30" s="3" t="s">
        <v>1259</v>
      </c>
      <c r="AB30" s="3" t="s">
        <v>1259</v>
      </c>
      <c r="AC30" s="3" t="s">
        <v>1259</v>
      </c>
      <c r="AD30" s="3" t="s">
        <v>1259</v>
      </c>
      <c r="AE30" s="3" t="s">
        <v>1259</v>
      </c>
      <c r="AF30" s="3" t="s">
        <v>1259</v>
      </c>
      <c r="AG30" s="3" t="s">
        <v>1259</v>
      </c>
      <c r="AH30" s="3" t="s">
        <v>1259</v>
      </c>
      <c r="AI30" s="3" t="s">
        <v>1259</v>
      </c>
      <c r="AJ30" s="3" t="s">
        <v>1259</v>
      </c>
      <c r="AK30" s="3" t="s">
        <v>1259</v>
      </c>
      <c r="AL30" s="3" t="s">
        <v>1259</v>
      </c>
      <c r="AM30" s="3" t="s">
        <v>1259</v>
      </c>
      <c r="AN30" s="3" t="s">
        <v>1259</v>
      </c>
      <c r="AO30" s="3" t="s">
        <v>1259</v>
      </c>
      <c r="AP30" s="3" t="s">
        <v>1259</v>
      </c>
      <c r="AQ30" s="3" t="s">
        <v>1259</v>
      </c>
      <c r="AR30" s="3" t="s">
        <v>1259</v>
      </c>
      <c r="AS30" s="3" t="s">
        <v>1259</v>
      </c>
      <c r="AT30" s="3" t="s">
        <v>1259</v>
      </c>
      <c r="AU30" s="3" t="s">
        <v>1259</v>
      </c>
      <c r="AV30" s="3" t="s">
        <v>1259</v>
      </c>
      <c r="AW30" s="3" t="s">
        <v>1259</v>
      </c>
      <c r="AX30" s="3" t="s">
        <v>1259</v>
      </c>
      <c r="AY30" s="3" t="s">
        <v>1259</v>
      </c>
      <c r="AZ30" s="3" t="s">
        <v>1259</v>
      </c>
      <c r="BA30" s="3" t="s">
        <v>1259</v>
      </c>
      <c r="BB30" s="3" t="s">
        <v>1259</v>
      </c>
      <c r="BC30" s="3" t="s">
        <v>1259</v>
      </c>
      <c r="BD30" s="3" t="s">
        <v>1259</v>
      </c>
      <c r="BE30" s="3" t="s">
        <v>1259</v>
      </c>
      <c r="BF30" s="3" t="s">
        <v>1259</v>
      </c>
      <c r="BG30" s="3" t="s">
        <v>1259</v>
      </c>
      <c r="BH30" s="3" t="s">
        <v>1259</v>
      </c>
      <c r="BI30" s="3" t="s">
        <v>1259</v>
      </c>
      <c r="BJ30" s="3" t="s">
        <v>1259</v>
      </c>
      <c r="BK30" s="3" t="s">
        <v>1259</v>
      </c>
      <c r="BL30" s="3" t="s">
        <v>1259</v>
      </c>
      <c r="BM30" s="3" t="s">
        <v>1259</v>
      </c>
      <c r="BN30" s="3" t="s">
        <v>1259</v>
      </c>
      <c r="BO30" s="3" t="s">
        <v>1259</v>
      </c>
      <c r="BP30" s="3" t="s">
        <v>1259</v>
      </c>
      <c r="BQ30" s="3" t="s">
        <v>1259</v>
      </c>
      <c r="BR30" s="3" t="s">
        <v>1259</v>
      </c>
      <c r="BS30" s="3" t="s">
        <v>1259</v>
      </c>
      <c r="BT30" s="3" t="s">
        <v>1259</v>
      </c>
      <c r="BU30" s="3" t="s">
        <v>1259</v>
      </c>
      <c r="BV30" s="3" t="s">
        <v>1259</v>
      </c>
      <c r="BW30" s="3" t="s">
        <v>1259</v>
      </c>
      <c r="BX30" s="3" t="s">
        <v>1259</v>
      </c>
      <c r="BY30" s="3" t="s">
        <v>1259</v>
      </c>
      <c r="BZ30" s="3" t="s">
        <v>1259</v>
      </c>
      <c r="CA30" s="3" t="s">
        <v>1259</v>
      </c>
      <c r="CB30" s="3" t="s">
        <v>1259</v>
      </c>
      <c r="CC30" s="3" t="s">
        <v>1259</v>
      </c>
      <c r="CD30" s="3" t="s">
        <v>1259</v>
      </c>
      <c r="CE30" s="3" t="s">
        <v>1259</v>
      </c>
      <c r="CF30" s="3" t="s">
        <v>1259</v>
      </c>
      <c r="CG30" s="3" t="s">
        <v>1259</v>
      </c>
      <c r="CH30" s="3" t="s">
        <v>1259</v>
      </c>
      <c r="CI30" s="3" t="s">
        <v>1259</v>
      </c>
      <c r="CJ30" s="3" t="s">
        <v>1259</v>
      </c>
      <c r="CK30" s="3" t="s">
        <v>1259</v>
      </c>
      <c r="CL30" s="3" t="s">
        <v>1259</v>
      </c>
      <c r="CM30" s="3" t="s">
        <v>1259</v>
      </c>
      <c r="CN30" s="3" t="s">
        <v>1259</v>
      </c>
      <c r="CO30" s="3" t="s">
        <v>1259</v>
      </c>
      <c r="CP30" s="3" t="s">
        <v>1259</v>
      </c>
      <c r="CQ30" s="3" t="s">
        <v>1259</v>
      </c>
      <c r="CR30" s="3" t="s">
        <v>1259</v>
      </c>
      <c r="CS30" s="3" t="s">
        <v>1259</v>
      </c>
      <c r="CT30" s="3" t="s">
        <v>1259</v>
      </c>
      <c r="CU30" s="3" t="s">
        <v>1259</v>
      </c>
      <c r="CV30" s="3" t="s">
        <v>1259</v>
      </c>
      <c r="CW30" s="3" t="s">
        <v>1259</v>
      </c>
      <c r="CX30" s="3" t="s">
        <v>1259</v>
      </c>
      <c r="CY30" s="3" t="s">
        <v>1259</v>
      </c>
      <c r="CZ30" s="3" t="s">
        <v>1259</v>
      </c>
      <c r="DA30" s="3" t="s">
        <v>1259</v>
      </c>
      <c r="DB30" s="3" t="s">
        <v>1259</v>
      </c>
      <c r="DC30" s="3" t="s">
        <v>1259</v>
      </c>
      <c r="DD30" s="3" t="s">
        <v>1259</v>
      </c>
      <c r="DE30" s="3" t="s">
        <v>1259</v>
      </c>
      <c r="DF30" s="3" t="s">
        <v>1259</v>
      </c>
      <c r="DG30" s="3" t="s">
        <v>1259</v>
      </c>
      <c r="DH30" s="3" t="s">
        <v>1259</v>
      </c>
      <c r="DI30" s="3" t="s">
        <v>1259</v>
      </c>
      <c r="DJ30" s="3" t="s">
        <v>1259</v>
      </c>
      <c r="DK30" s="3" t="s">
        <v>1259</v>
      </c>
      <c r="DL30" s="3" t="s">
        <v>1259</v>
      </c>
      <c r="DM30" s="3" t="s">
        <v>1259</v>
      </c>
      <c r="DN30" s="3" t="s">
        <v>1259</v>
      </c>
      <c r="DO30" s="3" t="s">
        <v>1259</v>
      </c>
      <c r="DP30" s="3" t="s">
        <v>1259</v>
      </c>
      <c r="DQ30" s="3" t="s">
        <v>1259</v>
      </c>
      <c r="DR30" s="3" t="s">
        <v>1259</v>
      </c>
      <c r="DS30" s="3" t="s">
        <v>1259</v>
      </c>
      <c r="DT30" s="3" t="s">
        <v>1259</v>
      </c>
      <c r="DU30" s="3" t="s">
        <v>1259</v>
      </c>
      <c r="DV30" s="3" t="s">
        <v>1259</v>
      </c>
      <c r="DW30" s="3" t="s">
        <v>1259</v>
      </c>
      <c r="DX30" s="3" t="s">
        <v>1259</v>
      </c>
      <c r="DY30" s="3" t="s">
        <v>1259</v>
      </c>
      <c r="DZ30" s="3" t="s">
        <v>1259</v>
      </c>
      <c r="EA30" s="3" t="s">
        <v>1259</v>
      </c>
      <c r="EB30" s="3" t="s">
        <v>1259</v>
      </c>
      <c r="EC30" s="3" t="s">
        <v>1259</v>
      </c>
      <c r="ED30" s="3" t="s">
        <v>1259</v>
      </c>
      <c r="EE30" s="3" t="s">
        <v>1259</v>
      </c>
      <c r="EF30" s="3" t="s">
        <v>1259</v>
      </c>
      <c r="EG30" s="3" t="s">
        <v>1259</v>
      </c>
      <c r="EH30" s="3" t="s">
        <v>1259</v>
      </c>
      <c r="EI30" s="3" t="s">
        <v>1259</v>
      </c>
      <c r="EJ30" s="3" t="s">
        <v>1259</v>
      </c>
      <c r="EK30" s="3" t="s">
        <v>1259</v>
      </c>
      <c r="EL30" s="3" t="s">
        <v>1259</v>
      </c>
      <c r="EM30" s="3" t="s">
        <v>1259</v>
      </c>
      <c r="EN30" s="3" t="s">
        <v>1259</v>
      </c>
      <c r="EO30" s="3" t="s">
        <v>1259</v>
      </c>
      <c r="EP30" s="204">
        <v>5.9</v>
      </c>
      <c r="EQ30" s="205">
        <v>19.2</v>
      </c>
      <c r="ER30" s="206">
        <v>6.6</v>
      </c>
      <c r="ES30" s="207">
        <v>14.4</v>
      </c>
      <c r="ET30" s="3" t="s">
        <v>1259</v>
      </c>
      <c r="EU30" s="3" t="s">
        <v>1259</v>
      </c>
      <c r="EV30" s="3" t="s">
        <v>1259</v>
      </c>
      <c r="EW30" s="3" t="s">
        <v>1259</v>
      </c>
      <c r="EX30" s="3" t="s">
        <v>1259</v>
      </c>
      <c r="EY30" s="3" t="s">
        <v>1259</v>
      </c>
      <c r="EZ30" s="3" t="s">
        <v>1259</v>
      </c>
      <c r="FA30" s="3" t="s">
        <v>1259</v>
      </c>
      <c r="FB30" s="3" t="s">
        <v>1259</v>
      </c>
      <c r="FC30" s="3" t="s">
        <v>1259</v>
      </c>
      <c r="FD30" s="3" t="s">
        <v>1259</v>
      </c>
      <c r="FE30" s="3" t="s">
        <v>1259</v>
      </c>
      <c r="FF30" s="3" t="s">
        <v>1259</v>
      </c>
      <c r="FG30" s="3" t="s">
        <v>1259</v>
      </c>
      <c r="FH30" s="3" t="s">
        <v>1259</v>
      </c>
      <c r="FI30" s="3" t="s">
        <v>1259</v>
      </c>
      <c r="FJ30" s="3" t="s">
        <v>1259</v>
      </c>
      <c r="FK30" s="3" t="s">
        <v>1259</v>
      </c>
      <c r="FL30" s="3" t="s">
        <v>1259</v>
      </c>
      <c r="FM30" s="3" t="s">
        <v>1259</v>
      </c>
      <c r="FN30" s="3" t="s">
        <v>1259</v>
      </c>
      <c r="FO30" s="3" t="s">
        <v>1259</v>
      </c>
      <c r="FP30" s="3" t="s">
        <v>1259</v>
      </c>
      <c r="FQ30" s="3" t="s">
        <v>1259</v>
      </c>
      <c r="FR30" s="3" t="s">
        <v>1259</v>
      </c>
      <c r="FS30" s="3" t="s">
        <v>1259</v>
      </c>
      <c r="FT30" s="3" t="s">
        <v>1259</v>
      </c>
      <c r="FU30" s="3" t="s">
        <v>1259</v>
      </c>
      <c r="FV30" s="3" t="s">
        <v>1259</v>
      </c>
      <c r="FW30" s="3" t="s">
        <v>1259</v>
      </c>
      <c r="FX30" s="3" t="s">
        <v>1259</v>
      </c>
      <c r="FY30" s="3" t="s">
        <v>1259</v>
      </c>
      <c r="FZ30" s="3" t="s">
        <v>1259</v>
      </c>
      <c r="GA30" s="3" t="s">
        <v>1259</v>
      </c>
      <c r="GB30" s="3" t="s">
        <v>1259</v>
      </c>
      <c r="GC30" s="3" t="s">
        <v>1259</v>
      </c>
      <c r="GD30" s="3" t="s">
        <v>1259</v>
      </c>
      <c r="GE30" s="3" t="s">
        <v>1259</v>
      </c>
      <c r="GF30" s="3" t="s">
        <v>1259</v>
      </c>
      <c r="GG30" s="3" t="s">
        <v>1259</v>
      </c>
      <c r="GH30" s="3" t="s">
        <v>1259</v>
      </c>
      <c r="GI30" s="3" t="s">
        <v>1259</v>
      </c>
      <c r="GJ30" s="3" t="s">
        <v>1259</v>
      </c>
      <c r="GK30" s="3" t="s">
        <v>1259</v>
      </c>
      <c r="GL30" s="3" t="s">
        <v>1259</v>
      </c>
      <c r="GM30" s="3" t="s">
        <v>1259</v>
      </c>
      <c r="GN30" s="3" t="s">
        <v>1259</v>
      </c>
      <c r="GO30" s="3" t="s">
        <v>1259</v>
      </c>
      <c r="GP30" s="3" t="s">
        <v>1259</v>
      </c>
      <c r="GQ30" s="3" t="s">
        <v>1259</v>
      </c>
      <c r="GR30" s="3" t="s">
        <v>1259</v>
      </c>
      <c r="GS30" s="3" t="s">
        <v>1259</v>
      </c>
      <c r="GT30" s="3" t="s">
        <v>1259</v>
      </c>
      <c r="GU30" s="3" t="s">
        <v>1259</v>
      </c>
      <c r="GV30" s="3" t="s">
        <v>1259</v>
      </c>
      <c r="GW30" s="3" t="s">
        <v>1259</v>
      </c>
      <c r="GX30" s="3" t="s">
        <v>1259</v>
      </c>
      <c r="GY30" s="3" t="s">
        <v>1259</v>
      </c>
      <c r="GZ30" s="3" t="s">
        <v>1259</v>
      </c>
      <c r="HA30" s="3" t="s">
        <v>1259</v>
      </c>
      <c r="HB30" s="3" t="s">
        <v>1259</v>
      </c>
      <c r="HC30" s="3" t="s">
        <v>1259</v>
      </c>
      <c r="HD30" s="3" t="s">
        <v>1259</v>
      </c>
      <c r="HE30" s="3" t="s">
        <v>1259</v>
      </c>
      <c r="HF30" s="3" t="s">
        <v>1259</v>
      </c>
      <c r="HG30" s="3" t="s">
        <v>1259</v>
      </c>
      <c r="HH30" s="3" t="s">
        <v>1259</v>
      </c>
      <c r="HI30" s="3" t="s">
        <v>1259</v>
      </c>
      <c r="HJ30" s="3" t="s">
        <v>1259</v>
      </c>
      <c r="HK30" s="3" t="s">
        <v>1259</v>
      </c>
      <c r="HL30" s="3" t="s">
        <v>1259</v>
      </c>
      <c r="HM30" s="3" t="s">
        <v>1259</v>
      </c>
      <c r="HN30" s="3" t="s">
        <v>1259</v>
      </c>
      <c r="HO30" s="3" t="s">
        <v>1259</v>
      </c>
      <c r="HP30" s="3" t="s">
        <v>1259</v>
      </c>
      <c r="HQ30" s="3" t="s">
        <v>1259</v>
      </c>
      <c r="HR30" s="3" t="s">
        <v>1259</v>
      </c>
      <c r="HS30" s="3" t="s">
        <v>1259</v>
      </c>
    </row>
    <row r="31" spans="1:227" x14ac:dyDescent="0.25">
      <c r="A31" s="4">
        <v>22646</v>
      </c>
      <c r="B31" s="3" t="s">
        <v>1259</v>
      </c>
      <c r="C31" s="3" t="s">
        <v>1259</v>
      </c>
      <c r="D31" s="3" t="s">
        <v>1259</v>
      </c>
      <c r="E31" s="3" t="s">
        <v>1259</v>
      </c>
      <c r="F31" s="3" t="s">
        <v>1259</v>
      </c>
      <c r="G31" s="3" t="s">
        <v>1259</v>
      </c>
      <c r="H31" s="3" t="s">
        <v>1259</v>
      </c>
      <c r="I31" s="3" t="s">
        <v>1259</v>
      </c>
      <c r="J31" s="3" t="s">
        <v>1259</v>
      </c>
      <c r="K31" s="3" t="s">
        <v>1259</v>
      </c>
      <c r="L31" s="3" t="s">
        <v>1259</v>
      </c>
      <c r="M31" s="3" t="s">
        <v>1259</v>
      </c>
      <c r="N31" s="3" t="s">
        <v>1259</v>
      </c>
      <c r="O31" s="3" t="s">
        <v>1259</v>
      </c>
      <c r="P31" s="3" t="s">
        <v>1259</v>
      </c>
      <c r="Q31" s="3" t="s">
        <v>1259</v>
      </c>
      <c r="R31" s="3" t="s">
        <v>1259</v>
      </c>
      <c r="S31" s="3" t="s">
        <v>1259</v>
      </c>
      <c r="T31" s="3" t="s">
        <v>1259</v>
      </c>
      <c r="U31" s="3" t="s">
        <v>1259</v>
      </c>
      <c r="V31" s="3" t="s">
        <v>1259</v>
      </c>
      <c r="W31" s="3" t="s">
        <v>1259</v>
      </c>
      <c r="X31" s="3" t="s">
        <v>1259</v>
      </c>
      <c r="Y31" s="3" t="s">
        <v>1259</v>
      </c>
      <c r="Z31" s="3" t="s">
        <v>1259</v>
      </c>
      <c r="AA31" s="3" t="s">
        <v>1259</v>
      </c>
      <c r="AB31" s="3" t="s">
        <v>1259</v>
      </c>
      <c r="AC31" s="3" t="s">
        <v>1259</v>
      </c>
      <c r="AD31" s="3" t="s">
        <v>1259</v>
      </c>
      <c r="AE31" s="3" t="s">
        <v>1259</v>
      </c>
      <c r="AF31" s="3" t="s">
        <v>1259</v>
      </c>
      <c r="AG31" s="3" t="s">
        <v>1259</v>
      </c>
      <c r="AH31" s="3" t="s">
        <v>1259</v>
      </c>
      <c r="AI31" s="3" t="s">
        <v>1259</v>
      </c>
      <c r="AJ31" s="3" t="s">
        <v>1259</v>
      </c>
      <c r="AK31" s="3" t="s">
        <v>1259</v>
      </c>
      <c r="AL31" s="3" t="s">
        <v>1259</v>
      </c>
      <c r="AM31" s="3" t="s">
        <v>1259</v>
      </c>
      <c r="AN31" s="3" t="s">
        <v>1259</v>
      </c>
      <c r="AO31" s="3" t="s">
        <v>1259</v>
      </c>
      <c r="AP31" s="3" t="s">
        <v>1259</v>
      </c>
      <c r="AQ31" s="3" t="s">
        <v>1259</v>
      </c>
      <c r="AR31" s="3" t="s">
        <v>1259</v>
      </c>
      <c r="AS31" s="3" t="s">
        <v>1259</v>
      </c>
      <c r="AT31" s="3" t="s">
        <v>1259</v>
      </c>
      <c r="AU31" s="3" t="s">
        <v>1259</v>
      </c>
      <c r="AV31" s="3" t="s">
        <v>1259</v>
      </c>
      <c r="AW31" s="3" t="s">
        <v>1259</v>
      </c>
      <c r="AX31" s="3" t="s">
        <v>1259</v>
      </c>
      <c r="AY31" s="3" t="s">
        <v>1259</v>
      </c>
      <c r="AZ31" s="3" t="s">
        <v>1259</v>
      </c>
      <c r="BA31" s="3" t="s">
        <v>1259</v>
      </c>
      <c r="BB31" s="3" t="s">
        <v>1259</v>
      </c>
      <c r="BC31" s="3" t="s">
        <v>1259</v>
      </c>
      <c r="BD31" s="3" t="s">
        <v>1259</v>
      </c>
      <c r="BE31" s="3" t="s">
        <v>1259</v>
      </c>
      <c r="BF31" s="3" t="s">
        <v>1259</v>
      </c>
      <c r="BG31" s="3" t="s">
        <v>1259</v>
      </c>
      <c r="BH31" s="3" t="s">
        <v>1259</v>
      </c>
      <c r="BI31" s="3" t="s">
        <v>1259</v>
      </c>
      <c r="BJ31" s="3" t="s">
        <v>1259</v>
      </c>
      <c r="BK31" s="3" t="s">
        <v>1259</v>
      </c>
      <c r="BL31" s="3" t="s">
        <v>1259</v>
      </c>
      <c r="BM31" s="3" t="s">
        <v>1259</v>
      </c>
      <c r="BN31" s="3" t="s">
        <v>1259</v>
      </c>
      <c r="BO31" s="3" t="s">
        <v>1259</v>
      </c>
      <c r="BP31" s="3" t="s">
        <v>1259</v>
      </c>
      <c r="BQ31" s="3" t="s">
        <v>1259</v>
      </c>
      <c r="BR31" s="3" t="s">
        <v>1259</v>
      </c>
      <c r="BS31" s="3" t="s">
        <v>1259</v>
      </c>
      <c r="BT31" s="3" t="s">
        <v>1259</v>
      </c>
      <c r="BU31" s="3" t="s">
        <v>1259</v>
      </c>
      <c r="BV31" s="3" t="s">
        <v>1259</v>
      </c>
      <c r="BW31" s="3" t="s">
        <v>1259</v>
      </c>
      <c r="BX31" s="3" t="s">
        <v>1259</v>
      </c>
      <c r="BY31" s="3" t="s">
        <v>1259</v>
      </c>
      <c r="BZ31" s="3" t="s">
        <v>1259</v>
      </c>
      <c r="CA31" s="3" t="s">
        <v>1259</v>
      </c>
      <c r="CB31" s="3" t="s">
        <v>1259</v>
      </c>
      <c r="CC31" s="3" t="s">
        <v>1259</v>
      </c>
      <c r="CD31" s="3" t="s">
        <v>1259</v>
      </c>
      <c r="CE31" s="3" t="s">
        <v>1259</v>
      </c>
      <c r="CF31" s="3" t="s">
        <v>1259</v>
      </c>
      <c r="CG31" s="3" t="s">
        <v>1259</v>
      </c>
      <c r="CH31" s="3" t="s">
        <v>1259</v>
      </c>
      <c r="CI31" s="3" t="s">
        <v>1259</v>
      </c>
      <c r="CJ31" s="3" t="s">
        <v>1259</v>
      </c>
      <c r="CK31" s="3" t="s">
        <v>1259</v>
      </c>
      <c r="CL31" s="3" t="s">
        <v>1259</v>
      </c>
      <c r="CM31" s="3" t="s">
        <v>1259</v>
      </c>
      <c r="CN31" s="3" t="s">
        <v>1259</v>
      </c>
      <c r="CO31" s="3" t="s">
        <v>1259</v>
      </c>
      <c r="CP31" s="3" t="s">
        <v>1259</v>
      </c>
      <c r="CQ31" s="3" t="s">
        <v>1259</v>
      </c>
      <c r="CR31" s="3" t="s">
        <v>1259</v>
      </c>
      <c r="CS31" s="3" t="s">
        <v>1259</v>
      </c>
      <c r="CT31" s="3" t="s">
        <v>1259</v>
      </c>
      <c r="CU31" s="3" t="s">
        <v>1259</v>
      </c>
      <c r="CV31" s="3" t="s">
        <v>1259</v>
      </c>
      <c r="CW31" s="3" t="s">
        <v>1259</v>
      </c>
      <c r="CX31" s="3" t="s">
        <v>1259</v>
      </c>
      <c r="CY31" s="3" t="s">
        <v>1259</v>
      </c>
      <c r="CZ31" s="3" t="s">
        <v>1259</v>
      </c>
      <c r="DA31" s="3" t="s">
        <v>1259</v>
      </c>
      <c r="DB31" s="3" t="s">
        <v>1259</v>
      </c>
      <c r="DC31" s="3" t="s">
        <v>1259</v>
      </c>
      <c r="DD31" s="3" t="s">
        <v>1259</v>
      </c>
      <c r="DE31" s="3" t="s">
        <v>1259</v>
      </c>
      <c r="DF31" s="3" t="s">
        <v>1259</v>
      </c>
      <c r="DG31" s="3" t="s">
        <v>1259</v>
      </c>
      <c r="DH31" s="3" t="s">
        <v>1259</v>
      </c>
      <c r="DI31" s="3" t="s">
        <v>1259</v>
      </c>
      <c r="DJ31" s="3" t="s">
        <v>1259</v>
      </c>
      <c r="DK31" s="3" t="s">
        <v>1259</v>
      </c>
      <c r="DL31" s="3" t="s">
        <v>1259</v>
      </c>
      <c r="DM31" s="3" t="s">
        <v>1259</v>
      </c>
      <c r="DN31" s="3" t="s">
        <v>1259</v>
      </c>
      <c r="DO31" s="3" t="s">
        <v>1259</v>
      </c>
      <c r="DP31" s="3" t="s">
        <v>1259</v>
      </c>
      <c r="DQ31" s="3" t="s">
        <v>1259</v>
      </c>
      <c r="DR31" s="3" t="s">
        <v>1259</v>
      </c>
      <c r="DS31" s="3" t="s">
        <v>1259</v>
      </c>
      <c r="DT31" s="3" t="s">
        <v>1259</v>
      </c>
      <c r="DU31" s="3" t="s">
        <v>1259</v>
      </c>
      <c r="DV31" s="3" t="s">
        <v>1259</v>
      </c>
      <c r="DW31" s="3" t="s">
        <v>1259</v>
      </c>
      <c r="DX31" s="3" t="s">
        <v>1259</v>
      </c>
      <c r="DY31" s="3" t="s">
        <v>1259</v>
      </c>
      <c r="DZ31" s="3" t="s">
        <v>1259</v>
      </c>
      <c r="EA31" s="3" t="s">
        <v>1259</v>
      </c>
      <c r="EB31" s="3" t="s">
        <v>1259</v>
      </c>
      <c r="EC31" s="3" t="s">
        <v>1259</v>
      </c>
      <c r="ED31" s="3" t="s">
        <v>1259</v>
      </c>
      <c r="EE31" s="3" t="s">
        <v>1259</v>
      </c>
      <c r="EF31" s="3" t="s">
        <v>1259</v>
      </c>
      <c r="EG31" s="3" t="s">
        <v>1259</v>
      </c>
      <c r="EH31" s="3" t="s">
        <v>1259</v>
      </c>
      <c r="EI31" s="3" t="s">
        <v>1259</v>
      </c>
      <c r="EJ31" s="3" t="s">
        <v>1259</v>
      </c>
      <c r="EK31" s="3" t="s">
        <v>1259</v>
      </c>
      <c r="EL31" s="3" t="s">
        <v>1259</v>
      </c>
      <c r="EM31" s="3" t="s">
        <v>1259</v>
      </c>
      <c r="EN31" s="3" t="s">
        <v>1259</v>
      </c>
      <c r="EO31" s="3" t="s">
        <v>1259</v>
      </c>
      <c r="EP31" s="3" t="s">
        <v>1259</v>
      </c>
      <c r="EQ31" s="3" t="s">
        <v>1259</v>
      </c>
      <c r="ER31" s="3" t="s">
        <v>1259</v>
      </c>
      <c r="ES31" s="3" t="s">
        <v>1259</v>
      </c>
      <c r="ET31" s="3" t="s">
        <v>1259</v>
      </c>
      <c r="EU31" s="3" t="s">
        <v>1259</v>
      </c>
      <c r="EV31" s="3" t="s">
        <v>1259</v>
      </c>
      <c r="EW31" s="3" t="s">
        <v>1259</v>
      </c>
      <c r="EX31" s="3" t="s">
        <v>1259</v>
      </c>
      <c r="EY31" s="3" t="s">
        <v>1259</v>
      </c>
      <c r="EZ31" s="3" t="s">
        <v>1259</v>
      </c>
      <c r="FA31" s="3" t="s">
        <v>1259</v>
      </c>
      <c r="FB31" s="3" t="s">
        <v>1259</v>
      </c>
      <c r="FC31" s="3" t="s">
        <v>1259</v>
      </c>
      <c r="FD31" s="3" t="s">
        <v>1259</v>
      </c>
      <c r="FE31" s="3" t="s">
        <v>1259</v>
      </c>
      <c r="FF31" s="3" t="s">
        <v>1259</v>
      </c>
      <c r="FG31" s="3" t="s">
        <v>1259</v>
      </c>
      <c r="FH31" s="3" t="s">
        <v>1259</v>
      </c>
      <c r="FI31" s="3" t="s">
        <v>1259</v>
      </c>
      <c r="FJ31" s="3" t="s">
        <v>1259</v>
      </c>
      <c r="FK31" s="3" t="s">
        <v>1259</v>
      </c>
      <c r="FL31" s="3" t="s">
        <v>1259</v>
      </c>
      <c r="FM31" s="3" t="s">
        <v>1259</v>
      </c>
      <c r="FN31" s="3" t="s">
        <v>1259</v>
      </c>
      <c r="FO31" s="3" t="s">
        <v>1259</v>
      </c>
      <c r="FP31" s="3" t="s">
        <v>1259</v>
      </c>
      <c r="FQ31" s="3" t="s">
        <v>1259</v>
      </c>
      <c r="FR31" s="3" t="s">
        <v>1259</v>
      </c>
      <c r="FS31" s="3" t="s">
        <v>1259</v>
      </c>
      <c r="FT31" s="3" t="s">
        <v>1259</v>
      </c>
      <c r="FU31" s="3" t="s">
        <v>1259</v>
      </c>
      <c r="FV31" s="3" t="s">
        <v>1259</v>
      </c>
      <c r="FW31" s="3" t="s">
        <v>1259</v>
      </c>
      <c r="FX31" s="3" t="s">
        <v>1259</v>
      </c>
      <c r="FY31" s="3" t="s">
        <v>1259</v>
      </c>
      <c r="FZ31" s="3" t="s">
        <v>1259</v>
      </c>
      <c r="GA31" s="3" t="s">
        <v>1259</v>
      </c>
      <c r="GB31" s="3" t="s">
        <v>1259</v>
      </c>
      <c r="GC31" s="3" t="s">
        <v>1259</v>
      </c>
      <c r="GD31" s="3" t="s">
        <v>1259</v>
      </c>
      <c r="GE31" s="3" t="s">
        <v>1259</v>
      </c>
      <c r="GF31" s="3" t="s">
        <v>1259</v>
      </c>
      <c r="GG31" s="3" t="s">
        <v>1259</v>
      </c>
      <c r="GH31" s="3" t="s">
        <v>1259</v>
      </c>
      <c r="GI31" s="3" t="s">
        <v>1259</v>
      </c>
      <c r="GJ31" s="3" t="s">
        <v>1259</v>
      </c>
      <c r="GK31" s="3" t="s">
        <v>1259</v>
      </c>
      <c r="GL31" s="3" t="s">
        <v>1259</v>
      </c>
      <c r="GM31" s="3" t="s">
        <v>1259</v>
      </c>
      <c r="GN31" s="3" t="s">
        <v>1259</v>
      </c>
      <c r="GO31" s="3" t="s">
        <v>1259</v>
      </c>
      <c r="GP31" s="3" t="s">
        <v>1259</v>
      </c>
      <c r="GQ31" s="3" t="s">
        <v>1259</v>
      </c>
      <c r="GR31" s="3" t="s">
        <v>1259</v>
      </c>
      <c r="GS31" s="3" t="s">
        <v>1259</v>
      </c>
      <c r="GT31" s="3" t="s">
        <v>1259</v>
      </c>
      <c r="GU31" s="3" t="s">
        <v>1259</v>
      </c>
      <c r="GV31" s="3" t="s">
        <v>1259</v>
      </c>
      <c r="GW31" s="3" t="s">
        <v>1259</v>
      </c>
      <c r="GX31" s="3" t="s">
        <v>1259</v>
      </c>
      <c r="GY31" s="3" t="s">
        <v>1259</v>
      </c>
      <c r="GZ31" s="3" t="s">
        <v>1259</v>
      </c>
      <c r="HA31" s="3" t="s">
        <v>1259</v>
      </c>
      <c r="HB31" s="3" t="s">
        <v>1259</v>
      </c>
      <c r="HC31" s="3" t="s">
        <v>1259</v>
      </c>
      <c r="HD31" s="3" t="s">
        <v>1259</v>
      </c>
      <c r="HE31" s="3" t="s">
        <v>1259</v>
      </c>
      <c r="HF31" s="3" t="s">
        <v>1259</v>
      </c>
      <c r="HG31" s="3" t="s">
        <v>1259</v>
      </c>
      <c r="HH31" s="3" t="s">
        <v>1259</v>
      </c>
      <c r="HI31" s="3" t="s">
        <v>1259</v>
      </c>
      <c r="HJ31" s="3" t="s">
        <v>1259</v>
      </c>
      <c r="HK31" s="3" t="s">
        <v>1259</v>
      </c>
      <c r="HL31" s="3" t="s">
        <v>1259</v>
      </c>
      <c r="HM31" s="3" t="s">
        <v>1259</v>
      </c>
      <c r="HN31" s="3" t="s">
        <v>1259</v>
      </c>
      <c r="HO31" s="3" t="s">
        <v>1259</v>
      </c>
      <c r="HP31" s="3" t="s">
        <v>1259</v>
      </c>
      <c r="HQ31" s="3" t="s">
        <v>1259</v>
      </c>
      <c r="HR31" s="3" t="s">
        <v>1259</v>
      </c>
      <c r="HS31" s="3" t="s">
        <v>1259</v>
      </c>
    </row>
    <row r="32" spans="1:227" x14ac:dyDescent="0.25">
      <c r="A32" s="4">
        <v>22736</v>
      </c>
      <c r="B32" s="3" t="s">
        <v>1259</v>
      </c>
      <c r="C32" s="3" t="s">
        <v>1259</v>
      </c>
      <c r="D32" s="3" t="s">
        <v>1259</v>
      </c>
      <c r="E32" s="3" t="s">
        <v>1259</v>
      </c>
      <c r="F32" s="3" t="s">
        <v>1259</v>
      </c>
      <c r="G32" s="3" t="s">
        <v>1259</v>
      </c>
      <c r="H32" s="3" t="s">
        <v>1259</v>
      </c>
      <c r="I32" s="3" t="s">
        <v>1259</v>
      </c>
      <c r="J32" s="3" t="s">
        <v>1259</v>
      </c>
      <c r="K32" s="3" t="s">
        <v>1259</v>
      </c>
      <c r="L32" s="3" t="s">
        <v>1259</v>
      </c>
      <c r="M32" s="3" t="s">
        <v>1259</v>
      </c>
      <c r="N32" s="3" t="s">
        <v>1259</v>
      </c>
      <c r="O32" s="3" t="s">
        <v>1259</v>
      </c>
      <c r="P32" s="3" t="s">
        <v>1259</v>
      </c>
      <c r="Q32" s="3" t="s">
        <v>1259</v>
      </c>
      <c r="R32" s="3" t="s">
        <v>1259</v>
      </c>
      <c r="S32" s="3" t="s">
        <v>1259</v>
      </c>
      <c r="T32" s="3" t="s">
        <v>1259</v>
      </c>
      <c r="U32" s="3" t="s">
        <v>1259</v>
      </c>
      <c r="V32" s="3" t="s">
        <v>1259</v>
      </c>
      <c r="W32" s="3" t="s">
        <v>1259</v>
      </c>
      <c r="X32" s="3" t="s">
        <v>1259</v>
      </c>
      <c r="Y32" s="3" t="s">
        <v>1259</v>
      </c>
      <c r="Z32" s="3" t="s">
        <v>1259</v>
      </c>
      <c r="AA32" s="3" t="s">
        <v>1259</v>
      </c>
      <c r="AB32" s="3" t="s">
        <v>1259</v>
      </c>
      <c r="AC32" s="3" t="s">
        <v>1259</v>
      </c>
      <c r="AD32" s="3" t="s">
        <v>1259</v>
      </c>
      <c r="AE32" s="3" t="s">
        <v>1259</v>
      </c>
      <c r="AF32" s="3" t="s">
        <v>1259</v>
      </c>
      <c r="AG32" s="3" t="s">
        <v>1259</v>
      </c>
      <c r="AH32" s="3" t="s">
        <v>1259</v>
      </c>
      <c r="AI32" s="3" t="s">
        <v>1259</v>
      </c>
      <c r="AJ32" s="3" t="s">
        <v>1259</v>
      </c>
      <c r="AK32" s="3" t="s">
        <v>1259</v>
      </c>
      <c r="AL32" s="3" t="s">
        <v>1259</v>
      </c>
      <c r="AM32" s="3" t="s">
        <v>1259</v>
      </c>
      <c r="AN32" s="3" t="s">
        <v>1259</v>
      </c>
      <c r="AO32" s="3" t="s">
        <v>1259</v>
      </c>
      <c r="AP32" s="3" t="s">
        <v>1259</v>
      </c>
      <c r="AQ32" s="3" t="s">
        <v>1259</v>
      </c>
      <c r="AR32" s="3" t="s">
        <v>1259</v>
      </c>
      <c r="AS32" s="3" t="s">
        <v>1259</v>
      </c>
      <c r="AT32" s="3" t="s">
        <v>1259</v>
      </c>
      <c r="AU32" s="3" t="s">
        <v>1259</v>
      </c>
      <c r="AV32" s="3" t="s">
        <v>1259</v>
      </c>
      <c r="AW32" s="3" t="s">
        <v>1259</v>
      </c>
      <c r="AX32" s="3" t="s">
        <v>1259</v>
      </c>
      <c r="AY32" s="3" t="s">
        <v>1259</v>
      </c>
      <c r="AZ32" s="3" t="s">
        <v>1259</v>
      </c>
      <c r="BA32" s="3" t="s">
        <v>1259</v>
      </c>
      <c r="BB32" s="3" t="s">
        <v>1259</v>
      </c>
      <c r="BC32" s="3" t="s">
        <v>1259</v>
      </c>
      <c r="BD32" s="3" t="s">
        <v>1259</v>
      </c>
      <c r="BE32" s="3" t="s">
        <v>1259</v>
      </c>
      <c r="BF32" s="3" t="s">
        <v>1259</v>
      </c>
      <c r="BG32" s="3" t="s">
        <v>1259</v>
      </c>
      <c r="BH32" s="3" t="s">
        <v>1259</v>
      </c>
      <c r="BI32" s="3" t="s">
        <v>1259</v>
      </c>
      <c r="BJ32" s="3" t="s">
        <v>1259</v>
      </c>
      <c r="BK32" s="3" t="s">
        <v>1259</v>
      </c>
      <c r="BL32" s="3" t="s">
        <v>1259</v>
      </c>
      <c r="BM32" s="3" t="s">
        <v>1259</v>
      </c>
      <c r="BN32" s="3" t="s">
        <v>1259</v>
      </c>
      <c r="BO32" s="3" t="s">
        <v>1259</v>
      </c>
      <c r="BP32" s="3" t="s">
        <v>1259</v>
      </c>
      <c r="BQ32" s="3" t="s">
        <v>1259</v>
      </c>
      <c r="BR32" s="3" t="s">
        <v>1259</v>
      </c>
      <c r="BS32" s="3" t="s">
        <v>1259</v>
      </c>
      <c r="BT32" s="3" t="s">
        <v>1259</v>
      </c>
      <c r="BU32" s="3" t="s">
        <v>1259</v>
      </c>
      <c r="BV32" s="3" t="s">
        <v>1259</v>
      </c>
      <c r="BW32" s="3" t="s">
        <v>1259</v>
      </c>
      <c r="BX32" s="3" t="s">
        <v>1259</v>
      </c>
      <c r="BY32" s="3" t="s">
        <v>1259</v>
      </c>
      <c r="BZ32" s="3" t="s">
        <v>1259</v>
      </c>
      <c r="CA32" s="3" t="s">
        <v>1259</v>
      </c>
      <c r="CB32" s="3" t="s">
        <v>1259</v>
      </c>
      <c r="CC32" s="3" t="s">
        <v>1259</v>
      </c>
      <c r="CD32" s="3" t="s">
        <v>1259</v>
      </c>
      <c r="CE32" s="3" t="s">
        <v>1259</v>
      </c>
      <c r="CF32" s="3" t="s">
        <v>1259</v>
      </c>
      <c r="CG32" s="3" t="s">
        <v>1259</v>
      </c>
      <c r="CH32" s="3" t="s">
        <v>1259</v>
      </c>
      <c r="CI32" s="3" t="s">
        <v>1259</v>
      </c>
      <c r="CJ32" s="3" t="s">
        <v>1259</v>
      </c>
      <c r="CK32" s="3" t="s">
        <v>1259</v>
      </c>
      <c r="CL32" s="3" t="s">
        <v>1259</v>
      </c>
      <c r="CM32" s="3" t="s">
        <v>1259</v>
      </c>
      <c r="CN32" s="3" t="s">
        <v>1259</v>
      </c>
      <c r="CO32" s="3" t="s">
        <v>1259</v>
      </c>
      <c r="CP32" s="3" t="s">
        <v>1259</v>
      </c>
      <c r="CQ32" s="3" t="s">
        <v>1259</v>
      </c>
      <c r="CR32" s="3" t="s">
        <v>1259</v>
      </c>
      <c r="CS32" s="3" t="s">
        <v>1259</v>
      </c>
      <c r="CT32" s="3" t="s">
        <v>1259</v>
      </c>
      <c r="CU32" s="3" t="s">
        <v>1259</v>
      </c>
      <c r="CV32" s="3" t="s">
        <v>1259</v>
      </c>
      <c r="CW32" s="3" t="s">
        <v>1259</v>
      </c>
      <c r="CX32" s="3" t="s">
        <v>1259</v>
      </c>
      <c r="CY32" s="3" t="s">
        <v>1259</v>
      </c>
      <c r="CZ32" s="3" t="s">
        <v>1259</v>
      </c>
      <c r="DA32" s="3" t="s">
        <v>1259</v>
      </c>
      <c r="DB32" s="3" t="s">
        <v>1259</v>
      </c>
      <c r="DC32" s="3" t="s">
        <v>1259</v>
      </c>
      <c r="DD32" s="3" t="s">
        <v>1259</v>
      </c>
      <c r="DE32" s="3" t="s">
        <v>1259</v>
      </c>
      <c r="DF32" s="3" t="s">
        <v>1259</v>
      </c>
      <c r="DG32" s="3" t="s">
        <v>1259</v>
      </c>
      <c r="DH32" s="3" t="s">
        <v>1259</v>
      </c>
      <c r="DI32" s="3" t="s">
        <v>1259</v>
      </c>
      <c r="DJ32" s="3" t="s">
        <v>1259</v>
      </c>
      <c r="DK32" s="3" t="s">
        <v>1259</v>
      </c>
      <c r="DL32" s="3" t="s">
        <v>1259</v>
      </c>
      <c r="DM32" s="3" t="s">
        <v>1259</v>
      </c>
      <c r="DN32" s="3" t="s">
        <v>1259</v>
      </c>
      <c r="DO32" s="3" t="s">
        <v>1259</v>
      </c>
      <c r="DP32" s="3" t="s">
        <v>1259</v>
      </c>
      <c r="DQ32" s="3" t="s">
        <v>1259</v>
      </c>
      <c r="DR32" s="3" t="s">
        <v>1259</v>
      </c>
      <c r="DS32" s="3" t="s">
        <v>1259</v>
      </c>
      <c r="DT32" s="3" t="s">
        <v>1259</v>
      </c>
      <c r="DU32" s="3" t="s">
        <v>1259</v>
      </c>
      <c r="DV32" s="3" t="s">
        <v>1259</v>
      </c>
      <c r="DW32" s="3" t="s">
        <v>1259</v>
      </c>
      <c r="DX32" s="3" t="s">
        <v>1259</v>
      </c>
      <c r="DY32" s="3" t="s">
        <v>1259</v>
      </c>
      <c r="DZ32" s="3" t="s">
        <v>1259</v>
      </c>
      <c r="EA32" s="3" t="s">
        <v>1259</v>
      </c>
      <c r="EB32" s="3" t="s">
        <v>1259</v>
      </c>
      <c r="EC32" s="3" t="s">
        <v>1259</v>
      </c>
      <c r="ED32" s="3" t="s">
        <v>1259</v>
      </c>
      <c r="EE32" s="3" t="s">
        <v>1259</v>
      </c>
      <c r="EF32" s="3" t="s">
        <v>1259</v>
      </c>
      <c r="EG32" s="3" t="s">
        <v>1259</v>
      </c>
      <c r="EH32" s="3" t="s">
        <v>1259</v>
      </c>
      <c r="EI32" s="3" t="s">
        <v>1259</v>
      </c>
      <c r="EJ32" s="3" t="s">
        <v>1259</v>
      </c>
      <c r="EK32" s="3" t="s">
        <v>1259</v>
      </c>
      <c r="EL32" s="3" t="s">
        <v>1259</v>
      </c>
      <c r="EM32" s="3" t="s">
        <v>1259</v>
      </c>
      <c r="EN32" s="3" t="s">
        <v>1259</v>
      </c>
      <c r="EO32" s="3" t="s">
        <v>1259</v>
      </c>
      <c r="EP32" s="204">
        <v>6.5</v>
      </c>
      <c r="EQ32" s="205">
        <v>20.399999999999999</v>
      </c>
      <c r="ER32" s="206">
        <v>7.2</v>
      </c>
      <c r="ES32" s="207">
        <v>15.4</v>
      </c>
      <c r="ET32" s="3" t="s">
        <v>1259</v>
      </c>
      <c r="EU32" s="3" t="s">
        <v>1259</v>
      </c>
      <c r="EV32" s="3" t="s">
        <v>1259</v>
      </c>
      <c r="EW32" s="3" t="s">
        <v>1259</v>
      </c>
      <c r="EX32" s="3" t="s">
        <v>1259</v>
      </c>
      <c r="EY32" s="3" t="s">
        <v>1259</v>
      </c>
      <c r="EZ32" s="3" t="s">
        <v>1259</v>
      </c>
      <c r="FA32" s="3" t="s">
        <v>1259</v>
      </c>
      <c r="FB32" s="3" t="s">
        <v>1259</v>
      </c>
      <c r="FC32" s="3" t="s">
        <v>1259</v>
      </c>
      <c r="FD32" s="3" t="s">
        <v>1259</v>
      </c>
      <c r="FE32" s="3" t="s">
        <v>1259</v>
      </c>
      <c r="FF32" s="3" t="s">
        <v>1259</v>
      </c>
      <c r="FG32" s="3" t="s">
        <v>1259</v>
      </c>
      <c r="FH32" s="3" t="s">
        <v>1259</v>
      </c>
      <c r="FI32" s="3" t="s">
        <v>1259</v>
      </c>
      <c r="FJ32" s="3" t="s">
        <v>1259</v>
      </c>
      <c r="FK32" s="3" t="s">
        <v>1259</v>
      </c>
      <c r="FL32" s="3" t="s">
        <v>1259</v>
      </c>
      <c r="FM32" s="3" t="s">
        <v>1259</v>
      </c>
      <c r="FN32" s="3" t="s">
        <v>1259</v>
      </c>
      <c r="FO32" s="3" t="s">
        <v>1259</v>
      </c>
      <c r="FP32" s="3" t="s">
        <v>1259</v>
      </c>
      <c r="FQ32" s="3" t="s">
        <v>1259</v>
      </c>
      <c r="FR32" s="3" t="s">
        <v>1259</v>
      </c>
      <c r="FS32" s="3" t="s">
        <v>1259</v>
      </c>
      <c r="FT32" s="3" t="s">
        <v>1259</v>
      </c>
      <c r="FU32" s="3" t="s">
        <v>1259</v>
      </c>
      <c r="FV32" s="3" t="s">
        <v>1259</v>
      </c>
      <c r="FW32" s="3" t="s">
        <v>1259</v>
      </c>
      <c r="FX32" s="3" t="s">
        <v>1259</v>
      </c>
      <c r="FY32" s="3" t="s">
        <v>1259</v>
      </c>
      <c r="FZ32" s="3" t="s">
        <v>1259</v>
      </c>
      <c r="GA32" s="3" t="s">
        <v>1259</v>
      </c>
      <c r="GB32" s="3" t="s">
        <v>1259</v>
      </c>
      <c r="GC32" s="3" t="s">
        <v>1259</v>
      </c>
      <c r="GD32" s="3" t="s">
        <v>1259</v>
      </c>
      <c r="GE32" s="3" t="s">
        <v>1259</v>
      </c>
      <c r="GF32" s="3" t="s">
        <v>1259</v>
      </c>
      <c r="GG32" s="3" t="s">
        <v>1259</v>
      </c>
      <c r="GH32" s="3" t="s">
        <v>1259</v>
      </c>
      <c r="GI32" s="3" t="s">
        <v>1259</v>
      </c>
      <c r="GJ32" s="3" t="s">
        <v>1259</v>
      </c>
      <c r="GK32" s="3" t="s">
        <v>1259</v>
      </c>
      <c r="GL32" s="3" t="s">
        <v>1259</v>
      </c>
      <c r="GM32" s="3" t="s">
        <v>1259</v>
      </c>
      <c r="GN32" s="3" t="s">
        <v>1259</v>
      </c>
      <c r="GO32" s="3" t="s">
        <v>1259</v>
      </c>
      <c r="GP32" s="3" t="s">
        <v>1259</v>
      </c>
      <c r="GQ32" s="3" t="s">
        <v>1259</v>
      </c>
      <c r="GR32" s="3" t="s">
        <v>1259</v>
      </c>
      <c r="GS32" s="3" t="s">
        <v>1259</v>
      </c>
      <c r="GT32" s="3" t="s">
        <v>1259</v>
      </c>
      <c r="GU32" s="3" t="s">
        <v>1259</v>
      </c>
      <c r="GV32" s="3" t="s">
        <v>1259</v>
      </c>
      <c r="GW32" s="3" t="s">
        <v>1259</v>
      </c>
      <c r="GX32" s="3" t="s">
        <v>1259</v>
      </c>
      <c r="GY32" s="3" t="s">
        <v>1259</v>
      </c>
      <c r="GZ32" s="3" t="s">
        <v>1259</v>
      </c>
      <c r="HA32" s="3" t="s">
        <v>1259</v>
      </c>
      <c r="HB32" s="3" t="s">
        <v>1259</v>
      </c>
      <c r="HC32" s="3" t="s">
        <v>1259</v>
      </c>
      <c r="HD32" s="3" t="s">
        <v>1259</v>
      </c>
      <c r="HE32" s="3" t="s">
        <v>1259</v>
      </c>
      <c r="HF32" s="3" t="s">
        <v>1259</v>
      </c>
      <c r="HG32" s="3" t="s">
        <v>1259</v>
      </c>
      <c r="HH32" s="3" t="s">
        <v>1259</v>
      </c>
      <c r="HI32" s="3" t="s">
        <v>1259</v>
      </c>
      <c r="HJ32" s="3" t="s">
        <v>1259</v>
      </c>
      <c r="HK32" s="3" t="s">
        <v>1259</v>
      </c>
      <c r="HL32" s="3" t="s">
        <v>1259</v>
      </c>
      <c r="HM32" s="3" t="s">
        <v>1259</v>
      </c>
      <c r="HN32" s="3" t="s">
        <v>1259</v>
      </c>
      <c r="HO32" s="3" t="s">
        <v>1259</v>
      </c>
      <c r="HP32" s="3" t="s">
        <v>1259</v>
      </c>
      <c r="HQ32" s="3" t="s">
        <v>1259</v>
      </c>
      <c r="HR32" s="3" t="s">
        <v>1259</v>
      </c>
      <c r="HS32" s="3" t="s">
        <v>1259</v>
      </c>
    </row>
    <row r="33" spans="1:227" x14ac:dyDescent="0.25">
      <c r="A33" s="4">
        <v>22827</v>
      </c>
      <c r="B33" s="3" t="s">
        <v>1259</v>
      </c>
      <c r="C33" s="3" t="s">
        <v>1259</v>
      </c>
      <c r="D33" s="3" t="s">
        <v>1259</v>
      </c>
      <c r="E33" s="3" t="s">
        <v>1259</v>
      </c>
      <c r="F33" s="3" t="s">
        <v>1259</v>
      </c>
      <c r="G33" s="3" t="s">
        <v>1259</v>
      </c>
      <c r="H33" s="3" t="s">
        <v>1259</v>
      </c>
      <c r="I33" s="3" t="s">
        <v>1259</v>
      </c>
      <c r="J33" s="3" t="s">
        <v>1259</v>
      </c>
      <c r="K33" s="3" t="s">
        <v>1259</v>
      </c>
      <c r="L33" s="3" t="s">
        <v>1259</v>
      </c>
      <c r="M33" s="3" t="s">
        <v>1259</v>
      </c>
      <c r="N33" s="3" t="s">
        <v>1259</v>
      </c>
      <c r="O33" s="3" t="s">
        <v>1259</v>
      </c>
      <c r="P33" s="3" t="s">
        <v>1259</v>
      </c>
      <c r="Q33" s="3" t="s">
        <v>1259</v>
      </c>
      <c r="R33" s="3" t="s">
        <v>1259</v>
      </c>
      <c r="S33" s="3" t="s">
        <v>1259</v>
      </c>
      <c r="T33" s="3" t="s">
        <v>1259</v>
      </c>
      <c r="U33" s="3" t="s">
        <v>1259</v>
      </c>
      <c r="V33" s="3" t="s">
        <v>1259</v>
      </c>
      <c r="W33" s="3" t="s">
        <v>1259</v>
      </c>
      <c r="X33" s="3" t="s">
        <v>1259</v>
      </c>
      <c r="Y33" s="3" t="s">
        <v>1259</v>
      </c>
      <c r="Z33" s="3" t="s">
        <v>1259</v>
      </c>
      <c r="AA33" s="3" t="s">
        <v>1259</v>
      </c>
      <c r="AB33" s="3" t="s">
        <v>1259</v>
      </c>
      <c r="AC33" s="3" t="s">
        <v>1259</v>
      </c>
      <c r="AD33" s="3" t="s">
        <v>1259</v>
      </c>
      <c r="AE33" s="3" t="s">
        <v>1259</v>
      </c>
      <c r="AF33" s="3" t="s">
        <v>1259</v>
      </c>
      <c r="AG33" s="3" t="s">
        <v>1259</v>
      </c>
      <c r="AH33" s="3" t="s">
        <v>1259</v>
      </c>
      <c r="AI33" s="3" t="s">
        <v>1259</v>
      </c>
      <c r="AJ33" s="3" t="s">
        <v>1259</v>
      </c>
      <c r="AK33" s="3" t="s">
        <v>1259</v>
      </c>
      <c r="AL33" s="3" t="s">
        <v>1259</v>
      </c>
      <c r="AM33" s="3" t="s">
        <v>1259</v>
      </c>
      <c r="AN33" s="3" t="s">
        <v>1259</v>
      </c>
      <c r="AO33" s="3" t="s">
        <v>1259</v>
      </c>
      <c r="AP33" s="3" t="s">
        <v>1259</v>
      </c>
      <c r="AQ33" s="3" t="s">
        <v>1259</v>
      </c>
      <c r="AR33" s="3" t="s">
        <v>1259</v>
      </c>
      <c r="AS33" s="3" t="s">
        <v>1259</v>
      </c>
      <c r="AT33" s="3" t="s">
        <v>1259</v>
      </c>
      <c r="AU33" s="3" t="s">
        <v>1259</v>
      </c>
      <c r="AV33" s="3" t="s">
        <v>1259</v>
      </c>
      <c r="AW33" s="3" t="s">
        <v>1259</v>
      </c>
      <c r="AX33" s="3" t="s">
        <v>1259</v>
      </c>
      <c r="AY33" s="3" t="s">
        <v>1259</v>
      </c>
      <c r="AZ33" s="3" t="s">
        <v>1259</v>
      </c>
      <c r="BA33" s="3" t="s">
        <v>1259</v>
      </c>
      <c r="BB33" s="3" t="s">
        <v>1259</v>
      </c>
      <c r="BC33" s="3" t="s">
        <v>1259</v>
      </c>
      <c r="BD33" s="3" t="s">
        <v>1259</v>
      </c>
      <c r="BE33" s="3" t="s">
        <v>1259</v>
      </c>
      <c r="BF33" s="3" t="s">
        <v>1259</v>
      </c>
      <c r="BG33" s="3" t="s">
        <v>1259</v>
      </c>
      <c r="BH33" s="3" t="s">
        <v>1259</v>
      </c>
      <c r="BI33" s="3" t="s">
        <v>1259</v>
      </c>
      <c r="BJ33" s="3" t="s">
        <v>1259</v>
      </c>
      <c r="BK33" s="3" t="s">
        <v>1259</v>
      </c>
      <c r="BL33" s="3" t="s">
        <v>1259</v>
      </c>
      <c r="BM33" s="3" t="s">
        <v>1259</v>
      </c>
      <c r="BN33" s="3" t="s">
        <v>1259</v>
      </c>
      <c r="BO33" s="3" t="s">
        <v>1259</v>
      </c>
      <c r="BP33" s="3" t="s">
        <v>1259</v>
      </c>
      <c r="BQ33" s="3" t="s">
        <v>1259</v>
      </c>
      <c r="BR33" s="3" t="s">
        <v>1259</v>
      </c>
      <c r="BS33" s="3" t="s">
        <v>1259</v>
      </c>
      <c r="BT33" s="3" t="s">
        <v>1259</v>
      </c>
      <c r="BU33" s="3" t="s">
        <v>1259</v>
      </c>
      <c r="BV33" s="3" t="s">
        <v>1259</v>
      </c>
      <c r="BW33" s="3" t="s">
        <v>1259</v>
      </c>
      <c r="BX33" s="3" t="s">
        <v>1259</v>
      </c>
      <c r="BY33" s="3" t="s">
        <v>1259</v>
      </c>
      <c r="BZ33" s="3" t="s">
        <v>1259</v>
      </c>
      <c r="CA33" s="3" t="s">
        <v>1259</v>
      </c>
      <c r="CB33" s="3" t="s">
        <v>1259</v>
      </c>
      <c r="CC33" s="3" t="s">
        <v>1259</v>
      </c>
      <c r="CD33" s="3" t="s">
        <v>1259</v>
      </c>
      <c r="CE33" s="3" t="s">
        <v>1259</v>
      </c>
      <c r="CF33" s="3" t="s">
        <v>1259</v>
      </c>
      <c r="CG33" s="3" t="s">
        <v>1259</v>
      </c>
      <c r="CH33" s="3" t="s">
        <v>1259</v>
      </c>
      <c r="CI33" s="3" t="s">
        <v>1259</v>
      </c>
      <c r="CJ33" s="3" t="s">
        <v>1259</v>
      </c>
      <c r="CK33" s="3" t="s">
        <v>1259</v>
      </c>
      <c r="CL33" s="3" t="s">
        <v>1259</v>
      </c>
      <c r="CM33" s="3" t="s">
        <v>1259</v>
      </c>
      <c r="CN33" s="3" t="s">
        <v>1259</v>
      </c>
      <c r="CO33" s="3" t="s">
        <v>1259</v>
      </c>
      <c r="CP33" s="3" t="s">
        <v>1259</v>
      </c>
      <c r="CQ33" s="3" t="s">
        <v>1259</v>
      </c>
      <c r="CR33" s="3" t="s">
        <v>1259</v>
      </c>
      <c r="CS33" s="3" t="s">
        <v>1259</v>
      </c>
      <c r="CT33" s="3" t="s">
        <v>1259</v>
      </c>
      <c r="CU33" s="3" t="s">
        <v>1259</v>
      </c>
      <c r="CV33" s="3" t="s">
        <v>1259</v>
      </c>
      <c r="CW33" s="3" t="s">
        <v>1259</v>
      </c>
      <c r="CX33" s="3" t="s">
        <v>1259</v>
      </c>
      <c r="CY33" s="3" t="s">
        <v>1259</v>
      </c>
      <c r="CZ33" s="3" t="s">
        <v>1259</v>
      </c>
      <c r="DA33" s="3" t="s">
        <v>1259</v>
      </c>
      <c r="DB33" s="3" t="s">
        <v>1259</v>
      </c>
      <c r="DC33" s="3" t="s">
        <v>1259</v>
      </c>
      <c r="DD33" s="3" t="s">
        <v>1259</v>
      </c>
      <c r="DE33" s="3" t="s">
        <v>1259</v>
      </c>
      <c r="DF33" s="3" t="s">
        <v>1259</v>
      </c>
      <c r="DG33" s="3" t="s">
        <v>1259</v>
      </c>
      <c r="DH33" s="3" t="s">
        <v>1259</v>
      </c>
      <c r="DI33" s="3" t="s">
        <v>1259</v>
      </c>
      <c r="DJ33" s="3" t="s">
        <v>1259</v>
      </c>
      <c r="DK33" s="3" t="s">
        <v>1259</v>
      </c>
      <c r="DL33" s="3" t="s">
        <v>1259</v>
      </c>
      <c r="DM33" s="3" t="s">
        <v>1259</v>
      </c>
      <c r="DN33" s="3" t="s">
        <v>1259</v>
      </c>
      <c r="DO33" s="3" t="s">
        <v>1259</v>
      </c>
      <c r="DP33" s="3" t="s">
        <v>1259</v>
      </c>
      <c r="DQ33" s="3" t="s">
        <v>1259</v>
      </c>
      <c r="DR33" s="3" t="s">
        <v>1259</v>
      </c>
      <c r="DS33" s="3" t="s">
        <v>1259</v>
      </c>
      <c r="DT33" s="3" t="s">
        <v>1259</v>
      </c>
      <c r="DU33" s="3" t="s">
        <v>1259</v>
      </c>
      <c r="DV33" s="3" t="s">
        <v>1259</v>
      </c>
      <c r="DW33" s="3" t="s">
        <v>1259</v>
      </c>
      <c r="DX33" s="3" t="s">
        <v>1259</v>
      </c>
      <c r="DY33" s="3" t="s">
        <v>1259</v>
      </c>
      <c r="DZ33" s="3" t="s">
        <v>1259</v>
      </c>
      <c r="EA33" s="3" t="s">
        <v>1259</v>
      </c>
      <c r="EB33" s="3" t="s">
        <v>1259</v>
      </c>
      <c r="EC33" s="3" t="s">
        <v>1259</v>
      </c>
      <c r="ED33" s="3" t="s">
        <v>1259</v>
      </c>
      <c r="EE33" s="3" t="s">
        <v>1259</v>
      </c>
      <c r="EF33" s="3" t="s">
        <v>1259</v>
      </c>
      <c r="EG33" s="3" t="s">
        <v>1259</v>
      </c>
      <c r="EH33" s="3" t="s">
        <v>1259</v>
      </c>
      <c r="EI33" s="3" t="s">
        <v>1259</v>
      </c>
      <c r="EJ33" s="3" t="s">
        <v>1259</v>
      </c>
      <c r="EK33" s="3" t="s">
        <v>1259</v>
      </c>
      <c r="EL33" s="3" t="s">
        <v>1259</v>
      </c>
      <c r="EM33" s="3" t="s">
        <v>1259</v>
      </c>
      <c r="EN33" s="3" t="s">
        <v>1259</v>
      </c>
      <c r="EO33" s="3" t="s">
        <v>1259</v>
      </c>
      <c r="EP33" s="3" t="s">
        <v>1259</v>
      </c>
      <c r="EQ33" s="3" t="s">
        <v>1259</v>
      </c>
      <c r="ER33" s="3" t="s">
        <v>1259</v>
      </c>
      <c r="ES33" s="3" t="s">
        <v>1259</v>
      </c>
      <c r="ET33" s="3" t="s">
        <v>1259</v>
      </c>
      <c r="EU33" s="3" t="s">
        <v>1259</v>
      </c>
      <c r="EV33" s="3" t="s">
        <v>1259</v>
      </c>
      <c r="EW33" s="3" t="s">
        <v>1259</v>
      </c>
      <c r="EX33" s="3" t="s">
        <v>1259</v>
      </c>
      <c r="EY33" s="3" t="s">
        <v>1259</v>
      </c>
      <c r="EZ33" s="3" t="s">
        <v>1259</v>
      </c>
      <c r="FA33" s="3" t="s">
        <v>1259</v>
      </c>
      <c r="FB33" s="3" t="s">
        <v>1259</v>
      </c>
      <c r="FC33" s="3" t="s">
        <v>1259</v>
      </c>
      <c r="FD33" s="3" t="s">
        <v>1259</v>
      </c>
      <c r="FE33" s="3" t="s">
        <v>1259</v>
      </c>
      <c r="FF33" s="3" t="s">
        <v>1259</v>
      </c>
      <c r="FG33" s="3" t="s">
        <v>1259</v>
      </c>
      <c r="FH33" s="3" t="s">
        <v>1259</v>
      </c>
      <c r="FI33" s="3" t="s">
        <v>1259</v>
      </c>
      <c r="FJ33" s="3" t="s">
        <v>1259</v>
      </c>
      <c r="FK33" s="3" t="s">
        <v>1259</v>
      </c>
      <c r="FL33" s="3" t="s">
        <v>1259</v>
      </c>
      <c r="FM33" s="3" t="s">
        <v>1259</v>
      </c>
      <c r="FN33" s="3" t="s">
        <v>1259</v>
      </c>
      <c r="FO33" s="3" t="s">
        <v>1259</v>
      </c>
      <c r="FP33" s="3" t="s">
        <v>1259</v>
      </c>
      <c r="FQ33" s="3" t="s">
        <v>1259</v>
      </c>
      <c r="FR33" s="3" t="s">
        <v>1259</v>
      </c>
      <c r="FS33" s="3" t="s">
        <v>1259</v>
      </c>
      <c r="FT33" s="3" t="s">
        <v>1259</v>
      </c>
      <c r="FU33" s="3" t="s">
        <v>1259</v>
      </c>
      <c r="FV33" s="3" t="s">
        <v>1259</v>
      </c>
      <c r="FW33" s="3" t="s">
        <v>1259</v>
      </c>
      <c r="FX33" s="3" t="s">
        <v>1259</v>
      </c>
      <c r="FY33" s="3" t="s">
        <v>1259</v>
      </c>
      <c r="FZ33" s="3" t="s">
        <v>1259</v>
      </c>
      <c r="GA33" s="3" t="s">
        <v>1259</v>
      </c>
      <c r="GB33" s="3" t="s">
        <v>1259</v>
      </c>
      <c r="GC33" s="3" t="s">
        <v>1259</v>
      </c>
      <c r="GD33" s="3" t="s">
        <v>1259</v>
      </c>
      <c r="GE33" s="3" t="s">
        <v>1259</v>
      </c>
      <c r="GF33" s="3" t="s">
        <v>1259</v>
      </c>
      <c r="GG33" s="3" t="s">
        <v>1259</v>
      </c>
      <c r="GH33" s="3" t="s">
        <v>1259</v>
      </c>
      <c r="GI33" s="3" t="s">
        <v>1259</v>
      </c>
      <c r="GJ33" s="3" t="s">
        <v>1259</v>
      </c>
      <c r="GK33" s="3" t="s">
        <v>1259</v>
      </c>
      <c r="GL33" s="3" t="s">
        <v>1259</v>
      </c>
      <c r="GM33" s="3" t="s">
        <v>1259</v>
      </c>
      <c r="GN33" s="3" t="s">
        <v>1259</v>
      </c>
      <c r="GO33" s="3" t="s">
        <v>1259</v>
      </c>
      <c r="GP33" s="3" t="s">
        <v>1259</v>
      </c>
      <c r="GQ33" s="3" t="s">
        <v>1259</v>
      </c>
      <c r="GR33" s="3" t="s">
        <v>1259</v>
      </c>
      <c r="GS33" s="3" t="s">
        <v>1259</v>
      </c>
      <c r="GT33" s="3" t="s">
        <v>1259</v>
      </c>
      <c r="GU33" s="3" t="s">
        <v>1259</v>
      </c>
      <c r="GV33" s="3" t="s">
        <v>1259</v>
      </c>
      <c r="GW33" s="3" t="s">
        <v>1259</v>
      </c>
      <c r="GX33" s="3" t="s">
        <v>1259</v>
      </c>
      <c r="GY33" s="3" t="s">
        <v>1259</v>
      </c>
      <c r="GZ33" s="3" t="s">
        <v>1259</v>
      </c>
      <c r="HA33" s="3" t="s">
        <v>1259</v>
      </c>
      <c r="HB33" s="3" t="s">
        <v>1259</v>
      </c>
      <c r="HC33" s="3" t="s">
        <v>1259</v>
      </c>
      <c r="HD33" s="3" t="s">
        <v>1259</v>
      </c>
      <c r="HE33" s="3" t="s">
        <v>1259</v>
      </c>
      <c r="HF33" s="3" t="s">
        <v>1259</v>
      </c>
      <c r="HG33" s="3" t="s">
        <v>1259</v>
      </c>
      <c r="HH33" s="3" t="s">
        <v>1259</v>
      </c>
      <c r="HI33" s="3" t="s">
        <v>1259</v>
      </c>
      <c r="HJ33" s="3" t="s">
        <v>1259</v>
      </c>
      <c r="HK33" s="3" t="s">
        <v>1259</v>
      </c>
      <c r="HL33" s="3" t="s">
        <v>1259</v>
      </c>
      <c r="HM33" s="3" t="s">
        <v>1259</v>
      </c>
      <c r="HN33" s="3" t="s">
        <v>1259</v>
      </c>
      <c r="HO33" s="3" t="s">
        <v>1259</v>
      </c>
      <c r="HP33" s="3" t="s">
        <v>1259</v>
      </c>
      <c r="HQ33" s="3" t="s">
        <v>1259</v>
      </c>
      <c r="HR33" s="3" t="s">
        <v>1259</v>
      </c>
      <c r="HS33" s="3" t="s">
        <v>1259</v>
      </c>
    </row>
    <row r="34" spans="1:227" x14ac:dyDescent="0.25">
      <c r="A34" s="4">
        <v>22919</v>
      </c>
      <c r="B34" s="3" t="s">
        <v>1259</v>
      </c>
      <c r="C34" s="3" t="s">
        <v>1259</v>
      </c>
      <c r="D34" s="3" t="s">
        <v>1259</v>
      </c>
      <c r="E34" s="3" t="s">
        <v>1259</v>
      </c>
      <c r="F34" s="3" t="s">
        <v>1259</v>
      </c>
      <c r="G34" s="3" t="s">
        <v>1259</v>
      </c>
      <c r="H34" s="3" t="s">
        <v>1259</v>
      </c>
      <c r="I34" s="3" t="s">
        <v>1259</v>
      </c>
      <c r="J34" s="3" t="s">
        <v>1259</v>
      </c>
      <c r="K34" s="3" t="s">
        <v>1259</v>
      </c>
      <c r="L34" s="3" t="s">
        <v>1259</v>
      </c>
      <c r="M34" s="3" t="s">
        <v>1259</v>
      </c>
      <c r="N34" s="3" t="s">
        <v>1259</v>
      </c>
      <c r="O34" s="3" t="s">
        <v>1259</v>
      </c>
      <c r="P34" s="3" t="s">
        <v>1259</v>
      </c>
      <c r="Q34" s="3" t="s">
        <v>1259</v>
      </c>
      <c r="R34" s="3" t="s">
        <v>1259</v>
      </c>
      <c r="S34" s="3" t="s">
        <v>1259</v>
      </c>
      <c r="T34" s="3" t="s">
        <v>1259</v>
      </c>
      <c r="U34" s="3" t="s">
        <v>1259</v>
      </c>
      <c r="V34" s="3" t="s">
        <v>1259</v>
      </c>
      <c r="W34" s="3" t="s">
        <v>1259</v>
      </c>
      <c r="X34" s="3" t="s">
        <v>1259</v>
      </c>
      <c r="Y34" s="3" t="s">
        <v>1259</v>
      </c>
      <c r="Z34" s="3" t="s">
        <v>1259</v>
      </c>
      <c r="AA34" s="3" t="s">
        <v>1259</v>
      </c>
      <c r="AB34" s="3" t="s">
        <v>1259</v>
      </c>
      <c r="AC34" s="3" t="s">
        <v>1259</v>
      </c>
      <c r="AD34" s="3" t="s">
        <v>1259</v>
      </c>
      <c r="AE34" s="3" t="s">
        <v>1259</v>
      </c>
      <c r="AF34" s="3" t="s">
        <v>1259</v>
      </c>
      <c r="AG34" s="3" t="s">
        <v>1259</v>
      </c>
      <c r="AH34" s="3" t="s">
        <v>1259</v>
      </c>
      <c r="AI34" s="3" t="s">
        <v>1259</v>
      </c>
      <c r="AJ34" s="3" t="s">
        <v>1259</v>
      </c>
      <c r="AK34" s="3" t="s">
        <v>1259</v>
      </c>
      <c r="AL34" s="3" t="s">
        <v>1259</v>
      </c>
      <c r="AM34" s="3" t="s">
        <v>1259</v>
      </c>
      <c r="AN34" s="3" t="s">
        <v>1259</v>
      </c>
      <c r="AO34" s="3" t="s">
        <v>1259</v>
      </c>
      <c r="AP34" s="3" t="s">
        <v>1259</v>
      </c>
      <c r="AQ34" s="3" t="s">
        <v>1259</v>
      </c>
      <c r="AR34" s="3" t="s">
        <v>1259</v>
      </c>
      <c r="AS34" s="3" t="s">
        <v>1259</v>
      </c>
      <c r="AT34" s="3" t="s">
        <v>1259</v>
      </c>
      <c r="AU34" s="3" t="s">
        <v>1259</v>
      </c>
      <c r="AV34" s="3" t="s">
        <v>1259</v>
      </c>
      <c r="AW34" s="3" t="s">
        <v>1259</v>
      </c>
      <c r="AX34" s="3" t="s">
        <v>1259</v>
      </c>
      <c r="AY34" s="3" t="s">
        <v>1259</v>
      </c>
      <c r="AZ34" s="3" t="s">
        <v>1259</v>
      </c>
      <c r="BA34" s="3" t="s">
        <v>1259</v>
      </c>
      <c r="BB34" s="3" t="s">
        <v>1259</v>
      </c>
      <c r="BC34" s="3" t="s">
        <v>1259</v>
      </c>
      <c r="BD34" s="3" t="s">
        <v>1259</v>
      </c>
      <c r="BE34" s="3" t="s">
        <v>1259</v>
      </c>
      <c r="BF34" s="3" t="s">
        <v>1259</v>
      </c>
      <c r="BG34" s="3" t="s">
        <v>1259</v>
      </c>
      <c r="BH34" s="3" t="s">
        <v>1259</v>
      </c>
      <c r="BI34" s="3" t="s">
        <v>1259</v>
      </c>
      <c r="BJ34" s="3" t="s">
        <v>1259</v>
      </c>
      <c r="BK34" s="3" t="s">
        <v>1259</v>
      </c>
      <c r="BL34" s="3" t="s">
        <v>1259</v>
      </c>
      <c r="BM34" s="3" t="s">
        <v>1259</v>
      </c>
      <c r="BN34" s="3" t="s">
        <v>1259</v>
      </c>
      <c r="BO34" s="3" t="s">
        <v>1259</v>
      </c>
      <c r="BP34" s="3" t="s">
        <v>1259</v>
      </c>
      <c r="BQ34" s="3" t="s">
        <v>1259</v>
      </c>
      <c r="BR34" s="3" t="s">
        <v>1259</v>
      </c>
      <c r="BS34" s="3" t="s">
        <v>1259</v>
      </c>
      <c r="BT34" s="3" t="s">
        <v>1259</v>
      </c>
      <c r="BU34" s="3" t="s">
        <v>1259</v>
      </c>
      <c r="BV34" s="3" t="s">
        <v>1259</v>
      </c>
      <c r="BW34" s="3" t="s">
        <v>1259</v>
      </c>
      <c r="BX34" s="3" t="s">
        <v>1259</v>
      </c>
      <c r="BY34" s="3" t="s">
        <v>1259</v>
      </c>
      <c r="BZ34" s="3" t="s">
        <v>1259</v>
      </c>
      <c r="CA34" s="3" t="s">
        <v>1259</v>
      </c>
      <c r="CB34" s="3" t="s">
        <v>1259</v>
      </c>
      <c r="CC34" s="3" t="s">
        <v>1259</v>
      </c>
      <c r="CD34" s="3" t="s">
        <v>1259</v>
      </c>
      <c r="CE34" s="3" t="s">
        <v>1259</v>
      </c>
      <c r="CF34" s="3" t="s">
        <v>1259</v>
      </c>
      <c r="CG34" s="3" t="s">
        <v>1259</v>
      </c>
      <c r="CH34" s="3" t="s">
        <v>1259</v>
      </c>
      <c r="CI34" s="3" t="s">
        <v>1259</v>
      </c>
      <c r="CJ34" s="3" t="s">
        <v>1259</v>
      </c>
      <c r="CK34" s="3" t="s">
        <v>1259</v>
      </c>
      <c r="CL34" s="3" t="s">
        <v>1259</v>
      </c>
      <c r="CM34" s="3" t="s">
        <v>1259</v>
      </c>
      <c r="CN34" s="3" t="s">
        <v>1259</v>
      </c>
      <c r="CO34" s="3" t="s">
        <v>1259</v>
      </c>
      <c r="CP34" s="3" t="s">
        <v>1259</v>
      </c>
      <c r="CQ34" s="3" t="s">
        <v>1259</v>
      </c>
      <c r="CR34" s="3" t="s">
        <v>1259</v>
      </c>
      <c r="CS34" s="3" t="s">
        <v>1259</v>
      </c>
      <c r="CT34" s="3" t="s">
        <v>1259</v>
      </c>
      <c r="CU34" s="3" t="s">
        <v>1259</v>
      </c>
      <c r="CV34" s="3" t="s">
        <v>1259</v>
      </c>
      <c r="CW34" s="3" t="s">
        <v>1259</v>
      </c>
      <c r="CX34" s="3" t="s">
        <v>1259</v>
      </c>
      <c r="CY34" s="3" t="s">
        <v>1259</v>
      </c>
      <c r="CZ34" s="3" t="s">
        <v>1259</v>
      </c>
      <c r="DA34" s="3" t="s">
        <v>1259</v>
      </c>
      <c r="DB34" s="3" t="s">
        <v>1259</v>
      </c>
      <c r="DC34" s="3" t="s">
        <v>1259</v>
      </c>
      <c r="DD34" s="3" t="s">
        <v>1259</v>
      </c>
      <c r="DE34" s="3" t="s">
        <v>1259</v>
      </c>
      <c r="DF34" s="3" t="s">
        <v>1259</v>
      </c>
      <c r="DG34" s="3" t="s">
        <v>1259</v>
      </c>
      <c r="DH34" s="3" t="s">
        <v>1259</v>
      </c>
      <c r="DI34" s="3" t="s">
        <v>1259</v>
      </c>
      <c r="DJ34" s="3" t="s">
        <v>1259</v>
      </c>
      <c r="DK34" s="3" t="s">
        <v>1259</v>
      </c>
      <c r="DL34" s="3" t="s">
        <v>1259</v>
      </c>
      <c r="DM34" s="3" t="s">
        <v>1259</v>
      </c>
      <c r="DN34" s="3" t="s">
        <v>1259</v>
      </c>
      <c r="DO34" s="3" t="s">
        <v>1259</v>
      </c>
      <c r="DP34" s="3" t="s">
        <v>1259</v>
      </c>
      <c r="DQ34" s="3" t="s">
        <v>1259</v>
      </c>
      <c r="DR34" s="3" t="s">
        <v>1259</v>
      </c>
      <c r="DS34" s="3" t="s">
        <v>1259</v>
      </c>
      <c r="DT34" s="3" t="s">
        <v>1259</v>
      </c>
      <c r="DU34" s="3" t="s">
        <v>1259</v>
      </c>
      <c r="DV34" s="3" t="s">
        <v>1259</v>
      </c>
      <c r="DW34" s="3" t="s">
        <v>1259</v>
      </c>
      <c r="DX34" s="3" t="s">
        <v>1259</v>
      </c>
      <c r="DY34" s="3" t="s">
        <v>1259</v>
      </c>
      <c r="DZ34" s="3" t="s">
        <v>1259</v>
      </c>
      <c r="EA34" s="3" t="s">
        <v>1259</v>
      </c>
      <c r="EB34" s="3" t="s">
        <v>1259</v>
      </c>
      <c r="EC34" s="3" t="s">
        <v>1259</v>
      </c>
      <c r="ED34" s="3" t="s">
        <v>1259</v>
      </c>
      <c r="EE34" s="3" t="s">
        <v>1259</v>
      </c>
      <c r="EF34" s="3" t="s">
        <v>1259</v>
      </c>
      <c r="EG34" s="3" t="s">
        <v>1259</v>
      </c>
      <c r="EH34" s="3" t="s">
        <v>1259</v>
      </c>
      <c r="EI34" s="3" t="s">
        <v>1259</v>
      </c>
      <c r="EJ34" s="3" t="s">
        <v>1259</v>
      </c>
      <c r="EK34" s="3" t="s">
        <v>1259</v>
      </c>
      <c r="EL34" s="3" t="s">
        <v>1259</v>
      </c>
      <c r="EM34" s="3" t="s">
        <v>1259</v>
      </c>
      <c r="EN34" s="3" t="s">
        <v>1259</v>
      </c>
      <c r="EO34" s="3" t="s">
        <v>1259</v>
      </c>
      <c r="EP34" s="204">
        <v>7.4</v>
      </c>
      <c r="EQ34" s="205">
        <v>21.4</v>
      </c>
      <c r="ER34" s="206">
        <v>7.8</v>
      </c>
      <c r="ES34" s="207">
        <v>16.5</v>
      </c>
      <c r="ET34" s="3" t="s">
        <v>1259</v>
      </c>
      <c r="EU34" s="3" t="s">
        <v>1259</v>
      </c>
      <c r="EV34" s="3" t="s">
        <v>1259</v>
      </c>
      <c r="EW34" s="3" t="s">
        <v>1259</v>
      </c>
      <c r="EX34" s="3" t="s">
        <v>1259</v>
      </c>
      <c r="EY34" s="3" t="s">
        <v>1259</v>
      </c>
      <c r="EZ34" s="3" t="s">
        <v>1259</v>
      </c>
      <c r="FA34" s="3" t="s">
        <v>1259</v>
      </c>
      <c r="FB34" s="3" t="s">
        <v>1259</v>
      </c>
      <c r="FC34" s="3" t="s">
        <v>1259</v>
      </c>
      <c r="FD34" s="3" t="s">
        <v>1259</v>
      </c>
      <c r="FE34" s="3" t="s">
        <v>1259</v>
      </c>
      <c r="FF34" s="3" t="s">
        <v>1259</v>
      </c>
      <c r="FG34" s="3" t="s">
        <v>1259</v>
      </c>
      <c r="FH34" s="3" t="s">
        <v>1259</v>
      </c>
      <c r="FI34" s="3" t="s">
        <v>1259</v>
      </c>
      <c r="FJ34" s="3" t="s">
        <v>1259</v>
      </c>
      <c r="FK34" s="3" t="s">
        <v>1259</v>
      </c>
      <c r="FL34" s="3" t="s">
        <v>1259</v>
      </c>
      <c r="FM34" s="3" t="s">
        <v>1259</v>
      </c>
      <c r="FN34" s="3" t="s">
        <v>1259</v>
      </c>
      <c r="FO34" s="3" t="s">
        <v>1259</v>
      </c>
      <c r="FP34" s="3" t="s">
        <v>1259</v>
      </c>
      <c r="FQ34" s="3" t="s">
        <v>1259</v>
      </c>
      <c r="FR34" s="3" t="s">
        <v>1259</v>
      </c>
      <c r="FS34" s="3" t="s">
        <v>1259</v>
      </c>
      <c r="FT34" s="3" t="s">
        <v>1259</v>
      </c>
      <c r="FU34" s="3" t="s">
        <v>1259</v>
      </c>
      <c r="FV34" s="3" t="s">
        <v>1259</v>
      </c>
      <c r="FW34" s="3" t="s">
        <v>1259</v>
      </c>
      <c r="FX34" s="3" t="s">
        <v>1259</v>
      </c>
      <c r="FY34" s="3" t="s">
        <v>1259</v>
      </c>
      <c r="FZ34" s="3" t="s">
        <v>1259</v>
      </c>
      <c r="GA34" s="3" t="s">
        <v>1259</v>
      </c>
      <c r="GB34" s="3" t="s">
        <v>1259</v>
      </c>
      <c r="GC34" s="3" t="s">
        <v>1259</v>
      </c>
      <c r="GD34" s="3" t="s">
        <v>1259</v>
      </c>
      <c r="GE34" s="3" t="s">
        <v>1259</v>
      </c>
      <c r="GF34" s="3" t="s">
        <v>1259</v>
      </c>
      <c r="GG34" s="3" t="s">
        <v>1259</v>
      </c>
      <c r="GH34" s="3" t="s">
        <v>1259</v>
      </c>
      <c r="GI34" s="3" t="s">
        <v>1259</v>
      </c>
      <c r="GJ34" s="3" t="s">
        <v>1259</v>
      </c>
      <c r="GK34" s="3" t="s">
        <v>1259</v>
      </c>
      <c r="GL34" s="3" t="s">
        <v>1259</v>
      </c>
      <c r="GM34" s="3" t="s">
        <v>1259</v>
      </c>
      <c r="GN34" s="3" t="s">
        <v>1259</v>
      </c>
      <c r="GO34" s="3" t="s">
        <v>1259</v>
      </c>
      <c r="GP34" s="3" t="s">
        <v>1259</v>
      </c>
      <c r="GQ34" s="3" t="s">
        <v>1259</v>
      </c>
      <c r="GR34" s="3" t="s">
        <v>1259</v>
      </c>
      <c r="GS34" s="3" t="s">
        <v>1259</v>
      </c>
      <c r="GT34" s="3" t="s">
        <v>1259</v>
      </c>
      <c r="GU34" s="3" t="s">
        <v>1259</v>
      </c>
      <c r="GV34" s="3" t="s">
        <v>1259</v>
      </c>
      <c r="GW34" s="3" t="s">
        <v>1259</v>
      </c>
      <c r="GX34" s="3" t="s">
        <v>1259</v>
      </c>
      <c r="GY34" s="3" t="s">
        <v>1259</v>
      </c>
      <c r="GZ34" s="3" t="s">
        <v>1259</v>
      </c>
      <c r="HA34" s="3" t="s">
        <v>1259</v>
      </c>
      <c r="HB34" s="3" t="s">
        <v>1259</v>
      </c>
      <c r="HC34" s="3" t="s">
        <v>1259</v>
      </c>
      <c r="HD34" s="3" t="s">
        <v>1259</v>
      </c>
      <c r="HE34" s="3" t="s">
        <v>1259</v>
      </c>
      <c r="HF34" s="3" t="s">
        <v>1259</v>
      </c>
      <c r="HG34" s="3" t="s">
        <v>1259</v>
      </c>
      <c r="HH34" s="3" t="s">
        <v>1259</v>
      </c>
      <c r="HI34" s="3" t="s">
        <v>1259</v>
      </c>
      <c r="HJ34" s="3" t="s">
        <v>1259</v>
      </c>
      <c r="HK34" s="3" t="s">
        <v>1259</v>
      </c>
      <c r="HL34" s="3" t="s">
        <v>1259</v>
      </c>
      <c r="HM34" s="3" t="s">
        <v>1259</v>
      </c>
      <c r="HN34" s="3" t="s">
        <v>1259</v>
      </c>
      <c r="HO34" s="3" t="s">
        <v>1259</v>
      </c>
      <c r="HP34" s="3" t="s">
        <v>1259</v>
      </c>
      <c r="HQ34" s="3" t="s">
        <v>1259</v>
      </c>
      <c r="HR34" s="3" t="s">
        <v>1259</v>
      </c>
      <c r="HS34" s="3" t="s">
        <v>1259</v>
      </c>
    </row>
    <row r="35" spans="1:227" x14ac:dyDescent="0.25">
      <c r="A35" s="4">
        <v>23011</v>
      </c>
      <c r="B35" s="3" t="s">
        <v>1259</v>
      </c>
      <c r="C35" s="3" t="s">
        <v>1259</v>
      </c>
      <c r="D35" s="3" t="s">
        <v>1259</v>
      </c>
      <c r="E35" s="3" t="s">
        <v>1259</v>
      </c>
      <c r="F35" s="3" t="s">
        <v>1259</v>
      </c>
      <c r="G35" s="3" t="s">
        <v>1259</v>
      </c>
      <c r="H35" s="3" t="s">
        <v>1259</v>
      </c>
      <c r="I35" s="3" t="s">
        <v>1259</v>
      </c>
      <c r="J35" s="3" t="s">
        <v>1259</v>
      </c>
      <c r="K35" s="3" t="s">
        <v>1259</v>
      </c>
      <c r="L35" s="3" t="s">
        <v>1259</v>
      </c>
      <c r="M35" s="3" t="s">
        <v>1259</v>
      </c>
      <c r="N35" s="3" t="s">
        <v>1259</v>
      </c>
      <c r="O35" s="3" t="s">
        <v>1259</v>
      </c>
      <c r="P35" s="3" t="s">
        <v>1259</v>
      </c>
      <c r="Q35" s="3" t="s">
        <v>1259</v>
      </c>
      <c r="R35" s="3" t="s">
        <v>1259</v>
      </c>
      <c r="S35" s="3" t="s">
        <v>1259</v>
      </c>
      <c r="T35" s="3" t="s">
        <v>1259</v>
      </c>
      <c r="U35" s="3" t="s">
        <v>1259</v>
      </c>
      <c r="V35" s="3" t="s">
        <v>1259</v>
      </c>
      <c r="W35" s="3" t="s">
        <v>1259</v>
      </c>
      <c r="X35" s="3" t="s">
        <v>1259</v>
      </c>
      <c r="Y35" s="3" t="s">
        <v>1259</v>
      </c>
      <c r="Z35" s="3" t="s">
        <v>1259</v>
      </c>
      <c r="AA35" s="3" t="s">
        <v>1259</v>
      </c>
      <c r="AB35" s="3" t="s">
        <v>1259</v>
      </c>
      <c r="AC35" s="3" t="s">
        <v>1259</v>
      </c>
      <c r="AD35" s="3" t="s">
        <v>1259</v>
      </c>
      <c r="AE35" s="3" t="s">
        <v>1259</v>
      </c>
      <c r="AF35" s="3" t="s">
        <v>1259</v>
      </c>
      <c r="AG35" s="3" t="s">
        <v>1259</v>
      </c>
      <c r="AH35" s="3" t="s">
        <v>1259</v>
      </c>
      <c r="AI35" s="3" t="s">
        <v>1259</v>
      </c>
      <c r="AJ35" s="3" t="s">
        <v>1259</v>
      </c>
      <c r="AK35" s="3" t="s">
        <v>1259</v>
      </c>
      <c r="AL35" s="3" t="s">
        <v>1259</v>
      </c>
      <c r="AM35" s="3" t="s">
        <v>1259</v>
      </c>
      <c r="AN35" s="3" t="s">
        <v>1259</v>
      </c>
      <c r="AO35" s="3" t="s">
        <v>1259</v>
      </c>
      <c r="AP35" s="3" t="s">
        <v>1259</v>
      </c>
      <c r="AQ35" s="3" t="s">
        <v>1259</v>
      </c>
      <c r="AR35" s="3" t="s">
        <v>1259</v>
      </c>
      <c r="AS35" s="3" t="s">
        <v>1259</v>
      </c>
      <c r="AT35" s="3" t="s">
        <v>1259</v>
      </c>
      <c r="AU35" s="3" t="s">
        <v>1259</v>
      </c>
      <c r="AV35" s="3" t="s">
        <v>1259</v>
      </c>
      <c r="AW35" s="3" t="s">
        <v>1259</v>
      </c>
      <c r="AX35" s="3" t="s">
        <v>1259</v>
      </c>
      <c r="AY35" s="3" t="s">
        <v>1259</v>
      </c>
      <c r="AZ35" s="3" t="s">
        <v>1259</v>
      </c>
      <c r="BA35" s="3" t="s">
        <v>1259</v>
      </c>
      <c r="BB35" s="3" t="s">
        <v>1259</v>
      </c>
      <c r="BC35" s="3" t="s">
        <v>1259</v>
      </c>
      <c r="BD35" s="3" t="s">
        <v>1259</v>
      </c>
      <c r="BE35" s="3" t="s">
        <v>1259</v>
      </c>
      <c r="BF35" s="3" t="s">
        <v>1259</v>
      </c>
      <c r="BG35" s="3" t="s">
        <v>1259</v>
      </c>
      <c r="BH35" s="3" t="s">
        <v>1259</v>
      </c>
      <c r="BI35" s="3" t="s">
        <v>1259</v>
      </c>
      <c r="BJ35" s="3" t="s">
        <v>1259</v>
      </c>
      <c r="BK35" s="3" t="s">
        <v>1259</v>
      </c>
      <c r="BL35" s="3" t="s">
        <v>1259</v>
      </c>
      <c r="BM35" s="3" t="s">
        <v>1259</v>
      </c>
      <c r="BN35" s="3" t="s">
        <v>1259</v>
      </c>
      <c r="BO35" s="3" t="s">
        <v>1259</v>
      </c>
      <c r="BP35" s="3" t="s">
        <v>1259</v>
      </c>
      <c r="BQ35" s="3" t="s">
        <v>1259</v>
      </c>
      <c r="BR35" s="3" t="s">
        <v>1259</v>
      </c>
      <c r="BS35" s="3" t="s">
        <v>1259</v>
      </c>
      <c r="BT35" s="3" t="s">
        <v>1259</v>
      </c>
      <c r="BU35" s="3" t="s">
        <v>1259</v>
      </c>
      <c r="BV35" s="3" t="s">
        <v>1259</v>
      </c>
      <c r="BW35" s="3" t="s">
        <v>1259</v>
      </c>
      <c r="BX35" s="3" t="s">
        <v>1259</v>
      </c>
      <c r="BY35" s="3" t="s">
        <v>1259</v>
      </c>
      <c r="BZ35" s="3" t="s">
        <v>1259</v>
      </c>
      <c r="CA35" s="3" t="s">
        <v>1259</v>
      </c>
      <c r="CB35" s="3" t="s">
        <v>1259</v>
      </c>
      <c r="CC35" s="3" t="s">
        <v>1259</v>
      </c>
      <c r="CD35" s="3" t="s">
        <v>1259</v>
      </c>
      <c r="CE35" s="3" t="s">
        <v>1259</v>
      </c>
      <c r="CF35" s="3" t="s">
        <v>1259</v>
      </c>
      <c r="CG35" s="3" t="s">
        <v>1259</v>
      </c>
      <c r="CH35" s="3" t="s">
        <v>1259</v>
      </c>
      <c r="CI35" s="3" t="s">
        <v>1259</v>
      </c>
      <c r="CJ35" s="3" t="s">
        <v>1259</v>
      </c>
      <c r="CK35" s="3" t="s">
        <v>1259</v>
      </c>
      <c r="CL35" s="3" t="s">
        <v>1259</v>
      </c>
      <c r="CM35" s="3" t="s">
        <v>1259</v>
      </c>
      <c r="CN35" s="3" t="s">
        <v>1259</v>
      </c>
      <c r="CO35" s="3" t="s">
        <v>1259</v>
      </c>
      <c r="CP35" s="3" t="s">
        <v>1259</v>
      </c>
      <c r="CQ35" s="3" t="s">
        <v>1259</v>
      </c>
      <c r="CR35" s="3" t="s">
        <v>1259</v>
      </c>
      <c r="CS35" s="3" t="s">
        <v>1259</v>
      </c>
      <c r="CT35" s="3" t="s">
        <v>1259</v>
      </c>
      <c r="CU35" s="3" t="s">
        <v>1259</v>
      </c>
      <c r="CV35" s="3" t="s">
        <v>1259</v>
      </c>
      <c r="CW35" s="3" t="s">
        <v>1259</v>
      </c>
      <c r="CX35" s="3" t="s">
        <v>1259</v>
      </c>
      <c r="CY35" s="3" t="s">
        <v>1259</v>
      </c>
      <c r="CZ35" s="3" t="s">
        <v>1259</v>
      </c>
      <c r="DA35" s="3" t="s">
        <v>1259</v>
      </c>
      <c r="DB35" s="3" t="s">
        <v>1259</v>
      </c>
      <c r="DC35" s="3" t="s">
        <v>1259</v>
      </c>
      <c r="DD35" s="3" t="s">
        <v>1259</v>
      </c>
      <c r="DE35" s="3" t="s">
        <v>1259</v>
      </c>
      <c r="DF35" s="3" t="s">
        <v>1259</v>
      </c>
      <c r="DG35" s="3" t="s">
        <v>1259</v>
      </c>
      <c r="DH35" s="3" t="s">
        <v>1259</v>
      </c>
      <c r="DI35" s="3" t="s">
        <v>1259</v>
      </c>
      <c r="DJ35" s="3" t="s">
        <v>1259</v>
      </c>
      <c r="DK35" s="3" t="s">
        <v>1259</v>
      </c>
      <c r="DL35" s="3" t="s">
        <v>1259</v>
      </c>
      <c r="DM35" s="3" t="s">
        <v>1259</v>
      </c>
      <c r="DN35" s="3" t="s">
        <v>1259</v>
      </c>
      <c r="DO35" s="3" t="s">
        <v>1259</v>
      </c>
      <c r="DP35" s="3" t="s">
        <v>1259</v>
      </c>
      <c r="DQ35" s="3" t="s">
        <v>1259</v>
      </c>
      <c r="DR35" s="3" t="s">
        <v>1259</v>
      </c>
      <c r="DS35" s="3" t="s">
        <v>1259</v>
      </c>
      <c r="DT35" s="3" t="s">
        <v>1259</v>
      </c>
      <c r="DU35" s="3" t="s">
        <v>1259</v>
      </c>
      <c r="DV35" s="3" t="s">
        <v>1259</v>
      </c>
      <c r="DW35" s="3" t="s">
        <v>1259</v>
      </c>
      <c r="DX35" s="3" t="s">
        <v>1259</v>
      </c>
      <c r="DY35" s="3" t="s">
        <v>1259</v>
      </c>
      <c r="DZ35" s="3" t="s">
        <v>1259</v>
      </c>
      <c r="EA35" s="3" t="s">
        <v>1259</v>
      </c>
      <c r="EB35" s="3" t="s">
        <v>1259</v>
      </c>
      <c r="EC35" s="3" t="s">
        <v>1259</v>
      </c>
      <c r="ED35" s="3" t="s">
        <v>1259</v>
      </c>
      <c r="EE35" s="3" t="s">
        <v>1259</v>
      </c>
      <c r="EF35" s="3" t="s">
        <v>1259</v>
      </c>
      <c r="EG35" s="3" t="s">
        <v>1259</v>
      </c>
      <c r="EH35" s="3" t="s">
        <v>1259</v>
      </c>
      <c r="EI35" s="3" t="s">
        <v>1259</v>
      </c>
      <c r="EJ35" s="3" t="s">
        <v>1259</v>
      </c>
      <c r="EK35" s="3" t="s">
        <v>1259</v>
      </c>
      <c r="EL35" s="3" t="s">
        <v>1259</v>
      </c>
      <c r="EM35" s="3" t="s">
        <v>1259</v>
      </c>
      <c r="EN35" s="3" t="s">
        <v>1259</v>
      </c>
      <c r="EO35" s="3" t="s">
        <v>1259</v>
      </c>
      <c r="EP35" s="3" t="s">
        <v>1259</v>
      </c>
      <c r="EQ35" s="3" t="s">
        <v>1259</v>
      </c>
      <c r="ER35" s="3" t="s">
        <v>1259</v>
      </c>
      <c r="ES35" s="3" t="s">
        <v>1259</v>
      </c>
      <c r="ET35" s="3" t="s">
        <v>1259</v>
      </c>
      <c r="EU35" s="3" t="s">
        <v>1259</v>
      </c>
      <c r="EV35" s="3" t="s">
        <v>1259</v>
      </c>
      <c r="EW35" s="3" t="s">
        <v>1259</v>
      </c>
      <c r="EX35" s="3" t="s">
        <v>1259</v>
      </c>
      <c r="EY35" s="3" t="s">
        <v>1259</v>
      </c>
      <c r="EZ35" s="3" t="s">
        <v>1259</v>
      </c>
      <c r="FA35" s="3" t="s">
        <v>1259</v>
      </c>
      <c r="FB35" s="3" t="s">
        <v>1259</v>
      </c>
      <c r="FC35" s="3" t="s">
        <v>1259</v>
      </c>
      <c r="FD35" s="3" t="s">
        <v>1259</v>
      </c>
      <c r="FE35" s="3" t="s">
        <v>1259</v>
      </c>
      <c r="FF35" s="3" t="s">
        <v>1259</v>
      </c>
      <c r="FG35" s="3" t="s">
        <v>1259</v>
      </c>
      <c r="FH35" s="3" t="s">
        <v>1259</v>
      </c>
      <c r="FI35" s="3" t="s">
        <v>1259</v>
      </c>
      <c r="FJ35" s="3" t="s">
        <v>1259</v>
      </c>
      <c r="FK35" s="3" t="s">
        <v>1259</v>
      </c>
      <c r="FL35" s="3" t="s">
        <v>1259</v>
      </c>
      <c r="FM35" s="3" t="s">
        <v>1259</v>
      </c>
      <c r="FN35" s="3" t="s">
        <v>1259</v>
      </c>
      <c r="FO35" s="3" t="s">
        <v>1259</v>
      </c>
      <c r="FP35" s="3" t="s">
        <v>1259</v>
      </c>
      <c r="FQ35" s="3" t="s">
        <v>1259</v>
      </c>
      <c r="FR35" s="3" t="s">
        <v>1259</v>
      </c>
      <c r="FS35" s="3" t="s">
        <v>1259</v>
      </c>
      <c r="FT35" s="3" t="s">
        <v>1259</v>
      </c>
      <c r="FU35" s="3" t="s">
        <v>1259</v>
      </c>
      <c r="FV35" s="3" t="s">
        <v>1259</v>
      </c>
      <c r="FW35" s="3" t="s">
        <v>1259</v>
      </c>
      <c r="FX35" s="3" t="s">
        <v>1259</v>
      </c>
      <c r="FY35" s="3" t="s">
        <v>1259</v>
      </c>
      <c r="FZ35" s="3" t="s">
        <v>1259</v>
      </c>
      <c r="GA35" s="3" t="s">
        <v>1259</v>
      </c>
      <c r="GB35" s="3" t="s">
        <v>1259</v>
      </c>
      <c r="GC35" s="3" t="s">
        <v>1259</v>
      </c>
      <c r="GD35" s="3" t="s">
        <v>1259</v>
      </c>
      <c r="GE35" s="3" t="s">
        <v>1259</v>
      </c>
      <c r="GF35" s="3" t="s">
        <v>1259</v>
      </c>
      <c r="GG35" s="3" t="s">
        <v>1259</v>
      </c>
      <c r="GH35" s="3" t="s">
        <v>1259</v>
      </c>
      <c r="GI35" s="3" t="s">
        <v>1259</v>
      </c>
      <c r="GJ35" s="3" t="s">
        <v>1259</v>
      </c>
      <c r="GK35" s="3" t="s">
        <v>1259</v>
      </c>
      <c r="GL35" s="3" t="s">
        <v>1259</v>
      </c>
      <c r="GM35" s="3" t="s">
        <v>1259</v>
      </c>
      <c r="GN35" s="3" t="s">
        <v>1259</v>
      </c>
      <c r="GO35" s="3" t="s">
        <v>1259</v>
      </c>
      <c r="GP35" s="3" t="s">
        <v>1259</v>
      </c>
      <c r="GQ35" s="3" t="s">
        <v>1259</v>
      </c>
      <c r="GR35" s="3" t="s">
        <v>1259</v>
      </c>
      <c r="GS35" s="3" t="s">
        <v>1259</v>
      </c>
      <c r="GT35" s="3" t="s">
        <v>1259</v>
      </c>
      <c r="GU35" s="3" t="s">
        <v>1259</v>
      </c>
      <c r="GV35" s="3" t="s">
        <v>1259</v>
      </c>
      <c r="GW35" s="3" t="s">
        <v>1259</v>
      </c>
      <c r="GX35" s="3" t="s">
        <v>1259</v>
      </c>
      <c r="GY35" s="3" t="s">
        <v>1259</v>
      </c>
      <c r="GZ35" s="3" t="s">
        <v>1259</v>
      </c>
      <c r="HA35" s="3" t="s">
        <v>1259</v>
      </c>
      <c r="HB35" s="3" t="s">
        <v>1259</v>
      </c>
      <c r="HC35" s="3" t="s">
        <v>1259</v>
      </c>
      <c r="HD35" s="3" t="s">
        <v>1259</v>
      </c>
      <c r="HE35" s="3" t="s">
        <v>1259</v>
      </c>
      <c r="HF35" s="3" t="s">
        <v>1259</v>
      </c>
      <c r="HG35" s="3" t="s">
        <v>1259</v>
      </c>
      <c r="HH35" s="3" t="s">
        <v>1259</v>
      </c>
      <c r="HI35" s="3" t="s">
        <v>1259</v>
      </c>
      <c r="HJ35" s="3" t="s">
        <v>1259</v>
      </c>
      <c r="HK35" s="3" t="s">
        <v>1259</v>
      </c>
      <c r="HL35" s="3" t="s">
        <v>1259</v>
      </c>
      <c r="HM35" s="3" t="s">
        <v>1259</v>
      </c>
      <c r="HN35" s="3" t="s">
        <v>1259</v>
      </c>
      <c r="HO35" s="3" t="s">
        <v>1259</v>
      </c>
      <c r="HP35" s="3" t="s">
        <v>1259</v>
      </c>
      <c r="HQ35" s="3" t="s">
        <v>1259</v>
      </c>
      <c r="HR35" s="3" t="s">
        <v>1259</v>
      </c>
      <c r="HS35" s="3" t="s">
        <v>1259</v>
      </c>
    </row>
    <row r="36" spans="1:227" x14ac:dyDescent="0.25">
      <c r="A36" s="4">
        <v>23101</v>
      </c>
      <c r="B36" s="3" t="s">
        <v>1259</v>
      </c>
      <c r="C36" s="3" t="s">
        <v>1259</v>
      </c>
      <c r="D36" s="3" t="s">
        <v>1259</v>
      </c>
      <c r="E36" s="3" t="s">
        <v>1259</v>
      </c>
      <c r="F36" s="3" t="s">
        <v>1259</v>
      </c>
      <c r="G36" s="3" t="s">
        <v>1259</v>
      </c>
      <c r="H36" s="3" t="s">
        <v>1259</v>
      </c>
      <c r="I36" s="3" t="s">
        <v>1259</v>
      </c>
      <c r="J36" s="3" t="s">
        <v>1259</v>
      </c>
      <c r="K36" s="3" t="s">
        <v>1259</v>
      </c>
      <c r="L36" s="3" t="s">
        <v>1259</v>
      </c>
      <c r="M36" s="3" t="s">
        <v>1259</v>
      </c>
      <c r="N36" s="3" t="s">
        <v>1259</v>
      </c>
      <c r="O36" s="3" t="s">
        <v>1259</v>
      </c>
      <c r="P36" s="3" t="s">
        <v>1259</v>
      </c>
      <c r="Q36" s="3" t="s">
        <v>1259</v>
      </c>
      <c r="R36" s="3" t="s">
        <v>1259</v>
      </c>
      <c r="S36" s="3" t="s">
        <v>1259</v>
      </c>
      <c r="T36" s="3" t="s">
        <v>1259</v>
      </c>
      <c r="U36" s="3" t="s">
        <v>1259</v>
      </c>
      <c r="V36" s="3" t="s">
        <v>1259</v>
      </c>
      <c r="W36" s="3" t="s">
        <v>1259</v>
      </c>
      <c r="X36" s="3" t="s">
        <v>1259</v>
      </c>
      <c r="Y36" s="3" t="s">
        <v>1259</v>
      </c>
      <c r="Z36" s="3" t="s">
        <v>1259</v>
      </c>
      <c r="AA36" s="3" t="s">
        <v>1259</v>
      </c>
      <c r="AB36" s="3" t="s">
        <v>1259</v>
      </c>
      <c r="AC36" s="3" t="s">
        <v>1259</v>
      </c>
      <c r="AD36" s="3" t="s">
        <v>1259</v>
      </c>
      <c r="AE36" s="3" t="s">
        <v>1259</v>
      </c>
      <c r="AF36" s="3" t="s">
        <v>1259</v>
      </c>
      <c r="AG36" s="3" t="s">
        <v>1259</v>
      </c>
      <c r="AH36" s="3" t="s">
        <v>1259</v>
      </c>
      <c r="AI36" s="3" t="s">
        <v>1259</v>
      </c>
      <c r="AJ36" s="3" t="s">
        <v>1259</v>
      </c>
      <c r="AK36" s="3" t="s">
        <v>1259</v>
      </c>
      <c r="AL36" s="3" t="s">
        <v>1259</v>
      </c>
      <c r="AM36" s="3" t="s">
        <v>1259</v>
      </c>
      <c r="AN36" s="3" t="s">
        <v>1259</v>
      </c>
      <c r="AO36" s="3" t="s">
        <v>1259</v>
      </c>
      <c r="AP36" s="3" t="s">
        <v>1259</v>
      </c>
      <c r="AQ36" s="3" t="s">
        <v>1259</v>
      </c>
      <c r="AR36" s="3" t="s">
        <v>1259</v>
      </c>
      <c r="AS36" s="3" t="s">
        <v>1259</v>
      </c>
      <c r="AT36" s="3" t="s">
        <v>1259</v>
      </c>
      <c r="AU36" s="3" t="s">
        <v>1259</v>
      </c>
      <c r="AV36" s="3" t="s">
        <v>1259</v>
      </c>
      <c r="AW36" s="3" t="s">
        <v>1259</v>
      </c>
      <c r="AX36" s="3" t="s">
        <v>1259</v>
      </c>
      <c r="AY36" s="3" t="s">
        <v>1259</v>
      </c>
      <c r="AZ36" s="3" t="s">
        <v>1259</v>
      </c>
      <c r="BA36" s="3" t="s">
        <v>1259</v>
      </c>
      <c r="BB36" s="3" t="s">
        <v>1259</v>
      </c>
      <c r="BC36" s="3" t="s">
        <v>1259</v>
      </c>
      <c r="BD36" s="3" t="s">
        <v>1259</v>
      </c>
      <c r="BE36" s="3" t="s">
        <v>1259</v>
      </c>
      <c r="BF36" s="3" t="s">
        <v>1259</v>
      </c>
      <c r="BG36" s="3" t="s">
        <v>1259</v>
      </c>
      <c r="BH36" s="3" t="s">
        <v>1259</v>
      </c>
      <c r="BI36" s="3" t="s">
        <v>1259</v>
      </c>
      <c r="BJ36" s="3" t="s">
        <v>1259</v>
      </c>
      <c r="BK36" s="3" t="s">
        <v>1259</v>
      </c>
      <c r="BL36" s="3" t="s">
        <v>1259</v>
      </c>
      <c r="BM36" s="3" t="s">
        <v>1259</v>
      </c>
      <c r="BN36" s="3" t="s">
        <v>1259</v>
      </c>
      <c r="BO36" s="3" t="s">
        <v>1259</v>
      </c>
      <c r="BP36" s="3" t="s">
        <v>1259</v>
      </c>
      <c r="BQ36" s="3" t="s">
        <v>1259</v>
      </c>
      <c r="BR36" s="3" t="s">
        <v>1259</v>
      </c>
      <c r="BS36" s="3" t="s">
        <v>1259</v>
      </c>
      <c r="BT36" s="3" t="s">
        <v>1259</v>
      </c>
      <c r="BU36" s="3" t="s">
        <v>1259</v>
      </c>
      <c r="BV36" s="3" t="s">
        <v>1259</v>
      </c>
      <c r="BW36" s="3" t="s">
        <v>1259</v>
      </c>
      <c r="BX36" s="3" t="s">
        <v>1259</v>
      </c>
      <c r="BY36" s="3" t="s">
        <v>1259</v>
      </c>
      <c r="BZ36" s="3" t="s">
        <v>1259</v>
      </c>
      <c r="CA36" s="3" t="s">
        <v>1259</v>
      </c>
      <c r="CB36" s="3" t="s">
        <v>1259</v>
      </c>
      <c r="CC36" s="3" t="s">
        <v>1259</v>
      </c>
      <c r="CD36" s="3" t="s">
        <v>1259</v>
      </c>
      <c r="CE36" s="3" t="s">
        <v>1259</v>
      </c>
      <c r="CF36" s="3" t="s">
        <v>1259</v>
      </c>
      <c r="CG36" s="3" t="s">
        <v>1259</v>
      </c>
      <c r="CH36" s="3" t="s">
        <v>1259</v>
      </c>
      <c r="CI36" s="3" t="s">
        <v>1259</v>
      </c>
      <c r="CJ36" s="3" t="s">
        <v>1259</v>
      </c>
      <c r="CK36" s="3" t="s">
        <v>1259</v>
      </c>
      <c r="CL36" s="3" t="s">
        <v>1259</v>
      </c>
      <c r="CM36" s="3" t="s">
        <v>1259</v>
      </c>
      <c r="CN36" s="3" t="s">
        <v>1259</v>
      </c>
      <c r="CO36" s="3" t="s">
        <v>1259</v>
      </c>
      <c r="CP36" s="3" t="s">
        <v>1259</v>
      </c>
      <c r="CQ36" s="3" t="s">
        <v>1259</v>
      </c>
      <c r="CR36" s="3" t="s">
        <v>1259</v>
      </c>
      <c r="CS36" s="3" t="s">
        <v>1259</v>
      </c>
      <c r="CT36" s="3" t="s">
        <v>1259</v>
      </c>
      <c r="CU36" s="3" t="s">
        <v>1259</v>
      </c>
      <c r="CV36" s="3" t="s">
        <v>1259</v>
      </c>
      <c r="CW36" s="3" t="s">
        <v>1259</v>
      </c>
      <c r="CX36" s="3" t="s">
        <v>1259</v>
      </c>
      <c r="CY36" s="3" t="s">
        <v>1259</v>
      </c>
      <c r="CZ36" s="3" t="s">
        <v>1259</v>
      </c>
      <c r="DA36" s="3" t="s">
        <v>1259</v>
      </c>
      <c r="DB36" s="3" t="s">
        <v>1259</v>
      </c>
      <c r="DC36" s="3" t="s">
        <v>1259</v>
      </c>
      <c r="DD36" s="3" t="s">
        <v>1259</v>
      </c>
      <c r="DE36" s="3" t="s">
        <v>1259</v>
      </c>
      <c r="DF36" s="3" t="s">
        <v>1259</v>
      </c>
      <c r="DG36" s="3" t="s">
        <v>1259</v>
      </c>
      <c r="DH36" s="3" t="s">
        <v>1259</v>
      </c>
      <c r="DI36" s="3" t="s">
        <v>1259</v>
      </c>
      <c r="DJ36" s="3" t="s">
        <v>1259</v>
      </c>
      <c r="DK36" s="3" t="s">
        <v>1259</v>
      </c>
      <c r="DL36" s="3" t="s">
        <v>1259</v>
      </c>
      <c r="DM36" s="3" t="s">
        <v>1259</v>
      </c>
      <c r="DN36" s="3" t="s">
        <v>1259</v>
      </c>
      <c r="DO36" s="3" t="s">
        <v>1259</v>
      </c>
      <c r="DP36" s="3" t="s">
        <v>1259</v>
      </c>
      <c r="DQ36" s="3" t="s">
        <v>1259</v>
      </c>
      <c r="DR36" s="3" t="s">
        <v>1259</v>
      </c>
      <c r="DS36" s="3" t="s">
        <v>1259</v>
      </c>
      <c r="DT36" s="3" t="s">
        <v>1259</v>
      </c>
      <c r="DU36" s="3" t="s">
        <v>1259</v>
      </c>
      <c r="DV36" s="3" t="s">
        <v>1259</v>
      </c>
      <c r="DW36" s="3" t="s">
        <v>1259</v>
      </c>
      <c r="DX36" s="3" t="s">
        <v>1259</v>
      </c>
      <c r="DY36" s="3" t="s">
        <v>1259</v>
      </c>
      <c r="DZ36" s="3" t="s">
        <v>1259</v>
      </c>
      <c r="EA36" s="3" t="s">
        <v>1259</v>
      </c>
      <c r="EB36" s="3" t="s">
        <v>1259</v>
      </c>
      <c r="EC36" s="3" t="s">
        <v>1259</v>
      </c>
      <c r="ED36" s="3" t="s">
        <v>1259</v>
      </c>
      <c r="EE36" s="3" t="s">
        <v>1259</v>
      </c>
      <c r="EF36" s="3" t="s">
        <v>1259</v>
      </c>
      <c r="EG36" s="3" t="s">
        <v>1259</v>
      </c>
      <c r="EH36" s="3" t="s">
        <v>1259</v>
      </c>
      <c r="EI36" s="3" t="s">
        <v>1259</v>
      </c>
      <c r="EJ36" s="3" t="s">
        <v>1259</v>
      </c>
      <c r="EK36" s="3" t="s">
        <v>1259</v>
      </c>
      <c r="EL36" s="3" t="s">
        <v>1259</v>
      </c>
      <c r="EM36" s="3" t="s">
        <v>1259</v>
      </c>
      <c r="EN36" s="3" t="s">
        <v>1259</v>
      </c>
      <c r="EO36" s="3" t="s">
        <v>1259</v>
      </c>
      <c r="EP36" s="204">
        <v>8.1</v>
      </c>
      <c r="EQ36" s="205">
        <v>22.7</v>
      </c>
      <c r="ER36" s="206">
        <v>8.3000000000000007</v>
      </c>
      <c r="ES36" s="207">
        <v>18.100000000000001</v>
      </c>
      <c r="ET36" s="3" t="s">
        <v>1259</v>
      </c>
      <c r="EU36" s="3" t="s">
        <v>1259</v>
      </c>
      <c r="EV36" s="3" t="s">
        <v>1259</v>
      </c>
      <c r="EW36" s="3" t="s">
        <v>1259</v>
      </c>
      <c r="EX36" s="3" t="s">
        <v>1259</v>
      </c>
      <c r="EY36" s="3" t="s">
        <v>1259</v>
      </c>
      <c r="EZ36" s="3" t="s">
        <v>1259</v>
      </c>
      <c r="FA36" s="3" t="s">
        <v>1259</v>
      </c>
      <c r="FB36" s="3" t="s">
        <v>1259</v>
      </c>
      <c r="FC36" s="3" t="s">
        <v>1259</v>
      </c>
      <c r="FD36" s="3" t="s">
        <v>1259</v>
      </c>
      <c r="FE36" s="3" t="s">
        <v>1259</v>
      </c>
      <c r="FF36" s="3" t="s">
        <v>1259</v>
      </c>
      <c r="FG36" s="3" t="s">
        <v>1259</v>
      </c>
      <c r="FH36" s="3" t="s">
        <v>1259</v>
      </c>
      <c r="FI36" s="3" t="s">
        <v>1259</v>
      </c>
      <c r="FJ36" s="3" t="s">
        <v>1259</v>
      </c>
      <c r="FK36" s="3" t="s">
        <v>1259</v>
      </c>
      <c r="FL36" s="3" t="s">
        <v>1259</v>
      </c>
      <c r="FM36" s="3" t="s">
        <v>1259</v>
      </c>
      <c r="FN36" s="3" t="s">
        <v>1259</v>
      </c>
      <c r="FO36" s="3" t="s">
        <v>1259</v>
      </c>
      <c r="FP36" s="3" t="s">
        <v>1259</v>
      </c>
      <c r="FQ36" s="3" t="s">
        <v>1259</v>
      </c>
      <c r="FR36" s="3" t="s">
        <v>1259</v>
      </c>
      <c r="FS36" s="3" t="s">
        <v>1259</v>
      </c>
      <c r="FT36" s="3" t="s">
        <v>1259</v>
      </c>
      <c r="FU36" s="3" t="s">
        <v>1259</v>
      </c>
      <c r="FV36" s="3" t="s">
        <v>1259</v>
      </c>
      <c r="FW36" s="3" t="s">
        <v>1259</v>
      </c>
      <c r="FX36" s="3" t="s">
        <v>1259</v>
      </c>
      <c r="FY36" s="3" t="s">
        <v>1259</v>
      </c>
      <c r="FZ36" s="3" t="s">
        <v>1259</v>
      </c>
      <c r="GA36" s="3" t="s">
        <v>1259</v>
      </c>
      <c r="GB36" s="3" t="s">
        <v>1259</v>
      </c>
      <c r="GC36" s="3" t="s">
        <v>1259</v>
      </c>
      <c r="GD36" s="3" t="s">
        <v>1259</v>
      </c>
      <c r="GE36" s="3" t="s">
        <v>1259</v>
      </c>
      <c r="GF36" s="3" t="s">
        <v>1259</v>
      </c>
      <c r="GG36" s="3" t="s">
        <v>1259</v>
      </c>
      <c r="GH36" s="3" t="s">
        <v>1259</v>
      </c>
      <c r="GI36" s="3" t="s">
        <v>1259</v>
      </c>
      <c r="GJ36" s="3" t="s">
        <v>1259</v>
      </c>
      <c r="GK36" s="3" t="s">
        <v>1259</v>
      </c>
      <c r="GL36" s="3" t="s">
        <v>1259</v>
      </c>
      <c r="GM36" s="3" t="s">
        <v>1259</v>
      </c>
      <c r="GN36" s="3" t="s">
        <v>1259</v>
      </c>
      <c r="GO36" s="3" t="s">
        <v>1259</v>
      </c>
      <c r="GP36" s="3" t="s">
        <v>1259</v>
      </c>
      <c r="GQ36" s="3" t="s">
        <v>1259</v>
      </c>
      <c r="GR36" s="3" t="s">
        <v>1259</v>
      </c>
      <c r="GS36" s="3" t="s">
        <v>1259</v>
      </c>
      <c r="GT36" s="3" t="s">
        <v>1259</v>
      </c>
      <c r="GU36" s="3" t="s">
        <v>1259</v>
      </c>
      <c r="GV36" s="3" t="s">
        <v>1259</v>
      </c>
      <c r="GW36" s="3" t="s">
        <v>1259</v>
      </c>
      <c r="GX36" s="3" t="s">
        <v>1259</v>
      </c>
      <c r="GY36" s="3" t="s">
        <v>1259</v>
      </c>
      <c r="GZ36" s="3" t="s">
        <v>1259</v>
      </c>
      <c r="HA36" s="3" t="s">
        <v>1259</v>
      </c>
      <c r="HB36" s="3" t="s">
        <v>1259</v>
      </c>
      <c r="HC36" s="3" t="s">
        <v>1259</v>
      </c>
      <c r="HD36" s="3" t="s">
        <v>1259</v>
      </c>
      <c r="HE36" s="3" t="s">
        <v>1259</v>
      </c>
      <c r="HF36" s="3" t="s">
        <v>1259</v>
      </c>
      <c r="HG36" s="3" t="s">
        <v>1259</v>
      </c>
      <c r="HH36" s="3" t="s">
        <v>1259</v>
      </c>
      <c r="HI36" s="3" t="s">
        <v>1259</v>
      </c>
      <c r="HJ36" s="3" t="s">
        <v>1259</v>
      </c>
      <c r="HK36" s="3" t="s">
        <v>1259</v>
      </c>
      <c r="HL36" s="3" t="s">
        <v>1259</v>
      </c>
      <c r="HM36" s="3" t="s">
        <v>1259</v>
      </c>
      <c r="HN36" s="3" t="s">
        <v>1259</v>
      </c>
      <c r="HO36" s="3" t="s">
        <v>1259</v>
      </c>
      <c r="HP36" s="3" t="s">
        <v>1259</v>
      </c>
      <c r="HQ36" s="3" t="s">
        <v>1259</v>
      </c>
      <c r="HR36" s="3" t="s">
        <v>1259</v>
      </c>
      <c r="HS36" s="3" t="s">
        <v>1259</v>
      </c>
    </row>
    <row r="37" spans="1:227" x14ac:dyDescent="0.25">
      <c r="A37" s="4">
        <v>23192</v>
      </c>
      <c r="B37" s="3" t="s">
        <v>1259</v>
      </c>
      <c r="C37" s="3" t="s">
        <v>1259</v>
      </c>
      <c r="D37" s="3" t="s">
        <v>1259</v>
      </c>
      <c r="E37" s="3" t="s">
        <v>1259</v>
      </c>
      <c r="F37" s="3" t="s">
        <v>1259</v>
      </c>
      <c r="G37" s="3" t="s">
        <v>1259</v>
      </c>
      <c r="H37" s="3" t="s">
        <v>1259</v>
      </c>
      <c r="I37" s="3" t="s">
        <v>1259</v>
      </c>
      <c r="J37" s="3" t="s">
        <v>1259</v>
      </c>
      <c r="K37" s="3" t="s">
        <v>1259</v>
      </c>
      <c r="L37" s="3" t="s">
        <v>1259</v>
      </c>
      <c r="M37" s="3" t="s">
        <v>1259</v>
      </c>
      <c r="N37" s="3" t="s">
        <v>1259</v>
      </c>
      <c r="O37" s="3" t="s">
        <v>1259</v>
      </c>
      <c r="P37" s="3" t="s">
        <v>1259</v>
      </c>
      <c r="Q37" s="3" t="s">
        <v>1259</v>
      </c>
      <c r="R37" s="3" t="s">
        <v>1259</v>
      </c>
      <c r="S37" s="3" t="s">
        <v>1259</v>
      </c>
      <c r="T37" s="3" t="s">
        <v>1259</v>
      </c>
      <c r="U37" s="3" t="s">
        <v>1259</v>
      </c>
      <c r="V37" s="3" t="s">
        <v>1259</v>
      </c>
      <c r="W37" s="3" t="s">
        <v>1259</v>
      </c>
      <c r="X37" s="3" t="s">
        <v>1259</v>
      </c>
      <c r="Y37" s="3" t="s">
        <v>1259</v>
      </c>
      <c r="Z37" s="3" t="s">
        <v>1259</v>
      </c>
      <c r="AA37" s="3" t="s">
        <v>1259</v>
      </c>
      <c r="AB37" s="3" t="s">
        <v>1259</v>
      </c>
      <c r="AC37" s="3" t="s">
        <v>1259</v>
      </c>
      <c r="AD37" s="3" t="s">
        <v>1259</v>
      </c>
      <c r="AE37" s="3" t="s">
        <v>1259</v>
      </c>
      <c r="AF37" s="3" t="s">
        <v>1259</v>
      </c>
      <c r="AG37" s="3" t="s">
        <v>1259</v>
      </c>
      <c r="AH37" s="3" t="s">
        <v>1259</v>
      </c>
      <c r="AI37" s="3" t="s">
        <v>1259</v>
      </c>
      <c r="AJ37" s="3" t="s">
        <v>1259</v>
      </c>
      <c r="AK37" s="3" t="s">
        <v>1259</v>
      </c>
      <c r="AL37" s="3" t="s">
        <v>1259</v>
      </c>
      <c r="AM37" s="3" t="s">
        <v>1259</v>
      </c>
      <c r="AN37" s="3" t="s">
        <v>1259</v>
      </c>
      <c r="AO37" s="3" t="s">
        <v>1259</v>
      </c>
      <c r="AP37" s="3" t="s">
        <v>1259</v>
      </c>
      <c r="AQ37" s="3" t="s">
        <v>1259</v>
      </c>
      <c r="AR37" s="3" t="s">
        <v>1259</v>
      </c>
      <c r="AS37" s="3" t="s">
        <v>1259</v>
      </c>
      <c r="AT37" s="3" t="s">
        <v>1259</v>
      </c>
      <c r="AU37" s="3" t="s">
        <v>1259</v>
      </c>
      <c r="AV37" s="3" t="s">
        <v>1259</v>
      </c>
      <c r="AW37" s="3" t="s">
        <v>1259</v>
      </c>
      <c r="AX37" s="3" t="s">
        <v>1259</v>
      </c>
      <c r="AY37" s="3" t="s">
        <v>1259</v>
      </c>
      <c r="AZ37" s="3" t="s">
        <v>1259</v>
      </c>
      <c r="BA37" s="3" t="s">
        <v>1259</v>
      </c>
      <c r="BB37" s="3" t="s">
        <v>1259</v>
      </c>
      <c r="BC37" s="3" t="s">
        <v>1259</v>
      </c>
      <c r="BD37" s="3" t="s">
        <v>1259</v>
      </c>
      <c r="BE37" s="3" t="s">
        <v>1259</v>
      </c>
      <c r="BF37" s="3" t="s">
        <v>1259</v>
      </c>
      <c r="BG37" s="3" t="s">
        <v>1259</v>
      </c>
      <c r="BH37" s="3" t="s">
        <v>1259</v>
      </c>
      <c r="BI37" s="3" t="s">
        <v>1259</v>
      </c>
      <c r="BJ37" s="3" t="s">
        <v>1259</v>
      </c>
      <c r="BK37" s="3" t="s">
        <v>1259</v>
      </c>
      <c r="BL37" s="3" t="s">
        <v>1259</v>
      </c>
      <c r="BM37" s="3" t="s">
        <v>1259</v>
      </c>
      <c r="BN37" s="3" t="s">
        <v>1259</v>
      </c>
      <c r="BO37" s="3" t="s">
        <v>1259</v>
      </c>
      <c r="BP37" s="3" t="s">
        <v>1259</v>
      </c>
      <c r="BQ37" s="3" t="s">
        <v>1259</v>
      </c>
      <c r="BR37" s="3" t="s">
        <v>1259</v>
      </c>
      <c r="BS37" s="3" t="s">
        <v>1259</v>
      </c>
      <c r="BT37" s="3" t="s">
        <v>1259</v>
      </c>
      <c r="BU37" s="3" t="s">
        <v>1259</v>
      </c>
      <c r="BV37" s="3" t="s">
        <v>1259</v>
      </c>
      <c r="BW37" s="3" t="s">
        <v>1259</v>
      </c>
      <c r="BX37" s="3" t="s">
        <v>1259</v>
      </c>
      <c r="BY37" s="3" t="s">
        <v>1259</v>
      </c>
      <c r="BZ37" s="3" t="s">
        <v>1259</v>
      </c>
      <c r="CA37" s="3" t="s">
        <v>1259</v>
      </c>
      <c r="CB37" s="3" t="s">
        <v>1259</v>
      </c>
      <c r="CC37" s="3" t="s">
        <v>1259</v>
      </c>
      <c r="CD37" s="3" t="s">
        <v>1259</v>
      </c>
      <c r="CE37" s="3" t="s">
        <v>1259</v>
      </c>
      <c r="CF37" s="3" t="s">
        <v>1259</v>
      </c>
      <c r="CG37" s="3" t="s">
        <v>1259</v>
      </c>
      <c r="CH37" s="3" t="s">
        <v>1259</v>
      </c>
      <c r="CI37" s="3" t="s">
        <v>1259</v>
      </c>
      <c r="CJ37" s="3" t="s">
        <v>1259</v>
      </c>
      <c r="CK37" s="3" t="s">
        <v>1259</v>
      </c>
      <c r="CL37" s="3" t="s">
        <v>1259</v>
      </c>
      <c r="CM37" s="3" t="s">
        <v>1259</v>
      </c>
      <c r="CN37" s="3" t="s">
        <v>1259</v>
      </c>
      <c r="CO37" s="3" t="s">
        <v>1259</v>
      </c>
      <c r="CP37" s="3" t="s">
        <v>1259</v>
      </c>
      <c r="CQ37" s="3" t="s">
        <v>1259</v>
      </c>
      <c r="CR37" s="3" t="s">
        <v>1259</v>
      </c>
      <c r="CS37" s="3" t="s">
        <v>1259</v>
      </c>
      <c r="CT37" s="3" t="s">
        <v>1259</v>
      </c>
      <c r="CU37" s="3" t="s">
        <v>1259</v>
      </c>
      <c r="CV37" s="3" t="s">
        <v>1259</v>
      </c>
      <c r="CW37" s="3" t="s">
        <v>1259</v>
      </c>
      <c r="CX37" s="3" t="s">
        <v>1259</v>
      </c>
      <c r="CY37" s="3" t="s">
        <v>1259</v>
      </c>
      <c r="CZ37" s="3" t="s">
        <v>1259</v>
      </c>
      <c r="DA37" s="3" t="s">
        <v>1259</v>
      </c>
      <c r="DB37" s="3" t="s">
        <v>1259</v>
      </c>
      <c r="DC37" s="3" t="s">
        <v>1259</v>
      </c>
      <c r="DD37" s="3" t="s">
        <v>1259</v>
      </c>
      <c r="DE37" s="3" t="s">
        <v>1259</v>
      </c>
      <c r="DF37" s="3" t="s">
        <v>1259</v>
      </c>
      <c r="DG37" s="3" t="s">
        <v>1259</v>
      </c>
      <c r="DH37" s="3" t="s">
        <v>1259</v>
      </c>
      <c r="DI37" s="3" t="s">
        <v>1259</v>
      </c>
      <c r="DJ37" s="3" t="s">
        <v>1259</v>
      </c>
      <c r="DK37" s="3" t="s">
        <v>1259</v>
      </c>
      <c r="DL37" s="3" t="s">
        <v>1259</v>
      </c>
      <c r="DM37" s="3" t="s">
        <v>1259</v>
      </c>
      <c r="DN37" s="3" t="s">
        <v>1259</v>
      </c>
      <c r="DO37" s="3" t="s">
        <v>1259</v>
      </c>
      <c r="DP37" s="3" t="s">
        <v>1259</v>
      </c>
      <c r="DQ37" s="3" t="s">
        <v>1259</v>
      </c>
      <c r="DR37" s="3" t="s">
        <v>1259</v>
      </c>
      <c r="DS37" s="3" t="s">
        <v>1259</v>
      </c>
      <c r="DT37" s="3" t="s">
        <v>1259</v>
      </c>
      <c r="DU37" s="3" t="s">
        <v>1259</v>
      </c>
      <c r="DV37" s="3" t="s">
        <v>1259</v>
      </c>
      <c r="DW37" s="3" t="s">
        <v>1259</v>
      </c>
      <c r="DX37" s="3" t="s">
        <v>1259</v>
      </c>
      <c r="DY37" s="3" t="s">
        <v>1259</v>
      </c>
      <c r="DZ37" s="3" t="s">
        <v>1259</v>
      </c>
      <c r="EA37" s="3" t="s">
        <v>1259</v>
      </c>
      <c r="EB37" s="3" t="s">
        <v>1259</v>
      </c>
      <c r="EC37" s="3" t="s">
        <v>1259</v>
      </c>
      <c r="ED37" s="3" t="s">
        <v>1259</v>
      </c>
      <c r="EE37" s="3" t="s">
        <v>1259</v>
      </c>
      <c r="EF37" s="3" t="s">
        <v>1259</v>
      </c>
      <c r="EG37" s="3" t="s">
        <v>1259</v>
      </c>
      <c r="EH37" s="3" t="s">
        <v>1259</v>
      </c>
      <c r="EI37" s="3" t="s">
        <v>1259</v>
      </c>
      <c r="EJ37" s="3" t="s">
        <v>1259</v>
      </c>
      <c r="EK37" s="3" t="s">
        <v>1259</v>
      </c>
      <c r="EL37" s="3" t="s">
        <v>1259</v>
      </c>
      <c r="EM37" s="3" t="s">
        <v>1259</v>
      </c>
      <c r="EN37" s="3" t="s">
        <v>1259</v>
      </c>
      <c r="EO37" s="3" t="s">
        <v>1259</v>
      </c>
      <c r="EP37" s="3" t="s">
        <v>1259</v>
      </c>
      <c r="EQ37" s="3" t="s">
        <v>1259</v>
      </c>
      <c r="ER37" s="3" t="s">
        <v>1259</v>
      </c>
      <c r="ES37" s="3" t="s">
        <v>1259</v>
      </c>
      <c r="ET37" s="3" t="s">
        <v>1259</v>
      </c>
      <c r="EU37" s="3" t="s">
        <v>1259</v>
      </c>
      <c r="EV37" s="3" t="s">
        <v>1259</v>
      </c>
      <c r="EW37" s="3" t="s">
        <v>1259</v>
      </c>
      <c r="EX37" s="3" t="s">
        <v>1259</v>
      </c>
      <c r="EY37" s="3" t="s">
        <v>1259</v>
      </c>
      <c r="EZ37" s="3" t="s">
        <v>1259</v>
      </c>
      <c r="FA37" s="3" t="s">
        <v>1259</v>
      </c>
      <c r="FB37" s="3" t="s">
        <v>1259</v>
      </c>
      <c r="FC37" s="3" t="s">
        <v>1259</v>
      </c>
      <c r="FD37" s="3" t="s">
        <v>1259</v>
      </c>
      <c r="FE37" s="3" t="s">
        <v>1259</v>
      </c>
      <c r="FF37" s="3" t="s">
        <v>1259</v>
      </c>
      <c r="FG37" s="3" t="s">
        <v>1259</v>
      </c>
      <c r="FH37" s="3" t="s">
        <v>1259</v>
      </c>
      <c r="FI37" s="3" t="s">
        <v>1259</v>
      </c>
      <c r="FJ37" s="3" t="s">
        <v>1259</v>
      </c>
      <c r="FK37" s="3" t="s">
        <v>1259</v>
      </c>
      <c r="FL37" s="3" t="s">
        <v>1259</v>
      </c>
      <c r="FM37" s="3" t="s">
        <v>1259</v>
      </c>
      <c r="FN37" s="3" t="s">
        <v>1259</v>
      </c>
      <c r="FO37" s="3" t="s">
        <v>1259</v>
      </c>
      <c r="FP37" s="3" t="s">
        <v>1259</v>
      </c>
      <c r="FQ37" s="3" t="s">
        <v>1259</v>
      </c>
      <c r="FR37" s="3" t="s">
        <v>1259</v>
      </c>
      <c r="FS37" s="3" t="s">
        <v>1259</v>
      </c>
      <c r="FT37" s="3" t="s">
        <v>1259</v>
      </c>
      <c r="FU37" s="3" t="s">
        <v>1259</v>
      </c>
      <c r="FV37" s="3" t="s">
        <v>1259</v>
      </c>
      <c r="FW37" s="3" t="s">
        <v>1259</v>
      </c>
      <c r="FX37" s="3" t="s">
        <v>1259</v>
      </c>
      <c r="FY37" s="3" t="s">
        <v>1259</v>
      </c>
      <c r="FZ37" s="3" t="s">
        <v>1259</v>
      </c>
      <c r="GA37" s="3" t="s">
        <v>1259</v>
      </c>
      <c r="GB37" s="3" t="s">
        <v>1259</v>
      </c>
      <c r="GC37" s="3" t="s">
        <v>1259</v>
      </c>
      <c r="GD37" s="3" t="s">
        <v>1259</v>
      </c>
      <c r="GE37" s="3" t="s">
        <v>1259</v>
      </c>
      <c r="GF37" s="3" t="s">
        <v>1259</v>
      </c>
      <c r="GG37" s="3" t="s">
        <v>1259</v>
      </c>
      <c r="GH37" s="3" t="s">
        <v>1259</v>
      </c>
      <c r="GI37" s="3" t="s">
        <v>1259</v>
      </c>
      <c r="GJ37" s="3" t="s">
        <v>1259</v>
      </c>
      <c r="GK37" s="3" t="s">
        <v>1259</v>
      </c>
      <c r="GL37" s="3" t="s">
        <v>1259</v>
      </c>
      <c r="GM37" s="3" t="s">
        <v>1259</v>
      </c>
      <c r="GN37" s="3" t="s">
        <v>1259</v>
      </c>
      <c r="GO37" s="3" t="s">
        <v>1259</v>
      </c>
      <c r="GP37" s="3" t="s">
        <v>1259</v>
      </c>
      <c r="GQ37" s="3" t="s">
        <v>1259</v>
      </c>
      <c r="GR37" s="3" t="s">
        <v>1259</v>
      </c>
      <c r="GS37" s="3" t="s">
        <v>1259</v>
      </c>
      <c r="GT37" s="3" t="s">
        <v>1259</v>
      </c>
      <c r="GU37" s="3" t="s">
        <v>1259</v>
      </c>
      <c r="GV37" s="3" t="s">
        <v>1259</v>
      </c>
      <c r="GW37" s="3" t="s">
        <v>1259</v>
      </c>
      <c r="GX37" s="3" t="s">
        <v>1259</v>
      </c>
      <c r="GY37" s="3" t="s">
        <v>1259</v>
      </c>
      <c r="GZ37" s="3" t="s">
        <v>1259</v>
      </c>
      <c r="HA37" s="3" t="s">
        <v>1259</v>
      </c>
      <c r="HB37" s="3" t="s">
        <v>1259</v>
      </c>
      <c r="HC37" s="3" t="s">
        <v>1259</v>
      </c>
      <c r="HD37" s="3" t="s">
        <v>1259</v>
      </c>
      <c r="HE37" s="3" t="s">
        <v>1259</v>
      </c>
      <c r="HF37" s="3" t="s">
        <v>1259</v>
      </c>
      <c r="HG37" s="3" t="s">
        <v>1259</v>
      </c>
      <c r="HH37" s="3" t="s">
        <v>1259</v>
      </c>
      <c r="HI37" s="3" t="s">
        <v>1259</v>
      </c>
      <c r="HJ37" s="3" t="s">
        <v>1259</v>
      </c>
      <c r="HK37" s="3" t="s">
        <v>1259</v>
      </c>
      <c r="HL37" s="3" t="s">
        <v>1259</v>
      </c>
      <c r="HM37" s="3" t="s">
        <v>1259</v>
      </c>
      <c r="HN37" s="3" t="s">
        <v>1259</v>
      </c>
      <c r="HO37" s="3" t="s">
        <v>1259</v>
      </c>
      <c r="HP37" s="3" t="s">
        <v>1259</v>
      </c>
      <c r="HQ37" s="3" t="s">
        <v>1259</v>
      </c>
      <c r="HR37" s="3" t="s">
        <v>1259</v>
      </c>
      <c r="HS37" s="3" t="s">
        <v>1259</v>
      </c>
    </row>
    <row r="38" spans="1:227" x14ac:dyDescent="0.25">
      <c r="A38" s="4">
        <v>23284</v>
      </c>
      <c r="B38" s="3" t="s">
        <v>1259</v>
      </c>
      <c r="C38" s="3" t="s">
        <v>1259</v>
      </c>
      <c r="D38" s="3" t="s">
        <v>1259</v>
      </c>
      <c r="E38" s="3" t="s">
        <v>1259</v>
      </c>
      <c r="F38" s="3" t="s">
        <v>1259</v>
      </c>
      <c r="G38" s="3" t="s">
        <v>1259</v>
      </c>
      <c r="H38" s="3" t="s">
        <v>1259</v>
      </c>
      <c r="I38" s="3" t="s">
        <v>1259</v>
      </c>
      <c r="J38" s="3" t="s">
        <v>1259</v>
      </c>
      <c r="K38" s="3" t="s">
        <v>1259</v>
      </c>
      <c r="L38" s="3" t="s">
        <v>1259</v>
      </c>
      <c r="M38" s="3" t="s">
        <v>1259</v>
      </c>
      <c r="N38" s="3" t="s">
        <v>1259</v>
      </c>
      <c r="O38" s="3" t="s">
        <v>1259</v>
      </c>
      <c r="P38" s="3" t="s">
        <v>1259</v>
      </c>
      <c r="Q38" s="3" t="s">
        <v>1259</v>
      </c>
      <c r="R38" s="3" t="s">
        <v>1259</v>
      </c>
      <c r="S38" s="3" t="s">
        <v>1259</v>
      </c>
      <c r="T38" s="3" t="s">
        <v>1259</v>
      </c>
      <c r="U38" s="3" t="s">
        <v>1259</v>
      </c>
      <c r="V38" s="3" t="s">
        <v>1259</v>
      </c>
      <c r="W38" s="3" t="s">
        <v>1259</v>
      </c>
      <c r="X38" s="3" t="s">
        <v>1259</v>
      </c>
      <c r="Y38" s="3" t="s">
        <v>1259</v>
      </c>
      <c r="Z38" s="3" t="s">
        <v>1259</v>
      </c>
      <c r="AA38" s="3" t="s">
        <v>1259</v>
      </c>
      <c r="AB38" s="3" t="s">
        <v>1259</v>
      </c>
      <c r="AC38" s="3" t="s">
        <v>1259</v>
      </c>
      <c r="AD38" s="3" t="s">
        <v>1259</v>
      </c>
      <c r="AE38" s="3" t="s">
        <v>1259</v>
      </c>
      <c r="AF38" s="3" t="s">
        <v>1259</v>
      </c>
      <c r="AG38" s="3" t="s">
        <v>1259</v>
      </c>
      <c r="AH38" s="3" t="s">
        <v>1259</v>
      </c>
      <c r="AI38" s="3" t="s">
        <v>1259</v>
      </c>
      <c r="AJ38" s="3" t="s">
        <v>1259</v>
      </c>
      <c r="AK38" s="3" t="s">
        <v>1259</v>
      </c>
      <c r="AL38" s="3" t="s">
        <v>1259</v>
      </c>
      <c r="AM38" s="3" t="s">
        <v>1259</v>
      </c>
      <c r="AN38" s="3" t="s">
        <v>1259</v>
      </c>
      <c r="AO38" s="3" t="s">
        <v>1259</v>
      </c>
      <c r="AP38" s="3" t="s">
        <v>1259</v>
      </c>
      <c r="AQ38" s="3" t="s">
        <v>1259</v>
      </c>
      <c r="AR38" s="3" t="s">
        <v>1259</v>
      </c>
      <c r="AS38" s="3" t="s">
        <v>1259</v>
      </c>
      <c r="AT38" s="3" t="s">
        <v>1259</v>
      </c>
      <c r="AU38" s="3" t="s">
        <v>1259</v>
      </c>
      <c r="AV38" s="3" t="s">
        <v>1259</v>
      </c>
      <c r="AW38" s="3" t="s">
        <v>1259</v>
      </c>
      <c r="AX38" s="3" t="s">
        <v>1259</v>
      </c>
      <c r="AY38" s="3" t="s">
        <v>1259</v>
      </c>
      <c r="AZ38" s="3" t="s">
        <v>1259</v>
      </c>
      <c r="BA38" s="3" t="s">
        <v>1259</v>
      </c>
      <c r="BB38" s="3" t="s">
        <v>1259</v>
      </c>
      <c r="BC38" s="3" t="s">
        <v>1259</v>
      </c>
      <c r="BD38" s="3" t="s">
        <v>1259</v>
      </c>
      <c r="BE38" s="3" t="s">
        <v>1259</v>
      </c>
      <c r="BF38" s="3" t="s">
        <v>1259</v>
      </c>
      <c r="BG38" s="3" t="s">
        <v>1259</v>
      </c>
      <c r="BH38" s="3" t="s">
        <v>1259</v>
      </c>
      <c r="BI38" s="3" t="s">
        <v>1259</v>
      </c>
      <c r="BJ38" s="3" t="s">
        <v>1259</v>
      </c>
      <c r="BK38" s="3" t="s">
        <v>1259</v>
      </c>
      <c r="BL38" s="3" t="s">
        <v>1259</v>
      </c>
      <c r="BM38" s="3" t="s">
        <v>1259</v>
      </c>
      <c r="BN38" s="3" t="s">
        <v>1259</v>
      </c>
      <c r="BO38" s="3" t="s">
        <v>1259</v>
      </c>
      <c r="BP38" s="3" t="s">
        <v>1259</v>
      </c>
      <c r="BQ38" s="3" t="s">
        <v>1259</v>
      </c>
      <c r="BR38" s="3" t="s">
        <v>1259</v>
      </c>
      <c r="BS38" s="3" t="s">
        <v>1259</v>
      </c>
      <c r="BT38" s="3" t="s">
        <v>1259</v>
      </c>
      <c r="BU38" s="3" t="s">
        <v>1259</v>
      </c>
      <c r="BV38" s="3" t="s">
        <v>1259</v>
      </c>
      <c r="BW38" s="3" t="s">
        <v>1259</v>
      </c>
      <c r="BX38" s="3" t="s">
        <v>1259</v>
      </c>
      <c r="BY38" s="3" t="s">
        <v>1259</v>
      </c>
      <c r="BZ38" s="3" t="s">
        <v>1259</v>
      </c>
      <c r="CA38" s="3" t="s">
        <v>1259</v>
      </c>
      <c r="CB38" s="3" t="s">
        <v>1259</v>
      </c>
      <c r="CC38" s="3" t="s">
        <v>1259</v>
      </c>
      <c r="CD38" s="3" t="s">
        <v>1259</v>
      </c>
      <c r="CE38" s="3" t="s">
        <v>1259</v>
      </c>
      <c r="CF38" s="3" t="s">
        <v>1259</v>
      </c>
      <c r="CG38" s="3" t="s">
        <v>1259</v>
      </c>
      <c r="CH38" s="3" t="s">
        <v>1259</v>
      </c>
      <c r="CI38" s="3" t="s">
        <v>1259</v>
      </c>
      <c r="CJ38" s="3" t="s">
        <v>1259</v>
      </c>
      <c r="CK38" s="3" t="s">
        <v>1259</v>
      </c>
      <c r="CL38" s="3" t="s">
        <v>1259</v>
      </c>
      <c r="CM38" s="3" t="s">
        <v>1259</v>
      </c>
      <c r="CN38" s="3" t="s">
        <v>1259</v>
      </c>
      <c r="CO38" s="3" t="s">
        <v>1259</v>
      </c>
      <c r="CP38" s="3" t="s">
        <v>1259</v>
      </c>
      <c r="CQ38" s="3" t="s">
        <v>1259</v>
      </c>
      <c r="CR38" s="3" t="s">
        <v>1259</v>
      </c>
      <c r="CS38" s="3" t="s">
        <v>1259</v>
      </c>
      <c r="CT38" s="3" t="s">
        <v>1259</v>
      </c>
      <c r="CU38" s="3" t="s">
        <v>1259</v>
      </c>
      <c r="CV38" s="3" t="s">
        <v>1259</v>
      </c>
      <c r="CW38" s="3" t="s">
        <v>1259</v>
      </c>
      <c r="CX38" s="3" t="s">
        <v>1259</v>
      </c>
      <c r="CY38" s="3" t="s">
        <v>1259</v>
      </c>
      <c r="CZ38" s="3" t="s">
        <v>1259</v>
      </c>
      <c r="DA38" s="3" t="s">
        <v>1259</v>
      </c>
      <c r="DB38" s="3" t="s">
        <v>1259</v>
      </c>
      <c r="DC38" s="3" t="s">
        <v>1259</v>
      </c>
      <c r="DD38" s="3" t="s">
        <v>1259</v>
      </c>
      <c r="DE38" s="3" t="s">
        <v>1259</v>
      </c>
      <c r="DF38" s="3" t="s">
        <v>1259</v>
      </c>
      <c r="DG38" s="3" t="s">
        <v>1259</v>
      </c>
      <c r="DH38" s="3" t="s">
        <v>1259</v>
      </c>
      <c r="DI38" s="3" t="s">
        <v>1259</v>
      </c>
      <c r="DJ38" s="3" t="s">
        <v>1259</v>
      </c>
      <c r="DK38" s="3" t="s">
        <v>1259</v>
      </c>
      <c r="DL38" s="3" t="s">
        <v>1259</v>
      </c>
      <c r="DM38" s="3" t="s">
        <v>1259</v>
      </c>
      <c r="DN38" s="3" t="s">
        <v>1259</v>
      </c>
      <c r="DO38" s="3" t="s">
        <v>1259</v>
      </c>
      <c r="DP38" s="3" t="s">
        <v>1259</v>
      </c>
      <c r="DQ38" s="3" t="s">
        <v>1259</v>
      </c>
      <c r="DR38" s="3" t="s">
        <v>1259</v>
      </c>
      <c r="DS38" s="3" t="s">
        <v>1259</v>
      </c>
      <c r="DT38" s="3" t="s">
        <v>1259</v>
      </c>
      <c r="DU38" s="3" t="s">
        <v>1259</v>
      </c>
      <c r="DV38" s="3" t="s">
        <v>1259</v>
      </c>
      <c r="DW38" s="3" t="s">
        <v>1259</v>
      </c>
      <c r="DX38" s="3" t="s">
        <v>1259</v>
      </c>
      <c r="DY38" s="3" t="s">
        <v>1259</v>
      </c>
      <c r="DZ38" s="3" t="s">
        <v>1259</v>
      </c>
      <c r="EA38" s="3" t="s">
        <v>1259</v>
      </c>
      <c r="EB38" s="3" t="s">
        <v>1259</v>
      </c>
      <c r="EC38" s="3" t="s">
        <v>1259</v>
      </c>
      <c r="ED38" s="3" t="s">
        <v>1259</v>
      </c>
      <c r="EE38" s="3" t="s">
        <v>1259</v>
      </c>
      <c r="EF38" s="3" t="s">
        <v>1259</v>
      </c>
      <c r="EG38" s="3" t="s">
        <v>1259</v>
      </c>
      <c r="EH38" s="3" t="s">
        <v>1259</v>
      </c>
      <c r="EI38" s="3" t="s">
        <v>1259</v>
      </c>
      <c r="EJ38" s="3" t="s">
        <v>1259</v>
      </c>
      <c r="EK38" s="3" t="s">
        <v>1259</v>
      </c>
      <c r="EL38" s="3" t="s">
        <v>1259</v>
      </c>
      <c r="EM38" s="3" t="s">
        <v>1259</v>
      </c>
      <c r="EN38" s="3" t="s">
        <v>1259</v>
      </c>
      <c r="EO38" s="3" t="s">
        <v>1259</v>
      </c>
      <c r="EP38" s="204">
        <v>9</v>
      </c>
      <c r="EQ38" s="205">
        <v>24.4</v>
      </c>
      <c r="ER38" s="206">
        <v>8.8000000000000007</v>
      </c>
      <c r="ES38" s="207">
        <v>19</v>
      </c>
      <c r="ET38" s="3" t="s">
        <v>1259</v>
      </c>
      <c r="EU38" s="3" t="s">
        <v>1259</v>
      </c>
      <c r="EV38" s="3" t="s">
        <v>1259</v>
      </c>
      <c r="EW38" s="3" t="s">
        <v>1259</v>
      </c>
      <c r="EX38" s="3" t="s">
        <v>1259</v>
      </c>
      <c r="EY38" s="3" t="s">
        <v>1259</v>
      </c>
      <c r="EZ38" s="3" t="s">
        <v>1259</v>
      </c>
      <c r="FA38" s="3" t="s">
        <v>1259</v>
      </c>
      <c r="FB38" s="3" t="s">
        <v>1259</v>
      </c>
      <c r="FC38" s="3" t="s">
        <v>1259</v>
      </c>
      <c r="FD38" s="3" t="s">
        <v>1259</v>
      </c>
      <c r="FE38" s="3" t="s">
        <v>1259</v>
      </c>
      <c r="FF38" s="3" t="s">
        <v>1259</v>
      </c>
      <c r="FG38" s="3" t="s">
        <v>1259</v>
      </c>
      <c r="FH38" s="3" t="s">
        <v>1259</v>
      </c>
      <c r="FI38" s="3" t="s">
        <v>1259</v>
      </c>
      <c r="FJ38" s="3" t="s">
        <v>1259</v>
      </c>
      <c r="FK38" s="3" t="s">
        <v>1259</v>
      </c>
      <c r="FL38" s="3" t="s">
        <v>1259</v>
      </c>
      <c r="FM38" s="3" t="s">
        <v>1259</v>
      </c>
      <c r="FN38" s="3" t="s">
        <v>1259</v>
      </c>
      <c r="FO38" s="3" t="s">
        <v>1259</v>
      </c>
      <c r="FP38" s="3" t="s">
        <v>1259</v>
      </c>
      <c r="FQ38" s="3" t="s">
        <v>1259</v>
      </c>
      <c r="FR38" s="3" t="s">
        <v>1259</v>
      </c>
      <c r="FS38" s="3" t="s">
        <v>1259</v>
      </c>
      <c r="FT38" s="3" t="s">
        <v>1259</v>
      </c>
      <c r="FU38" s="3" t="s">
        <v>1259</v>
      </c>
      <c r="FV38" s="3" t="s">
        <v>1259</v>
      </c>
      <c r="FW38" s="3" t="s">
        <v>1259</v>
      </c>
      <c r="FX38" s="3" t="s">
        <v>1259</v>
      </c>
      <c r="FY38" s="3" t="s">
        <v>1259</v>
      </c>
      <c r="FZ38" s="3" t="s">
        <v>1259</v>
      </c>
      <c r="GA38" s="3" t="s">
        <v>1259</v>
      </c>
      <c r="GB38" s="3" t="s">
        <v>1259</v>
      </c>
      <c r="GC38" s="3" t="s">
        <v>1259</v>
      </c>
      <c r="GD38" s="3" t="s">
        <v>1259</v>
      </c>
      <c r="GE38" s="3" t="s">
        <v>1259</v>
      </c>
      <c r="GF38" s="3" t="s">
        <v>1259</v>
      </c>
      <c r="GG38" s="3" t="s">
        <v>1259</v>
      </c>
      <c r="GH38" s="3" t="s">
        <v>1259</v>
      </c>
      <c r="GI38" s="3" t="s">
        <v>1259</v>
      </c>
      <c r="GJ38" s="3" t="s">
        <v>1259</v>
      </c>
      <c r="GK38" s="3" t="s">
        <v>1259</v>
      </c>
      <c r="GL38" s="3" t="s">
        <v>1259</v>
      </c>
      <c r="GM38" s="3" t="s">
        <v>1259</v>
      </c>
      <c r="GN38" s="3" t="s">
        <v>1259</v>
      </c>
      <c r="GO38" s="3" t="s">
        <v>1259</v>
      </c>
      <c r="GP38" s="3" t="s">
        <v>1259</v>
      </c>
      <c r="GQ38" s="3" t="s">
        <v>1259</v>
      </c>
      <c r="GR38" s="3" t="s">
        <v>1259</v>
      </c>
      <c r="GS38" s="3" t="s">
        <v>1259</v>
      </c>
      <c r="GT38" s="3" t="s">
        <v>1259</v>
      </c>
      <c r="GU38" s="3" t="s">
        <v>1259</v>
      </c>
      <c r="GV38" s="3" t="s">
        <v>1259</v>
      </c>
      <c r="GW38" s="3" t="s">
        <v>1259</v>
      </c>
      <c r="GX38" s="3" t="s">
        <v>1259</v>
      </c>
      <c r="GY38" s="3" t="s">
        <v>1259</v>
      </c>
      <c r="GZ38" s="3" t="s">
        <v>1259</v>
      </c>
      <c r="HA38" s="3" t="s">
        <v>1259</v>
      </c>
      <c r="HB38" s="3" t="s">
        <v>1259</v>
      </c>
      <c r="HC38" s="3" t="s">
        <v>1259</v>
      </c>
      <c r="HD38" s="3" t="s">
        <v>1259</v>
      </c>
      <c r="HE38" s="3" t="s">
        <v>1259</v>
      </c>
      <c r="HF38" s="3" t="s">
        <v>1259</v>
      </c>
      <c r="HG38" s="3" t="s">
        <v>1259</v>
      </c>
      <c r="HH38" s="3" t="s">
        <v>1259</v>
      </c>
      <c r="HI38" s="3" t="s">
        <v>1259</v>
      </c>
      <c r="HJ38" s="3" t="s">
        <v>1259</v>
      </c>
      <c r="HK38" s="3" t="s">
        <v>1259</v>
      </c>
      <c r="HL38" s="3" t="s">
        <v>1259</v>
      </c>
      <c r="HM38" s="3" t="s">
        <v>1259</v>
      </c>
      <c r="HN38" s="3" t="s">
        <v>1259</v>
      </c>
      <c r="HO38" s="3" t="s">
        <v>1259</v>
      </c>
      <c r="HP38" s="3" t="s">
        <v>1259</v>
      </c>
      <c r="HQ38" s="3" t="s">
        <v>1259</v>
      </c>
      <c r="HR38" s="3" t="s">
        <v>1259</v>
      </c>
      <c r="HS38" s="3" t="s">
        <v>1259</v>
      </c>
    </row>
    <row r="39" spans="1:227" x14ac:dyDescent="0.25">
      <c r="A39" s="4">
        <v>23376</v>
      </c>
      <c r="B39" s="3" t="s">
        <v>1259</v>
      </c>
      <c r="C39" s="3" t="s">
        <v>1259</v>
      </c>
      <c r="D39" s="3" t="s">
        <v>1259</v>
      </c>
      <c r="E39" s="3" t="s">
        <v>1259</v>
      </c>
      <c r="F39" s="3" t="s">
        <v>1259</v>
      </c>
      <c r="G39" s="3" t="s">
        <v>1259</v>
      </c>
      <c r="H39" s="3" t="s">
        <v>1259</v>
      </c>
      <c r="I39" s="3" t="s">
        <v>1259</v>
      </c>
      <c r="J39" s="3" t="s">
        <v>1259</v>
      </c>
      <c r="K39" s="3" t="s">
        <v>1259</v>
      </c>
      <c r="L39" s="3" t="s">
        <v>1259</v>
      </c>
      <c r="M39" s="3" t="s">
        <v>1259</v>
      </c>
      <c r="N39" s="3" t="s">
        <v>1259</v>
      </c>
      <c r="O39" s="3" t="s">
        <v>1259</v>
      </c>
      <c r="P39" s="3" t="s">
        <v>1259</v>
      </c>
      <c r="Q39" s="3" t="s">
        <v>1259</v>
      </c>
      <c r="R39" s="3" t="s">
        <v>1259</v>
      </c>
      <c r="S39" s="3" t="s">
        <v>1259</v>
      </c>
      <c r="T39" s="3" t="s">
        <v>1259</v>
      </c>
      <c r="U39" s="3" t="s">
        <v>1259</v>
      </c>
      <c r="V39" s="3" t="s">
        <v>1259</v>
      </c>
      <c r="W39" s="3" t="s">
        <v>1259</v>
      </c>
      <c r="X39" s="3" t="s">
        <v>1259</v>
      </c>
      <c r="Y39" s="3" t="s">
        <v>1259</v>
      </c>
      <c r="Z39" s="3" t="s">
        <v>1259</v>
      </c>
      <c r="AA39" s="3" t="s">
        <v>1259</v>
      </c>
      <c r="AB39" s="3" t="s">
        <v>1259</v>
      </c>
      <c r="AC39" s="3" t="s">
        <v>1259</v>
      </c>
      <c r="AD39" s="3" t="s">
        <v>1259</v>
      </c>
      <c r="AE39" s="3" t="s">
        <v>1259</v>
      </c>
      <c r="AF39" s="3" t="s">
        <v>1259</v>
      </c>
      <c r="AG39" s="3" t="s">
        <v>1259</v>
      </c>
      <c r="AH39" s="3" t="s">
        <v>1259</v>
      </c>
      <c r="AI39" s="3" t="s">
        <v>1259</v>
      </c>
      <c r="AJ39" s="3" t="s">
        <v>1259</v>
      </c>
      <c r="AK39" s="3" t="s">
        <v>1259</v>
      </c>
      <c r="AL39" s="3" t="s">
        <v>1259</v>
      </c>
      <c r="AM39" s="3" t="s">
        <v>1259</v>
      </c>
      <c r="AN39" s="3" t="s">
        <v>1259</v>
      </c>
      <c r="AO39" s="3" t="s">
        <v>1259</v>
      </c>
      <c r="AP39" s="3" t="s">
        <v>1259</v>
      </c>
      <c r="AQ39" s="3" t="s">
        <v>1259</v>
      </c>
      <c r="AR39" s="3" t="s">
        <v>1259</v>
      </c>
      <c r="AS39" s="3" t="s">
        <v>1259</v>
      </c>
      <c r="AT39" s="3" t="s">
        <v>1259</v>
      </c>
      <c r="AU39" s="3" t="s">
        <v>1259</v>
      </c>
      <c r="AV39" s="3" t="s">
        <v>1259</v>
      </c>
      <c r="AW39" s="3" t="s">
        <v>1259</v>
      </c>
      <c r="AX39" s="3" t="s">
        <v>1259</v>
      </c>
      <c r="AY39" s="3" t="s">
        <v>1259</v>
      </c>
      <c r="AZ39" s="3" t="s">
        <v>1259</v>
      </c>
      <c r="BA39" s="3" t="s">
        <v>1259</v>
      </c>
      <c r="BB39" s="3" t="s">
        <v>1259</v>
      </c>
      <c r="BC39" s="3" t="s">
        <v>1259</v>
      </c>
      <c r="BD39" s="3" t="s">
        <v>1259</v>
      </c>
      <c r="BE39" s="3" t="s">
        <v>1259</v>
      </c>
      <c r="BF39" s="3" t="s">
        <v>1259</v>
      </c>
      <c r="BG39" s="3" t="s">
        <v>1259</v>
      </c>
      <c r="BH39" s="3" t="s">
        <v>1259</v>
      </c>
      <c r="BI39" s="3" t="s">
        <v>1259</v>
      </c>
      <c r="BJ39" s="3" t="s">
        <v>1259</v>
      </c>
      <c r="BK39" s="3" t="s">
        <v>1259</v>
      </c>
      <c r="BL39" s="3" t="s">
        <v>1259</v>
      </c>
      <c r="BM39" s="3" t="s">
        <v>1259</v>
      </c>
      <c r="BN39" s="3" t="s">
        <v>1259</v>
      </c>
      <c r="BO39" s="3" t="s">
        <v>1259</v>
      </c>
      <c r="BP39" s="3" t="s">
        <v>1259</v>
      </c>
      <c r="BQ39" s="3" t="s">
        <v>1259</v>
      </c>
      <c r="BR39" s="3" t="s">
        <v>1259</v>
      </c>
      <c r="BS39" s="3" t="s">
        <v>1259</v>
      </c>
      <c r="BT39" s="3" t="s">
        <v>1259</v>
      </c>
      <c r="BU39" s="3" t="s">
        <v>1259</v>
      </c>
      <c r="BV39" s="3" t="s">
        <v>1259</v>
      </c>
      <c r="BW39" s="3" t="s">
        <v>1259</v>
      </c>
      <c r="BX39" s="3" t="s">
        <v>1259</v>
      </c>
      <c r="BY39" s="3" t="s">
        <v>1259</v>
      </c>
      <c r="BZ39" s="3" t="s">
        <v>1259</v>
      </c>
      <c r="CA39" s="3" t="s">
        <v>1259</v>
      </c>
      <c r="CB39" s="3" t="s">
        <v>1259</v>
      </c>
      <c r="CC39" s="3" t="s">
        <v>1259</v>
      </c>
      <c r="CD39" s="3" t="s">
        <v>1259</v>
      </c>
      <c r="CE39" s="3" t="s">
        <v>1259</v>
      </c>
      <c r="CF39" s="3" t="s">
        <v>1259</v>
      </c>
      <c r="CG39" s="3" t="s">
        <v>1259</v>
      </c>
      <c r="CH39" s="3" t="s">
        <v>1259</v>
      </c>
      <c r="CI39" s="3" t="s">
        <v>1259</v>
      </c>
      <c r="CJ39" s="3" t="s">
        <v>1259</v>
      </c>
      <c r="CK39" s="3" t="s">
        <v>1259</v>
      </c>
      <c r="CL39" s="3" t="s">
        <v>1259</v>
      </c>
      <c r="CM39" s="3" t="s">
        <v>1259</v>
      </c>
      <c r="CN39" s="3" t="s">
        <v>1259</v>
      </c>
      <c r="CO39" s="3" t="s">
        <v>1259</v>
      </c>
      <c r="CP39" s="3" t="s">
        <v>1259</v>
      </c>
      <c r="CQ39" s="3" t="s">
        <v>1259</v>
      </c>
      <c r="CR39" s="3" t="s">
        <v>1259</v>
      </c>
      <c r="CS39" s="3" t="s">
        <v>1259</v>
      </c>
      <c r="CT39" s="3" t="s">
        <v>1259</v>
      </c>
      <c r="CU39" s="3" t="s">
        <v>1259</v>
      </c>
      <c r="CV39" s="3" t="s">
        <v>1259</v>
      </c>
      <c r="CW39" s="3" t="s">
        <v>1259</v>
      </c>
      <c r="CX39" s="3" t="s">
        <v>1259</v>
      </c>
      <c r="CY39" s="3" t="s">
        <v>1259</v>
      </c>
      <c r="CZ39" s="3" t="s">
        <v>1259</v>
      </c>
      <c r="DA39" s="3" t="s">
        <v>1259</v>
      </c>
      <c r="DB39" s="3" t="s">
        <v>1259</v>
      </c>
      <c r="DC39" s="3" t="s">
        <v>1259</v>
      </c>
      <c r="DD39" s="3" t="s">
        <v>1259</v>
      </c>
      <c r="DE39" s="3" t="s">
        <v>1259</v>
      </c>
      <c r="DF39" s="3" t="s">
        <v>1259</v>
      </c>
      <c r="DG39" s="3" t="s">
        <v>1259</v>
      </c>
      <c r="DH39" s="3" t="s">
        <v>1259</v>
      </c>
      <c r="DI39" s="3" t="s">
        <v>1259</v>
      </c>
      <c r="DJ39" s="3" t="s">
        <v>1259</v>
      </c>
      <c r="DK39" s="3" t="s">
        <v>1259</v>
      </c>
      <c r="DL39" s="3" t="s">
        <v>1259</v>
      </c>
      <c r="DM39" s="3" t="s">
        <v>1259</v>
      </c>
      <c r="DN39" s="3" t="s">
        <v>1259</v>
      </c>
      <c r="DO39" s="3" t="s">
        <v>1259</v>
      </c>
      <c r="DP39" s="3" t="s">
        <v>1259</v>
      </c>
      <c r="DQ39" s="3" t="s">
        <v>1259</v>
      </c>
      <c r="DR39" s="3" t="s">
        <v>1259</v>
      </c>
      <c r="DS39" s="3" t="s">
        <v>1259</v>
      </c>
      <c r="DT39" s="3" t="s">
        <v>1259</v>
      </c>
      <c r="DU39" s="3" t="s">
        <v>1259</v>
      </c>
      <c r="DV39" s="3" t="s">
        <v>1259</v>
      </c>
      <c r="DW39" s="3" t="s">
        <v>1259</v>
      </c>
      <c r="DX39" s="3" t="s">
        <v>1259</v>
      </c>
      <c r="DY39" s="3" t="s">
        <v>1259</v>
      </c>
      <c r="DZ39" s="3" t="s">
        <v>1259</v>
      </c>
      <c r="EA39" s="3" t="s">
        <v>1259</v>
      </c>
      <c r="EB39" s="3" t="s">
        <v>1259</v>
      </c>
      <c r="EC39" s="3" t="s">
        <v>1259</v>
      </c>
      <c r="ED39" s="3" t="s">
        <v>1259</v>
      </c>
      <c r="EE39" s="3" t="s">
        <v>1259</v>
      </c>
      <c r="EF39" s="3" t="s">
        <v>1259</v>
      </c>
      <c r="EG39" s="3" t="s">
        <v>1259</v>
      </c>
      <c r="EH39" s="3" t="s">
        <v>1259</v>
      </c>
      <c r="EI39" s="3" t="s">
        <v>1259</v>
      </c>
      <c r="EJ39" s="3" t="s">
        <v>1259</v>
      </c>
      <c r="EK39" s="3" t="s">
        <v>1259</v>
      </c>
      <c r="EL39" s="3" t="s">
        <v>1259</v>
      </c>
      <c r="EM39" s="3" t="s">
        <v>1259</v>
      </c>
      <c r="EN39" s="3" t="s">
        <v>1259</v>
      </c>
      <c r="EO39" s="3" t="s">
        <v>1259</v>
      </c>
      <c r="EP39" s="3" t="s">
        <v>1259</v>
      </c>
      <c r="EQ39" s="3" t="s">
        <v>1259</v>
      </c>
      <c r="ER39" s="3" t="s">
        <v>1259</v>
      </c>
      <c r="ES39" s="3" t="s">
        <v>1259</v>
      </c>
      <c r="ET39" s="3" t="s">
        <v>1259</v>
      </c>
      <c r="EU39" s="3" t="s">
        <v>1259</v>
      </c>
      <c r="EV39" s="3" t="s">
        <v>1259</v>
      </c>
      <c r="EW39" s="3" t="s">
        <v>1259</v>
      </c>
      <c r="EX39" s="3" t="s">
        <v>1259</v>
      </c>
      <c r="EY39" s="3" t="s">
        <v>1259</v>
      </c>
      <c r="EZ39" s="3" t="s">
        <v>1259</v>
      </c>
      <c r="FA39" s="3" t="s">
        <v>1259</v>
      </c>
      <c r="FB39" s="3" t="s">
        <v>1259</v>
      </c>
      <c r="FC39" s="3" t="s">
        <v>1259</v>
      </c>
      <c r="FD39" s="3" t="s">
        <v>1259</v>
      </c>
      <c r="FE39" s="3" t="s">
        <v>1259</v>
      </c>
      <c r="FF39" s="3" t="s">
        <v>1259</v>
      </c>
      <c r="FG39" s="3" t="s">
        <v>1259</v>
      </c>
      <c r="FH39" s="3" t="s">
        <v>1259</v>
      </c>
      <c r="FI39" s="3" t="s">
        <v>1259</v>
      </c>
      <c r="FJ39" s="3" t="s">
        <v>1259</v>
      </c>
      <c r="FK39" s="3" t="s">
        <v>1259</v>
      </c>
      <c r="FL39" s="3" t="s">
        <v>1259</v>
      </c>
      <c r="FM39" s="3" t="s">
        <v>1259</v>
      </c>
      <c r="FN39" s="3" t="s">
        <v>1259</v>
      </c>
      <c r="FO39" s="3" t="s">
        <v>1259</v>
      </c>
      <c r="FP39" s="3" t="s">
        <v>1259</v>
      </c>
      <c r="FQ39" s="3" t="s">
        <v>1259</v>
      </c>
      <c r="FR39" s="3" t="s">
        <v>1259</v>
      </c>
      <c r="FS39" s="3" t="s">
        <v>1259</v>
      </c>
      <c r="FT39" s="3" t="s">
        <v>1259</v>
      </c>
      <c r="FU39" s="3" t="s">
        <v>1259</v>
      </c>
      <c r="FV39" s="3" t="s">
        <v>1259</v>
      </c>
      <c r="FW39" s="3" t="s">
        <v>1259</v>
      </c>
      <c r="FX39" s="3" t="s">
        <v>1259</v>
      </c>
      <c r="FY39" s="3" t="s">
        <v>1259</v>
      </c>
      <c r="FZ39" s="3" t="s">
        <v>1259</v>
      </c>
      <c r="GA39" s="3" t="s">
        <v>1259</v>
      </c>
      <c r="GB39" s="3" t="s">
        <v>1259</v>
      </c>
      <c r="GC39" s="3" t="s">
        <v>1259</v>
      </c>
      <c r="GD39" s="3" t="s">
        <v>1259</v>
      </c>
      <c r="GE39" s="3" t="s">
        <v>1259</v>
      </c>
      <c r="GF39" s="3" t="s">
        <v>1259</v>
      </c>
      <c r="GG39" s="3" t="s">
        <v>1259</v>
      </c>
      <c r="GH39" s="3" t="s">
        <v>1259</v>
      </c>
      <c r="GI39" s="3" t="s">
        <v>1259</v>
      </c>
      <c r="GJ39" s="3" t="s">
        <v>1259</v>
      </c>
      <c r="GK39" s="3" t="s">
        <v>1259</v>
      </c>
      <c r="GL39" s="3" t="s">
        <v>1259</v>
      </c>
      <c r="GM39" s="3" t="s">
        <v>1259</v>
      </c>
      <c r="GN39" s="3" t="s">
        <v>1259</v>
      </c>
      <c r="GO39" s="3" t="s">
        <v>1259</v>
      </c>
      <c r="GP39" s="3" t="s">
        <v>1259</v>
      </c>
      <c r="GQ39" s="3" t="s">
        <v>1259</v>
      </c>
      <c r="GR39" s="3" t="s">
        <v>1259</v>
      </c>
      <c r="GS39" s="3" t="s">
        <v>1259</v>
      </c>
      <c r="GT39" s="3" t="s">
        <v>1259</v>
      </c>
      <c r="GU39" s="3" t="s">
        <v>1259</v>
      </c>
      <c r="GV39" s="3" t="s">
        <v>1259</v>
      </c>
      <c r="GW39" s="3" t="s">
        <v>1259</v>
      </c>
      <c r="GX39" s="3" t="s">
        <v>1259</v>
      </c>
      <c r="GY39" s="3" t="s">
        <v>1259</v>
      </c>
      <c r="GZ39" s="3" t="s">
        <v>1259</v>
      </c>
      <c r="HA39" s="3" t="s">
        <v>1259</v>
      </c>
      <c r="HB39" s="3" t="s">
        <v>1259</v>
      </c>
      <c r="HC39" s="3" t="s">
        <v>1259</v>
      </c>
      <c r="HD39" s="3" t="s">
        <v>1259</v>
      </c>
      <c r="HE39" s="3" t="s">
        <v>1259</v>
      </c>
      <c r="HF39" s="3" t="s">
        <v>1259</v>
      </c>
      <c r="HG39" s="3" t="s">
        <v>1259</v>
      </c>
      <c r="HH39" s="3" t="s">
        <v>1259</v>
      </c>
      <c r="HI39" s="3" t="s">
        <v>1259</v>
      </c>
      <c r="HJ39" s="3" t="s">
        <v>1259</v>
      </c>
      <c r="HK39" s="3" t="s">
        <v>1259</v>
      </c>
      <c r="HL39" s="3" t="s">
        <v>1259</v>
      </c>
      <c r="HM39" s="3" t="s">
        <v>1259</v>
      </c>
      <c r="HN39" s="3" t="s">
        <v>1259</v>
      </c>
      <c r="HO39" s="3" t="s">
        <v>1259</v>
      </c>
      <c r="HP39" s="3" t="s">
        <v>1259</v>
      </c>
      <c r="HQ39" s="3" t="s">
        <v>1259</v>
      </c>
      <c r="HR39" s="3" t="s">
        <v>1259</v>
      </c>
      <c r="HS39" s="3" t="s">
        <v>1259</v>
      </c>
    </row>
    <row r="40" spans="1:227" x14ac:dyDescent="0.25">
      <c r="A40" s="4">
        <v>23467</v>
      </c>
      <c r="B40" s="3" t="s">
        <v>1259</v>
      </c>
      <c r="C40" s="3" t="s">
        <v>1259</v>
      </c>
      <c r="D40" s="3" t="s">
        <v>1259</v>
      </c>
      <c r="E40" s="3" t="s">
        <v>1259</v>
      </c>
      <c r="F40" s="3" t="s">
        <v>1259</v>
      </c>
      <c r="G40" s="3" t="s">
        <v>1259</v>
      </c>
      <c r="H40" s="3" t="s">
        <v>1259</v>
      </c>
      <c r="I40" s="3" t="s">
        <v>1259</v>
      </c>
      <c r="J40" s="3" t="s">
        <v>1259</v>
      </c>
      <c r="K40" s="3" t="s">
        <v>1259</v>
      </c>
      <c r="L40" s="3" t="s">
        <v>1259</v>
      </c>
      <c r="M40" s="3" t="s">
        <v>1259</v>
      </c>
      <c r="N40" s="3" t="s">
        <v>1259</v>
      </c>
      <c r="O40" s="3" t="s">
        <v>1259</v>
      </c>
      <c r="P40" s="3" t="s">
        <v>1259</v>
      </c>
      <c r="Q40" s="3" t="s">
        <v>1259</v>
      </c>
      <c r="R40" s="3" t="s">
        <v>1259</v>
      </c>
      <c r="S40" s="3" t="s">
        <v>1259</v>
      </c>
      <c r="T40" s="3" t="s">
        <v>1259</v>
      </c>
      <c r="U40" s="3" t="s">
        <v>1259</v>
      </c>
      <c r="V40" s="3" t="s">
        <v>1259</v>
      </c>
      <c r="W40" s="3" t="s">
        <v>1259</v>
      </c>
      <c r="X40" s="3" t="s">
        <v>1259</v>
      </c>
      <c r="Y40" s="3" t="s">
        <v>1259</v>
      </c>
      <c r="Z40" s="3" t="s">
        <v>1259</v>
      </c>
      <c r="AA40" s="3" t="s">
        <v>1259</v>
      </c>
      <c r="AB40" s="3" t="s">
        <v>1259</v>
      </c>
      <c r="AC40" s="3" t="s">
        <v>1259</v>
      </c>
      <c r="AD40" s="3" t="s">
        <v>1259</v>
      </c>
      <c r="AE40" s="3" t="s">
        <v>1259</v>
      </c>
      <c r="AF40" s="3" t="s">
        <v>1259</v>
      </c>
      <c r="AG40" s="3" t="s">
        <v>1259</v>
      </c>
      <c r="AH40" s="3" t="s">
        <v>1259</v>
      </c>
      <c r="AI40" s="3" t="s">
        <v>1259</v>
      </c>
      <c r="AJ40" s="3" t="s">
        <v>1259</v>
      </c>
      <c r="AK40" s="3" t="s">
        <v>1259</v>
      </c>
      <c r="AL40" s="3" t="s">
        <v>1259</v>
      </c>
      <c r="AM40" s="3" t="s">
        <v>1259</v>
      </c>
      <c r="AN40" s="3" t="s">
        <v>1259</v>
      </c>
      <c r="AO40" s="3" t="s">
        <v>1259</v>
      </c>
      <c r="AP40" s="3" t="s">
        <v>1259</v>
      </c>
      <c r="AQ40" s="3" t="s">
        <v>1259</v>
      </c>
      <c r="AR40" s="3" t="s">
        <v>1259</v>
      </c>
      <c r="AS40" s="3" t="s">
        <v>1259</v>
      </c>
      <c r="AT40" s="3" t="s">
        <v>1259</v>
      </c>
      <c r="AU40" s="3" t="s">
        <v>1259</v>
      </c>
      <c r="AV40" s="3" t="s">
        <v>1259</v>
      </c>
      <c r="AW40" s="3" t="s">
        <v>1259</v>
      </c>
      <c r="AX40" s="3" t="s">
        <v>1259</v>
      </c>
      <c r="AY40" s="3" t="s">
        <v>1259</v>
      </c>
      <c r="AZ40" s="3" t="s">
        <v>1259</v>
      </c>
      <c r="BA40" s="3" t="s">
        <v>1259</v>
      </c>
      <c r="BB40" s="3" t="s">
        <v>1259</v>
      </c>
      <c r="BC40" s="3" t="s">
        <v>1259</v>
      </c>
      <c r="BD40" s="3" t="s">
        <v>1259</v>
      </c>
      <c r="BE40" s="3" t="s">
        <v>1259</v>
      </c>
      <c r="BF40" s="3" t="s">
        <v>1259</v>
      </c>
      <c r="BG40" s="3" t="s">
        <v>1259</v>
      </c>
      <c r="BH40" s="3" t="s">
        <v>1259</v>
      </c>
      <c r="BI40" s="3" t="s">
        <v>1259</v>
      </c>
      <c r="BJ40" s="3" t="s">
        <v>1259</v>
      </c>
      <c r="BK40" s="3" t="s">
        <v>1259</v>
      </c>
      <c r="BL40" s="3" t="s">
        <v>1259</v>
      </c>
      <c r="BM40" s="3" t="s">
        <v>1259</v>
      </c>
      <c r="BN40" s="3" t="s">
        <v>1259</v>
      </c>
      <c r="BO40" s="3" t="s">
        <v>1259</v>
      </c>
      <c r="BP40" s="3" t="s">
        <v>1259</v>
      </c>
      <c r="BQ40" s="3" t="s">
        <v>1259</v>
      </c>
      <c r="BR40" s="3" t="s">
        <v>1259</v>
      </c>
      <c r="BS40" s="3" t="s">
        <v>1259</v>
      </c>
      <c r="BT40" s="3" t="s">
        <v>1259</v>
      </c>
      <c r="BU40" s="3" t="s">
        <v>1259</v>
      </c>
      <c r="BV40" s="3" t="s">
        <v>1259</v>
      </c>
      <c r="BW40" s="3" t="s">
        <v>1259</v>
      </c>
      <c r="BX40" s="3" t="s">
        <v>1259</v>
      </c>
      <c r="BY40" s="3" t="s">
        <v>1259</v>
      </c>
      <c r="BZ40" s="3" t="s">
        <v>1259</v>
      </c>
      <c r="CA40" s="3" t="s">
        <v>1259</v>
      </c>
      <c r="CB40" s="3" t="s">
        <v>1259</v>
      </c>
      <c r="CC40" s="3" t="s">
        <v>1259</v>
      </c>
      <c r="CD40" s="3" t="s">
        <v>1259</v>
      </c>
      <c r="CE40" s="3" t="s">
        <v>1259</v>
      </c>
      <c r="CF40" s="3" t="s">
        <v>1259</v>
      </c>
      <c r="CG40" s="3" t="s">
        <v>1259</v>
      </c>
      <c r="CH40" s="3" t="s">
        <v>1259</v>
      </c>
      <c r="CI40" s="3" t="s">
        <v>1259</v>
      </c>
      <c r="CJ40" s="3" t="s">
        <v>1259</v>
      </c>
      <c r="CK40" s="3" t="s">
        <v>1259</v>
      </c>
      <c r="CL40" s="3" t="s">
        <v>1259</v>
      </c>
      <c r="CM40" s="3" t="s">
        <v>1259</v>
      </c>
      <c r="CN40" s="3" t="s">
        <v>1259</v>
      </c>
      <c r="CO40" s="3" t="s">
        <v>1259</v>
      </c>
      <c r="CP40" s="3" t="s">
        <v>1259</v>
      </c>
      <c r="CQ40" s="3" t="s">
        <v>1259</v>
      </c>
      <c r="CR40" s="3" t="s">
        <v>1259</v>
      </c>
      <c r="CS40" s="3" t="s">
        <v>1259</v>
      </c>
      <c r="CT40" s="3" t="s">
        <v>1259</v>
      </c>
      <c r="CU40" s="3" t="s">
        <v>1259</v>
      </c>
      <c r="CV40" s="3" t="s">
        <v>1259</v>
      </c>
      <c r="CW40" s="3" t="s">
        <v>1259</v>
      </c>
      <c r="CX40" s="3" t="s">
        <v>1259</v>
      </c>
      <c r="CY40" s="3" t="s">
        <v>1259</v>
      </c>
      <c r="CZ40" s="3" t="s">
        <v>1259</v>
      </c>
      <c r="DA40" s="3" t="s">
        <v>1259</v>
      </c>
      <c r="DB40" s="3" t="s">
        <v>1259</v>
      </c>
      <c r="DC40" s="3" t="s">
        <v>1259</v>
      </c>
      <c r="DD40" s="3" t="s">
        <v>1259</v>
      </c>
      <c r="DE40" s="3" t="s">
        <v>1259</v>
      </c>
      <c r="DF40" s="3" t="s">
        <v>1259</v>
      </c>
      <c r="DG40" s="3" t="s">
        <v>1259</v>
      </c>
      <c r="DH40" s="3" t="s">
        <v>1259</v>
      </c>
      <c r="DI40" s="3" t="s">
        <v>1259</v>
      </c>
      <c r="DJ40" s="3" t="s">
        <v>1259</v>
      </c>
      <c r="DK40" s="3" t="s">
        <v>1259</v>
      </c>
      <c r="DL40" s="3" t="s">
        <v>1259</v>
      </c>
      <c r="DM40" s="3" t="s">
        <v>1259</v>
      </c>
      <c r="DN40" s="3" t="s">
        <v>1259</v>
      </c>
      <c r="DO40" s="3" t="s">
        <v>1259</v>
      </c>
      <c r="DP40" s="3" t="s">
        <v>1259</v>
      </c>
      <c r="DQ40" s="3" t="s">
        <v>1259</v>
      </c>
      <c r="DR40" s="3" t="s">
        <v>1259</v>
      </c>
      <c r="DS40" s="3" t="s">
        <v>1259</v>
      </c>
      <c r="DT40" s="3" t="s">
        <v>1259</v>
      </c>
      <c r="DU40" s="3" t="s">
        <v>1259</v>
      </c>
      <c r="DV40" s="3" t="s">
        <v>1259</v>
      </c>
      <c r="DW40" s="3" t="s">
        <v>1259</v>
      </c>
      <c r="DX40" s="3" t="s">
        <v>1259</v>
      </c>
      <c r="DY40" s="3" t="s">
        <v>1259</v>
      </c>
      <c r="DZ40" s="3" t="s">
        <v>1259</v>
      </c>
      <c r="EA40" s="3" t="s">
        <v>1259</v>
      </c>
      <c r="EB40" s="3" t="s">
        <v>1259</v>
      </c>
      <c r="EC40" s="3" t="s">
        <v>1259</v>
      </c>
      <c r="ED40" s="3" t="s">
        <v>1259</v>
      </c>
      <c r="EE40" s="3" t="s">
        <v>1259</v>
      </c>
      <c r="EF40" s="3" t="s">
        <v>1259</v>
      </c>
      <c r="EG40" s="3" t="s">
        <v>1259</v>
      </c>
      <c r="EH40" s="3" t="s">
        <v>1259</v>
      </c>
      <c r="EI40" s="3" t="s">
        <v>1259</v>
      </c>
      <c r="EJ40" s="3" t="s">
        <v>1259</v>
      </c>
      <c r="EK40" s="3" t="s">
        <v>1259</v>
      </c>
      <c r="EL40" s="3" t="s">
        <v>1259</v>
      </c>
      <c r="EM40" s="3" t="s">
        <v>1259</v>
      </c>
      <c r="EN40" s="3" t="s">
        <v>1259</v>
      </c>
      <c r="EO40" s="3" t="s">
        <v>1259</v>
      </c>
      <c r="EP40" s="204">
        <v>9.9</v>
      </c>
      <c r="EQ40" s="205">
        <v>26.1</v>
      </c>
      <c r="ER40" s="206">
        <v>9.4</v>
      </c>
      <c r="ES40" s="207">
        <v>20.2</v>
      </c>
      <c r="ET40" s="3" t="s">
        <v>1259</v>
      </c>
      <c r="EU40" s="3" t="s">
        <v>1259</v>
      </c>
      <c r="EV40" s="3" t="s">
        <v>1259</v>
      </c>
      <c r="EW40" s="3" t="s">
        <v>1259</v>
      </c>
      <c r="EX40" s="3" t="s">
        <v>1259</v>
      </c>
      <c r="EY40" s="3" t="s">
        <v>1259</v>
      </c>
      <c r="EZ40" s="3" t="s">
        <v>1259</v>
      </c>
      <c r="FA40" s="3" t="s">
        <v>1259</v>
      </c>
      <c r="FB40" s="3" t="s">
        <v>1259</v>
      </c>
      <c r="FC40" s="3" t="s">
        <v>1259</v>
      </c>
      <c r="FD40" s="3" t="s">
        <v>1259</v>
      </c>
      <c r="FE40" s="3" t="s">
        <v>1259</v>
      </c>
      <c r="FF40" s="3" t="s">
        <v>1259</v>
      </c>
      <c r="FG40" s="3" t="s">
        <v>1259</v>
      </c>
      <c r="FH40" s="3" t="s">
        <v>1259</v>
      </c>
      <c r="FI40" s="3" t="s">
        <v>1259</v>
      </c>
      <c r="FJ40" s="3" t="s">
        <v>1259</v>
      </c>
      <c r="FK40" s="3" t="s">
        <v>1259</v>
      </c>
      <c r="FL40" s="3" t="s">
        <v>1259</v>
      </c>
      <c r="FM40" s="3" t="s">
        <v>1259</v>
      </c>
      <c r="FN40" s="3" t="s">
        <v>1259</v>
      </c>
      <c r="FO40" s="3" t="s">
        <v>1259</v>
      </c>
      <c r="FP40" s="3" t="s">
        <v>1259</v>
      </c>
      <c r="FQ40" s="3" t="s">
        <v>1259</v>
      </c>
      <c r="FR40" s="3" t="s">
        <v>1259</v>
      </c>
      <c r="FS40" s="3" t="s">
        <v>1259</v>
      </c>
      <c r="FT40" s="3" t="s">
        <v>1259</v>
      </c>
      <c r="FU40" s="3" t="s">
        <v>1259</v>
      </c>
      <c r="FV40" s="3" t="s">
        <v>1259</v>
      </c>
      <c r="FW40" s="3" t="s">
        <v>1259</v>
      </c>
      <c r="FX40" s="3" t="s">
        <v>1259</v>
      </c>
      <c r="FY40" s="3" t="s">
        <v>1259</v>
      </c>
      <c r="FZ40" s="3" t="s">
        <v>1259</v>
      </c>
      <c r="GA40" s="3" t="s">
        <v>1259</v>
      </c>
      <c r="GB40" s="3" t="s">
        <v>1259</v>
      </c>
      <c r="GC40" s="3" t="s">
        <v>1259</v>
      </c>
      <c r="GD40" s="3" t="s">
        <v>1259</v>
      </c>
      <c r="GE40" s="3" t="s">
        <v>1259</v>
      </c>
      <c r="GF40" s="3" t="s">
        <v>1259</v>
      </c>
      <c r="GG40" s="3" t="s">
        <v>1259</v>
      </c>
      <c r="GH40" s="3" t="s">
        <v>1259</v>
      </c>
      <c r="GI40" s="3" t="s">
        <v>1259</v>
      </c>
      <c r="GJ40" s="3" t="s">
        <v>1259</v>
      </c>
      <c r="GK40" s="3" t="s">
        <v>1259</v>
      </c>
      <c r="GL40" s="3" t="s">
        <v>1259</v>
      </c>
      <c r="GM40" s="3" t="s">
        <v>1259</v>
      </c>
      <c r="GN40" s="3" t="s">
        <v>1259</v>
      </c>
      <c r="GO40" s="3" t="s">
        <v>1259</v>
      </c>
      <c r="GP40" s="3" t="s">
        <v>1259</v>
      </c>
      <c r="GQ40" s="3" t="s">
        <v>1259</v>
      </c>
      <c r="GR40" s="3" t="s">
        <v>1259</v>
      </c>
      <c r="GS40" s="3" t="s">
        <v>1259</v>
      </c>
      <c r="GT40" s="3" t="s">
        <v>1259</v>
      </c>
      <c r="GU40" s="3" t="s">
        <v>1259</v>
      </c>
      <c r="GV40" s="3" t="s">
        <v>1259</v>
      </c>
      <c r="GW40" s="3" t="s">
        <v>1259</v>
      </c>
      <c r="GX40" s="3" t="s">
        <v>1259</v>
      </c>
      <c r="GY40" s="3" t="s">
        <v>1259</v>
      </c>
      <c r="GZ40" s="3" t="s">
        <v>1259</v>
      </c>
      <c r="HA40" s="3" t="s">
        <v>1259</v>
      </c>
      <c r="HB40" s="3" t="s">
        <v>1259</v>
      </c>
      <c r="HC40" s="3" t="s">
        <v>1259</v>
      </c>
      <c r="HD40" s="3" t="s">
        <v>1259</v>
      </c>
      <c r="HE40" s="3" t="s">
        <v>1259</v>
      </c>
      <c r="HF40" s="3" t="s">
        <v>1259</v>
      </c>
      <c r="HG40" s="3" t="s">
        <v>1259</v>
      </c>
      <c r="HH40" s="3" t="s">
        <v>1259</v>
      </c>
      <c r="HI40" s="3" t="s">
        <v>1259</v>
      </c>
      <c r="HJ40" s="3" t="s">
        <v>1259</v>
      </c>
      <c r="HK40" s="3" t="s">
        <v>1259</v>
      </c>
      <c r="HL40" s="3" t="s">
        <v>1259</v>
      </c>
      <c r="HM40" s="3" t="s">
        <v>1259</v>
      </c>
      <c r="HN40" s="3" t="s">
        <v>1259</v>
      </c>
      <c r="HO40" s="3" t="s">
        <v>1259</v>
      </c>
      <c r="HP40" s="3" t="s">
        <v>1259</v>
      </c>
      <c r="HQ40" s="3" t="s">
        <v>1259</v>
      </c>
      <c r="HR40" s="3" t="s">
        <v>1259</v>
      </c>
      <c r="HS40" s="3" t="s">
        <v>1259</v>
      </c>
    </row>
    <row r="41" spans="1:227" x14ac:dyDescent="0.25">
      <c r="A41" s="4">
        <v>23558</v>
      </c>
      <c r="B41" s="3" t="s">
        <v>1259</v>
      </c>
      <c r="C41" s="3" t="s">
        <v>1259</v>
      </c>
      <c r="D41" s="3" t="s">
        <v>1259</v>
      </c>
      <c r="E41" s="3" t="s">
        <v>1259</v>
      </c>
      <c r="F41" s="3" t="s">
        <v>1259</v>
      </c>
      <c r="G41" s="3" t="s">
        <v>1259</v>
      </c>
      <c r="H41" s="3" t="s">
        <v>1259</v>
      </c>
      <c r="I41" s="3" t="s">
        <v>1259</v>
      </c>
      <c r="J41" s="3" t="s">
        <v>1259</v>
      </c>
      <c r="K41" s="3" t="s">
        <v>1259</v>
      </c>
      <c r="L41" s="3" t="s">
        <v>1259</v>
      </c>
      <c r="M41" s="3" t="s">
        <v>1259</v>
      </c>
      <c r="N41" s="3" t="s">
        <v>1259</v>
      </c>
      <c r="O41" s="3" t="s">
        <v>1259</v>
      </c>
      <c r="P41" s="3" t="s">
        <v>1259</v>
      </c>
      <c r="Q41" s="3" t="s">
        <v>1259</v>
      </c>
      <c r="R41" s="3" t="s">
        <v>1259</v>
      </c>
      <c r="S41" s="3" t="s">
        <v>1259</v>
      </c>
      <c r="T41" s="3" t="s">
        <v>1259</v>
      </c>
      <c r="U41" s="3" t="s">
        <v>1259</v>
      </c>
      <c r="V41" s="3" t="s">
        <v>1259</v>
      </c>
      <c r="W41" s="3" t="s">
        <v>1259</v>
      </c>
      <c r="X41" s="3" t="s">
        <v>1259</v>
      </c>
      <c r="Y41" s="3" t="s">
        <v>1259</v>
      </c>
      <c r="Z41" s="3" t="s">
        <v>1259</v>
      </c>
      <c r="AA41" s="3" t="s">
        <v>1259</v>
      </c>
      <c r="AB41" s="3" t="s">
        <v>1259</v>
      </c>
      <c r="AC41" s="3" t="s">
        <v>1259</v>
      </c>
      <c r="AD41" s="3" t="s">
        <v>1259</v>
      </c>
      <c r="AE41" s="3" t="s">
        <v>1259</v>
      </c>
      <c r="AF41" s="3" t="s">
        <v>1259</v>
      </c>
      <c r="AG41" s="3" t="s">
        <v>1259</v>
      </c>
      <c r="AH41" s="3" t="s">
        <v>1259</v>
      </c>
      <c r="AI41" s="3" t="s">
        <v>1259</v>
      </c>
      <c r="AJ41" s="3" t="s">
        <v>1259</v>
      </c>
      <c r="AK41" s="3" t="s">
        <v>1259</v>
      </c>
      <c r="AL41" s="3" t="s">
        <v>1259</v>
      </c>
      <c r="AM41" s="3" t="s">
        <v>1259</v>
      </c>
      <c r="AN41" s="3" t="s">
        <v>1259</v>
      </c>
      <c r="AO41" s="3" t="s">
        <v>1259</v>
      </c>
      <c r="AP41" s="3" t="s">
        <v>1259</v>
      </c>
      <c r="AQ41" s="3" t="s">
        <v>1259</v>
      </c>
      <c r="AR41" s="3" t="s">
        <v>1259</v>
      </c>
      <c r="AS41" s="3" t="s">
        <v>1259</v>
      </c>
      <c r="AT41" s="3" t="s">
        <v>1259</v>
      </c>
      <c r="AU41" s="3" t="s">
        <v>1259</v>
      </c>
      <c r="AV41" s="3" t="s">
        <v>1259</v>
      </c>
      <c r="AW41" s="3" t="s">
        <v>1259</v>
      </c>
      <c r="AX41" s="3" t="s">
        <v>1259</v>
      </c>
      <c r="AY41" s="3" t="s">
        <v>1259</v>
      </c>
      <c r="AZ41" s="3" t="s">
        <v>1259</v>
      </c>
      <c r="BA41" s="3" t="s">
        <v>1259</v>
      </c>
      <c r="BB41" s="3" t="s">
        <v>1259</v>
      </c>
      <c r="BC41" s="3" t="s">
        <v>1259</v>
      </c>
      <c r="BD41" s="3" t="s">
        <v>1259</v>
      </c>
      <c r="BE41" s="3" t="s">
        <v>1259</v>
      </c>
      <c r="BF41" s="3" t="s">
        <v>1259</v>
      </c>
      <c r="BG41" s="3" t="s">
        <v>1259</v>
      </c>
      <c r="BH41" s="3" t="s">
        <v>1259</v>
      </c>
      <c r="BI41" s="3" t="s">
        <v>1259</v>
      </c>
      <c r="BJ41" s="3" t="s">
        <v>1259</v>
      </c>
      <c r="BK41" s="3" t="s">
        <v>1259</v>
      </c>
      <c r="BL41" s="3" t="s">
        <v>1259</v>
      </c>
      <c r="BM41" s="3" t="s">
        <v>1259</v>
      </c>
      <c r="BN41" s="3" t="s">
        <v>1259</v>
      </c>
      <c r="BO41" s="3" t="s">
        <v>1259</v>
      </c>
      <c r="BP41" s="3" t="s">
        <v>1259</v>
      </c>
      <c r="BQ41" s="3" t="s">
        <v>1259</v>
      </c>
      <c r="BR41" s="3" t="s">
        <v>1259</v>
      </c>
      <c r="BS41" s="3" t="s">
        <v>1259</v>
      </c>
      <c r="BT41" s="3" t="s">
        <v>1259</v>
      </c>
      <c r="BU41" s="3" t="s">
        <v>1259</v>
      </c>
      <c r="BV41" s="3" t="s">
        <v>1259</v>
      </c>
      <c r="BW41" s="3" t="s">
        <v>1259</v>
      </c>
      <c r="BX41" s="3" t="s">
        <v>1259</v>
      </c>
      <c r="BY41" s="3" t="s">
        <v>1259</v>
      </c>
      <c r="BZ41" s="3" t="s">
        <v>1259</v>
      </c>
      <c r="CA41" s="3" t="s">
        <v>1259</v>
      </c>
      <c r="CB41" s="3" t="s">
        <v>1259</v>
      </c>
      <c r="CC41" s="3" t="s">
        <v>1259</v>
      </c>
      <c r="CD41" s="3" t="s">
        <v>1259</v>
      </c>
      <c r="CE41" s="3" t="s">
        <v>1259</v>
      </c>
      <c r="CF41" s="3" t="s">
        <v>1259</v>
      </c>
      <c r="CG41" s="3" t="s">
        <v>1259</v>
      </c>
      <c r="CH41" s="3" t="s">
        <v>1259</v>
      </c>
      <c r="CI41" s="3" t="s">
        <v>1259</v>
      </c>
      <c r="CJ41" s="3" t="s">
        <v>1259</v>
      </c>
      <c r="CK41" s="3" t="s">
        <v>1259</v>
      </c>
      <c r="CL41" s="3" t="s">
        <v>1259</v>
      </c>
      <c r="CM41" s="3" t="s">
        <v>1259</v>
      </c>
      <c r="CN41" s="3" t="s">
        <v>1259</v>
      </c>
      <c r="CO41" s="3" t="s">
        <v>1259</v>
      </c>
      <c r="CP41" s="3" t="s">
        <v>1259</v>
      </c>
      <c r="CQ41" s="3" t="s">
        <v>1259</v>
      </c>
      <c r="CR41" s="3" t="s">
        <v>1259</v>
      </c>
      <c r="CS41" s="3" t="s">
        <v>1259</v>
      </c>
      <c r="CT41" s="3" t="s">
        <v>1259</v>
      </c>
      <c r="CU41" s="3" t="s">
        <v>1259</v>
      </c>
      <c r="CV41" s="3" t="s">
        <v>1259</v>
      </c>
      <c r="CW41" s="3" t="s">
        <v>1259</v>
      </c>
      <c r="CX41" s="3" t="s">
        <v>1259</v>
      </c>
      <c r="CY41" s="3" t="s">
        <v>1259</v>
      </c>
      <c r="CZ41" s="3" t="s">
        <v>1259</v>
      </c>
      <c r="DA41" s="3" t="s">
        <v>1259</v>
      </c>
      <c r="DB41" s="3" t="s">
        <v>1259</v>
      </c>
      <c r="DC41" s="3" t="s">
        <v>1259</v>
      </c>
      <c r="DD41" s="3" t="s">
        <v>1259</v>
      </c>
      <c r="DE41" s="3" t="s">
        <v>1259</v>
      </c>
      <c r="DF41" s="3" t="s">
        <v>1259</v>
      </c>
      <c r="DG41" s="3" t="s">
        <v>1259</v>
      </c>
      <c r="DH41" s="3" t="s">
        <v>1259</v>
      </c>
      <c r="DI41" s="3" t="s">
        <v>1259</v>
      </c>
      <c r="DJ41" s="3" t="s">
        <v>1259</v>
      </c>
      <c r="DK41" s="3" t="s">
        <v>1259</v>
      </c>
      <c r="DL41" s="3" t="s">
        <v>1259</v>
      </c>
      <c r="DM41" s="3" t="s">
        <v>1259</v>
      </c>
      <c r="DN41" s="3" t="s">
        <v>1259</v>
      </c>
      <c r="DO41" s="3" t="s">
        <v>1259</v>
      </c>
      <c r="DP41" s="3" t="s">
        <v>1259</v>
      </c>
      <c r="DQ41" s="3" t="s">
        <v>1259</v>
      </c>
      <c r="DR41" s="3" t="s">
        <v>1259</v>
      </c>
      <c r="DS41" s="3" t="s">
        <v>1259</v>
      </c>
      <c r="DT41" s="3" t="s">
        <v>1259</v>
      </c>
      <c r="DU41" s="3" t="s">
        <v>1259</v>
      </c>
      <c r="DV41" s="3" t="s">
        <v>1259</v>
      </c>
      <c r="DW41" s="3" t="s">
        <v>1259</v>
      </c>
      <c r="DX41" s="3" t="s">
        <v>1259</v>
      </c>
      <c r="DY41" s="3" t="s">
        <v>1259</v>
      </c>
      <c r="DZ41" s="3" t="s">
        <v>1259</v>
      </c>
      <c r="EA41" s="3" t="s">
        <v>1259</v>
      </c>
      <c r="EB41" s="3" t="s">
        <v>1259</v>
      </c>
      <c r="EC41" s="3" t="s">
        <v>1259</v>
      </c>
      <c r="ED41" s="3" t="s">
        <v>1259</v>
      </c>
      <c r="EE41" s="3" t="s">
        <v>1259</v>
      </c>
      <c r="EF41" s="3" t="s">
        <v>1259</v>
      </c>
      <c r="EG41" s="3" t="s">
        <v>1259</v>
      </c>
      <c r="EH41" s="3" t="s">
        <v>1259</v>
      </c>
      <c r="EI41" s="3" t="s">
        <v>1259</v>
      </c>
      <c r="EJ41" s="3" t="s">
        <v>1259</v>
      </c>
      <c r="EK41" s="3" t="s">
        <v>1259</v>
      </c>
      <c r="EL41" s="3" t="s">
        <v>1259</v>
      </c>
      <c r="EM41" s="3" t="s">
        <v>1259</v>
      </c>
      <c r="EN41" s="3" t="s">
        <v>1259</v>
      </c>
      <c r="EO41" s="3" t="s">
        <v>1259</v>
      </c>
      <c r="EP41" s="3" t="s">
        <v>1259</v>
      </c>
      <c r="EQ41" s="3" t="s">
        <v>1259</v>
      </c>
      <c r="ER41" s="3" t="s">
        <v>1259</v>
      </c>
      <c r="ES41" s="3" t="s">
        <v>1259</v>
      </c>
      <c r="ET41" s="3" t="s">
        <v>1259</v>
      </c>
      <c r="EU41" s="3" t="s">
        <v>1259</v>
      </c>
      <c r="EV41" s="3" t="s">
        <v>1259</v>
      </c>
      <c r="EW41" s="3" t="s">
        <v>1259</v>
      </c>
      <c r="EX41" s="3" t="s">
        <v>1259</v>
      </c>
      <c r="EY41" s="3" t="s">
        <v>1259</v>
      </c>
      <c r="EZ41" s="3" t="s">
        <v>1259</v>
      </c>
      <c r="FA41" s="3" t="s">
        <v>1259</v>
      </c>
      <c r="FB41" s="3" t="s">
        <v>1259</v>
      </c>
      <c r="FC41" s="3" t="s">
        <v>1259</v>
      </c>
      <c r="FD41" s="3" t="s">
        <v>1259</v>
      </c>
      <c r="FE41" s="3" t="s">
        <v>1259</v>
      </c>
      <c r="FF41" s="3" t="s">
        <v>1259</v>
      </c>
      <c r="FG41" s="3" t="s">
        <v>1259</v>
      </c>
      <c r="FH41" s="3" t="s">
        <v>1259</v>
      </c>
      <c r="FI41" s="3" t="s">
        <v>1259</v>
      </c>
      <c r="FJ41" s="3" t="s">
        <v>1259</v>
      </c>
      <c r="FK41" s="3" t="s">
        <v>1259</v>
      </c>
      <c r="FL41" s="3" t="s">
        <v>1259</v>
      </c>
      <c r="FM41" s="3" t="s">
        <v>1259</v>
      </c>
      <c r="FN41" s="3" t="s">
        <v>1259</v>
      </c>
      <c r="FO41" s="3" t="s">
        <v>1259</v>
      </c>
      <c r="FP41" s="3" t="s">
        <v>1259</v>
      </c>
      <c r="FQ41" s="3" t="s">
        <v>1259</v>
      </c>
      <c r="FR41" s="3" t="s">
        <v>1259</v>
      </c>
      <c r="FS41" s="3" t="s">
        <v>1259</v>
      </c>
      <c r="FT41" s="3" t="s">
        <v>1259</v>
      </c>
      <c r="FU41" s="3" t="s">
        <v>1259</v>
      </c>
      <c r="FV41" s="3" t="s">
        <v>1259</v>
      </c>
      <c r="FW41" s="3" t="s">
        <v>1259</v>
      </c>
      <c r="FX41" s="3" t="s">
        <v>1259</v>
      </c>
      <c r="FY41" s="3" t="s">
        <v>1259</v>
      </c>
      <c r="FZ41" s="3" t="s">
        <v>1259</v>
      </c>
      <c r="GA41" s="3" t="s">
        <v>1259</v>
      </c>
      <c r="GB41" s="3" t="s">
        <v>1259</v>
      </c>
      <c r="GC41" s="3" t="s">
        <v>1259</v>
      </c>
      <c r="GD41" s="3" t="s">
        <v>1259</v>
      </c>
      <c r="GE41" s="3" t="s">
        <v>1259</v>
      </c>
      <c r="GF41" s="3" t="s">
        <v>1259</v>
      </c>
      <c r="GG41" s="3" t="s">
        <v>1259</v>
      </c>
      <c r="GH41" s="3" t="s">
        <v>1259</v>
      </c>
      <c r="GI41" s="3" t="s">
        <v>1259</v>
      </c>
      <c r="GJ41" s="3" t="s">
        <v>1259</v>
      </c>
      <c r="GK41" s="3" t="s">
        <v>1259</v>
      </c>
      <c r="GL41" s="3" t="s">
        <v>1259</v>
      </c>
      <c r="GM41" s="3" t="s">
        <v>1259</v>
      </c>
      <c r="GN41" s="3" t="s">
        <v>1259</v>
      </c>
      <c r="GO41" s="3" t="s">
        <v>1259</v>
      </c>
      <c r="GP41" s="3" t="s">
        <v>1259</v>
      </c>
      <c r="GQ41" s="3" t="s">
        <v>1259</v>
      </c>
      <c r="GR41" s="3" t="s">
        <v>1259</v>
      </c>
      <c r="GS41" s="3" t="s">
        <v>1259</v>
      </c>
      <c r="GT41" s="3" t="s">
        <v>1259</v>
      </c>
      <c r="GU41" s="3" t="s">
        <v>1259</v>
      </c>
      <c r="GV41" s="3" t="s">
        <v>1259</v>
      </c>
      <c r="GW41" s="3" t="s">
        <v>1259</v>
      </c>
      <c r="GX41" s="3" t="s">
        <v>1259</v>
      </c>
      <c r="GY41" s="3" t="s">
        <v>1259</v>
      </c>
      <c r="GZ41" s="3" t="s">
        <v>1259</v>
      </c>
      <c r="HA41" s="3" t="s">
        <v>1259</v>
      </c>
      <c r="HB41" s="3" t="s">
        <v>1259</v>
      </c>
      <c r="HC41" s="3" t="s">
        <v>1259</v>
      </c>
      <c r="HD41" s="3" t="s">
        <v>1259</v>
      </c>
      <c r="HE41" s="3" t="s">
        <v>1259</v>
      </c>
      <c r="HF41" s="3" t="s">
        <v>1259</v>
      </c>
      <c r="HG41" s="3" t="s">
        <v>1259</v>
      </c>
      <c r="HH41" s="3" t="s">
        <v>1259</v>
      </c>
      <c r="HI41" s="3" t="s">
        <v>1259</v>
      </c>
      <c r="HJ41" s="3" t="s">
        <v>1259</v>
      </c>
      <c r="HK41" s="3" t="s">
        <v>1259</v>
      </c>
      <c r="HL41" s="3" t="s">
        <v>1259</v>
      </c>
      <c r="HM41" s="3" t="s">
        <v>1259</v>
      </c>
      <c r="HN41" s="3" t="s">
        <v>1259</v>
      </c>
      <c r="HO41" s="3" t="s">
        <v>1259</v>
      </c>
      <c r="HP41" s="3" t="s">
        <v>1259</v>
      </c>
      <c r="HQ41" s="3" t="s">
        <v>1259</v>
      </c>
      <c r="HR41" s="3" t="s">
        <v>1259</v>
      </c>
      <c r="HS41" s="3" t="s">
        <v>1259</v>
      </c>
    </row>
    <row r="42" spans="1:227" x14ac:dyDescent="0.25">
      <c r="A42" s="4">
        <v>23650</v>
      </c>
      <c r="B42" s="3" t="s">
        <v>1259</v>
      </c>
      <c r="C42" s="3" t="s">
        <v>1259</v>
      </c>
      <c r="D42" s="3" t="s">
        <v>1259</v>
      </c>
      <c r="E42" s="3" t="s">
        <v>1259</v>
      </c>
      <c r="F42" s="3" t="s">
        <v>1259</v>
      </c>
      <c r="G42" s="3" t="s">
        <v>1259</v>
      </c>
      <c r="H42" s="3" t="s">
        <v>1259</v>
      </c>
      <c r="I42" s="3" t="s">
        <v>1259</v>
      </c>
      <c r="J42" s="3" t="s">
        <v>1259</v>
      </c>
      <c r="K42" s="3" t="s">
        <v>1259</v>
      </c>
      <c r="L42" s="3" t="s">
        <v>1259</v>
      </c>
      <c r="M42" s="3" t="s">
        <v>1259</v>
      </c>
      <c r="N42" s="3" t="s">
        <v>1259</v>
      </c>
      <c r="O42" s="3" t="s">
        <v>1259</v>
      </c>
      <c r="P42" s="3" t="s">
        <v>1259</v>
      </c>
      <c r="Q42" s="3" t="s">
        <v>1259</v>
      </c>
      <c r="R42" s="3" t="s">
        <v>1259</v>
      </c>
      <c r="S42" s="3" t="s">
        <v>1259</v>
      </c>
      <c r="T42" s="3" t="s">
        <v>1259</v>
      </c>
      <c r="U42" s="3" t="s">
        <v>1259</v>
      </c>
      <c r="V42" s="3" t="s">
        <v>1259</v>
      </c>
      <c r="W42" s="3" t="s">
        <v>1259</v>
      </c>
      <c r="X42" s="3" t="s">
        <v>1259</v>
      </c>
      <c r="Y42" s="3" t="s">
        <v>1259</v>
      </c>
      <c r="Z42" s="3" t="s">
        <v>1259</v>
      </c>
      <c r="AA42" s="3" t="s">
        <v>1259</v>
      </c>
      <c r="AB42" s="3" t="s">
        <v>1259</v>
      </c>
      <c r="AC42" s="3" t="s">
        <v>1259</v>
      </c>
      <c r="AD42" s="3" t="s">
        <v>1259</v>
      </c>
      <c r="AE42" s="3" t="s">
        <v>1259</v>
      </c>
      <c r="AF42" s="3" t="s">
        <v>1259</v>
      </c>
      <c r="AG42" s="3" t="s">
        <v>1259</v>
      </c>
      <c r="AH42" s="3" t="s">
        <v>1259</v>
      </c>
      <c r="AI42" s="3" t="s">
        <v>1259</v>
      </c>
      <c r="AJ42" s="3" t="s">
        <v>1259</v>
      </c>
      <c r="AK42" s="3" t="s">
        <v>1259</v>
      </c>
      <c r="AL42" s="3" t="s">
        <v>1259</v>
      </c>
      <c r="AM42" s="3" t="s">
        <v>1259</v>
      </c>
      <c r="AN42" s="3" t="s">
        <v>1259</v>
      </c>
      <c r="AO42" s="3" t="s">
        <v>1259</v>
      </c>
      <c r="AP42" s="3" t="s">
        <v>1259</v>
      </c>
      <c r="AQ42" s="3" t="s">
        <v>1259</v>
      </c>
      <c r="AR42" s="3" t="s">
        <v>1259</v>
      </c>
      <c r="AS42" s="3" t="s">
        <v>1259</v>
      </c>
      <c r="AT42" s="3" t="s">
        <v>1259</v>
      </c>
      <c r="AU42" s="3" t="s">
        <v>1259</v>
      </c>
      <c r="AV42" s="3" t="s">
        <v>1259</v>
      </c>
      <c r="AW42" s="3" t="s">
        <v>1259</v>
      </c>
      <c r="AX42" s="3" t="s">
        <v>1259</v>
      </c>
      <c r="AY42" s="3" t="s">
        <v>1259</v>
      </c>
      <c r="AZ42" s="3" t="s">
        <v>1259</v>
      </c>
      <c r="BA42" s="3" t="s">
        <v>1259</v>
      </c>
      <c r="BB42" s="3" t="s">
        <v>1259</v>
      </c>
      <c r="BC42" s="3" t="s">
        <v>1259</v>
      </c>
      <c r="BD42" s="3" t="s">
        <v>1259</v>
      </c>
      <c r="BE42" s="3" t="s">
        <v>1259</v>
      </c>
      <c r="BF42" s="3" t="s">
        <v>1259</v>
      </c>
      <c r="BG42" s="3" t="s">
        <v>1259</v>
      </c>
      <c r="BH42" s="3" t="s">
        <v>1259</v>
      </c>
      <c r="BI42" s="3" t="s">
        <v>1259</v>
      </c>
      <c r="BJ42" s="3" t="s">
        <v>1259</v>
      </c>
      <c r="BK42" s="3" t="s">
        <v>1259</v>
      </c>
      <c r="BL42" s="3" t="s">
        <v>1259</v>
      </c>
      <c r="BM42" s="3" t="s">
        <v>1259</v>
      </c>
      <c r="BN42" s="3" t="s">
        <v>1259</v>
      </c>
      <c r="BO42" s="3" t="s">
        <v>1259</v>
      </c>
      <c r="BP42" s="3" t="s">
        <v>1259</v>
      </c>
      <c r="BQ42" s="3" t="s">
        <v>1259</v>
      </c>
      <c r="BR42" s="3" t="s">
        <v>1259</v>
      </c>
      <c r="BS42" s="3" t="s">
        <v>1259</v>
      </c>
      <c r="BT42" s="3" t="s">
        <v>1259</v>
      </c>
      <c r="BU42" s="3" t="s">
        <v>1259</v>
      </c>
      <c r="BV42" s="3" t="s">
        <v>1259</v>
      </c>
      <c r="BW42" s="3" t="s">
        <v>1259</v>
      </c>
      <c r="BX42" s="3" t="s">
        <v>1259</v>
      </c>
      <c r="BY42" s="3" t="s">
        <v>1259</v>
      </c>
      <c r="BZ42" s="3" t="s">
        <v>1259</v>
      </c>
      <c r="CA42" s="3" t="s">
        <v>1259</v>
      </c>
      <c r="CB42" s="3" t="s">
        <v>1259</v>
      </c>
      <c r="CC42" s="3" t="s">
        <v>1259</v>
      </c>
      <c r="CD42" s="3" t="s">
        <v>1259</v>
      </c>
      <c r="CE42" s="3" t="s">
        <v>1259</v>
      </c>
      <c r="CF42" s="3" t="s">
        <v>1259</v>
      </c>
      <c r="CG42" s="3" t="s">
        <v>1259</v>
      </c>
      <c r="CH42" s="3" t="s">
        <v>1259</v>
      </c>
      <c r="CI42" s="3" t="s">
        <v>1259</v>
      </c>
      <c r="CJ42" s="3" t="s">
        <v>1259</v>
      </c>
      <c r="CK42" s="3" t="s">
        <v>1259</v>
      </c>
      <c r="CL42" s="3" t="s">
        <v>1259</v>
      </c>
      <c r="CM42" s="3" t="s">
        <v>1259</v>
      </c>
      <c r="CN42" s="3" t="s">
        <v>1259</v>
      </c>
      <c r="CO42" s="3" t="s">
        <v>1259</v>
      </c>
      <c r="CP42" s="3" t="s">
        <v>1259</v>
      </c>
      <c r="CQ42" s="3" t="s">
        <v>1259</v>
      </c>
      <c r="CR42" s="3" t="s">
        <v>1259</v>
      </c>
      <c r="CS42" s="3" t="s">
        <v>1259</v>
      </c>
      <c r="CT42" s="3" t="s">
        <v>1259</v>
      </c>
      <c r="CU42" s="3" t="s">
        <v>1259</v>
      </c>
      <c r="CV42" s="3" t="s">
        <v>1259</v>
      </c>
      <c r="CW42" s="3" t="s">
        <v>1259</v>
      </c>
      <c r="CX42" s="3" t="s">
        <v>1259</v>
      </c>
      <c r="CY42" s="3" t="s">
        <v>1259</v>
      </c>
      <c r="CZ42" s="3" t="s">
        <v>1259</v>
      </c>
      <c r="DA42" s="3" t="s">
        <v>1259</v>
      </c>
      <c r="DB42" s="3" t="s">
        <v>1259</v>
      </c>
      <c r="DC42" s="3" t="s">
        <v>1259</v>
      </c>
      <c r="DD42" s="3" t="s">
        <v>1259</v>
      </c>
      <c r="DE42" s="3" t="s">
        <v>1259</v>
      </c>
      <c r="DF42" s="3" t="s">
        <v>1259</v>
      </c>
      <c r="DG42" s="3" t="s">
        <v>1259</v>
      </c>
      <c r="DH42" s="3" t="s">
        <v>1259</v>
      </c>
      <c r="DI42" s="3" t="s">
        <v>1259</v>
      </c>
      <c r="DJ42" s="3" t="s">
        <v>1259</v>
      </c>
      <c r="DK42" s="3" t="s">
        <v>1259</v>
      </c>
      <c r="DL42" s="3" t="s">
        <v>1259</v>
      </c>
      <c r="DM42" s="3" t="s">
        <v>1259</v>
      </c>
      <c r="DN42" s="3" t="s">
        <v>1259</v>
      </c>
      <c r="DO42" s="3" t="s">
        <v>1259</v>
      </c>
      <c r="DP42" s="3" t="s">
        <v>1259</v>
      </c>
      <c r="DQ42" s="3" t="s">
        <v>1259</v>
      </c>
      <c r="DR42" s="3" t="s">
        <v>1259</v>
      </c>
      <c r="DS42" s="3" t="s">
        <v>1259</v>
      </c>
      <c r="DT42" s="3" t="s">
        <v>1259</v>
      </c>
      <c r="DU42" s="3" t="s">
        <v>1259</v>
      </c>
      <c r="DV42" s="3" t="s">
        <v>1259</v>
      </c>
      <c r="DW42" s="3" t="s">
        <v>1259</v>
      </c>
      <c r="DX42" s="3" t="s">
        <v>1259</v>
      </c>
      <c r="DY42" s="3" t="s">
        <v>1259</v>
      </c>
      <c r="DZ42" s="3" t="s">
        <v>1259</v>
      </c>
      <c r="EA42" s="3" t="s">
        <v>1259</v>
      </c>
      <c r="EB42" s="3" t="s">
        <v>1259</v>
      </c>
      <c r="EC42" s="3" t="s">
        <v>1259</v>
      </c>
      <c r="ED42" s="3" t="s">
        <v>1259</v>
      </c>
      <c r="EE42" s="3" t="s">
        <v>1259</v>
      </c>
      <c r="EF42" s="3" t="s">
        <v>1259</v>
      </c>
      <c r="EG42" s="3" t="s">
        <v>1259</v>
      </c>
      <c r="EH42" s="3" t="s">
        <v>1259</v>
      </c>
      <c r="EI42" s="3" t="s">
        <v>1259</v>
      </c>
      <c r="EJ42" s="3" t="s">
        <v>1259</v>
      </c>
      <c r="EK42" s="3" t="s">
        <v>1259</v>
      </c>
      <c r="EL42" s="3" t="s">
        <v>1259</v>
      </c>
      <c r="EM42" s="3" t="s">
        <v>1259</v>
      </c>
      <c r="EN42" s="3" t="s">
        <v>1259</v>
      </c>
      <c r="EO42" s="3" t="s">
        <v>1259</v>
      </c>
      <c r="EP42" s="204">
        <v>10.6</v>
      </c>
      <c r="EQ42" s="205">
        <v>27.6</v>
      </c>
      <c r="ER42" s="206">
        <v>10.1</v>
      </c>
      <c r="ES42" s="207">
        <v>21.9</v>
      </c>
      <c r="ET42" s="3" t="s">
        <v>1259</v>
      </c>
      <c r="EU42" s="3" t="s">
        <v>1259</v>
      </c>
      <c r="EV42" s="3" t="s">
        <v>1259</v>
      </c>
      <c r="EW42" s="3" t="s">
        <v>1259</v>
      </c>
      <c r="EX42" s="3" t="s">
        <v>1259</v>
      </c>
      <c r="EY42" s="3" t="s">
        <v>1259</v>
      </c>
      <c r="EZ42" s="3" t="s">
        <v>1259</v>
      </c>
      <c r="FA42" s="3" t="s">
        <v>1259</v>
      </c>
      <c r="FB42" s="3" t="s">
        <v>1259</v>
      </c>
      <c r="FC42" s="3" t="s">
        <v>1259</v>
      </c>
      <c r="FD42" s="3" t="s">
        <v>1259</v>
      </c>
      <c r="FE42" s="3" t="s">
        <v>1259</v>
      </c>
      <c r="FF42" s="3" t="s">
        <v>1259</v>
      </c>
      <c r="FG42" s="3" t="s">
        <v>1259</v>
      </c>
      <c r="FH42" s="3" t="s">
        <v>1259</v>
      </c>
      <c r="FI42" s="3" t="s">
        <v>1259</v>
      </c>
      <c r="FJ42" s="3" t="s">
        <v>1259</v>
      </c>
      <c r="FK42" s="3" t="s">
        <v>1259</v>
      </c>
      <c r="FL42" s="3" t="s">
        <v>1259</v>
      </c>
      <c r="FM42" s="3" t="s">
        <v>1259</v>
      </c>
      <c r="FN42" s="3" t="s">
        <v>1259</v>
      </c>
      <c r="FO42" s="3" t="s">
        <v>1259</v>
      </c>
      <c r="FP42" s="3" t="s">
        <v>1259</v>
      </c>
      <c r="FQ42" s="3" t="s">
        <v>1259</v>
      </c>
      <c r="FR42" s="3" t="s">
        <v>1259</v>
      </c>
      <c r="FS42" s="3" t="s">
        <v>1259</v>
      </c>
      <c r="FT42" s="3" t="s">
        <v>1259</v>
      </c>
      <c r="FU42" s="3" t="s">
        <v>1259</v>
      </c>
      <c r="FV42" s="3" t="s">
        <v>1259</v>
      </c>
      <c r="FW42" s="3" t="s">
        <v>1259</v>
      </c>
      <c r="FX42" s="3" t="s">
        <v>1259</v>
      </c>
      <c r="FY42" s="3" t="s">
        <v>1259</v>
      </c>
      <c r="FZ42" s="3" t="s">
        <v>1259</v>
      </c>
      <c r="GA42" s="3" t="s">
        <v>1259</v>
      </c>
      <c r="GB42" s="3" t="s">
        <v>1259</v>
      </c>
      <c r="GC42" s="3" t="s">
        <v>1259</v>
      </c>
      <c r="GD42" s="3" t="s">
        <v>1259</v>
      </c>
      <c r="GE42" s="3" t="s">
        <v>1259</v>
      </c>
      <c r="GF42" s="3" t="s">
        <v>1259</v>
      </c>
      <c r="GG42" s="3" t="s">
        <v>1259</v>
      </c>
      <c r="GH42" s="3" t="s">
        <v>1259</v>
      </c>
      <c r="GI42" s="3" t="s">
        <v>1259</v>
      </c>
      <c r="GJ42" s="3" t="s">
        <v>1259</v>
      </c>
      <c r="GK42" s="3" t="s">
        <v>1259</v>
      </c>
      <c r="GL42" s="3" t="s">
        <v>1259</v>
      </c>
      <c r="GM42" s="3" t="s">
        <v>1259</v>
      </c>
      <c r="GN42" s="3" t="s">
        <v>1259</v>
      </c>
      <c r="GO42" s="3" t="s">
        <v>1259</v>
      </c>
      <c r="GP42" s="3" t="s">
        <v>1259</v>
      </c>
      <c r="GQ42" s="3" t="s">
        <v>1259</v>
      </c>
      <c r="GR42" s="3" t="s">
        <v>1259</v>
      </c>
      <c r="GS42" s="3" t="s">
        <v>1259</v>
      </c>
      <c r="GT42" s="3" t="s">
        <v>1259</v>
      </c>
      <c r="GU42" s="3" t="s">
        <v>1259</v>
      </c>
      <c r="GV42" s="3" t="s">
        <v>1259</v>
      </c>
      <c r="GW42" s="3" t="s">
        <v>1259</v>
      </c>
      <c r="GX42" s="3" t="s">
        <v>1259</v>
      </c>
      <c r="GY42" s="3" t="s">
        <v>1259</v>
      </c>
      <c r="GZ42" s="3" t="s">
        <v>1259</v>
      </c>
      <c r="HA42" s="3" t="s">
        <v>1259</v>
      </c>
      <c r="HB42" s="3" t="s">
        <v>1259</v>
      </c>
      <c r="HC42" s="3" t="s">
        <v>1259</v>
      </c>
      <c r="HD42" s="3" t="s">
        <v>1259</v>
      </c>
      <c r="HE42" s="3" t="s">
        <v>1259</v>
      </c>
      <c r="HF42" s="3" t="s">
        <v>1259</v>
      </c>
      <c r="HG42" s="3" t="s">
        <v>1259</v>
      </c>
      <c r="HH42" s="3" t="s">
        <v>1259</v>
      </c>
      <c r="HI42" s="3" t="s">
        <v>1259</v>
      </c>
      <c r="HJ42" s="3" t="s">
        <v>1259</v>
      </c>
      <c r="HK42" s="3" t="s">
        <v>1259</v>
      </c>
      <c r="HL42" s="3" t="s">
        <v>1259</v>
      </c>
      <c r="HM42" s="3" t="s">
        <v>1259</v>
      </c>
      <c r="HN42" s="3" t="s">
        <v>1259</v>
      </c>
      <c r="HO42" s="3" t="s">
        <v>1259</v>
      </c>
      <c r="HP42" s="3" t="s">
        <v>1259</v>
      </c>
      <c r="HQ42" s="3" t="s">
        <v>1259</v>
      </c>
      <c r="HR42" s="3" t="s">
        <v>1259</v>
      </c>
      <c r="HS42" s="3" t="s">
        <v>1259</v>
      </c>
    </row>
    <row r="43" spans="1:227" x14ac:dyDescent="0.25">
      <c r="A43" s="4">
        <v>23742</v>
      </c>
      <c r="B43" s="3" t="s">
        <v>1259</v>
      </c>
      <c r="C43" s="3" t="s">
        <v>1259</v>
      </c>
      <c r="D43" s="3" t="s">
        <v>1259</v>
      </c>
      <c r="E43" s="3" t="s">
        <v>1259</v>
      </c>
      <c r="F43" s="3" t="s">
        <v>1259</v>
      </c>
      <c r="G43" s="3" t="s">
        <v>1259</v>
      </c>
      <c r="H43" s="3" t="s">
        <v>1259</v>
      </c>
      <c r="I43" s="3" t="s">
        <v>1259</v>
      </c>
      <c r="J43" s="3" t="s">
        <v>1259</v>
      </c>
      <c r="K43" s="3" t="s">
        <v>1259</v>
      </c>
      <c r="L43" s="3" t="s">
        <v>1259</v>
      </c>
      <c r="M43" s="3" t="s">
        <v>1259</v>
      </c>
      <c r="N43" s="3" t="s">
        <v>1259</v>
      </c>
      <c r="O43" s="3" t="s">
        <v>1259</v>
      </c>
      <c r="P43" s="3" t="s">
        <v>1259</v>
      </c>
      <c r="Q43" s="3" t="s">
        <v>1259</v>
      </c>
      <c r="R43" s="3" t="s">
        <v>1259</v>
      </c>
      <c r="S43" s="3" t="s">
        <v>1259</v>
      </c>
      <c r="T43" s="3" t="s">
        <v>1259</v>
      </c>
      <c r="U43" s="3" t="s">
        <v>1259</v>
      </c>
      <c r="V43" s="3" t="s">
        <v>1259</v>
      </c>
      <c r="W43" s="3" t="s">
        <v>1259</v>
      </c>
      <c r="X43" s="3" t="s">
        <v>1259</v>
      </c>
      <c r="Y43" s="3" t="s">
        <v>1259</v>
      </c>
      <c r="Z43" s="3" t="s">
        <v>1259</v>
      </c>
      <c r="AA43" s="3" t="s">
        <v>1259</v>
      </c>
      <c r="AB43" s="3" t="s">
        <v>1259</v>
      </c>
      <c r="AC43" s="3" t="s">
        <v>1259</v>
      </c>
      <c r="AD43" s="3" t="s">
        <v>1259</v>
      </c>
      <c r="AE43" s="3" t="s">
        <v>1259</v>
      </c>
      <c r="AF43" s="3" t="s">
        <v>1259</v>
      </c>
      <c r="AG43" s="3" t="s">
        <v>1259</v>
      </c>
      <c r="AH43" s="3" t="s">
        <v>1259</v>
      </c>
      <c r="AI43" s="3" t="s">
        <v>1259</v>
      </c>
      <c r="AJ43" s="3" t="s">
        <v>1259</v>
      </c>
      <c r="AK43" s="3" t="s">
        <v>1259</v>
      </c>
      <c r="AL43" s="3" t="s">
        <v>1259</v>
      </c>
      <c r="AM43" s="3" t="s">
        <v>1259</v>
      </c>
      <c r="AN43" s="3" t="s">
        <v>1259</v>
      </c>
      <c r="AO43" s="3" t="s">
        <v>1259</v>
      </c>
      <c r="AP43" s="3" t="s">
        <v>1259</v>
      </c>
      <c r="AQ43" s="3" t="s">
        <v>1259</v>
      </c>
      <c r="AR43" s="3" t="s">
        <v>1259</v>
      </c>
      <c r="AS43" s="3" t="s">
        <v>1259</v>
      </c>
      <c r="AT43" s="3" t="s">
        <v>1259</v>
      </c>
      <c r="AU43" s="3" t="s">
        <v>1259</v>
      </c>
      <c r="AV43" s="3" t="s">
        <v>1259</v>
      </c>
      <c r="AW43" s="3" t="s">
        <v>1259</v>
      </c>
      <c r="AX43" s="3" t="s">
        <v>1259</v>
      </c>
      <c r="AY43" s="3" t="s">
        <v>1259</v>
      </c>
      <c r="AZ43" s="3" t="s">
        <v>1259</v>
      </c>
      <c r="BA43" s="3" t="s">
        <v>1259</v>
      </c>
      <c r="BB43" s="3" t="s">
        <v>1259</v>
      </c>
      <c r="BC43" s="3" t="s">
        <v>1259</v>
      </c>
      <c r="BD43" s="3" t="s">
        <v>1259</v>
      </c>
      <c r="BE43" s="3" t="s">
        <v>1259</v>
      </c>
      <c r="BF43" s="3" t="s">
        <v>1259</v>
      </c>
      <c r="BG43" s="3" t="s">
        <v>1259</v>
      </c>
      <c r="BH43" s="3" t="s">
        <v>1259</v>
      </c>
      <c r="BI43" s="3" t="s">
        <v>1259</v>
      </c>
      <c r="BJ43" s="3" t="s">
        <v>1259</v>
      </c>
      <c r="BK43" s="3" t="s">
        <v>1259</v>
      </c>
      <c r="BL43" s="3" t="s">
        <v>1259</v>
      </c>
      <c r="BM43" s="3" t="s">
        <v>1259</v>
      </c>
      <c r="BN43" s="3" t="s">
        <v>1259</v>
      </c>
      <c r="BO43" s="3" t="s">
        <v>1259</v>
      </c>
      <c r="BP43" s="3" t="s">
        <v>1259</v>
      </c>
      <c r="BQ43" s="3" t="s">
        <v>1259</v>
      </c>
      <c r="BR43" s="3" t="s">
        <v>1259</v>
      </c>
      <c r="BS43" s="3" t="s">
        <v>1259</v>
      </c>
      <c r="BT43" s="3" t="s">
        <v>1259</v>
      </c>
      <c r="BU43" s="3" t="s">
        <v>1259</v>
      </c>
      <c r="BV43" s="3" t="s">
        <v>1259</v>
      </c>
      <c r="BW43" s="3" t="s">
        <v>1259</v>
      </c>
      <c r="BX43" s="3" t="s">
        <v>1259</v>
      </c>
      <c r="BY43" s="3" t="s">
        <v>1259</v>
      </c>
      <c r="BZ43" s="3" t="s">
        <v>1259</v>
      </c>
      <c r="CA43" s="3" t="s">
        <v>1259</v>
      </c>
      <c r="CB43" s="3" t="s">
        <v>1259</v>
      </c>
      <c r="CC43" s="3" t="s">
        <v>1259</v>
      </c>
      <c r="CD43" s="3" t="s">
        <v>1259</v>
      </c>
      <c r="CE43" s="3" t="s">
        <v>1259</v>
      </c>
      <c r="CF43" s="3" t="s">
        <v>1259</v>
      </c>
      <c r="CG43" s="3" t="s">
        <v>1259</v>
      </c>
      <c r="CH43" s="3" t="s">
        <v>1259</v>
      </c>
      <c r="CI43" s="3" t="s">
        <v>1259</v>
      </c>
      <c r="CJ43" s="3" t="s">
        <v>1259</v>
      </c>
      <c r="CK43" s="3" t="s">
        <v>1259</v>
      </c>
      <c r="CL43" s="3" t="s">
        <v>1259</v>
      </c>
      <c r="CM43" s="3" t="s">
        <v>1259</v>
      </c>
      <c r="CN43" s="3" t="s">
        <v>1259</v>
      </c>
      <c r="CO43" s="3" t="s">
        <v>1259</v>
      </c>
      <c r="CP43" s="3" t="s">
        <v>1259</v>
      </c>
      <c r="CQ43" s="3" t="s">
        <v>1259</v>
      </c>
      <c r="CR43" s="3" t="s">
        <v>1259</v>
      </c>
      <c r="CS43" s="3" t="s">
        <v>1259</v>
      </c>
      <c r="CT43" s="3" t="s">
        <v>1259</v>
      </c>
      <c r="CU43" s="3" t="s">
        <v>1259</v>
      </c>
      <c r="CV43" s="3" t="s">
        <v>1259</v>
      </c>
      <c r="CW43" s="3" t="s">
        <v>1259</v>
      </c>
      <c r="CX43" s="3" t="s">
        <v>1259</v>
      </c>
      <c r="CY43" s="3" t="s">
        <v>1259</v>
      </c>
      <c r="CZ43" s="3" t="s">
        <v>1259</v>
      </c>
      <c r="DA43" s="3" t="s">
        <v>1259</v>
      </c>
      <c r="DB43" s="3" t="s">
        <v>1259</v>
      </c>
      <c r="DC43" s="3" t="s">
        <v>1259</v>
      </c>
      <c r="DD43" s="3" t="s">
        <v>1259</v>
      </c>
      <c r="DE43" s="3" t="s">
        <v>1259</v>
      </c>
      <c r="DF43" s="3" t="s">
        <v>1259</v>
      </c>
      <c r="DG43" s="3" t="s">
        <v>1259</v>
      </c>
      <c r="DH43" s="3" t="s">
        <v>1259</v>
      </c>
      <c r="DI43" s="3" t="s">
        <v>1259</v>
      </c>
      <c r="DJ43" s="3" t="s">
        <v>1259</v>
      </c>
      <c r="DK43" s="3" t="s">
        <v>1259</v>
      </c>
      <c r="DL43" s="3" t="s">
        <v>1259</v>
      </c>
      <c r="DM43" s="3" t="s">
        <v>1259</v>
      </c>
      <c r="DN43" s="3" t="s">
        <v>1259</v>
      </c>
      <c r="DO43" s="3" t="s">
        <v>1259</v>
      </c>
      <c r="DP43" s="3" t="s">
        <v>1259</v>
      </c>
      <c r="DQ43" s="3" t="s">
        <v>1259</v>
      </c>
      <c r="DR43" s="3" t="s">
        <v>1259</v>
      </c>
      <c r="DS43" s="3" t="s">
        <v>1259</v>
      </c>
      <c r="DT43" s="3" t="s">
        <v>1259</v>
      </c>
      <c r="DU43" s="3" t="s">
        <v>1259</v>
      </c>
      <c r="DV43" s="3" t="s">
        <v>1259</v>
      </c>
      <c r="DW43" s="3" t="s">
        <v>1259</v>
      </c>
      <c r="DX43" s="3" t="s">
        <v>1259</v>
      </c>
      <c r="DY43" s="3" t="s">
        <v>1259</v>
      </c>
      <c r="DZ43" s="3" t="s">
        <v>1259</v>
      </c>
      <c r="EA43" s="3" t="s">
        <v>1259</v>
      </c>
      <c r="EB43" s="3" t="s">
        <v>1259</v>
      </c>
      <c r="EC43" s="3" t="s">
        <v>1259</v>
      </c>
      <c r="ED43" s="3" t="s">
        <v>1259</v>
      </c>
      <c r="EE43" s="3" t="s">
        <v>1259</v>
      </c>
      <c r="EF43" s="3" t="s">
        <v>1259</v>
      </c>
      <c r="EG43" s="3" t="s">
        <v>1259</v>
      </c>
      <c r="EH43" s="3" t="s">
        <v>1259</v>
      </c>
      <c r="EI43" s="3" t="s">
        <v>1259</v>
      </c>
      <c r="EJ43" s="3" t="s">
        <v>1259</v>
      </c>
      <c r="EK43" s="3" t="s">
        <v>1259</v>
      </c>
      <c r="EL43" s="3" t="s">
        <v>1259</v>
      </c>
      <c r="EM43" s="3" t="s">
        <v>1259</v>
      </c>
      <c r="EN43" s="3" t="s">
        <v>1259</v>
      </c>
      <c r="EO43" s="3" t="s">
        <v>1259</v>
      </c>
      <c r="EP43" s="3" t="s">
        <v>1259</v>
      </c>
      <c r="EQ43" s="3" t="s">
        <v>1259</v>
      </c>
      <c r="ER43" s="3" t="s">
        <v>1259</v>
      </c>
      <c r="ES43" s="3" t="s">
        <v>1259</v>
      </c>
      <c r="ET43" s="3" t="s">
        <v>1259</v>
      </c>
      <c r="EU43" s="3" t="s">
        <v>1259</v>
      </c>
      <c r="EV43" s="3" t="s">
        <v>1259</v>
      </c>
      <c r="EW43" s="3" t="s">
        <v>1259</v>
      </c>
      <c r="EX43" s="3" t="s">
        <v>1259</v>
      </c>
      <c r="EY43" s="3" t="s">
        <v>1259</v>
      </c>
      <c r="EZ43" s="3" t="s">
        <v>1259</v>
      </c>
      <c r="FA43" s="3" t="s">
        <v>1259</v>
      </c>
      <c r="FB43" s="3" t="s">
        <v>1259</v>
      </c>
      <c r="FC43" s="3" t="s">
        <v>1259</v>
      </c>
      <c r="FD43" s="3" t="s">
        <v>1259</v>
      </c>
      <c r="FE43" s="3" t="s">
        <v>1259</v>
      </c>
      <c r="FF43" s="3" t="s">
        <v>1259</v>
      </c>
      <c r="FG43" s="3" t="s">
        <v>1259</v>
      </c>
      <c r="FH43" s="3" t="s">
        <v>1259</v>
      </c>
      <c r="FI43" s="3" t="s">
        <v>1259</v>
      </c>
      <c r="FJ43" s="3" t="s">
        <v>1259</v>
      </c>
      <c r="FK43" s="3" t="s">
        <v>1259</v>
      </c>
      <c r="FL43" s="3" t="s">
        <v>1259</v>
      </c>
      <c r="FM43" s="3" t="s">
        <v>1259</v>
      </c>
      <c r="FN43" s="3" t="s">
        <v>1259</v>
      </c>
      <c r="FO43" s="3" t="s">
        <v>1259</v>
      </c>
      <c r="FP43" s="3" t="s">
        <v>1259</v>
      </c>
      <c r="FQ43" s="3" t="s">
        <v>1259</v>
      </c>
      <c r="FR43" s="3" t="s">
        <v>1259</v>
      </c>
      <c r="FS43" s="3" t="s">
        <v>1259</v>
      </c>
      <c r="FT43" s="3" t="s">
        <v>1259</v>
      </c>
      <c r="FU43" s="3" t="s">
        <v>1259</v>
      </c>
      <c r="FV43" s="3" t="s">
        <v>1259</v>
      </c>
      <c r="FW43" s="3" t="s">
        <v>1259</v>
      </c>
      <c r="FX43" s="3" t="s">
        <v>1259</v>
      </c>
      <c r="FY43" s="3" t="s">
        <v>1259</v>
      </c>
      <c r="FZ43" s="3" t="s">
        <v>1259</v>
      </c>
      <c r="GA43" s="3" t="s">
        <v>1259</v>
      </c>
      <c r="GB43" s="3" t="s">
        <v>1259</v>
      </c>
      <c r="GC43" s="3" t="s">
        <v>1259</v>
      </c>
      <c r="GD43" s="3" t="s">
        <v>1259</v>
      </c>
      <c r="GE43" s="3" t="s">
        <v>1259</v>
      </c>
      <c r="GF43" s="3" t="s">
        <v>1259</v>
      </c>
      <c r="GG43" s="3" t="s">
        <v>1259</v>
      </c>
      <c r="GH43" s="3" t="s">
        <v>1259</v>
      </c>
      <c r="GI43" s="3" t="s">
        <v>1259</v>
      </c>
      <c r="GJ43" s="3" t="s">
        <v>1259</v>
      </c>
      <c r="GK43" s="3" t="s">
        <v>1259</v>
      </c>
      <c r="GL43" s="3" t="s">
        <v>1259</v>
      </c>
      <c r="GM43" s="3" t="s">
        <v>1259</v>
      </c>
      <c r="GN43" s="3" t="s">
        <v>1259</v>
      </c>
      <c r="GO43" s="3" t="s">
        <v>1259</v>
      </c>
      <c r="GP43" s="3" t="s">
        <v>1259</v>
      </c>
      <c r="GQ43" s="3" t="s">
        <v>1259</v>
      </c>
      <c r="GR43" s="3" t="s">
        <v>1259</v>
      </c>
      <c r="GS43" s="3" t="s">
        <v>1259</v>
      </c>
      <c r="GT43" s="3" t="s">
        <v>1259</v>
      </c>
      <c r="GU43" s="3" t="s">
        <v>1259</v>
      </c>
      <c r="GV43" s="3" t="s">
        <v>1259</v>
      </c>
      <c r="GW43" s="3" t="s">
        <v>1259</v>
      </c>
      <c r="GX43" s="3" t="s">
        <v>1259</v>
      </c>
      <c r="GY43" s="3" t="s">
        <v>1259</v>
      </c>
      <c r="GZ43" s="3" t="s">
        <v>1259</v>
      </c>
      <c r="HA43" s="3" t="s">
        <v>1259</v>
      </c>
      <c r="HB43" s="3" t="s">
        <v>1259</v>
      </c>
      <c r="HC43" s="3" t="s">
        <v>1259</v>
      </c>
      <c r="HD43" s="3" t="s">
        <v>1259</v>
      </c>
      <c r="HE43" s="3" t="s">
        <v>1259</v>
      </c>
      <c r="HF43" s="3" t="s">
        <v>1259</v>
      </c>
      <c r="HG43" s="3" t="s">
        <v>1259</v>
      </c>
      <c r="HH43" s="3" t="s">
        <v>1259</v>
      </c>
      <c r="HI43" s="3" t="s">
        <v>1259</v>
      </c>
      <c r="HJ43" s="3" t="s">
        <v>1259</v>
      </c>
      <c r="HK43" s="3" t="s">
        <v>1259</v>
      </c>
      <c r="HL43" s="3" t="s">
        <v>1259</v>
      </c>
      <c r="HM43" s="3" t="s">
        <v>1259</v>
      </c>
      <c r="HN43" s="3" t="s">
        <v>1259</v>
      </c>
      <c r="HO43" s="3" t="s">
        <v>1259</v>
      </c>
      <c r="HP43" s="3" t="s">
        <v>1259</v>
      </c>
      <c r="HQ43" s="3" t="s">
        <v>1259</v>
      </c>
      <c r="HR43" s="3" t="s">
        <v>1259</v>
      </c>
      <c r="HS43" s="3" t="s">
        <v>1259</v>
      </c>
    </row>
    <row r="44" spans="1:227" x14ac:dyDescent="0.25">
      <c r="A44" s="4">
        <v>23832</v>
      </c>
      <c r="B44" s="3" t="s">
        <v>1259</v>
      </c>
      <c r="C44" s="3" t="s">
        <v>1259</v>
      </c>
      <c r="D44" s="3" t="s">
        <v>1259</v>
      </c>
      <c r="E44" s="3" t="s">
        <v>1259</v>
      </c>
      <c r="F44" s="3" t="s">
        <v>1259</v>
      </c>
      <c r="G44" s="3" t="s">
        <v>1259</v>
      </c>
      <c r="H44" s="3" t="s">
        <v>1259</v>
      </c>
      <c r="I44" s="3" t="s">
        <v>1259</v>
      </c>
      <c r="J44" s="3" t="s">
        <v>1259</v>
      </c>
      <c r="K44" s="3" t="s">
        <v>1259</v>
      </c>
      <c r="L44" s="3" t="s">
        <v>1259</v>
      </c>
      <c r="M44" s="3" t="s">
        <v>1259</v>
      </c>
      <c r="N44" s="3" t="s">
        <v>1259</v>
      </c>
      <c r="O44" s="3" t="s">
        <v>1259</v>
      </c>
      <c r="P44" s="3" t="s">
        <v>1259</v>
      </c>
      <c r="Q44" s="3" t="s">
        <v>1259</v>
      </c>
      <c r="R44" s="3" t="s">
        <v>1259</v>
      </c>
      <c r="S44" s="3" t="s">
        <v>1259</v>
      </c>
      <c r="T44" s="3" t="s">
        <v>1259</v>
      </c>
      <c r="U44" s="3" t="s">
        <v>1259</v>
      </c>
      <c r="V44" s="3" t="s">
        <v>1259</v>
      </c>
      <c r="W44" s="3" t="s">
        <v>1259</v>
      </c>
      <c r="X44" s="3" t="s">
        <v>1259</v>
      </c>
      <c r="Y44" s="3" t="s">
        <v>1259</v>
      </c>
      <c r="Z44" s="3" t="s">
        <v>1259</v>
      </c>
      <c r="AA44" s="3" t="s">
        <v>1259</v>
      </c>
      <c r="AB44" s="3" t="s">
        <v>1259</v>
      </c>
      <c r="AC44" s="3" t="s">
        <v>1259</v>
      </c>
      <c r="AD44" s="3" t="s">
        <v>1259</v>
      </c>
      <c r="AE44" s="3" t="s">
        <v>1259</v>
      </c>
      <c r="AF44" s="3" t="s">
        <v>1259</v>
      </c>
      <c r="AG44" s="3" t="s">
        <v>1259</v>
      </c>
      <c r="AH44" s="3" t="s">
        <v>1259</v>
      </c>
      <c r="AI44" s="3" t="s">
        <v>1259</v>
      </c>
      <c r="AJ44" s="3" t="s">
        <v>1259</v>
      </c>
      <c r="AK44" s="3" t="s">
        <v>1259</v>
      </c>
      <c r="AL44" s="3" t="s">
        <v>1259</v>
      </c>
      <c r="AM44" s="3" t="s">
        <v>1259</v>
      </c>
      <c r="AN44" s="3" t="s">
        <v>1259</v>
      </c>
      <c r="AO44" s="3" t="s">
        <v>1259</v>
      </c>
      <c r="AP44" s="3" t="s">
        <v>1259</v>
      </c>
      <c r="AQ44" s="3" t="s">
        <v>1259</v>
      </c>
      <c r="AR44" s="3" t="s">
        <v>1259</v>
      </c>
      <c r="AS44" s="3" t="s">
        <v>1259</v>
      </c>
      <c r="AT44" s="3" t="s">
        <v>1259</v>
      </c>
      <c r="AU44" s="3" t="s">
        <v>1259</v>
      </c>
      <c r="AV44" s="3" t="s">
        <v>1259</v>
      </c>
      <c r="AW44" s="3" t="s">
        <v>1259</v>
      </c>
      <c r="AX44" s="3" t="s">
        <v>1259</v>
      </c>
      <c r="AY44" s="3" t="s">
        <v>1259</v>
      </c>
      <c r="AZ44" s="3" t="s">
        <v>1259</v>
      </c>
      <c r="BA44" s="3" t="s">
        <v>1259</v>
      </c>
      <c r="BB44" s="3" t="s">
        <v>1259</v>
      </c>
      <c r="BC44" s="3" t="s">
        <v>1259</v>
      </c>
      <c r="BD44" s="3" t="s">
        <v>1259</v>
      </c>
      <c r="BE44" s="3" t="s">
        <v>1259</v>
      </c>
      <c r="BF44" s="3" t="s">
        <v>1259</v>
      </c>
      <c r="BG44" s="3" t="s">
        <v>1259</v>
      </c>
      <c r="BH44" s="3" t="s">
        <v>1259</v>
      </c>
      <c r="BI44" s="3" t="s">
        <v>1259</v>
      </c>
      <c r="BJ44" s="3" t="s">
        <v>1259</v>
      </c>
      <c r="BK44" s="3" t="s">
        <v>1259</v>
      </c>
      <c r="BL44" s="3" t="s">
        <v>1259</v>
      </c>
      <c r="BM44" s="3" t="s">
        <v>1259</v>
      </c>
      <c r="BN44" s="3" t="s">
        <v>1259</v>
      </c>
      <c r="BO44" s="3" t="s">
        <v>1259</v>
      </c>
      <c r="BP44" s="3" t="s">
        <v>1259</v>
      </c>
      <c r="BQ44" s="3" t="s">
        <v>1259</v>
      </c>
      <c r="BR44" s="3" t="s">
        <v>1259</v>
      </c>
      <c r="BS44" s="3" t="s">
        <v>1259</v>
      </c>
      <c r="BT44" s="3" t="s">
        <v>1259</v>
      </c>
      <c r="BU44" s="3" t="s">
        <v>1259</v>
      </c>
      <c r="BV44" s="3" t="s">
        <v>1259</v>
      </c>
      <c r="BW44" s="3" t="s">
        <v>1259</v>
      </c>
      <c r="BX44" s="3" t="s">
        <v>1259</v>
      </c>
      <c r="BY44" s="3" t="s">
        <v>1259</v>
      </c>
      <c r="BZ44" s="3" t="s">
        <v>1259</v>
      </c>
      <c r="CA44" s="3" t="s">
        <v>1259</v>
      </c>
      <c r="CB44" s="3" t="s">
        <v>1259</v>
      </c>
      <c r="CC44" s="3" t="s">
        <v>1259</v>
      </c>
      <c r="CD44" s="3" t="s">
        <v>1259</v>
      </c>
      <c r="CE44" s="3" t="s">
        <v>1259</v>
      </c>
      <c r="CF44" s="3" t="s">
        <v>1259</v>
      </c>
      <c r="CG44" s="3" t="s">
        <v>1259</v>
      </c>
      <c r="CH44" s="3" t="s">
        <v>1259</v>
      </c>
      <c r="CI44" s="3" t="s">
        <v>1259</v>
      </c>
      <c r="CJ44" s="3" t="s">
        <v>1259</v>
      </c>
      <c r="CK44" s="3" t="s">
        <v>1259</v>
      </c>
      <c r="CL44" s="3" t="s">
        <v>1259</v>
      </c>
      <c r="CM44" s="3" t="s">
        <v>1259</v>
      </c>
      <c r="CN44" s="3" t="s">
        <v>1259</v>
      </c>
      <c r="CO44" s="3" t="s">
        <v>1259</v>
      </c>
      <c r="CP44" s="3" t="s">
        <v>1259</v>
      </c>
      <c r="CQ44" s="3" t="s">
        <v>1259</v>
      </c>
      <c r="CR44" s="3" t="s">
        <v>1259</v>
      </c>
      <c r="CS44" s="3" t="s">
        <v>1259</v>
      </c>
      <c r="CT44" s="3" t="s">
        <v>1259</v>
      </c>
      <c r="CU44" s="3" t="s">
        <v>1259</v>
      </c>
      <c r="CV44" s="3" t="s">
        <v>1259</v>
      </c>
      <c r="CW44" s="3" t="s">
        <v>1259</v>
      </c>
      <c r="CX44" s="3" t="s">
        <v>1259</v>
      </c>
      <c r="CY44" s="3" t="s">
        <v>1259</v>
      </c>
      <c r="CZ44" s="3" t="s">
        <v>1259</v>
      </c>
      <c r="DA44" s="3" t="s">
        <v>1259</v>
      </c>
      <c r="DB44" s="3" t="s">
        <v>1259</v>
      </c>
      <c r="DC44" s="3" t="s">
        <v>1259</v>
      </c>
      <c r="DD44" s="3" t="s">
        <v>1259</v>
      </c>
      <c r="DE44" s="3" t="s">
        <v>1259</v>
      </c>
      <c r="DF44" s="3" t="s">
        <v>1259</v>
      </c>
      <c r="DG44" s="3" t="s">
        <v>1259</v>
      </c>
      <c r="DH44" s="3" t="s">
        <v>1259</v>
      </c>
      <c r="DI44" s="3" t="s">
        <v>1259</v>
      </c>
      <c r="DJ44" s="3" t="s">
        <v>1259</v>
      </c>
      <c r="DK44" s="3" t="s">
        <v>1259</v>
      </c>
      <c r="DL44" s="3" t="s">
        <v>1259</v>
      </c>
      <c r="DM44" s="3" t="s">
        <v>1259</v>
      </c>
      <c r="DN44" s="3" t="s">
        <v>1259</v>
      </c>
      <c r="DO44" s="3" t="s">
        <v>1259</v>
      </c>
      <c r="DP44" s="3" t="s">
        <v>1259</v>
      </c>
      <c r="DQ44" s="3" t="s">
        <v>1259</v>
      </c>
      <c r="DR44" s="3" t="s">
        <v>1259</v>
      </c>
      <c r="DS44" s="3" t="s">
        <v>1259</v>
      </c>
      <c r="DT44" s="3" t="s">
        <v>1259</v>
      </c>
      <c r="DU44" s="3" t="s">
        <v>1259</v>
      </c>
      <c r="DV44" s="3" t="s">
        <v>1259</v>
      </c>
      <c r="DW44" s="3" t="s">
        <v>1259</v>
      </c>
      <c r="DX44" s="3" t="s">
        <v>1259</v>
      </c>
      <c r="DY44" s="3" t="s">
        <v>1259</v>
      </c>
      <c r="DZ44" s="3" t="s">
        <v>1259</v>
      </c>
      <c r="EA44" s="3" t="s">
        <v>1259</v>
      </c>
      <c r="EB44" s="3" t="s">
        <v>1259</v>
      </c>
      <c r="EC44" s="3" t="s">
        <v>1259</v>
      </c>
      <c r="ED44" s="3" t="s">
        <v>1259</v>
      </c>
      <c r="EE44" s="3" t="s">
        <v>1259</v>
      </c>
      <c r="EF44" s="3" t="s">
        <v>1259</v>
      </c>
      <c r="EG44" s="3" t="s">
        <v>1259</v>
      </c>
      <c r="EH44" s="3" t="s">
        <v>1259</v>
      </c>
      <c r="EI44" s="3" t="s">
        <v>1259</v>
      </c>
      <c r="EJ44" s="3" t="s">
        <v>1259</v>
      </c>
      <c r="EK44" s="3" t="s">
        <v>1259</v>
      </c>
      <c r="EL44" s="3" t="s">
        <v>1259</v>
      </c>
      <c r="EM44" s="3" t="s">
        <v>1259</v>
      </c>
      <c r="EN44" s="3" t="s">
        <v>1259</v>
      </c>
      <c r="EO44" s="3" t="s">
        <v>1259</v>
      </c>
      <c r="EP44" s="204">
        <v>11</v>
      </c>
      <c r="EQ44" s="205">
        <v>28.4</v>
      </c>
      <c r="ER44" s="206">
        <v>10.8</v>
      </c>
      <c r="ES44" s="207">
        <v>22.9</v>
      </c>
      <c r="ET44" s="3" t="s">
        <v>1259</v>
      </c>
      <c r="EU44" s="3" t="s">
        <v>1259</v>
      </c>
      <c r="EV44" s="3" t="s">
        <v>1259</v>
      </c>
      <c r="EW44" s="3" t="s">
        <v>1259</v>
      </c>
      <c r="EX44" s="3" t="s">
        <v>1259</v>
      </c>
      <c r="EY44" s="3" t="s">
        <v>1259</v>
      </c>
      <c r="EZ44" s="3" t="s">
        <v>1259</v>
      </c>
      <c r="FA44" s="3" t="s">
        <v>1259</v>
      </c>
      <c r="FB44" s="3" t="s">
        <v>1259</v>
      </c>
      <c r="FC44" s="3" t="s">
        <v>1259</v>
      </c>
      <c r="FD44" s="3" t="s">
        <v>1259</v>
      </c>
      <c r="FE44" s="3" t="s">
        <v>1259</v>
      </c>
      <c r="FF44" s="3" t="s">
        <v>1259</v>
      </c>
      <c r="FG44" s="3" t="s">
        <v>1259</v>
      </c>
      <c r="FH44" s="3" t="s">
        <v>1259</v>
      </c>
      <c r="FI44" s="3" t="s">
        <v>1259</v>
      </c>
      <c r="FJ44" s="3" t="s">
        <v>1259</v>
      </c>
      <c r="FK44" s="3" t="s">
        <v>1259</v>
      </c>
      <c r="FL44" s="3" t="s">
        <v>1259</v>
      </c>
      <c r="FM44" s="3" t="s">
        <v>1259</v>
      </c>
      <c r="FN44" s="3" t="s">
        <v>1259</v>
      </c>
      <c r="FO44" s="3" t="s">
        <v>1259</v>
      </c>
      <c r="FP44" s="3" t="s">
        <v>1259</v>
      </c>
      <c r="FQ44" s="3" t="s">
        <v>1259</v>
      </c>
      <c r="FR44" s="3" t="s">
        <v>1259</v>
      </c>
      <c r="FS44" s="3" t="s">
        <v>1259</v>
      </c>
      <c r="FT44" s="3" t="s">
        <v>1259</v>
      </c>
      <c r="FU44" s="3" t="s">
        <v>1259</v>
      </c>
      <c r="FV44" s="3" t="s">
        <v>1259</v>
      </c>
      <c r="FW44" s="3" t="s">
        <v>1259</v>
      </c>
      <c r="FX44" s="3" t="s">
        <v>1259</v>
      </c>
      <c r="FY44" s="3" t="s">
        <v>1259</v>
      </c>
      <c r="FZ44" s="3" t="s">
        <v>1259</v>
      </c>
      <c r="GA44" s="3" t="s">
        <v>1259</v>
      </c>
      <c r="GB44" s="3" t="s">
        <v>1259</v>
      </c>
      <c r="GC44" s="3" t="s">
        <v>1259</v>
      </c>
      <c r="GD44" s="3" t="s">
        <v>1259</v>
      </c>
      <c r="GE44" s="3" t="s">
        <v>1259</v>
      </c>
      <c r="GF44" s="3" t="s">
        <v>1259</v>
      </c>
      <c r="GG44" s="3" t="s">
        <v>1259</v>
      </c>
      <c r="GH44" s="3" t="s">
        <v>1259</v>
      </c>
      <c r="GI44" s="3" t="s">
        <v>1259</v>
      </c>
      <c r="GJ44" s="3" t="s">
        <v>1259</v>
      </c>
      <c r="GK44" s="3" t="s">
        <v>1259</v>
      </c>
      <c r="GL44" s="3" t="s">
        <v>1259</v>
      </c>
      <c r="GM44" s="3" t="s">
        <v>1259</v>
      </c>
      <c r="GN44" s="3" t="s">
        <v>1259</v>
      </c>
      <c r="GO44" s="3" t="s">
        <v>1259</v>
      </c>
      <c r="GP44" s="3" t="s">
        <v>1259</v>
      </c>
      <c r="GQ44" s="3" t="s">
        <v>1259</v>
      </c>
      <c r="GR44" s="3" t="s">
        <v>1259</v>
      </c>
      <c r="GS44" s="3" t="s">
        <v>1259</v>
      </c>
      <c r="GT44" s="3" t="s">
        <v>1259</v>
      </c>
      <c r="GU44" s="3" t="s">
        <v>1259</v>
      </c>
      <c r="GV44" s="3" t="s">
        <v>1259</v>
      </c>
      <c r="GW44" s="3" t="s">
        <v>1259</v>
      </c>
      <c r="GX44" s="3" t="s">
        <v>1259</v>
      </c>
      <c r="GY44" s="3" t="s">
        <v>1259</v>
      </c>
      <c r="GZ44" s="3" t="s">
        <v>1259</v>
      </c>
      <c r="HA44" s="3" t="s">
        <v>1259</v>
      </c>
      <c r="HB44" s="3" t="s">
        <v>1259</v>
      </c>
      <c r="HC44" s="3" t="s">
        <v>1259</v>
      </c>
      <c r="HD44" s="3" t="s">
        <v>1259</v>
      </c>
      <c r="HE44" s="3" t="s">
        <v>1259</v>
      </c>
      <c r="HF44" s="3" t="s">
        <v>1259</v>
      </c>
      <c r="HG44" s="3" t="s">
        <v>1259</v>
      </c>
      <c r="HH44" s="3" t="s">
        <v>1259</v>
      </c>
      <c r="HI44" s="3" t="s">
        <v>1259</v>
      </c>
      <c r="HJ44" s="3" t="s">
        <v>1259</v>
      </c>
      <c r="HK44" s="3" t="s">
        <v>1259</v>
      </c>
      <c r="HL44" s="3" t="s">
        <v>1259</v>
      </c>
      <c r="HM44" s="3" t="s">
        <v>1259</v>
      </c>
      <c r="HN44" s="3" t="s">
        <v>1259</v>
      </c>
      <c r="HO44" s="3" t="s">
        <v>1259</v>
      </c>
      <c r="HP44" s="3" t="s">
        <v>1259</v>
      </c>
      <c r="HQ44" s="3" t="s">
        <v>1259</v>
      </c>
      <c r="HR44" s="3" t="s">
        <v>1259</v>
      </c>
      <c r="HS44" s="3" t="s">
        <v>1259</v>
      </c>
    </row>
    <row r="45" spans="1:227" x14ac:dyDescent="0.25">
      <c r="A45" s="4">
        <v>23923</v>
      </c>
      <c r="B45" s="3" t="s">
        <v>1259</v>
      </c>
      <c r="C45" s="3" t="s">
        <v>1259</v>
      </c>
      <c r="D45" s="3" t="s">
        <v>1259</v>
      </c>
      <c r="E45" s="3" t="s">
        <v>1259</v>
      </c>
      <c r="F45" s="3" t="s">
        <v>1259</v>
      </c>
      <c r="G45" s="3" t="s">
        <v>1259</v>
      </c>
      <c r="H45" s="3" t="s">
        <v>1259</v>
      </c>
      <c r="I45" s="3" t="s">
        <v>1259</v>
      </c>
      <c r="J45" s="3" t="s">
        <v>1259</v>
      </c>
      <c r="K45" s="3" t="s">
        <v>1259</v>
      </c>
      <c r="L45" s="3" t="s">
        <v>1259</v>
      </c>
      <c r="M45" s="3" t="s">
        <v>1259</v>
      </c>
      <c r="N45" s="3" t="s">
        <v>1259</v>
      </c>
      <c r="O45" s="3" t="s">
        <v>1259</v>
      </c>
      <c r="P45" s="3" t="s">
        <v>1259</v>
      </c>
      <c r="Q45" s="3" t="s">
        <v>1259</v>
      </c>
      <c r="R45" s="3" t="s">
        <v>1259</v>
      </c>
      <c r="S45" s="3" t="s">
        <v>1259</v>
      </c>
      <c r="T45" s="3" t="s">
        <v>1259</v>
      </c>
      <c r="U45" s="3" t="s">
        <v>1259</v>
      </c>
      <c r="V45" s="3" t="s">
        <v>1259</v>
      </c>
      <c r="W45" s="3" t="s">
        <v>1259</v>
      </c>
      <c r="X45" s="3" t="s">
        <v>1259</v>
      </c>
      <c r="Y45" s="3" t="s">
        <v>1259</v>
      </c>
      <c r="Z45" s="3" t="s">
        <v>1259</v>
      </c>
      <c r="AA45" s="3" t="s">
        <v>1259</v>
      </c>
      <c r="AB45" s="3" t="s">
        <v>1259</v>
      </c>
      <c r="AC45" s="3" t="s">
        <v>1259</v>
      </c>
      <c r="AD45" s="3" t="s">
        <v>1259</v>
      </c>
      <c r="AE45" s="3" t="s">
        <v>1259</v>
      </c>
      <c r="AF45" s="3" t="s">
        <v>1259</v>
      </c>
      <c r="AG45" s="3" t="s">
        <v>1259</v>
      </c>
      <c r="AH45" s="3" t="s">
        <v>1259</v>
      </c>
      <c r="AI45" s="3" t="s">
        <v>1259</v>
      </c>
      <c r="AJ45" s="3" t="s">
        <v>1259</v>
      </c>
      <c r="AK45" s="3" t="s">
        <v>1259</v>
      </c>
      <c r="AL45" s="3" t="s">
        <v>1259</v>
      </c>
      <c r="AM45" s="3" t="s">
        <v>1259</v>
      </c>
      <c r="AN45" s="3" t="s">
        <v>1259</v>
      </c>
      <c r="AO45" s="3" t="s">
        <v>1259</v>
      </c>
      <c r="AP45" s="3" t="s">
        <v>1259</v>
      </c>
      <c r="AQ45" s="3" t="s">
        <v>1259</v>
      </c>
      <c r="AR45" s="3" t="s">
        <v>1259</v>
      </c>
      <c r="AS45" s="3" t="s">
        <v>1259</v>
      </c>
      <c r="AT45" s="3" t="s">
        <v>1259</v>
      </c>
      <c r="AU45" s="3" t="s">
        <v>1259</v>
      </c>
      <c r="AV45" s="3" t="s">
        <v>1259</v>
      </c>
      <c r="AW45" s="3" t="s">
        <v>1259</v>
      </c>
      <c r="AX45" s="3" t="s">
        <v>1259</v>
      </c>
      <c r="AY45" s="3" t="s">
        <v>1259</v>
      </c>
      <c r="AZ45" s="3" t="s">
        <v>1259</v>
      </c>
      <c r="BA45" s="3" t="s">
        <v>1259</v>
      </c>
      <c r="BB45" s="3" t="s">
        <v>1259</v>
      </c>
      <c r="BC45" s="3" t="s">
        <v>1259</v>
      </c>
      <c r="BD45" s="3" t="s">
        <v>1259</v>
      </c>
      <c r="BE45" s="3" t="s">
        <v>1259</v>
      </c>
      <c r="BF45" s="3" t="s">
        <v>1259</v>
      </c>
      <c r="BG45" s="3" t="s">
        <v>1259</v>
      </c>
      <c r="BH45" s="3" t="s">
        <v>1259</v>
      </c>
      <c r="BI45" s="3" t="s">
        <v>1259</v>
      </c>
      <c r="BJ45" s="3" t="s">
        <v>1259</v>
      </c>
      <c r="BK45" s="3" t="s">
        <v>1259</v>
      </c>
      <c r="BL45" s="3" t="s">
        <v>1259</v>
      </c>
      <c r="BM45" s="3" t="s">
        <v>1259</v>
      </c>
      <c r="BN45" s="3" t="s">
        <v>1259</v>
      </c>
      <c r="BO45" s="3" t="s">
        <v>1259</v>
      </c>
      <c r="BP45" s="3" t="s">
        <v>1259</v>
      </c>
      <c r="BQ45" s="3" t="s">
        <v>1259</v>
      </c>
      <c r="BR45" s="3" t="s">
        <v>1259</v>
      </c>
      <c r="BS45" s="3" t="s">
        <v>1259</v>
      </c>
      <c r="BT45" s="3" t="s">
        <v>1259</v>
      </c>
      <c r="BU45" s="3" t="s">
        <v>1259</v>
      </c>
      <c r="BV45" s="3" t="s">
        <v>1259</v>
      </c>
      <c r="BW45" s="3" t="s">
        <v>1259</v>
      </c>
      <c r="BX45" s="3" t="s">
        <v>1259</v>
      </c>
      <c r="BY45" s="3" t="s">
        <v>1259</v>
      </c>
      <c r="BZ45" s="3" t="s">
        <v>1259</v>
      </c>
      <c r="CA45" s="3" t="s">
        <v>1259</v>
      </c>
      <c r="CB45" s="3" t="s">
        <v>1259</v>
      </c>
      <c r="CC45" s="3" t="s">
        <v>1259</v>
      </c>
      <c r="CD45" s="3" t="s">
        <v>1259</v>
      </c>
      <c r="CE45" s="3" t="s">
        <v>1259</v>
      </c>
      <c r="CF45" s="3" t="s">
        <v>1259</v>
      </c>
      <c r="CG45" s="3" t="s">
        <v>1259</v>
      </c>
      <c r="CH45" s="3" t="s">
        <v>1259</v>
      </c>
      <c r="CI45" s="3" t="s">
        <v>1259</v>
      </c>
      <c r="CJ45" s="3" t="s">
        <v>1259</v>
      </c>
      <c r="CK45" s="3" t="s">
        <v>1259</v>
      </c>
      <c r="CL45" s="3" t="s">
        <v>1259</v>
      </c>
      <c r="CM45" s="3" t="s">
        <v>1259</v>
      </c>
      <c r="CN45" s="3" t="s">
        <v>1259</v>
      </c>
      <c r="CO45" s="3" t="s">
        <v>1259</v>
      </c>
      <c r="CP45" s="3" t="s">
        <v>1259</v>
      </c>
      <c r="CQ45" s="3" t="s">
        <v>1259</v>
      </c>
      <c r="CR45" s="3" t="s">
        <v>1259</v>
      </c>
      <c r="CS45" s="3" t="s">
        <v>1259</v>
      </c>
      <c r="CT45" s="3" t="s">
        <v>1259</v>
      </c>
      <c r="CU45" s="3" t="s">
        <v>1259</v>
      </c>
      <c r="CV45" s="3" t="s">
        <v>1259</v>
      </c>
      <c r="CW45" s="3" t="s">
        <v>1259</v>
      </c>
      <c r="CX45" s="3" t="s">
        <v>1259</v>
      </c>
      <c r="CY45" s="3" t="s">
        <v>1259</v>
      </c>
      <c r="CZ45" s="3" t="s">
        <v>1259</v>
      </c>
      <c r="DA45" s="3" t="s">
        <v>1259</v>
      </c>
      <c r="DB45" s="3" t="s">
        <v>1259</v>
      </c>
      <c r="DC45" s="3" t="s">
        <v>1259</v>
      </c>
      <c r="DD45" s="3" t="s">
        <v>1259</v>
      </c>
      <c r="DE45" s="3" t="s">
        <v>1259</v>
      </c>
      <c r="DF45" s="3" t="s">
        <v>1259</v>
      </c>
      <c r="DG45" s="3" t="s">
        <v>1259</v>
      </c>
      <c r="DH45" s="3" t="s">
        <v>1259</v>
      </c>
      <c r="DI45" s="3" t="s">
        <v>1259</v>
      </c>
      <c r="DJ45" s="3" t="s">
        <v>1259</v>
      </c>
      <c r="DK45" s="3" t="s">
        <v>1259</v>
      </c>
      <c r="DL45" s="3" t="s">
        <v>1259</v>
      </c>
      <c r="DM45" s="3" t="s">
        <v>1259</v>
      </c>
      <c r="DN45" s="3" t="s">
        <v>1259</v>
      </c>
      <c r="DO45" s="3" t="s">
        <v>1259</v>
      </c>
      <c r="DP45" s="3" t="s">
        <v>1259</v>
      </c>
      <c r="DQ45" s="3" t="s">
        <v>1259</v>
      </c>
      <c r="DR45" s="3" t="s">
        <v>1259</v>
      </c>
      <c r="DS45" s="3" t="s">
        <v>1259</v>
      </c>
      <c r="DT45" s="3" t="s">
        <v>1259</v>
      </c>
      <c r="DU45" s="3" t="s">
        <v>1259</v>
      </c>
      <c r="DV45" s="3" t="s">
        <v>1259</v>
      </c>
      <c r="DW45" s="3" t="s">
        <v>1259</v>
      </c>
      <c r="DX45" s="3" t="s">
        <v>1259</v>
      </c>
      <c r="DY45" s="3" t="s">
        <v>1259</v>
      </c>
      <c r="DZ45" s="3" t="s">
        <v>1259</v>
      </c>
      <c r="EA45" s="3" t="s">
        <v>1259</v>
      </c>
      <c r="EB45" s="3" t="s">
        <v>1259</v>
      </c>
      <c r="EC45" s="3" t="s">
        <v>1259</v>
      </c>
      <c r="ED45" s="3" t="s">
        <v>1259</v>
      </c>
      <c r="EE45" s="3" t="s">
        <v>1259</v>
      </c>
      <c r="EF45" s="3" t="s">
        <v>1259</v>
      </c>
      <c r="EG45" s="3" t="s">
        <v>1259</v>
      </c>
      <c r="EH45" s="3" t="s">
        <v>1259</v>
      </c>
      <c r="EI45" s="3" t="s">
        <v>1259</v>
      </c>
      <c r="EJ45" s="3" t="s">
        <v>1259</v>
      </c>
      <c r="EK45" s="3" t="s">
        <v>1259</v>
      </c>
      <c r="EL45" s="3" t="s">
        <v>1259</v>
      </c>
      <c r="EM45" s="3" t="s">
        <v>1259</v>
      </c>
      <c r="EN45" s="3" t="s">
        <v>1259</v>
      </c>
      <c r="EO45" s="3" t="s">
        <v>1259</v>
      </c>
      <c r="EP45" s="3" t="s">
        <v>1259</v>
      </c>
      <c r="EQ45" s="3" t="s">
        <v>1259</v>
      </c>
      <c r="ER45" s="3" t="s">
        <v>1259</v>
      </c>
      <c r="ES45" s="3" t="s">
        <v>1259</v>
      </c>
      <c r="ET45" s="3" t="s">
        <v>1259</v>
      </c>
      <c r="EU45" s="3" t="s">
        <v>1259</v>
      </c>
      <c r="EV45" s="3" t="s">
        <v>1259</v>
      </c>
      <c r="EW45" s="3" t="s">
        <v>1259</v>
      </c>
      <c r="EX45" s="3" t="s">
        <v>1259</v>
      </c>
      <c r="EY45" s="3" t="s">
        <v>1259</v>
      </c>
      <c r="EZ45" s="3" t="s">
        <v>1259</v>
      </c>
      <c r="FA45" s="3" t="s">
        <v>1259</v>
      </c>
      <c r="FB45" s="3" t="s">
        <v>1259</v>
      </c>
      <c r="FC45" s="3" t="s">
        <v>1259</v>
      </c>
      <c r="FD45" s="3" t="s">
        <v>1259</v>
      </c>
      <c r="FE45" s="3" t="s">
        <v>1259</v>
      </c>
      <c r="FF45" s="3" t="s">
        <v>1259</v>
      </c>
      <c r="FG45" s="3" t="s">
        <v>1259</v>
      </c>
      <c r="FH45" s="3" t="s">
        <v>1259</v>
      </c>
      <c r="FI45" s="3" t="s">
        <v>1259</v>
      </c>
      <c r="FJ45" s="3" t="s">
        <v>1259</v>
      </c>
      <c r="FK45" s="3" t="s">
        <v>1259</v>
      </c>
      <c r="FL45" s="3" t="s">
        <v>1259</v>
      </c>
      <c r="FM45" s="3" t="s">
        <v>1259</v>
      </c>
      <c r="FN45" s="3" t="s">
        <v>1259</v>
      </c>
      <c r="FO45" s="3" t="s">
        <v>1259</v>
      </c>
      <c r="FP45" s="3" t="s">
        <v>1259</v>
      </c>
      <c r="FQ45" s="3" t="s">
        <v>1259</v>
      </c>
      <c r="FR45" s="3" t="s">
        <v>1259</v>
      </c>
      <c r="FS45" s="3" t="s">
        <v>1259</v>
      </c>
      <c r="FT45" s="3" t="s">
        <v>1259</v>
      </c>
      <c r="FU45" s="3" t="s">
        <v>1259</v>
      </c>
      <c r="FV45" s="3" t="s">
        <v>1259</v>
      </c>
      <c r="FW45" s="3" t="s">
        <v>1259</v>
      </c>
      <c r="FX45" s="3" t="s">
        <v>1259</v>
      </c>
      <c r="FY45" s="3" t="s">
        <v>1259</v>
      </c>
      <c r="FZ45" s="3" t="s">
        <v>1259</v>
      </c>
      <c r="GA45" s="3" t="s">
        <v>1259</v>
      </c>
      <c r="GB45" s="3" t="s">
        <v>1259</v>
      </c>
      <c r="GC45" s="3" t="s">
        <v>1259</v>
      </c>
      <c r="GD45" s="3" t="s">
        <v>1259</v>
      </c>
      <c r="GE45" s="3" t="s">
        <v>1259</v>
      </c>
      <c r="GF45" s="3" t="s">
        <v>1259</v>
      </c>
      <c r="GG45" s="3" t="s">
        <v>1259</v>
      </c>
      <c r="GH45" s="3" t="s">
        <v>1259</v>
      </c>
      <c r="GI45" s="3" t="s">
        <v>1259</v>
      </c>
      <c r="GJ45" s="3" t="s">
        <v>1259</v>
      </c>
      <c r="GK45" s="3" t="s">
        <v>1259</v>
      </c>
      <c r="GL45" s="3" t="s">
        <v>1259</v>
      </c>
      <c r="GM45" s="3" t="s">
        <v>1259</v>
      </c>
      <c r="GN45" s="3" t="s">
        <v>1259</v>
      </c>
      <c r="GO45" s="3" t="s">
        <v>1259</v>
      </c>
      <c r="GP45" s="3" t="s">
        <v>1259</v>
      </c>
      <c r="GQ45" s="3" t="s">
        <v>1259</v>
      </c>
      <c r="GR45" s="3" t="s">
        <v>1259</v>
      </c>
      <c r="GS45" s="3" t="s">
        <v>1259</v>
      </c>
      <c r="GT45" s="3" t="s">
        <v>1259</v>
      </c>
      <c r="GU45" s="3" t="s">
        <v>1259</v>
      </c>
      <c r="GV45" s="3" t="s">
        <v>1259</v>
      </c>
      <c r="GW45" s="3" t="s">
        <v>1259</v>
      </c>
      <c r="GX45" s="3" t="s">
        <v>1259</v>
      </c>
      <c r="GY45" s="3" t="s">
        <v>1259</v>
      </c>
      <c r="GZ45" s="3" t="s">
        <v>1259</v>
      </c>
      <c r="HA45" s="3" t="s">
        <v>1259</v>
      </c>
      <c r="HB45" s="3" t="s">
        <v>1259</v>
      </c>
      <c r="HC45" s="3" t="s">
        <v>1259</v>
      </c>
      <c r="HD45" s="3" t="s">
        <v>1259</v>
      </c>
      <c r="HE45" s="3" t="s">
        <v>1259</v>
      </c>
      <c r="HF45" s="3" t="s">
        <v>1259</v>
      </c>
      <c r="HG45" s="3" t="s">
        <v>1259</v>
      </c>
      <c r="HH45" s="3" t="s">
        <v>1259</v>
      </c>
      <c r="HI45" s="3" t="s">
        <v>1259</v>
      </c>
      <c r="HJ45" s="3" t="s">
        <v>1259</v>
      </c>
      <c r="HK45" s="3" t="s">
        <v>1259</v>
      </c>
      <c r="HL45" s="3" t="s">
        <v>1259</v>
      </c>
      <c r="HM45" s="3" t="s">
        <v>1259</v>
      </c>
      <c r="HN45" s="3" t="s">
        <v>1259</v>
      </c>
      <c r="HO45" s="3" t="s">
        <v>1259</v>
      </c>
      <c r="HP45" s="3" t="s">
        <v>1259</v>
      </c>
      <c r="HQ45" s="3" t="s">
        <v>1259</v>
      </c>
      <c r="HR45" s="3" t="s">
        <v>1259</v>
      </c>
      <c r="HS45" s="3" t="s">
        <v>1259</v>
      </c>
    </row>
    <row r="46" spans="1:227" x14ac:dyDescent="0.25">
      <c r="A46" s="4">
        <v>24015</v>
      </c>
      <c r="B46" s="3" t="s">
        <v>1259</v>
      </c>
      <c r="C46" s="3" t="s">
        <v>1259</v>
      </c>
      <c r="D46" s="3" t="s">
        <v>1259</v>
      </c>
      <c r="E46" s="3" t="s">
        <v>1259</v>
      </c>
      <c r="F46" s="3" t="s">
        <v>1259</v>
      </c>
      <c r="G46" s="3" t="s">
        <v>1259</v>
      </c>
      <c r="H46" s="3" t="s">
        <v>1259</v>
      </c>
      <c r="I46" s="3" t="s">
        <v>1259</v>
      </c>
      <c r="J46" s="3" t="s">
        <v>1259</v>
      </c>
      <c r="K46" s="3" t="s">
        <v>1259</v>
      </c>
      <c r="L46" s="3" t="s">
        <v>1259</v>
      </c>
      <c r="M46" s="3" t="s">
        <v>1259</v>
      </c>
      <c r="N46" s="3" t="s">
        <v>1259</v>
      </c>
      <c r="O46" s="3" t="s">
        <v>1259</v>
      </c>
      <c r="P46" s="3" t="s">
        <v>1259</v>
      </c>
      <c r="Q46" s="3" t="s">
        <v>1259</v>
      </c>
      <c r="R46" s="3" t="s">
        <v>1259</v>
      </c>
      <c r="S46" s="3" t="s">
        <v>1259</v>
      </c>
      <c r="T46" s="3" t="s">
        <v>1259</v>
      </c>
      <c r="U46" s="3" t="s">
        <v>1259</v>
      </c>
      <c r="V46" s="3" t="s">
        <v>1259</v>
      </c>
      <c r="W46" s="3" t="s">
        <v>1259</v>
      </c>
      <c r="X46" s="3" t="s">
        <v>1259</v>
      </c>
      <c r="Y46" s="3" t="s">
        <v>1259</v>
      </c>
      <c r="Z46" s="3" t="s">
        <v>1259</v>
      </c>
      <c r="AA46" s="3" t="s">
        <v>1259</v>
      </c>
      <c r="AB46" s="3" t="s">
        <v>1259</v>
      </c>
      <c r="AC46" s="3" t="s">
        <v>1259</v>
      </c>
      <c r="AD46" s="3" t="s">
        <v>1259</v>
      </c>
      <c r="AE46" s="3" t="s">
        <v>1259</v>
      </c>
      <c r="AF46" s="3" t="s">
        <v>1259</v>
      </c>
      <c r="AG46" s="3" t="s">
        <v>1259</v>
      </c>
      <c r="AH46" s="3" t="s">
        <v>1259</v>
      </c>
      <c r="AI46" s="3" t="s">
        <v>1259</v>
      </c>
      <c r="AJ46" s="3" t="s">
        <v>1259</v>
      </c>
      <c r="AK46" s="3" t="s">
        <v>1259</v>
      </c>
      <c r="AL46" s="3" t="s">
        <v>1259</v>
      </c>
      <c r="AM46" s="3" t="s">
        <v>1259</v>
      </c>
      <c r="AN46" s="3" t="s">
        <v>1259</v>
      </c>
      <c r="AO46" s="3" t="s">
        <v>1259</v>
      </c>
      <c r="AP46" s="3" t="s">
        <v>1259</v>
      </c>
      <c r="AQ46" s="3" t="s">
        <v>1259</v>
      </c>
      <c r="AR46" s="3" t="s">
        <v>1259</v>
      </c>
      <c r="AS46" s="3" t="s">
        <v>1259</v>
      </c>
      <c r="AT46" s="3" t="s">
        <v>1259</v>
      </c>
      <c r="AU46" s="3" t="s">
        <v>1259</v>
      </c>
      <c r="AV46" s="3" t="s">
        <v>1259</v>
      </c>
      <c r="AW46" s="3" t="s">
        <v>1259</v>
      </c>
      <c r="AX46" s="3" t="s">
        <v>1259</v>
      </c>
      <c r="AY46" s="3" t="s">
        <v>1259</v>
      </c>
      <c r="AZ46" s="3" t="s">
        <v>1259</v>
      </c>
      <c r="BA46" s="3" t="s">
        <v>1259</v>
      </c>
      <c r="BB46" s="3" t="s">
        <v>1259</v>
      </c>
      <c r="BC46" s="3" t="s">
        <v>1259</v>
      </c>
      <c r="BD46" s="3" t="s">
        <v>1259</v>
      </c>
      <c r="BE46" s="3" t="s">
        <v>1259</v>
      </c>
      <c r="BF46" s="3" t="s">
        <v>1259</v>
      </c>
      <c r="BG46" s="3" t="s">
        <v>1259</v>
      </c>
      <c r="BH46" s="3" t="s">
        <v>1259</v>
      </c>
      <c r="BI46" s="3" t="s">
        <v>1259</v>
      </c>
      <c r="BJ46" s="3" t="s">
        <v>1259</v>
      </c>
      <c r="BK46" s="3" t="s">
        <v>1259</v>
      </c>
      <c r="BL46" s="3" t="s">
        <v>1259</v>
      </c>
      <c r="BM46" s="3" t="s">
        <v>1259</v>
      </c>
      <c r="BN46" s="3" t="s">
        <v>1259</v>
      </c>
      <c r="BO46" s="3" t="s">
        <v>1259</v>
      </c>
      <c r="BP46" s="3" t="s">
        <v>1259</v>
      </c>
      <c r="BQ46" s="3" t="s">
        <v>1259</v>
      </c>
      <c r="BR46" s="3" t="s">
        <v>1259</v>
      </c>
      <c r="BS46" s="3" t="s">
        <v>1259</v>
      </c>
      <c r="BT46" s="3" t="s">
        <v>1259</v>
      </c>
      <c r="BU46" s="3" t="s">
        <v>1259</v>
      </c>
      <c r="BV46" s="3" t="s">
        <v>1259</v>
      </c>
      <c r="BW46" s="3" t="s">
        <v>1259</v>
      </c>
      <c r="BX46" s="3" t="s">
        <v>1259</v>
      </c>
      <c r="BY46" s="3" t="s">
        <v>1259</v>
      </c>
      <c r="BZ46" s="3" t="s">
        <v>1259</v>
      </c>
      <c r="CA46" s="3" t="s">
        <v>1259</v>
      </c>
      <c r="CB46" s="3" t="s">
        <v>1259</v>
      </c>
      <c r="CC46" s="3" t="s">
        <v>1259</v>
      </c>
      <c r="CD46" s="3" t="s">
        <v>1259</v>
      </c>
      <c r="CE46" s="3" t="s">
        <v>1259</v>
      </c>
      <c r="CF46" s="3" t="s">
        <v>1259</v>
      </c>
      <c r="CG46" s="3" t="s">
        <v>1259</v>
      </c>
      <c r="CH46" s="3" t="s">
        <v>1259</v>
      </c>
      <c r="CI46" s="3" t="s">
        <v>1259</v>
      </c>
      <c r="CJ46" s="3" t="s">
        <v>1259</v>
      </c>
      <c r="CK46" s="3" t="s">
        <v>1259</v>
      </c>
      <c r="CL46" s="3" t="s">
        <v>1259</v>
      </c>
      <c r="CM46" s="3" t="s">
        <v>1259</v>
      </c>
      <c r="CN46" s="3" t="s">
        <v>1259</v>
      </c>
      <c r="CO46" s="3" t="s">
        <v>1259</v>
      </c>
      <c r="CP46" s="3" t="s">
        <v>1259</v>
      </c>
      <c r="CQ46" s="3" t="s">
        <v>1259</v>
      </c>
      <c r="CR46" s="3" t="s">
        <v>1259</v>
      </c>
      <c r="CS46" s="3" t="s">
        <v>1259</v>
      </c>
      <c r="CT46" s="3" t="s">
        <v>1259</v>
      </c>
      <c r="CU46" s="3" t="s">
        <v>1259</v>
      </c>
      <c r="CV46" s="3" t="s">
        <v>1259</v>
      </c>
      <c r="CW46" s="3" t="s">
        <v>1259</v>
      </c>
      <c r="CX46" s="3" t="s">
        <v>1259</v>
      </c>
      <c r="CY46" s="3" t="s">
        <v>1259</v>
      </c>
      <c r="CZ46" s="3" t="s">
        <v>1259</v>
      </c>
      <c r="DA46" s="3" t="s">
        <v>1259</v>
      </c>
      <c r="DB46" s="3" t="s">
        <v>1259</v>
      </c>
      <c r="DC46" s="3" t="s">
        <v>1259</v>
      </c>
      <c r="DD46" s="3" t="s">
        <v>1259</v>
      </c>
      <c r="DE46" s="3" t="s">
        <v>1259</v>
      </c>
      <c r="DF46" s="3" t="s">
        <v>1259</v>
      </c>
      <c r="DG46" s="3" t="s">
        <v>1259</v>
      </c>
      <c r="DH46" s="3" t="s">
        <v>1259</v>
      </c>
      <c r="DI46" s="3" t="s">
        <v>1259</v>
      </c>
      <c r="DJ46" s="3" t="s">
        <v>1259</v>
      </c>
      <c r="DK46" s="3" t="s">
        <v>1259</v>
      </c>
      <c r="DL46" s="3" t="s">
        <v>1259</v>
      </c>
      <c r="DM46" s="3" t="s">
        <v>1259</v>
      </c>
      <c r="DN46" s="3" t="s">
        <v>1259</v>
      </c>
      <c r="DO46" s="3" t="s">
        <v>1259</v>
      </c>
      <c r="DP46" s="3" t="s">
        <v>1259</v>
      </c>
      <c r="DQ46" s="3" t="s">
        <v>1259</v>
      </c>
      <c r="DR46" s="3" t="s">
        <v>1259</v>
      </c>
      <c r="DS46" s="3" t="s">
        <v>1259</v>
      </c>
      <c r="DT46" s="3" t="s">
        <v>1259</v>
      </c>
      <c r="DU46" s="3" t="s">
        <v>1259</v>
      </c>
      <c r="DV46" s="3" t="s">
        <v>1259</v>
      </c>
      <c r="DW46" s="3" t="s">
        <v>1259</v>
      </c>
      <c r="DX46" s="3" t="s">
        <v>1259</v>
      </c>
      <c r="DY46" s="3" t="s">
        <v>1259</v>
      </c>
      <c r="DZ46" s="3" t="s">
        <v>1259</v>
      </c>
      <c r="EA46" s="3" t="s">
        <v>1259</v>
      </c>
      <c r="EB46" s="3" t="s">
        <v>1259</v>
      </c>
      <c r="EC46" s="3" t="s">
        <v>1259</v>
      </c>
      <c r="ED46" s="3" t="s">
        <v>1259</v>
      </c>
      <c r="EE46" s="3" t="s">
        <v>1259</v>
      </c>
      <c r="EF46" s="3" t="s">
        <v>1259</v>
      </c>
      <c r="EG46" s="3" t="s">
        <v>1259</v>
      </c>
      <c r="EH46" s="3" t="s">
        <v>1259</v>
      </c>
      <c r="EI46" s="3" t="s">
        <v>1259</v>
      </c>
      <c r="EJ46" s="3" t="s">
        <v>1259</v>
      </c>
      <c r="EK46" s="3" t="s">
        <v>1259</v>
      </c>
      <c r="EL46" s="3" t="s">
        <v>1259</v>
      </c>
      <c r="EM46" s="3" t="s">
        <v>1259</v>
      </c>
      <c r="EN46" s="3" t="s">
        <v>1259</v>
      </c>
      <c r="EO46" s="3" t="s">
        <v>1259</v>
      </c>
      <c r="EP46" s="204">
        <v>11.2</v>
      </c>
      <c r="EQ46" s="205">
        <v>28.7</v>
      </c>
      <c r="ER46" s="206">
        <v>11.1</v>
      </c>
      <c r="ES46" s="207">
        <v>23.7</v>
      </c>
      <c r="ET46" s="3" t="s">
        <v>1259</v>
      </c>
      <c r="EU46" s="3" t="s">
        <v>1259</v>
      </c>
      <c r="EV46" s="3" t="s">
        <v>1259</v>
      </c>
      <c r="EW46" s="3" t="s">
        <v>1259</v>
      </c>
      <c r="EX46" s="3" t="s">
        <v>1259</v>
      </c>
      <c r="EY46" s="3" t="s">
        <v>1259</v>
      </c>
      <c r="EZ46" s="3" t="s">
        <v>1259</v>
      </c>
      <c r="FA46" s="3" t="s">
        <v>1259</v>
      </c>
      <c r="FB46" s="3" t="s">
        <v>1259</v>
      </c>
      <c r="FC46" s="3" t="s">
        <v>1259</v>
      </c>
      <c r="FD46" s="3" t="s">
        <v>1259</v>
      </c>
      <c r="FE46" s="3" t="s">
        <v>1259</v>
      </c>
      <c r="FF46" s="3" t="s">
        <v>1259</v>
      </c>
      <c r="FG46" s="3" t="s">
        <v>1259</v>
      </c>
      <c r="FH46" s="3" t="s">
        <v>1259</v>
      </c>
      <c r="FI46" s="3" t="s">
        <v>1259</v>
      </c>
      <c r="FJ46" s="3" t="s">
        <v>1259</v>
      </c>
      <c r="FK46" s="3" t="s">
        <v>1259</v>
      </c>
      <c r="FL46" s="3" t="s">
        <v>1259</v>
      </c>
      <c r="FM46" s="3" t="s">
        <v>1259</v>
      </c>
      <c r="FN46" s="3" t="s">
        <v>1259</v>
      </c>
      <c r="FO46" s="3" t="s">
        <v>1259</v>
      </c>
      <c r="FP46" s="3" t="s">
        <v>1259</v>
      </c>
      <c r="FQ46" s="3" t="s">
        <v>1259</v>
      </c>
      <c r="FR46" s="3" t="s">
        <v>1259</v>
      </c>
      <c r="FS46" s="3" t="s">
        <v>1259</v>
      </c>
      <c r="FT46" s="3" t="s">
        <v>1259</v>
      </c>
      <c r="FU46" s="3" t="s">
        <v>1259</v>
      </c>
      <c r="FV46" s="3" t="s">
        <v>1259</v>
      </c>
      <c r="FW46" s="3" t="s">
        <v>1259</v>
      </c>
      <c r="FX46" s="3" t="s">
        <v>1259</v>
      </c>
      <c r="FY46" s="3" t="s">
        <v>1259</v>
      </c>
      <c r="FZ46" s="3" t="s">
        <v>1259</v>
      </c>
      <c r="GA46" s="3" t="s">
        <v>1259</v>
      </c>
      <c r="GB46" s="3" t="s">
        <v>1259</v>
      </c>
      <c r="GC46" s="3" t="s">
        <v>1259</v>
      </c>
      <c r="GD46" s="3" t="s">
        <v>1259</v>
      </c>
      <c r="GE46" s="3" t="s">
        <v>1259</v>
      </c>
      <c r="GF46" s="3" t="s">
        <v>1259</v>
      </c>
      <c r="GG46" s="3" t="s">
        <v>1259</v>
      </c>
      <c r="GH46" s="3" t="s">
        <v>1259</v>
      </c>
      <c r="GI46" s="3" t="s">
        <v>1259</v>
      </c>
      <c r="GJ46" s="3" t="s">
        <v>1259</v>
      </c>
      <c r="GK46" s="3" t="s">
        <v>1259</v>
      </c>
      <c r="GL46" s="3" t="s">
        <v>1259</v>
      </c>
      <c r="GM46" s="3" t="s">
        <v>1259</v>
      </c>
      <c r="GN46" s="3" t="s">
        <v>1259</v>
      </c>
      <c r="GO46" s="3" t="s">
        <v>1259</v>
      </c>
      <c r="GP46" s="3" t="s">
        <v>1259</v>
      </c>
      <c r="GQ46" s="3" t="s">
        <v>1259</v>
      </c>
      <c r="GR46" s="3" t="s">
        <v>1259</v>
      </c>
      <c r="GS46" s="3" t="s">
        <v>1259</v>
      </c>
      <c r="GT46" s="3" t="s">
        <v>1259</v>
      </c>
      <c r="GU46" s="3" t="s">
        <v>1259</v>
      </c>
      <c r="GV46" s="3" t="s">
        <v>1259</v>
      </c>
      <c r="GW46" s="3" t="s">
        <v>1259</v>
      </c>
      <c r="GX46" s="3" t="s">
        <v>1259</v>
      </c>
      <c r="GY46" s="3" t="s">
        <v>1259</v>
      </c>
      <c r="GZ46" s="3" t="s">
        <v>1259</v>
      </c>
      <c r="HA46" s="3" t="s">
        <v>1259</v>
      </c>
      <c r="HB46" s="3" t="s">
        <v>1259</v>
      </c>
      <c r="HC46" s="3" t="s">
        <v>1259</v>
      </c>
      <c r="HD46" s="3" t="s">
        <v>1259</v>
      </c>
      <c r="HE46" s="3" t="s">
        <v>1259</v>
      </c>
      <c r="HF46" s="3" t="s">
        <v>1259</v>
      </c>
      <c r="HG46" s="3" t="s">
        <v>1259</v>
      </c>
      <c r="HH46" s="3" t="s">
        <v>1259</v>
      </c>
      <c r="HI46" s="3" t="s">
        <v>1259</v>
      </c>
      <c r="HJ46" s="3" t="s">
        <v>1259</v>
      </c>
      <c r="HK46" s="3" t="s">
        <v>1259</v>
      </c>
      <c r="HL46" s="3" t="s">
        <v>1259</v>
      </c>
      <c r="HM46" s="3" t="s">
        <v>1259</v>
      </c>
      <c r="HN46" s="3" t="s">
        <v>1259</v>
      </c>
      <c r="HO46" s="3" t="s">
        <v>1259</v>
      </c>
      <c r="HP46" s="3" t="s">
        <v>1259</v>
      </c>
      <c r="HQ46" s="3" t="s">
        <v>1259</v>
      </c>
      <c r="HR46" s="3" t="s">
        <v>1259</v>
      </c>
      <c r="HS46" s="3" t="s">
        <v>1259</v>
      </c>
    </row>
    <row r="47" spans="1:227" x14ac:dyDescent="0.25">
      <c r="A47" s="4">
        <v>24107</v>
      </c>
      <c r="B47" s="3" t="s">
        <v>1259</v>
      </c>
      <c r="C47" s="3" t="s">
        <v>1259</v>
      </c>
      <c r="D47" s="3" t="s">
        <v>1259</v>
      </c>
      <c r="E47" s="3" t="s">
        <v>1259</v>
      </c>
      <c r="F47" s="3" t="s">
        <v>1259</v>
      </c>
      <c r="G47" s="3" t="s">
        <v>1259</v>
      </c>
      <c r="H47" s="3" t="s">
        <v>1259</v>
      </c>
      <c r="I47" s="3" t="s">
        <v>1259</v>
      </c>
      <c r="J47" s="3" t="s">
        <v>1259</v>
      </c>
      <c r="K47" s="3" t="s">
        <v>1259</v>
      </c>
      <c r="L47" s="3" t="s">
        <v>1259</v>
      </c>
      <c r="M47" s="3" t="s">
        <v>1259</v>
      </c>
      <c r="N47" s="3" t="s">
        <v>1259</v>
      </c>
      <c r="O47" s="3" t="s">
        <v>1259</v>
      </c>
      <c r="P47" s="3" t="s">
        <v>1259</v>
      </c>
      <c r="Q47" s="3" t="s">
        <v>1259</v>
      </c>
      <c r="R47" s="3" t="s">
        <v>1259</v>
      </c>
      <c r="S47" s="3" t="s">
        <v>1259</v>
      </c>
      <c r="T47" s="3" t="s">
        <v>1259</v>
      </c>
      <c r="U47" s="3" t="s">
        <v>1259</v>
      </c>
      <c r="V47" s="3" t="s">
        <v>1259</v>
      </c>
      <c r="W47" s="3" t="s">
        <v>1259</v>
      </c>
      <c r="X47" s="3" t="s">
        <v>1259</v>
      </c>
      <c r="Y47" s="3" t="s">
        <v>1259</v>
      </c>
      <c r="Z47" s="3" t="s">
        <v>1259</v>
      </c>
      <c r="AA47" s="3" t="s">
        <v>1259</v>
      </c>
      <c r="AB47" s="3" t="s">
        <v>1259</v>
      </c>
      <c r="AC47" s="3" t="s">
        <v>1259</v>
      </c>
      <c r="AD47" s="3" t="s">
        <v>1259</v>
      </c>
      <c r="AE47" s="3" t="s">
        <v>1259</v>
      </c>
      <c r="AF47" s="3" t="s">
        <v>1259</v>
      </c>
      <c r="AG47" s="3" t="s">
        <v>1259</v>
      </c>
      <c r="AH47" s="3" t="s">
        <v>1259</v>
      </c>
      <c r="AI47" s="3" t="s">
        <v>1259</v>
      </c>
      <c r="AJ47" s="3" t="s">
        <v>1259</v>
      </c>
      <c r="AK47" s="3" t="s">
        <v>1259</v>
      </c>
      <c r="AL47" s="3" t="s">
        <v>1259</v>
      </c>
      <c r="AM47" s="3" t="s">
        <v>1259</v>
      </c>
      <c r="AN47" s="3" t="s">
        <v>1259</v>
      </c>
      <c r="AO47" s="3" t="s">
        <v>1259</v>
      </c>
      <c r="AP47" s="3" t="s">
        <v>1259</v>
      </c>
      <c r="AQ47" s="3" t="s">
        <v>1259</v>
      </c>
      <c r="AR47" s="3" t="s">
        <v>1259</v>
      </c>
      <c r="AS47" s="3" t="s">
        <v>1259</v>
      </c>
      <c r="AT47" s="3" t="s">
        <v>1259</v>
      </c>
      <c r="AU47" s="3" t="s">
        <v>1259</v>
      </c>
      <c r="AV47" s="3" t="s">
        <v>1259</v>
      </c>
      <c r="AW47" s="3" t="s">
        <v>1259</v>
      </c>
      <c r="AX47" s="3" t="s">
        <v>1259</v>
      </c>
      <c r="AY47" s="3" t="s">
        <v>1259</v>
      </c>
      <c r="AZ47" s="3" t="s">
        <v>1259</v>
      </c>
      <c r="BA47" s="3" t="s">
        <v>1259</v>
      </c>
      <c r="BB47" s="3" t="s">
        <v>1259</v>
      </c>
      <c r="BC47" s="3" t="s">
        <v>1259</v>
      </c>
      <c r="BD47" s="3" t="s">
        <v>1259</v>
      </c>
      <c r="BE47" s="3" t="s">
        <v>1259</v>
      </c>
      <c r="BF47" s="3" t="s">
        <v>1259</v>
      </c>
      <c r="BG47" s="3" t="s">
        <v>1259</v>
      </c>
      <c r="BH47" s="3" t="s">
        <v>1259</v>
      </c>
      <c r="BI47" s="3" t="s">
        <v>1259</v>
      </c>
      <c r="BJ47" s="3" t="s">
        <v>1259</v>
      </c>
      <c r="BK47" s="3" t="s">
        <v>1259</v>
      </c>
      <c r="BL47" s="3" t="s">
        <v>1259</v>
      </c>
      <c r="BM47" s="3" t="s">
        <v>1259</v>
      </c>
      <c r="BN47" s="3" t="s">
        <v>1259</v>
      </c>
      <c r="BO47" s="3" t="s">
        <v>1259</v>
      </c>
      <c r="BP47" s="3" t="s">
        <v>1259</v>
      </c>
      <c r="BQ47" s="3" t="s">
        <v>1259</v>
      </c>
      <c r="BR47" s="3" t="s">
        <v>1259</v>
      </c>
      <c r="BS47" s="3" t="s">
        <v>1259</v>
      </c>
      <c r="BT47" s="3" t="s">
        <v>1259</v>
      </c>
      <c r="BU47" s="3" t="s">
        <v>1259</v>
      </c>
      <c r="BV47" s="3" t="s">
        <v>1259</v>
      </c>
      <c r="BW47" s="3" t="s">
        <v>1259</v>
      </c>
      <c r="BX47" s="3" t="s">
        <v>1259</v>
      </c>
      <c r="BY47" s="3" t="s">
        <v>1259</v>
      </c>
      <c r="BZ47" s="3" t="s">
        <v>1259</v>
      </c>
      <c r="CA47" s="3" t="s">
        <v>1259</v>
      </c>
      <c r="CB47" s="3" t="s">
        <v>1259</v>
      </c>
      <c r="CC47" s="3" t="s">
        <v>1259</v>
      </c>
      <c r="CD47" s="3" t="s">
        <v>1259</v>
      </c>
      <c r="CE47" s="3" t="s">
        <v>1259</v>
      </c>
      <c r="CF47" s="3" t="s">
        <v>1259</v>
      </c>
      <c r="CG47" s="3" t="s">
        <v>1259</v>
      </c>
      <c r="CH47" s="3" t="s">
        <v>1259</v>
      </c>
      <c r="CI47" s="3" t="s">
        <v>1259</v>
      </c>
      <c r="CJ47" s="3" t="s">
        <v>1259</v>
      </c>
      <c r="CK47" s="3" t="s">
        <v>1259</v>
      </c>
      <c r="CL47" s="3" t="s">
        <v>1259</v>
      </c>
      <c r="CM47" s="3" t="s">
        <v>1259</v>
      </c>
      <c r="CN47" s="3" t="s">
        <v>1259</v>
      </c>
      <c r="CO47" s="3" t="s">
        <v>1259</v>
      </c>
      <c r="CP47" s="3" t="s">
        <v>1259</v>
      </c>
      <c r="CQ47" s="3" t="s">
        <v>1259</v>
      </c>
      <c r="CR47" s="3" t="s">
        <v>1259</v>
      </c>
      <c r="CS47" s="3" t="s">
        <v>1259</v>
      </c>
      <c r="CT47" s="3" t="s">
        <v>1259</v>
      </c>
      <c r="CU47" s="3" t="s">
        <v>1259</v>
      </c>
      <c r="CV47" s="3" t="s">
        <v>1259</v>
      </c>
      <c r="CW47" s="3" t="s">
        <v>1259</v>
      </c>
      <c r="CX47" s="3" t="s">
        <v>1259</v>
      </c>
      <c r="CY47" s="3" t="s">
        <v>1259</v>
      </c>
      <c r="CZ47" s="3" t="s">
        <v>1259</v>
      </c>
      <c r="DA47" s="3" t="s">
        <v>1259</v>
      </c>
      <c r="DB47" s="3" t="s">
        <v>1259</v>
      </c>
      <c r="DC47" s="3" t="s">
        <v>1259</v>
      </c>
      <c r="DD47" s="3" t="s">
        <v>1259</v>
      </c>
      <c r="DE47" s="3" t="s">
        <v>1259</v>
      </c>
      <c r="DF47" s="3" t="s">
        <v>1259</v>
      </c>
      <c r="DG47" s="3" t="s">
        <v>1259</v>
      </c>
      <c r="DH47" s="3" t="s">
        <v>1259</v>
      </c>
      <c r="DI47" s="3" t="s">
        <v>1259</v>
      </c>
      <c r="DJ47" s="3" t="s">
        <v>1259</v>
      </c>
      <c r="DK47" s="3" t="s">
        <v>1259</v>
      </c>
      <c r="DL47" s="3" t="s">
        <v>1259</v>
      </c>
      <c r="DM47" s="3" t="s">
        <v>1259</v>
      </c>
      <c r="DN47" s="3" t="s">
        <v>1259</v>
      </c>
      <c r="DO47" s="3" t="s">
        <v>1259</v>
      </c>
      <c r="DP47" s="3" t="s">
        <v>1259</v>
      </c>
      <c r="DQ47" s="3" t="s">
        <v>1259</v>
      </c>
      <c r="DR47" s="3" t="s">
        <v>1259</v>
      </c>
      <c r="DS47" s="3" t="s">
        <v>1259</v>
      </c>
      <c r="DT47" s="3" t="s">
        <v>1259</v>
      </c>
      <c r="DU47" s="3" t="s">
        <v>1259</v>
      </c>
      <c r="DV47" s="3" t="s">
        <v>1259</v>
      </c>
      <c r="DW47" s="3" t="s">
        <v>1259</v>
      </c>
      <c r="DX47" s="3" t="s">
        <v>1259</v>
      </c>
      <c r="DY47" s="3" t="s">
        <v>1259</v>
      </c>
      <c r="DZ47" s="3" t="s">
        <v>1259</v>
      </c>
      <c r="EA47" s="3" t="s">
        <v>1259</v>
      </c>
      <c r="EB47" s="3" t="s">
        <v>1259</v>
      </c>
      <c r="EC47" s="3" t="s">
        <v>1259</v>
      </c>
      <c r="ED47" s="3" t="s">
        <v>1259</v>
      </c>
      <c r="EE47" s="3" t="s">
        <v>1259</v>
      </c>
      <c r="EF47" s="3" t="s">
        <v>1259</v>
      </c>
      <c r="EG47" s="3" t="s">
        <v>1259</v>
      </c>
      <c r="EH47" s="3" t="s">
        <v>1259</v>
      </c>
      <c r="EI47" s="3" t="s">
        <v>1259</v>
      </c>
      <c r="EJ47" s="3" t="s">
        <v>1259</v>
      </c>
      <c r="EK47" s="3" t="s">
        <v>1259</v>
      </c>
      <c r="EL47" s="3" t="s">
        <v>1259</v>
      </c>
      <c r="EM47" s="3" t="s">
        <v>1259</v>
      </c>
      <c r="EN47" s="3" t="s">
        <v>1259</v>
      </c>
      <c r="EO47" s="3" t="s">
        <v>1259</v>
      </c>
      <c r="EP47" s="3" t="s">
        <v>1259</v>
      </c>
      <c r="EQ47" s="3" t="s">
        <v>1259</v>
      </c>
      <c r="ER47" s="3" t="s">
        <v>1259</v>
      </c>
      <c r="ES47" s="3" t="s">
        <v>1259</v>
      </c>
      <c r="ET47" s="3" t="s">
        <v>1259</v>
      </c>
      <c r="EU47" s="3" t="s">
        <v>1259</v>
      </c>
      <c r="EV47" s="3" t="s">
        <v>1259</v>
      </c>
      <c r="EW47" s="3" t="s">
        <v>1259</v>
      </c>
      <c r="EX47" s="3" t="s">
        <v>1259</v>
      </c>
      <c r="EY47" s="3" t="s">
        <v>1259</v>
      </c>
      <c r="EZ47" s="3" t="s">
        <v>1259</v>
      </c>
      <c r="FA47" s="3" t="s">
        <v>1259</v>
      </c>
      <c r="FB47" s="3" t="s">
        <v>1259</v>
      </c>
      <c r="FC47" s="3" t="s">
        <v>1259</v>
      </c>
      <c r="FD47" s="3" t="s">
        <v>1259</v>
      </c>
      <c r="FE47" s="3" t="s">
        <v>1259</v>
      </c>
      <c r="FF47" s="3" t="s">
        <v>1259</v>
      </c>
      <c r="FG47" s="3" t="s">
        <v>1259</v>
      </c>
      <c r="FH47" s="3" t="s">
        <v>1259</v>
      </c>
      <c r="FI47" s="3" t="s">
        <v>1259</v>
      </c>
      <c r="FJ47" s="3" t="s">
        <v>1259</v>
      </c>
      <c r="FK47" s="3" t="s">
        <v>1259</v>
      </c>
      <c r="FL47" s="3" t="s">
        <v>1259</v>
      </c>
      <c r="FM47" s="3" t="s">
        <v>1259</v>
      </c>
      <c r="FN47" s="3" t="s">
        <v>1259</v>
      </c>
      <c r="FO47" s="3" t="s">
        <v>1259</v>
      </c>
      <c r="FP47" s="3" t="s">
        <v>1259</v>
      </c>
      <c r="FQ47" s="3" t="s">
        <v>1259</v>
      </c>
      <c r="FR47" s="3" t="s">
        <v>1259</v>
      </c>
      <c r="FS47" s="3" t="s">
        <v>1259</v>
      </c>
      <c r="FT47" s="3" t="s">
        <v>1259</v>
      </c>
      <c r="FU47" s="3" t="s">
        <v>1259</v>
      </c>
      <c r="FV47" s="3" t="s">
        <v>1259</v>
      </c>
      <c r="FW47" s="3" t="s">
        <v>1259</v>
      </c>
      <c r="FX47" s="3" t="s">
        <v>1259</v>
      </c>
      <c r="FY47" s="3" t="s">
        <v>1259</v>
      </c>
      <c r="FZ47" s="3" t="s">
        <v>1259</v>
      </c>
      <c r="GA47" s="3" t="s">
        <v>1259</v>
      </c>
      <c r="GB47" s="3" t="s">
        <v>1259</v>
      </c>
      <c r="GC47" s="3" t="s">
        <v>1259</v>
      </c>
      <c r="GD47" s="3" t="s">
        <v>1259</v>
      </c>
      <c r="GE47" s="3" t="s">
        <v>1259</v>
      </c>
      <c r="GF47" s="3" t="s">
        <v>1259</v>
      </c>
      <c r="GG47" s="3" t="s">
        <v>1259</v>
      </c>
      <c r="GH47" s="3" t="s">
        <v>1259</v>
      </c>
      <c r="GI47" s="3" t="s">
        <v>1259</v>
      </c>
      <c r="GJ47" s="3" t="s">
        <v>1259</v>
      </c>
      <c r="GK47" s="3" t="s">
        <v>1259</v>
      </c>
      <c r="GL47" s="3" t="s">
        <v>1259</v>
      </c>
      <c r="GM47" s="3" t="s">
        <v>1259</v>
      </c>
      <c r="GN47" s="3" t="s">
        <v>1259</v>
      </c>
      <c r="GO47" s="3" t="s">
        <v>1259</v>
      </c>
      <c r="GP47" s="3" t="s">
        <v>1259</v>
      </c>
      <c r="GQ47" s="3" t="s">
        <v>1259</v>
      </c>
      <c r="GR47" s="3" t="s">
        <v>1259</v>
      </c>
      <c r="GS47" s="3" t="s">
        <v>1259</v>
      </c>
      <c r="GT47" s="3" t="s">
        <v>1259</v>
      </c>
      <c r="GU47" s="3" t="s">
        <v>1259</v>
      </c>
      <c r="GV47" s="3" t="s">
        <v>1259</v>
      </c>
      <c r="GW47" s="3" t="s">
        <v>1259</v>
      </c>
      <c r="GX47" s="3" t="s">
        <v>1259</v>
      </c>
      <c r="GY47" s="3" t="s">
        <v>1259</v>
      </c>
      <c r="GZ47" s="3" t="s">
        <v>1259</v>
      </c>
      <c r="HA47" s="3" t="s">
        <v>1259</v>
      </c>
      <c r="HB47" s="3" t="s">
        <v>1259</v>
      </c>
      <c r="HC47" s="3" t="s">
        <v>1259</v>
      </c>
      <c r="HD47" s="3" t="s">
        <v>1259</v>
      </c>
      <c r="HE47" s="3" t="s">
        <v>1259</v>
      </c>
      <c r="HF47" s="3" t="s">
        <v>1259</v>
      </c>
      <c r="HG47" s="3" t="s">
        <v>1259</v>
      </c>
      <c r="HH47" s="3" t="s">
        <v>1259</v>
      </c>
      <c r="HI47" s="3" t="s">
        <v>1259</v>
      </c>
      <c r="HJ47" s="3" t="s">
        <v>1259</v>
      </c>
      <c r="HK47" s="3" t="s">
        <v>1259</v>
      </c>
      <c r="HL47" s="3" t="s">
        <v>1259</v>
      </c>
      <c r="HM47" s="3" t="s">
        <v>1259</v>
      </c>
      <c r="HN47" s="3" t="s">
        <v>1259</v>
      </c>
      <c r="HO47" s="3" t="s">
        <v>1259</v>
      </c>
      <c r="HP47" s="3" t="s">
        <v>1259</v>
      </c>
      <c r="HQ47" s="3" t="s">
        <v>1259</v>
      </c>
      <c r="HR47" s="3" t="s">
        <v>1259</v>
      </c>
      <c r="HS47" s="3" t="s">
        <v>1259</v>
      </c>
    </row>
    <row r="48" spans="1:227" x14ac:dyDescent="0.25">
      <c r="A48" s="4">
        <v>24197</v>
      </c>
      <c r="B48" s="3" t="s">
        <v>1259</v>
      </c>
      <c r="C48" s="3" t="s">
        <v>1259</v>
      </c>
      <c r="D48" s="3" t="s">
        <v>1259</v>
      </c>
      <c r="E48" s="3" t="s">
        <v>1259</v>
      </c>
      <c r="F48" s="3" t="s">
        <v>1259</v>
      </c>
      <c r="G48" s="3" t="s">
        <v>1259</v>
      </c>
      <c r="H48" s="3" t="s">
        <v>1259</v>
      </c>
      <c r="I48" s="3" t="s">
        <v>1259</v>
      </c>
      <c r="J48" s="3" t="s">
        <v>1259</v>
      </c>
      <c r="K48" s="3" t="s">
        <v>1259</v>
      </c>
      <c r="L48" s="3" t="s">
        <v>1259</v>
      </c>
      <c r="M48" s="3" t="s">
        <v>1259</v>
      </c>
      <c r="N48" s="3" t="s">
        <v>1259</v>
      </c>
      <c r="O48" s="3" t="s">
        <v>1259</v>
      </c>
      <c r="P48" s="3" t="s">
        <v>1259</v>
      </c>
      <c r="Q48" s="3" t="s">
        <v>1259</v>
      </c>
      <c r="R48" s="3" t="s">
        <v>1259</v>
      </c>
      <c r="S48" s="3" t="s">
        <v>1259</v>
      </c>
      <c r="T48" s="3" t="s">
        <v>1259</v>
      </c>
      <c r="U48" s="3" t="s">
        <v>1259</v>
      </c>
      <c r="V48" s="3" t="s">
        <v>1259</v>
      </c>
      <c r="W48" s="3" t="s">
        <v>1259</v>
      </c>
      <c r="X48" s="3" t="s">
        <v>1259</v>
      </c>
      <c r="Y48" s="3" t="s">
        <v>1259</v>
      </c>
      <c r="Z48" s="3" t="s">
        <v>1259</v>
      </c>
      <c r="AA48" s="3" t="s">
        <v>1259</v>
      </c>
      <c r="AB48" s="3" t="s">
        <v>1259</v>
      </c>
      <c r="AC48" s="3" t="s">
        <v>1259</v>
      </c>
      <c r="AD48" s="3" t="s">
        <v>1259</v>
      </c>
      <c r="AE48" s="3" t="s">
        <v>1259</v>
      </c>
      <c r="AF48" s="3" t="s">
        <v>1259</v>
      </c>
      <c r="AG48" s="3" t="s">
        <v>1259</v>
      </c>
      <c r="AH48" s="3" t="s">
        <v>1259</v>
      </c>
      <c r="AI48" s="3" t="s">
        <v>1259</v>
      </c>
      <c r="AJ48" s="3" t="s">
        <v>1259</v>
      </c>
      <c r="AK48" s="3" t="s">
        <v>1259</v>
      </c>
      <c r="AL48" s="3" t="s">
        <v>1259</v>
      </c>
      <c r="AM48" s="3" t="s">
        <v>1259</v>
      </c>
      <c r="AN48" s="3" t="s">
        <v>1259</v>
      </c>
      <c r="AO48" s="3" t="s">
        <v>1259</v>
      </c>
      <c r="AP48" s="3" t="s">
        <v>1259</v>
      </c>
      <c r="AQ48" s="3" t="s">
        <v>1259</v>
      </c>
      <c r="AR48" s="3" t="s">
        <v>1259</v>
      </c>
      <c r="AS48" s="3" t="s">
        <v>1259</v>
      </c>
      <c r="AT48" s="3" t="s">
        <v>1259</v>
      </c>
      <c r="AU48" s="3" t="s">
        <v>1259</v>
      </c>
      <c r="AV48" s="3" t="s">
        <v>1259</v>
      </c>
      <c r="AW48" s="3" t="s">
        <v>1259</v>
      </c>
      <c r="AX48" s="3" t="s">
        <v>1259</v>
      </c>
      <c r="AY48" s="3" t="s">
        <v>1259</v>
      </c>
      <c r="AZ48" s="3" t="s">
        <v>1259</v>
      </c>
      <c r="BA48" s="3" t="s">
        <v>1259</v>
      </c>
      <c r="BB48" s="3" t="s">
        <v>1259</v>
      </c>
      <c r="BC48" s="3" t="s">
        <v>1259</v>
      </c>
      <c r="BD48" s="3" t="s">
        <v>1259</v>
      </c>
      <c r="BE48" s="3" t="s">
        <v>1259</v>
      </c>
      <c r="BF48" s="3" t="s">
        <v>1259</v>
      </c>
      <c r="BG48" s="3" t="s">
        <v>1259</v>
      </c>
      <c r="BH48" s="3" t="s">
        <v>1259</v>
      </c>
      <c r="BI48" s="3" t="s">
        <v>1259</v>
      </c>
      <c r="BJ48" s="3" t="s">
        <v>1259</v>
      </c>
      <c r="BK48" s="3" t="s">
        <v>1259</v>
      </c>
      <c r="BL48" s="3" t="s">
        <v>1259</v>
      </c>
      <c r="BM48" s="3" t="s">
        <v>1259</v>
      </c>
      <c r="BN48" s="3" t="s">
        <v>1259</v>
      </c>
      <c r="BO48" s="3" t="s">
        <v>1259</v>
      </c>
      <c r="BP48" s="3" t="s">
        <v>1259</v>
      </c>
      <c r="BQ48" s="3" t="s">
        <v>1259</v>
      </c>
      <c r="BR48" s="3" t="s">
        <v>1259</v>
      </c>
      <c r="BS48" s="3" t="s">
        <v>1259</v>
      </c>
      <c r="BT48" s="3" t="s">
        <v>1259</v>
      </c>
      <c r="BU48" s="3" t="s">
        <v>1259</v>
      </c>
      <c r="BV48" s="3" t="s">
        <v>1259</v>
      </c>
      <c r="BW48" s="3" t="s">
        <v>1259</v>
      </c>
      <c r="BX48" s="3" t="s">
        <v>1259</v>
      </c>
      <c r="BY48" s="3" t="s">
        <v>1259</v>
      </c>
      <c r="BZ48" s="3" t="s">
        <v>1259</v>
      </c>
      <c r="CA48" s="3" t="s">
        <v>1259</v>
      </c>
      <c r="CB48" s="3" t="s">
        <v>1259</v>
      </c>
      <c r="CC48" s="3" t="s">
        <v>1259</v>
      </c>
      <c r="CD48" s="3" t="s">
        <v>1259</v>
      </c>
      <c r="CE48" s="3" t="s">
        <v>1259</v>
      </c>
      <c r="CF48" s="3" t="s">
        <v>1259</v>
      </c>
      <c r="CG48" s="3" t="s">
        <v>1259</v>
      </c>
      <c r="CH48" s="3" t="s">
        <v>1259</v>
      </c>
      <c r="CI48" s="3" t="s">
        <v>1259</v>
      </c>
      <c r="CJ48" s="3" t="s">
        <v>1259</v>
      </c>
      <c r="CK48" s="3" t="s">
        <v>1259</v>
      </c>
      <c r="CL48" s="3" t="s">
        <v>1259</v>
      </c>
      <c r="CM48" s="3" t="s">
        <v>1259</v>
      </c>
      <c r="CN48" s="3" t="s">
        <v>1259</v>
      </c>
      <c r="CO48" s="3" t="s">
        <v>1259</v>
      </c>
      <c r="CP48" s="3" t="s">
        <v>1259</v>
      </c>
      <c r="CQ48" s="3" t="s">
        <v>1259</v>
      </c>
      <c r="CR48" s="3" t="s">
        <v>1259</v>
      </c>
      <c r="CS48" s="3" t="s">
        <v>1259</v>
      </c>
      <c r="CT48" s="3" t="s">
        <v>1259</v>
      </c>
      <c r="CU48" s="3" t="s">
        <v>1259</v>
      </c>
      <c r="CV48" s="3" t="s">
        <v>1259</v>
      </c>
      <c r="CW48" s="3" t="s">
        <v>1259</v>
      </c>
      <c r="CX48" s="3" t="s">
        <v>1259</v>
      </c>
      <c r="CY48" s="3" t="s">
        <v>1259</v>
      </c>
      <c r="CZ48" s="3" t="s">
        <v>1259</v>
      </c>
      <c r="DA48" s="3" t="s">
        <v>1259</v>
      </c>
      <c r="DB48" s="3" t="s">
        <v>1259</v>
      </c>
      <c r="DC48" s="3" t="s">
        <v>1259</v>
      </c>
      <c r="DD48" s="3" t="s">
        <v>1259</v>
      </c>
      <c r="DE48" s="3" t="s">
        <v>1259</v>
      </c>
      <c r="DF48" s="3" t="s">
        <v>1259</v>
      </c>
      <c r="DG48" s="3" t="s">
        <v>1259</v>
      </c>
      <c r="DH48" s="3" t="s">
        <v>1259</v>
      </c>
      <c r="DI48" s="3" t="s">
        <v>1259</v>
      </c>
      <c r="DJ48" s="3" t="s">
        <v>1259</v>
      </c>
      <c r="DK48" s="3" t="s">
        <v>1259</v>
      </c>
      <c r="DL48" s="3" t="s">
        <v>1259</v>
      </c>
      <c r="DM48" s="3" t="s">
        <v>1259</v>
      </c>
      <c r="DN48" s="3" t="s">
        <v>1259</v>
      </c>
      <c r="DO48" s="3" t="s">
        <v>1259</v>
      </c>
      <c r="DP48" s="3" t="s">
        <v>1259</v>
      </c>
      <c r="DQ48" s="3" t="s">
        <v>1259</v>
      </c>
      <c r="DR48" s="3" t="s">
        <v>1259</v>
      </c>
      <c r="DS48" s="3" t="s">
        <v>1259</v>
      </c>
      <c r="DT48" s="3" t="s">
        <v>1259</v>
      </c>
      <c r="DU48" s="3" t="s">
        <v>1259</v>
      </c>
      <c r="DV48" s="3" t="s">
        <v>1259</v>
      </c>
      <c r="DW48" s="3" t="s">
        <v>1259</v>
      </c>
      <c r="DX48" s="3" t="s">
        <v>1259</v>
      </c>
      <c r="DY48" s="3" t="s">
        <v>1259</v>
      </c>
      <c r="DZ48" s="3" t="s">
        <v>1259</v>
      </c>
      <c r="EA48" s="3" t="s">
        <v>1259</v>
      </c>
      <c r="EB48" s="3" t="s">
        <v>1259</v>
      </c>
      <c r="EC48" s="3" t="s">
        <v>1259</v>
      </c>
      <c r="ED48" s="3" t="s">
        <v>1259</v>
      </c>
      <c r="EE48" s="3" t="s">
        <v>1259</v>
      </c>
      <c r="EF48" s="3" t="s">
        <v>1259</v>
      </c>
      <c r="EG48" s="3" t="s">
        <v>1259</v>
      </c>
      <c r="EH48" s="3" t="s">
        <v>1259</v>
      </c>
      <c r="EI48" s="3" t="s">
        <v>1259</v>
      </c>
      <c r="EJ48" s="3" t="s">
        <v>1259</v>
      </c>
      <c r="EK48" s="3" t="s">
        <v>1259</v>
      </c>
      <c r="EL48" s="3" t="s">
        <v>1259</v>
      </c>
      <c r="EM48" s="3" t="s">
        <v>1259</v>
      </c>
      <c r="EN48" s="3" t="s">
        <v>1259</v>
      </c>
      <c r="EO48" s="3" t="s">
        <v>1259</v>
      </c>
      <c r="EP48" s="204">
        <v>11.4</v>
      </c>
      <c r="EQ48" s="205">
        <v>29</v>
      </c>
      <c r="ER48" s="206">
        <v>11.4</v>
      </c>
      <c r="ES48" s="207">
        <v>24.4</v>
      </c>
      <c r="ET48" s="3" t="s">
        <v>1259</v>
      </c>
      <c r="EU48" s="3" t="s">
        <v>1259</v>
      </c>
      <c r="EV48" s="3" t="s">
        <v>1259</v>
      </c>
      <c r="EW48" s="3" t="s">
        <v>1259</v>
      </c>
      <c r="EX48" s="3" t="s">
        <v>1259</v>
      </c>
      <c r="EY48" s="3" t="s">
        <v>1259</v>
      </c>
      <c r="EZ48" s="3" t="s">
        <v>1259</v>
      </c>
      <c r="FA48" s="3" t="s">
        <v>1259</v>
      </c>
      <c r="FB48" s="3" t="s">
        <v>1259</v>
      </c>
      <c r="FC48" s="3" t="s">
        <v>1259</v>
      </c>
      <c r="FD48" s="3" t="s">
        <v>1259</v>
      </c>
      <c r="FE48" s="3" t="s">
        <v>1259</v>
      </c>
      <c r="FF48" s="3" t="s">
        <v>1259</v>
      </c>
      <c r="FG48" s="3" t="s">
        <v>1259</v>
      </c>
      <c r="FH48" s="3" t="s">
        <v>1259</v>
      </c>
      <c r="FI48" s="3" t="s">
        <v>1259</v>
      </c>
      <c r="FJ48" s="3" t="s">
        <v>1259</v>
      </c>
      <c r="FK48" s="3" t="s">
        <v>1259</v>
      </c>
      <c r="FL48" s="3" t="s">
        <v>1259</v>
      </c>
      <c r="FM48" s="3" t="s">
        <v>1259</v>
      </c>
      <c r="FN48" s="3" t="s">
        <v>1259</v>
      </c>
      <c r="FO48" s="3" t="s">
        <v>1259</v>
      </c>
      <c r="FP48" s="3" t="s">
        <v>1259</v>
      </c>
      <c r="FQ48" s="3" t="s">
        <v>1259</v>
      </c>
      <c r="FR48" s="3" t="s">
        <v>1259</v>
      </c>
      <c r="FS48" s="3" t="s">
        <v>1259</v>
      </c>
      <c r="FT48" s="3" t="s">
        <v>1259</v>
      </c>
      <c r="FU48" s="3" t="s">
        <v>1259</v>
      </c>
      <c r="FV48" s="3" t="s">
        <v>1259</v>
      </c>
      <c r="FW48" s="3" t="s">
        <v>1259</v>
      </c>
      <c r="FX48" s="3" t="s">
        <v>1259</v>
      </c>
      <c r="FY48" s="3" t="s">
        <v>1259</v>
      </c>
      <c r="FZ48" s="3" t="s">
        <v>1259</v>
      </c>
      <c r="GA48" s="3" t="s">
        <v>1259</v>
      </c>
      <c r="GB48" s="3" t="s">
        <v>1259</v>
      </c>
      <c r="GC48" s="3" t="s">
        <v>1259</v>
      </c>
      <c r="GD48" s="3" t="s">
        <v>1259</v>
      </c>
      <c r="GE48" s="3" t="s">
        <v>1259</v>
      </c>
      <c r="GF48" s="3" t="s">
        <v>1259</v>
      </c>
      <c r="GG48" s="3" t="s">
        <v>1259</v>
      </c>
      <c r="GH48" s="3" t="s">
        <v>1259</v>
      </c>
      <c r="GI48" s="3" t="s">
        <v>1259</v>
      </c>
      <c r="GJ48" s="3" t="s">
        <v>1259</v>
      </c>
      <c r="GK48" s="3" t="s">
        <v>1259</v>
      </c>
      <c r="GL48" s="3" t="s">
        <v>1259</v>
      </c>
      <c r="GM48" s="3" t="s">
        <v>1259</v>
      </c>
      <c r="GN48" s="3" t="s">
        <v>1259</v>
      </c>
      <c r="GO48" s="3" t="s">
        <v>1259</v>
      </c>
      <c r="GP48" s="3" t="s">
        <v>1259</v>
      </c>
      <c r="GQ48" s="3" t="s">
        <v>1259</v>
      </c>
      <c r="GR48" s="3" t="s">
        <v>1259</v>
      </c>
      <c r="GS48" s="3" t="s">
        <v>1259</v>
      </c>
      <c r="GT48" s="3" t="s">
        <v>1259</v>
      </c>
      <c r="GU48" s="3" t="s">
        <v>1259</v>
      </c>
      <c r="GV48" s="3" t="s">
        <v>1259</v>
      </c>
      <c r="GW48" s="3" t="s">
        <v>1259</v>
      </c>
      <c r="GX48" s="3" t="s">
        <v>1259</v>
      </c>
      <c r="GY48" s="3" t="s">
        <v>1259</v>
      </c>
      <c r="GZ48" s="3" t="s">
        <v>1259</v>
      </c>
      <c r="HA48" s="3" t="s">
        <v>1259</v>
      </c>
      <c r="HB48" s="3" t="s">
        <v>1259</v>
      </c>
      <c r="HC48" s="3" t="s">
        <v>1259</v>
      </c>
      <c r="HD48" s="3" t="s">
        <v>1259</v>
      </c>
      <c r="HE48" s="3" t="s">
        <v>1259</v>
      </c>
      <c r="HF48" s="3" t="s">
        <v>1259</v>
      </c>
      <c r="HG48" s="3" t="s">
        <v>1259</v>
      </c>
      <c r="HH48" s="3" t="s">
        <v>1259</v>
      </c>
      <c r="HI48" s="3" t="s">
        <v>1259</v>
      </c>
      <c r="HJ48" s="3" t="s">
        <v>1259</v>
      </c>
      <c r="HK48" s="3" t="s">
        <v>1259</v>
      </c>
      <c r="HL48" s="3" t="s">
        <v>1259</v>
      </c>
      <c r="HM48" s="3" t="s">
        <v>1259</v>
      </c>
      <c r="HN48" s="3" t="s">
        <v>1259</v>
      </c>
      <c r="HO48" s="3" t="s">
        <v>1259</v>
      </c>
      <c r="HP48" s="3" t="s">
        <v>1259</v>
      </c>
      <c r="HQ48" s="3" t="s">
        <v>1259</v>
      </c>
      <c r="HR48" s="3" t="s">
        <v>1259</v>
      </c>
      <c r="HS48" s="3" t="s">
        <v>1259</v>
      </c>
    </row>
    <row r="49" spans="1:227" x14ac:dyDescent="0.25">
      <c r="A49" s="4">
        <v>24288</v>
      </c>
      <c r="B49" s="3" t="s">
        <v>1259</v>
      </c>
      <c r="C49" s="3" t="s">
        <v>1259</v>
      </c>
      <c r="D49" s="3" t="s">
        <v>1259</v>
      </c>
      <c r="E49" s="3" t="s">
        <v>1259</v>
      </c>
      <c r="F49" s="3" t="s">
        <v>1259</v>
      </c>
      <c r="G49" s="3" t="s">
        <v>1259</v>
      </c>
      <c r="H49" s="3" t="s">
        <v>1259</v>
      </c>
      <c r="I49" s="3" t="s">
        <v>1259</v>
      </c>
      <c r="J49" s="3" t="s">
        <v>1259</v>
      </c>
      <c r="K49" s="3" t="s">
        <v>1259</v>
      </c>
      <c r="L49" s="3" t="s">
        <v>1259</v>
      </c>
      <c r="M49" s="3" t="s">
        <v>1259</v>
      </c>
      <c r="N49" s="3" t="s">
        <v>1259</v>
      </c>
      <c r="O49" s="3" t="s">
        <v>1259</v>
      </c>
      <c r="P49" s="3" t="s">
        <v>1259</v>
      </c>
      <c r="Q49" s="3" t="s">
        <v>1259</v>
      </c>
      <c r="R49" s="3" t="s">
        <v>1259</v>
      </c>
      <c r="S49" s="3" t="s">
        <v>1259</v>
      </c>
      <c r="T49" s="3" t="s">
        <v>1259</v>
      </c>
      <c r="U49" s="3" t="s">
        <v>1259</v>
      </c>
      <c r="V49" s="3" t="s">
        <v>1259</v>
      </c>
      <c r="W49" s="3" t="s">
        <v>1259</v>
      </c>
      <c r="X49" s="3" t="s">
        <v>1259</v>
      </c>
      <c r="Y49" s="3" t="s">
        <v>1259</v>
      </c>
      <c r="Z49" s="3" t="s">
        <v>1259</v>
      </c>
      <c r="AA49" s="3" t="s">
        <v>1259</v>
      </c>
      <c r="AB49" s="3" t="s">
        <v>1259</v>
      </c>
      <c r="AC49" s="3" t="s">
        <v>1259</v>
      </c>
      <c r="AD49" s="3" t="s">
        <v>1259</v>
      </c>
      <c r="AE49" s="3" t="s">
        <v>1259</v>
      </c>
      <c r="AF49" s="3" t="s">
        <v>1259</v>
      </c>
      <c r="AG49" s="3" t="s">
        <v>1259</v>
      </c>
      <c r="AH49" s="3" t="s">
        <v>1259</v>
      </c>
      <c r="AI49" s="3" t="s">
        <v>1259</v>
      </c>
      <c r="AJ49" s="3" t="s">
        <v>1259</v>
      </c>
      <c r="AK49" s="3" t="s">
        <v>1259</v>
      </c>
      <c r="AL49" s="3" t="s">
        <v>1259</v>
      </c>
      <c r="AM49" s="3" t="s">
        <v>1259</v>
      </c>
      <c r="AN49" s="3" t="s">
        <v>1259</v>
      </c>
      <c r="AO49" s="3" t="s">
        <v>1259</v>
      </c>
      <c r="AP49" s="3" t="s">
        <v>1259</v>
      </c>
      <c r="AQ49" s="3" t="s">
        <v>1259</v>
      </c>
      <c r="AR49" s="3" t="s">
        <v>1259</v>
      </c>
      <c r="AS49" s="3" t="s">
        <v>1259</v>
      </c>
      <c r="AT49" s="3" t="s">
        <v>1259</v>
      </c>
      <c r="AU49" s="3" t="s">
        <v>1259</v>
      </c>
      <c r="AV49" s="3" t="s">
        <v>1259</v>
      </c>
      <c r="AW49" s="3" t="s">
        <v>1259</v>
      </c>
      <c r="AX49" s="3" t="s">
        <v>1259</v>
      </c>
      <c r="AY49" s="3" t="s">
        <v>1259</v>
      </c>
      <c r="AZ49" s="3" t="s">
        <v>1259</v>
      </c>
      <c r="BA49" s="3" t="s">
        <v>1259</v>
      </c>
      <c r="BB49" s="3" t="s">
        <v>1259</v>
      </c>
      <c r="BC49" s="3" t="s">
        <v>1259</v>
      </c>
      <c r="BD49" s="3" t="s">
        <v>1259</v>
      </c>
      <c r="BE49" s="3" t="s">
        <v>1259</v>
      </c>
      <c r="BF49" s="3" t="s">
        <v>1259</v>
      </c>
      <c r="BG49" s="3" t="s">
        <v>1259</v>
      </c>
      <c r="BH49" s="3" t="s">
        <v>1259</v>
      </c>
      <c r="BI49" s="3" t="s">
        <v>1259</v>
      </c>
      <c r="BJ49" s="3" t="s">
        <v>1259</v>
      </c>
      <c r="BK49" s="3" t="s">
        <v>1259</v>
      </c>
      <c r="BL49" s="3" t="s">
        <v>1259</v>
      </c>
      <c r="BM49" s="3" t="s">
        <v>1259</v>
      </c>
      <c r="BN49" s="3" t="s">
        <v>1259</v>
      </c>
      <c r="BO49" s="3" t="s">
        <v>1259</v>
      </c>
      <c r="BP49" s="3" t="s">
        <v>1259</v>
      </c>
      <c r="BQ49" s="3" t="s">
        <v>1259</v>
      </c>
      <c r="BR49" s="3" t="s">
        <v>1259</v>
      </c>
      <c r="BS49" s="3" t="s">
        <v>1259</v>
      </c>
      <c r="BT49" s="3" t="s">
        <v>1259</v>
      </c>
      <c r="BU49" s="3" t="s">
        <v>1259</v>
      </c>
      <c r="BV49" s="3" t="s">
        <v>1259</v>
      </c>
      <c r="BW49" s="3" t="s">
        <v>1259</v>
      </c>
      <c r="BX49" s="3" t="s">
        <v>1259</v>
      </c>
      <c r="BY49" s="3" t="s">
        <v>1259</v>
      </c>
      <c r="BZ49" s="3" t="s">
        <v>1259</v>
      </c>
      <c r="CA49" s="3" t="s">
        <v>1259</v>
      </c>
      <c r="CB49" s="3" t="s">
        <v>1259</v>
      </c>
      <c r="CC49" s="3" t="s">
        <v>1259</v>
      </c>
      <c r="CD49" s="3" t="s">
        <v>1259</v>
      </c>
      <c r="CE49" s="3" t="s">
        <v>1259</v>
      </c>
      <c r="CF49" s="3" t="s">
        <v>1259</v>
      </c>
      <c r="CG49" s="3" t="s">
        <v>1259</v>
      </c>
      <c r="CH49" s="3" t="s">
        <v>1259</v>
      </c>
      <c r="CI49" s="3" t="s">
        <v>1259</v>
      </c>
      <c r="CJ49" s="3" t="s">
        <v>1259</v>
      </c>
      <c r="CK49" s="3" t="s">
        <v>1259</v>
      </c>
      <c r="CL49" s="3" t="s">
        <v>1259</v>
      </c>
      <c r="CM49" s="3" t="s">
        <v>1259</v>
      </c>
      <c r="CN49" s="3" t="s">
        <v>1259</v>
      </c>
      <c r="CO49" s="3" t="s">
        <v>1259</v>
      </c>
      <c r="CP49" s="3" t="s">
        <v>1259</v>
      </c>
      <c r="CQ49" s="3" t="s">
        <v>1259</v>
      </c>
      <c r="CR49" s="3" t="s">
        <v>1259</v>
      </c>
      <c r="CS49" s="3" t="s">
        <v>1259</v>
      </c>
      <c r="CT49" s="3" t="s">
        <v>1259</v>
      </c>
      <c r="CU49" s="3" t="s">
        <v>1259</v>
      </c>
      <c r="CV49" s="3" t="s">
        <v>1259</v>
      </c>
      <c r="CW49" s="3" t="s">
        <v>1259</v>
      </c>
      <c r="CX49" s="3" t="s">
        <v>1259</v>
      </c>
      <c r="CY49" s="3" t="s">
        <v>1259</v>
      </c>
      <c r="CZ49" s="3" t="s">
        <v>1259</v>
      </c>
      <c r="DA49" s="3" t="s">
        <v>1259</v>
      </c>
      <c r="DB49" s="3" t="s">
        <v>1259</v>
      </c>
      <c r="DC49" s="3" t="s">
        <v>1259</v>
      </c>
      <c r="DD49" s="3" t="s">
        <v>1259</v>
      </c>
      <c r="DE49" s="3" t="s">
        <v>1259</v>
      </c>
      <c r="DF49" s="3" t="s">
        <v>1259</v>
      </c>
      <c r="DG49" s="3" t="s">
        <v>1259</v>
      </c>
      <c r="DH49" s="3" t="s">
        <v>1259</v>
      </c>
      <c r="DI49" s="3" t="s">
        <v>1259</v>
      </c>
      <c r="DJ49" s="3" t="s">
        <v>1259</v>
      </c>
      <c r="DK49" s="3" t="s">
        <v>1259</v>
      </c>
      <c r="DL49" s="3" t="s">
        <v>1259</v>
      </c>
      <c r="DM49" s="3" t="s">
        <v>1259</v>
      </c>
      <c r="DN49" s="3" t="s">
        <v>1259</v>
      </c>
      <c r="DO49" s="3" t="s">
        <v>1259</v>
      </c>
      <c r="DP49" s="3" t="s">
        <v>1259</v>
      </c>
      <c r="DQ49" s="3" t="s">
        <v>1259</v>
      </c>
      <c r="DR49" s="3" t="s">
        <v>1259</v>
      </c>
      <c r="DS49" s="3" t="s">
        <v>1259</v>
      </c>
      <c r="DT49" s="3" t="s">
        <v>1259</v>
      </c>
      <c r="DU49" s="3" t="s">
        <v>1259</v>
      </c>
      <c r="DV49" s="3" t="s">
        <v>1259</v>
      </c>
      <c r="DW49" s="3" t="s">
        <v>1259</v>
      </c>
      <c r="DX49" s="3" t="s">
        <v>1259</v>
      </c>
      <c r="DY49" s="3" t="s">
        <v>1259</v>
      </c>
      <c r="DZ49" s="3" t="s">
        <v>1259</v>
      </c>
      <c r="EA49" s="3" t="s">
        <v>1259</v>
      </c>
      <c r="EB49" s="3" t="s">
        <v>1259</v>
      </c>
      <c r="EC49" s="3" t="s">
        <v>1259</v>
      </c>
      <c r="ED49" s="3" t="s">
        <v>1259</v>
      </c>
      <c r="EE49" s="3" t="s">
        <v>1259</v>
      </c>
      <c r="EF49" s="3" t="s">
        <v>1259</v>
      </c>
      <c r="EG49" s="3" t="s">
        <v>1259</v>
      </c>
      <c r="EH49" s="3" t="s">
        <v>1259</v>
      </c>
      <c r="EI49" s="3" t="s">
        <v>1259</v>
      </c>
      <c r="EJ49" s="3" t="s">
        <v>1259</v>
      </c>
      <c r="EK49" s="3" t="s">
        <v>1259</v>
      </c>
      <c r="EL49" s="3" t="s">
        <v>1259</v>
      </c>
      <c r="EM49" s="3" t="s">
        <v>1259</v>
      </c>
      <c r="EN49" s="3" t="s">
        <v>1259</v>
      </c>
      <c r="EO49" s="3" t="s">
        <v>1259</v>
      </c>
      <c r="EP49" s="3" t="s">
        <v>1259</v>
      </c>
      <c r="EQ49" s="3" t="s">
        <v>1259</v>
      </c>
      <c r="ER49" s="3" t="s">
        <v>1259</v>
      </c>
      <c r="ES49" s="3" t="s">
        <v>1259</v>
      </c>
      <c r="ET49" s="3" t="s">
        <v>1259</v>
      </c>
      <c r="EU49" s="3" t="s">
        <v>1259</v>
      </c>
      <c r="EV49" s="3" t="s">
        <v>1259</v>
      </c>
      <c r="EW49" s="3" t="s">
        <v>1259</v>
      </c>
      <c r="EX49" s="3" t="s">
        <v>1259</v>
      </c>
      <c r="EY49" s="3" t="s">
        <v>1259</v>
      </c>
      <c r="EZ49" s="3" t="s">
        <v>1259</v>
      </c>
      <c r="FA49" s="3" t="s">
        <v>1259</v>
      </c>
      <c r="FB49" s="3" t="s">
        <v>1259</v>
      </c>
      <c r="FC49" s="3" t="s">
        <v>1259</v>
      </c>
      <c r="FD49" s="3" t="s">
        <v>1259</v>
      </c>
      <c r="FE49" s="3" t="s">
        <v>1259</v>
      </c>
      <c r="FF49" s="3" t="s">
        <v>1259</v>
      </c>
      <c r="FG49" s="3" t="s">
        <v>1259</v>
      </c>
      <c r="FH49" s="3" t="s">
        <v>1259</v>
      </c>
      <c r="FI49" s="3" t="s">
        <v>1259</v>
      </c>
      <c r="FJ49" s="3" t="s">
        <v>1259</v>
      </c>
      <c r="FK49" s="3" t="s">
        <v>1259</v>
      </c>
      <c r="FL49" s="3" t="s">
        <v>1259</v>
      </c>
      <c r="FM49" s="3" t="s">
        <v>1259</v>
      </c>
      <c r="FN49" s="3" t="s">
        <v>1259</v>
      </c>
      <c r="FO49" s="3" t="s">
        <v>1259</v>
      </c>
      <c r="FP49" s="3" t="s">
        <v>1259</v>
      </c>
      <c r="FQ49" s="3" t="s">
        <v>1259</v>
      </c>
      <c r="FR49" s="3" t="s">
        <v>1259</v>
      </c>
      <c r="FS49" s="3" t="s">
        <v>1259</v>
      </c>
      <c r="FT49" s="3" t="s">
        <v>1259</v>
      </c>
      <c r="FU49" s="3" t="s">
        <v>1259</v>
      </c>
      <c r="FV49" s="3" t="s">
        <v>1259</v>
      </c>
      <c r="FW49" s="3" t="s">
        <v>1259</v>
      </c>
      <c r="FX49" s="3" t="s">
        <v>1259</v>
      </c>
      <c r="FY49" s="3" t="s">
        <v>1259</v>
      </c>
      <c r="FZ49" s="3" t="s">
        <v>1259</v>
      </c>
      <c r="GA49" s="3" t="s">
        <v>1259</v>
      </c>
      <c r="GB49" s="3" t="s">
        <v>1259</v>
      </c>
      <c r="GC49" s="3" t="s">
        <v>1259</v>
      </c>
      <c r="GD49" s="3" t="s">
        <v>1259</v>
      </c>
      <c r="GE49" s="3" t="s">
        <v>1259</v>
      </c>
      <c r="GF49" s="3" t="s">
        <v>1259</v>
      </c>
      <c r="GG49" s="3" t="s">
        <v>1259</v>
      </c>
      <c r="GH49" s="3" t="s">
        <v>1259</v>
      </c>
      <c r="GI49" s="3" t="s">
        <v>1259</v>
      </c>
      <c r="GJ49" s="3" t="s">
        <v>1259</v>
      </c>
      <c r="GK49" s="3" t="s">
        <v>1259</v>
      </c>
      <c r="GL49" s="3" t="s">
        <v>1259</v>
      </c>
      <c r="GM49" s="3" t="s">
        <v>1259</v>
      </c>
      <c r="GN49" s="3" t="s">
        <v>1259</v>
      </c>
      <c r="GO49" s="3" t="s">
        <v>1259</v>
      </c>
      <c r="GP49" s="3" t="s">
        <v>1259</v>
      </c>
      <c r="GQ49" s="3" t="s">
        <v>1259</v>
      </c>
      <c r="GR49" s="3" t="s">
        <v>1259</v>
      </c>
      <c r="GS49" s="3" t="s">
        <v>1259</v>
      </c>
      <c r="GT49" s="3" t="s">
        <v>1259</v>
      </c>
      <c r="GU49" s="3" t="s">
        <v>1259</v>
      </c>
      <c r="GV49" s="3" t="s">
        <v>1259</v>
      </c>
      <c r="GW49" s="3" t="s">
        <v>1259</v>
      </c>
      <c r="GX49" s="3" t="s">
        <v>1259</v>
      </c>
      <c r="GY49" s="3" t="s">
        <v>1259</v>
      </c>
      <c r="GZ49" s="3" t="s">
        <v>1259</v>
      </c>
      <c r="HA49" s="3" t="s">
        <v>1259</v>
      </c>
      <c r="HB49" s="3" t="s">
        <v>1259</v>
      </c>
      <c r="HC49" s="3" t="s">
        <v>1259</v>
      </c>
      <c r="HD49" s="3" t="s">
        <v>1259</v>
      </c>
      <c r="HE49" s="3" t="s">
        <v>1259</v>
      </c>
      <c r="HF49" s="3" t="s">
        <v>1259</v>
      </c>
      <c r="HG49" s="3" t="s">
        <v>1259</v>
      </c>
      <c r="HH49" s="3" t="s">
        <v>1259</v>
      </c>
      <c r="HI49" s="3" t="s">
        <v>1259</v>
      </c>
      <c r="HJ49" s="3" t="s">
        <v>1259</v>
      </c>
      <c r="HK49" s="3" t="s">
        <v>1259</v>
      </c>
      <c r="HL49" s="3" t="s">
        <v>1259</v>
      </c>
      <c r="HM49" s="3" t="s">
        <v>1259</v>
      </c>
      <c r="HN49" s="3" t="s">
        <v>1259</v>
      </c>
      <c r="HO49" s="3" t="s">
        <v>1259</v>
      </c>
      <c r="HP49" s="3" t="s">
        <v>1259</v>
      </c>
      <c r="HQ49" s="3" t="s">
        <v>1259</v>
      </c>
      <c r="HR49" s="3" t="s">
        <v>1259</v>
      </c>
      <c r="HS49" s="3" t="s">
        <v>1259</v>
      </c>
    </row>
    <row r="50" spans="1:227" x14ac:dyDescent="0.25">
      <c r="A50" s="4">
        <v>24380</v>
      </c>
      <c r="B50" s="3" t="s">
        <v>1259</v>
      </c>
      <c r="C50" s="3" t="s">
        <v>1259</v>
      </c>
      <c r="D50" s="3" t="s">
        <v>1259</v>
      </c>
      <c r="E50" s="3" t="s">
        <v>1259</v>
      </c>
      <c r="F50" s="3" t="s">
        <v>1259</v>
      </c>
      <c r="G50" s="3" t="s">
        <v>1259</v>
      </c>
      <c r="H50" s="3" t="s">
        <v>1259</v>
      </c>
      <c r="I50" s="3" t="s">
        <v>1259</v>
      </c>
      <c r="J50" s="3" t="s">
        <v>1259</v>
      </c>
      <c r="K50" s="3" t="s">
        <v>1259</v>
      </c>
      <c r="L50" s="3" t="s">
        <v>1259</v>
      </c>
      <c r="M50" s="3" t="s">
        <v>1259</v>
      </c>
      <c r="N50" s="3" t="s">
        <v>1259</v>
      </c>
      <c r="O50" s="3" t="s">
        <v>1259</v>
      </c>
      <c r="P50" s="3" t="s">
        <v>1259</v>
      </c>
      <c r="Q50" s="3" t="s">
        <v>1259</v>
      </c>
      <c r="R50" s="3" t="s">
        <v>1259</v>
      </c>
      <c r="S50" s="3" t="s">
        <v>1259</v>
      </c>
      <c r="T50" s="3" t="s">
        <v>1259</v>
      </c>
      <c r="U50" s="3" t="s">
        <v>1259</v>
      </c>
      <c r="V50" s="3" t="s">
        <v>1259</v>
      </c>
      <c r="W50" s="3" t="s">
        <v>1259</v>
      </c>
      <c r="X50" s="3" t="s">
        <v>1259</v>
      </c>
      <c r="Y50" s="3" t="s">
        <v>1259</v>
      </c>
      <c r="Z50" s="3" t="s">
        <v>1259</v>
      </c>
      <c r="AA50" s="3" t="s">
        <v>1259</v>
      </c>
      <c r="AB50" s="3" t="s">
        <v>1259</v>
      </c>
      <c r="AC50" s="3" t="s">
        <v>1259</v>
      </c>
      <c r="AD50" s="3" t="s">
        <v>1259</v>
      </c>
      <c r="AE50" s="3" t="s">
        <v>1259</v>
      </c>
      <c r="AF50" s="3" t="s">
        <v>1259</v>
      </c>
      <c r="AG50" s="3" t="s">
        <v>1259</v>
      </c>
      <c r="AH50" s="3" t="s">
        <v>1259</v>
      </c>
      <c r="AI50" s="3" t="s">
        <v>1259</v>
      </c>
      <c r="AJ50" s="3" t="s">
        <v>1259</v>
      </c>
      <c r="AK50" s="3" t="s">
        <v>1259</v>
      </c>
      <c r="AL50" s="3" t="s">
        <v>1259</v>
      </c>
      <c r="AM50" s="3" t="s">
        <v>1259</v>
      </c>
      <c r="AN50" s="3" t="s">
        <v>1259</v>
      </c>
      <c r="AO50" s="3" t="s">
        <v>1259</v>
      </c>
      <c r="AP50" s="3" t="s">
        <v>1259</v>
      </c>
      <c r="AQ50" s="3" t="s">
        <v>1259</v>
      </c>
      <c r="AR50" s="3" t="s">
        <v>1259</v>
      </c>
      <c r="AS50" s="3" t="s">
        <v>1259</v>
      </c>
      <c r="AT50" s="3" t="s">
        <v>1259</v>
      </c>
      <c r="AU50" s="3" t="s">
        <v>1259</v>
      </c>
      <c r="AV50" s="3" t="s">
        <v>1259</v>
      </c>
      <c r="AW50" s="3" t="s">
        <v>1259</v>
      </c>
      <c r="AX50" s="3" t="s">
        <v>1259</v>
      </c>
      <c r="AY50" s="3" t="s">
        <v>1259</v>
      </c>
      <c r="AZ50" s="3" t="s">
        <v>1259</v>
      </c>
      <c r="BA50" s="3" t="s">
        <v>1259</v>
      </c>
      <c r="BB50" s="3" t="s">
        <v>1259</v>
      </c>
      <c r="BC50" s="3" t="s">
        <v>1259</v>
      </c>
      <c r="BD50" s="3" t="s">
        <v>1259</v>
      </c>
      <c r="BE50" s="3" t="s">
        <v>1259</v>
      </c>
      <c r="BF50" s="3" t="s">
        <v>1259</v>
      </c>
      <c r="BG50" s="3" t="s">
        <v>1259</v>
      </c>
      <c r="BH50" s="3" t="s">
        <v>1259</v>
      </c>
      <c r="BI50" s="3" t="s">
        <v>1259</v>
      </c>
      <c r="BJ50" s="3" t="s">
        <v>1259</v>
      </c>
      <c r="BK50" s="3" t="s">
        <v>1259</v>
      </c>
      <c r="BL50" s="3" t="s">
        <v>1259</v>
      </c>
      <c r="BM50" s="3" t="s">
        <v>1259</v>
      </c>
      <c r="BN50" s="3" t="s">
        <v>1259</v>
      </c>
      <c r="BO50" s="3" t="s">
        <v>1259</v>
      </c>
      <c r="BP50" s="3" t="s">
        <v>1259</v>
      </c>
      <c r="BQ50" s="3" t="s">
        <v>1259</v>
      </c>
      <c r="BR50" s="3" t="s">
        <v>1259</v>
      </c>
      <c r="BS50" s="3" t="s">
        <v>1259</v>
      </c>
      <c r="BT50" s="3" t="s">
        <v>1259</v>
      </c>
      <c r="BU50" s="3" t="s">
        <v>1259</v>
      </c>
      <c r="BV50" s="3" t="s">
        <v>1259</v>
      </c>
      <c r="BW50" s="3" t="s">
        <v>1259</v>
      </c>
      <c r="BX50" s="3" t="s">
        <v>1259</v>
      </c>
      <c r="BY50" s="3" t="s">
        <v>1259</v>
      </c>
      <c r="BZ50" s="3" t="s">
        <v>1259</v>
      </c>
      <c r="CA50" s="3" t="s">
        <v>1259</v>
      </c>
      <c r="CB50" s="3" t="s">
        <v>1259</v>
      </c>
      <c r="CC50" s="3" t="s">
        <v>1259</v>
      </c>
      <c r="CD50" s="3" t="s">
        <v>1259</v>
      </c>
      <c r="CE50" s="3" t="s">
        <v>1259</v>
      </c>
      <c r="CF50" s="3" t="s">
        <v>1259</v>
      </c>
      <c r="CG50" s="3" t="s">
        <v>1259</v>
      </c>
      <c r="CH50" s="3" t="s">
        <v>1259</v>
      </c>
      <c r="CI50" s="3" t="s">
        <v>1259</v>
      </c>
      <c r="CJ50" s="3" t="s">
        <v>1259</v>
      </c>
      <c r="CK50" s="3" t="s">
        <v>1259</v>
      </c>
      <c r="CL50" s="3" t="s">
        <v>1259</v>
      </c>
      <c r="CM50" s="3" t="s">
        <v>1259</v>
      </c>
      <c r="CN50" s="3" t="s">
        <v>1259</v>
      </c>
      <c r="CO50" s="3" t="s">
        <v>1259</v>
      </c>
      <c r="CP50" s="3" t="s">
        <v>1259</v>
      </c>
      <c r="CQ50" s="3" t="s">
        <v>1259</v>
      </c>
      <c r="CR50" s="3" t="s">
        <v>1259</v>
      </c>
      <c r="CS50" s="3" t="s">
        <v>1259</v>
      </c>
      <c r="CT50" s="3" t="s">
        <v>1259</v>
      </c>
      <c r="CU50" s="3" t="s">
        <v>1259</v>
      </c>
      <c r="CV50" s="3" t="s">
        <v>1259</v>
      </c>
      <c r="CW50" s="3" t="s">
        <v>1259</v>
      </c>
      <c r="CX50" s="3" t="s">
        <v>1259</v>
      </c>
      <c r="CY50" s="3" t="s">
        <v>1259</v>
      </c>
      <c r="CZ50" s="3" t="s">
        <v>1259</v>
      </c>
      <c r="DA50" s="3" t="s">
        <v>1259</v>
      </c>
      <c r="DB50" s="3" t="s">
        <v>1259</v>
      </c>
      <c r="DC50" s="3" t="s">
        <v>1259</v>
      </c>
      <c r="DD50" s="3" t="s">
        <v>1259</v>
      </c>
      <c r="DE50" s="3" t="s">
        <v>1259</v>
      </c>
      <c r="DF50" s="3" t="s">
        <v>1259</v>
      </c>
      <c r="DG50" s="3" t="s">
        <v>1259</v>
      </c>
      <c r="DH50" s="3" t="s">
        <v>1259</v>
      </c>
      <c r="DI50" s="3" t="s">
        <v>1259</v>
      </c>
      <c r="DJ50" s="3" t="s">
        <v>1259</v>
      </c>
      <c r="DK50" s="3" t="s">
        <v>1259</v>
      </c>
      <c r="DL50" s="3" t="s">
        <v>1259</v>
      </c>
      <c r="DM50" s="3" t="s">
        <v>1259</v>
      </c>
      <c r="DN50" s="3" t="s">
        <v>1259</v>
      </c>
      <c r="DO50" s="3" t="s">
        <v>1259</v>
      </c>
      <c r="DP50" s="3" t="s">
        <v>1259</v>
      </c>
      <c r="DQ50" s="3" t="s">
        <v>1259</v>
      </c>
      <c r="DR50" s="3" t="s">
        <v>1259</v>
      </c>
      <c r="DS50" s="3" t="s">
        <v>1259</v>
      </c>
      <c r="DT50" s="3" t="s">
        <v>1259</v>
      </c>
      <c r="DU50" s="3" t="s">
        <v>1259</v>
      </c>
      <c r="DV50" s="3" t="s">
        <v>1259</v>
      </c>
      <c r="DW50" s="3" t="s">
        <v>1259</v>
      </c>
      <c r="DX50" s="3" t="s">
        <v>1259</v>
      </c>
      <c r="DY50" s="3" t="s">
        <v>1259</v>
      </c>
      <c r="DZ50" s="3" t="s">
        <v>1259</v>
      </c>
      <c r="EA50" s="3" t="s">
        <v>1259</v>
      </c>
      <c r="EB50" s="3" t="s">
        <v>1259</v>
      </c>
      <c r="EC50" s="3" t="s">
        <v>1259</v>
      </c>
      <c r="ED50" s="3" t="s">
        <v>1259</v>
      </c>
      <c r="EE50" s="3" t="s">
        <v>1259</v>
      </c>
      <c r="EF50" s="3" t="s">
        <v>1259</v>
      </c>
      <c r="EG50" s="3" t="s">
        <v>1259</v>
      </c>
      <c r="EH50" s="3" t="s">
        <v>1259</v>
      </c>
      <c r="EI50" s="3" t="s">
        <v>1259</v>
      </c>
      <c r="EJ50" s="3" t="s">
        <v>1259</v>
      </c>
      <c r="EK50" s="3" t="s">
        <v>1259</v>
      </c>
      <c r="EL50" s="3" t="s">
        <v>1259</v>
      </c>
      <c r="EM50" s="3" t="s">
        <v>1259</v>
      </c>
      <c r="EN50" s="3" t="s">
        <v>1259</v>
      </c>
      <c r="EO50" s="3" t="s">
        <v>1259</v>
      </c>
      <c r="EP50" s="204">
        <v>11.8</v>
      </c>
      <c r="EQ50" s="205">
        <v>29.2</v>
      </c>
      <c r="ER50" s="206">
        <v>11.9</v>
      </c>
      <c r="ES50" s="207">
        <v>25.4</v>
      </c>
      <c r="ET50" s="3" t="s">
        <v>1259</v>
      </c>
      <c r="EU50" s="3" t="s">
        <v>1259</v>
      </c>
      <c r="EV50" s="3" t="s">
        <v>1259</v>
      </c>
      <c r="EW50" s="3" t="s">
        <v>1259</v>
      </c>
      <c r="EX50" s="3" t="s">
        <v>1259</v>
      </c>
      <c r="EY50" s="3" t="s">
        <v>1259</v>
      </c>
      <c r="EZ50" s="3" t="s">
        <v>1259</v>
      </c>
      <c r="FA50" s="3" t="s">
        <v>1259</v>
      </c>
      <c r="FB50" s="3" t="s">
        <v>1259</v>
      </c>
      <c r="FC50" s="3" t="s">
        <v>1259</v>
      </c>
      <c r="FD50" s="3" t="s">
        <v>1259</v>
      </c>
      <c r="FE50" s="3" t="s">
        <v>1259</v>
      </c>
      <c r="FF50" s="3" t="s">
        <v>1259</v>
      </c>
      <c r="FG50" s="3" t="s">
        <v>1259</v>
      </c>
      <c r="FH50" s="3" t="s">
        <v>1259</v>
      </c>
      <c r="FI50" s="3" t="s">
        <v>1259</v>
      </c>
      <c r="FJ50" s="3" t="s">
        <v>1259</v>
      </c>
      <c r="FK50" s="3" t="s">
        <v>1259</v>
      </c>
      <c r="FL50" s="3" t="s">
        <v>1259</v>
      </c>
      <c r="FM50" s="3" t="s">
        <v>1259</v>
      </c>
      <c r="FN50" s="3" t="s">
        <v>1259</v>
      </c>
      <c r="FO50" s="3" t="s">
        <v>1259</v>
      </c>
      <c r="FP50" s="3" t="s">
        <v>1259</v>
      </c>
      <c r="FQ50" s="3" t="s">
        <v>1259</v>
      </c>
      <c r="FR50" s="3" t="s">
        <v>1259</v>
      </c>
      <c r="FS50" s="3" t="s">
        <v>1259</v>
      </c>
      <c r="FT50" s="3" t="s">
        <v>1259</v>
      </c>
      <c r="FU50" s="3" t="s">
        <v>1259</v>
      </c>
      <c r="FV50" s="3" t="s">
        <v>1259</v>
      </c>
      <c r="FW50" s="3" t="s">
        <v>1259</v>
      </c>
      <c r="FX50" s="3" t="s">
        <v>1259</v>
      </c>
      <c r="FY50" s="3" t="s">
        <v>1259</v>
      </c>
      <c r="FZ50" s="3" t="s">
        <v>1259</v>
      </c>
      <c r="GA50" s="3" t="s">
        <v>1259</v>
      </c>
      <c r="GB50" s="3" t="s">
        <v>1259</v>
      </c>
      <c r="GC50" s="3" t="s">
        <v>1259</v>
      </c>
      <c r="GD50" s="3" t="s">
        <v>1259</v>
      </c>
      <c r="GE50" s="3" t="s">
        <v>1259</v>
      </c>
      <c r="GF50" s="3" t="s">
        <v>1259</v>
      </c>
      <c r="GG50" s="3" t="s">
        <v>1259</v>
      </c>
      <c r="GH50" s="3" t="s">
        <v>1259</v>
      </c>
      <c r="GI50" s="3" t="s">
        <v>1259</v>
      </c>
      <c r="GJ50" s="3" t="s">
        <v>1259</v>
      </c>
      <c r="GK50" s="3" t="s">
        <v>1259</v>
      </c>
      <c r="GL50" s="3" t="s">
        <v>1259</v>
      </c>
      <c r="GM50" s="3" t="s">
        <v>1259</v>
      </c>
      <c r="GN50" s="3" t="s">
        <v>1259</v>
      </c>
      <c r="GO50" s="3" t="s">
        <v>1259</v>
      </c>
      <c r="GP50" s="3" t="s">
        <v>1259</v>
      </c>
      <c r="GQ50" s="3" t="s">
        <v>1259</v>
      </c>
      <c r="GR50" s="3" t="s">
        <v>1259</v>
      </c>
      <c r="GS50" s="3" t="s">
        <v>1259</v>
      </c>
      <c r="GT50" s="3" t="s">
        <v>1259</v>
      </c>
      <c r="GU50" s="3" t="s">
        <v>1259</v>
      </c>
      <c r="GV50" s="3" t="s">
        <v>1259</v>
      </c>
      <c r="GW50" s="3" t="s">
        <v>1259</v>
      </c>
      <c r="GX50" s="3" t="s">
        <v>1259</v>
      </c>
      <c r="GY50" s="3" t="s">
        <v>1259</v>
      </c>
      <c r="GZ50" s="3" t="s">
        <v>1259</v>
      </c>
      <c r="HA50" s="3" t="s">
        <v>1259</v>
      </c>
      <c r="HB50" s="3" t="s">
        <v>1259</v>
      </c>
      <c r="HC50" s="3" t="s">
        <v>1259</v>
      </c>
      <c r="HD50" s="3" t="s">
        <v>1259</v>
      </c>
      <c r="HE50" s="3" t="s">
        <v>1259</v>
      </c>
      <c r="HF50" s="3" t="s">
        <v>1259</v>
      </c>
      <c r="HG50" s="3" t="s">
        <v>1259</v>
      </c>
      <c r="HH50" s="3" t="s">
        <v>1259</v>
      </c>
      <c r="HI50" s="3" t="s">
        <v>1259</v>
      </c>
      <c r="HJ50" s="3" t="s">
        <v>1259</v>
      </c>
      <c r="HK50" s="3" t="s">
        <v>1259</v>
      </c>
      <c r="HL50" s="3" t="s">
        <v>1259</v>
      </c>
      <c r="HM50" s="3" t="s">
        <v>1259</v>
      </c>
      <c r="HN50" s="3" t="s">
        <v>1259</v>
      </c>
      <c r="HO50" s="3" t="s">
        <v>1259</v>
      </c>
      <c r="HP50" s="3" t="s">
        <v>1259</v>
      </c>
      <c r="HQ50" s="3" t="s">
        <v>1259</v>
      </c>
      <c r="HR50" s="3" t="s">
        <v>1259</v>
      </c>
      <c r="HS50" s="3" t="s">
        <v>1259</v>
      </c>
    </row>
    <row r="51" spans="1:227" x14ac:dyDescent="0.25">
      <c r="A51" s="4">
        <v>24472</v>
      </c>
      <c r="B51" s="3" t="s">
        <v>1259</v>
      </c>
      <c r="C51" s="3" t="s">
        <v>1259</v>
      </c>
      <c r="D51" s="3" t="s">
        <v>1259</v>
      </c>
      <c r="E51" s="3" t="s">
        <v>1259</v>
      </c>
      <c r="F51" s="3" t="s">
        <v>1259</v>
      </c>
      <c r="G51" s="3" t="s">
        <v>1259</v>
      </c>
      <c r="H51" s="3" t="s">
        <v>1259</v>
      </c>
      <c r="I51" s="3" t="s">
        <v>1259</v>
      </c>
      <c r="J51" s="3" t="s">
        <v>1259</v>
      </c>
      <c r="K51" s="3" t="s">
        <v>1259</v>
      </c>
      <c r="L51" s="3" t="s">
        <v>1259</v>
      </c>
      <c r="M51" s="3" t="s">
        <v>1259</v>
      </c>
      <c r="N51" s="3" t="s">
        <v>1259</v>
      </c>
      <c r="O51" s="3" t="s">
        <v>1259</v>
      </c>
      <c r="P51" s="3" t="s">
        <v>1259</v>
      </c>
      <c r="Q51" s="3" t="s">
        <v>1259</v>
      </c>
      <c r="R51" s="3" t="s">
        <v>1259</v>
      </c>
      <c r="S51" s="3" t="s">
        <v>1259</v>
      </c>
      <c r="T51" s="3" t="s">
        <v>1259</v>
      </c>
      <c r="U51" s="3" t="s">
        <v>1259</v>
      </c>
      <c r="V51" s="3" t="s">
        <v>1259</v>
      </c>
      <c r="W51" s="3" t="s">
        <v>1259</v>
      </c>
      <c r="X51" s="3" t="s">
        <v>1259</v>
      </c>
      <c r="Y51" s="3" t="s">
        <v>1259</v>
      </c>
      <c r="Z51" s="3" t="s">
        <v>1259</v>
      </c>
      <c r="AA51" s="3" t="s">
        <v>1259</v>
      </c>
      <c r="AB51" s="3" t="s">
        <v>1259</v>
      </c>
      <c r="AC51" s="3" t="s">
        <v>1259</v>
      </c>
      <c r="AD51" s="3" t="s">
        <v>1259</v>
      </c>
      <c r="AE51" s="3" t="s">
        <v>1259</v>
      </c>
      <c r="AF51" s="3" t="s">
        <v>1259</v>
      </c>
      <c r="AG51" s="3" t="s">
        <v>1259</v>
      </c>
      <c r="AH51" s="3" t="s">
        <v>1259</v>
      </c>
      <c r="AI51" s="3" t="s">
        <v>1259</v>
      </c>
      <c r="AJ51" s="3" t="s">
        <v>1259</v>
      </c>
      <c r="AK51" s="3" t="s">
        <v>1259</v>
      </c>
      <c r="AL51" s="3" t="s">
        <v>1259</v>
      </c>
      <c r="AM51" s="3" t="s">
        <v>1259</v>
      </c>
      <c r="AN51" s="3" t="s">
        <v>1259</v>
      </c>
      <c r="AO51" s="3" t="s">
        <v>1259</v>
      </c>
      <c r="AP51" s="3" t="s">
        <v>1259</v>
      </c>
      <c r="AQ51" s="3" t="s">
        <v>1259</v>
      </c>
      <c r="AR51" s="3" t="s">
        <v>1259</v>
      </c>
      <c r="AS51" s="3" t="s">
        <v>1259</v>
      </c>
      <c r="AT51" s="3" t="s">
        <v>1259</v>
      </c>
      <c r="AU51" s="3" t="s">
        <v>1259</v>
      </c>
      <c r="AV51" s="3" t="s">
        <v>1259</v>
      </c>
      <c r="AW51" s="3" t="s">
        <v>1259</v>
      </c>
      <c r="AX51" s="3" t="s">
        <v>1259</v>
      </c>
      <c r="AY51" s="3" t="s">
        <v>1259</v>
      </c>
      <c r="AZ51" s="3" t="s">
        <v>1259</v>
      </c>
      <c r="BA51" s="3" t="s">
        <v>1259</v>
      </c>
      <c r="BB51" s="3" t="s">
        <v>1259</v>
      </c>
      <c r="BC51" s="3" t="s">
        <v>1259</v>
      </c>
      <c r="BD51" s="3" t="s">
        <v>1259</v>
      </c>
      <c r="BE51" s="3" t="s">
        <v>1259</v>
      </c>
      <c r="BF51" s="3" t="s">
        <v>1259</v>
      </c>
      <c r="BG51" s="3" t="s">
        <v>1259</v>
      </c>
      <c r="BH51" s="3" t="s">
        <v>1259</v>
      </c>
      <c r="BI51" s="3" t="s">
        <v>1259</v>
      </c>
      <c r="BJ51" s="3" t="s">
        <v>1259</v>
      </c>
      <c r="BK51" s="3" t="s">
        <v>1259</v>
      </c>
      <c r="BL51" s="3" t="s">
        <v>1259</v>
      </c>
      <c r="BM51" s="3" t="s">
        <v>1259</v>
      </c>
      <c r="BN51" s="3" t="s">
        <v>1259</v>
      </c>
      <c r="BO51" s="3" t="s">
        <v>1259</v>
      </c>
      <c r="BP51" s="3" t="s">
        <v>1259</v>
      </c>
      <c r="BQ51" s="3" t="s">
        <v>1259</v>
      </c>
      <c r="BR51" s="3" t="s">
        <v>1259</v>
      </c>
      <c r="BS51" s="3" t="s">
        <v>1259</v>
      </c>
      <c r="BT51" s="3" t="s">
        <v>1259</v>
      </c>
      <c r="BU51" s="3" t="s">
        <v>1259</v>
      </c>
      <c r="BV51" s="3" t="s">
        <v>1259</v>
      </c>
      <c r="BW51" s="3" t="s">
        <v>1259</v>
      </c>
      <c r="BX51" s="3" t="s">
        <v>1259</v>
      </c>
      <c r="BY51" s="3" t="s">
        <v>1259</v>
      </c>
      <c r="BZ51" s="3" t="s">
        <v>1259</v>
      </c>
      <c r="CA51" s="3" t="s">
        <v>1259</v>
      </c>
      <c r="CB51" s="3" t="s">
        <v>1259</v>
      </c>
      <c r="CC51" s="3" t="s">
        <v>1259</v>
      </c>
      <c r="CD51" s="3" t="s">
        <v>1259</v>
      </c>
      <c r="CE51" s="3" t="s">
        <v>1259</v>
      </c>
      <c r="CF51" s="3" t="s">
        <v>1259</v>
      </c>
      <c r="CG51" s="3" t="s">
        <v>1259</v>
      </c>
      <c r="CH51" s="3" t="s">
        <v>1259</v>
      </c>
      <c r="CI51" s="3" t="s">
        <v>1259</v>
      </c>
      <c r="CJ51" s="3" t="s">
        <v>1259</v>
      </c>
      <c r="CK51" s="3" t="s">
        <v>1259</v>
      </c>
      <c r="CL51" s="3" t="s">
        <v>1259</v>
      </c>
      <c r="CM51" s="3" t="s">
        <v>1259</v>
      </c>
      <c r="CN51" s="3" t="s">
        <v>1259</v>
      </c>
      <c r="CO51" s="3" t="s">
        <v>1259</v>
      </c>
      <c r="CP51" s="3" t="s">
        <v>1259</v>
      </c>
      <c r="CQ51" s="3" t="s">
        <v>1259</v>
      </c>
      <c r="CR51" s="3" t="s">
        <v>1259</v>
      </c>
      <c r="CS51" s="3" t="s">
        <v>1259</v>
      </c>
      <c r="CT51" s="3" t="s">
        <v>1259</v>
      </c>
      <c r="CU51" s="3" t="s">
        <v>1259</v>
      </c>
      <c r="CV51" s="3" t="s">
        <v>1259</v>
      </c>
      <c r="CW51" s="3" t="s">
        <v>1259</v>
      </c>
      <c r="CX51" s="3" t="s">
        <v>1259</v>
      </c>
      <c r="CY51" s="3" t="s">
        <v>1259</v>
      </c>
      <c r="CZ51" s="3" t="s">
        <v>1259</v>
      </c>
      <c r="DA51" s="3" t="s">
        <v>1259</v>
      </c>
      <c r="DB51" s="3" t="s">
        <v>1259</v>
      </c>
      <c r="DC51" s="3" t="s">
        <v>1259</v>
      </c>
      <c r="DD51" s="3" t="s">
        <v>1259</v>
      </c>
      <c r="DE51" s="3" t="s">
        <v>1259</v>
      </c>
      <c r="DF51" s="3" t="s">
        <v>1259</v>
      </c>
      <c r="DG51" s="3" t="s">
        <v>1259</v>
      </c>
      <c r="DH51" s="3" t="s">
        <v>1259</v>
      </c>
      <c r="DI51" s="3" t="s">
        <v>1259</v>
      </c>
      <c r="DJ51" s="3" t="s">
        <v>1259</v>
      </c>
      <c r="DK51" s="3" t="s">
        <v>1259</v>
      </c>
      <c r="DL51" s="3" t="s">
        <v>1259</v>
      </c>
      <c r="DM51" s="3" t="s">
        <v>1259</v>
      </c>
      <c r="DN51" s="3" t="s">
        <v>1259</v>
      </c>
      <c r="DO51" s="3" t="s">
        <v>1259</v>
      </c>
      <c r="DP51" s="3" t="s">
        <v>1259</v>
      </c>
      <c r="DQ51" s="3" t="s">
        <v>1259</v>
      </c>
      <c r="DR51" s="3" t="s">
        <v>1259</v>
      </c>
      <c r="DS51" s="3" t="s">
        <v>1259</v>
      </c>
      <c r="DT51" s="3" t="s">
        <v>1259</v>
      </c>
      <c r="DU51" s="3" t="s">
        <v>1259</v>
      </c>
      <c r="DV51" s="3" t="s">
        <v>1259</v>
      </c>
      <c r="DW51" s="3" t="s">
        <v>1259</v>
      </c>
      <c r="DX51" s="3" t="s">
        <v>1259</v>
      </c>
      <c r="DY51" s="3" t="s">
        <v>1259</v>
      </c>
      <c r="DZ51" s="3" t="s">
        <v>1259</v>
      </c>
      <c r="EA51" s="3" t="s">
        <v>1259</v>
      </c>
      <c r="EB51" s="3" t="s">
        <v>1259</v>
      </c>
      <c r="EC51" s="3" t="s">
        <v>1259</v>
      </c>
      <c r="ED51" s="3" t="s">
        <v>1259</v>
      </c>
      <c r="EE51" s="3" t="s">
        <v>1259</v>
      </c>
      <c r="EF51" s="3" t="s">
        <v>1259</v>
      </c>
      <c r="EG51" s="3" t="s">
        <v>1259</v>
      </c>
      <c r="EH51" s="3" t="s">
        <v>1259</v>
      </c>
      <c r="EI51" s="3" t="s">
        <v>1259</v>
      </c>
      <c r="EJ51" s="3" t="s">
        <v>1259</v>
      </c>
      <c r="EK51" s="3" t="s">
        <v>1259</v>
      </c>
      <c r="EL51" s="3" t="s">
        <v>1259</v>
      </c>
      <c r="EM51" s="3" t="s">
        <v>1259</v>
      </c>
      <c r="EN51" s="3" t="s">
        <v>1259</v>
      </c>
      <c r="EO51" s="3" t="s">
        <v>1259</v>
      </c>
      <c r="EP51" s="3" t="s">
        <v>1259</v>
      </c>
      <c r="EQ51" s="3" t="s">
        <v>1259</v>
      </c>
      <c r="ER51" s="3" t="s">
        <v>1259</v>
      </c>
      <c r="ES51" s="3" t="s">
        <v>1259</v>
      </c>
      <c r="ET51" s="3" t="s">
        <v>1259</v>
      </c>
      <c r="EU51" s="3" t="s">
        <v>1259</v>
      </c>
      <c r="EV51" s="3" t="s">
        <v>1259</v>
      </c>
      <c r="EW51" s="3" t="s">
        <v>1259</v>
      </c>
      <c r="EX51" s="3" t="s">
        <v>1259</v>
      </c>
      <c r="EY51" s="3" t="s">
        <v>1259</v>
      </c>
      <c r="EZ51" s="3" t="s">
        <v>1259</v>
      </c>
      <c r="FA51" s="3" t="s">
        <v>1259</v>
      </c>
      <c r="FB51" s="3" t="s">
        <v>1259</v>
      </c>
      <c r="FC51" s="3" t="s">
        <v>1259</v>
      </c>
      <c r="FD51" s="3" t="s">
        <v>1259</v>
      </c>
      <c r="FE51" s="3" t="s">
        <v>1259</v>
      </c>
      <c r="FF51" s="3" t="s">
        <v>1259</v>
      </c>
      <c r="FG51" s="3" t="s">
        <v>1259</v>
      </c>
      <c r="FH51" s="3" t="s">
        <v>1259</v>
      </c>
      <c r="FI51" s="3" t="s">
        <v>1259</v>
      </c>
      <c r="FJ51" s="3" t="s">
        <v>1259</v>
      </c>
      <c r="FK51" s="3" t="s">
        <v>1259</v>
      </c>
      <c r="FL51" s="3" t="s">
        <v>1259</v>
      </c>
      <c r="FM51" s="3" t="s">
        <v>1259</v>
      </c>
      <c r="FN51" s="3" t="s">
        <v>1259</v>
      </c>
      <c r="FO51" s="3" t="s">
        <v>1259</v>
      </c>
      <c r="FP51" s="3" t="s">
        <v>1259</v>
      </c>
      <c r="FQ51" s="3" t="s">
        <v>1259</v>
      </c>
      <c r="FR51" s="3" t="s">
        <v>1259</v>
      </c>
      <c r="FS51" s="3" t="s">
        <v>1259</v>
      </c>
      <c r="FT51" s="3" t="s">
        <v>1259</v>
      </c>
      <c r="FU51" s="3" t="s">
        <v>1259</v>
      </c>
      <c r="FV51" s="3" t="s">
        <v>1259</v>
      </c>
      <c r="FW51" s="3" t="s">
        <v>1259</v>
      </c>
      <c r="FX51" s="3" t="s">
        <v>1259</v>
      </c>
      <c r="FY51" s="3" t="s">
        <v>1259</v>
      </c>
      <c r="FZ51" s="3" t="s">
        <v>1259</v>
      </c>
      <c r="GA51" s="3" t="s">
        <v>1259</v>
      </c>
      <c r="GB51" s="3" t="s">
        <v>1259</v>
      </c>
      <c r="GC51" s="3" t="s">
        <v>1259</v>
      </c>
      <c r="GD51" s="3" t="s">
        <v>1259</v>
      </c>
      <c r="GE51" s="3" t="s">
        <v>1259</v>
      </c>
      <c r="GF51" s="3" t="s">
        <v>1259</v>
      </c>
      <c r="GG51" s="3" t="s">
        <v>1259</v>
      </c>
      <c r="GH51" s="3" t="s">
        <v>1259</v>
      </c>
      <c r="GI51" s="3" t="s">
        <v>1259</v>
      </c>
      <c r="GJ51" s="3" t="s">
        <v>1259</v>
      </c>
      <c r="GK51" s="3" t="s">
        <v>1259</v>
      </c>
      <c r="GL51" s="3" t="s">
        <v>1259</v>
      </c>
      <c r="GM51" s="3" t="s">
        <v>1259</v>
      </c>
      <c r="GN51" s="3" t="s">
        <v>1259</v>
      </c>
      <c r="GO51" s="3" t="s">
        <v>1259</v>
      </c>
      <c r="GP51" s="3" t="s">
        <v>1259</v>
      </c>
      <c r="GQ51" s="3" t="s">
        <v>1259</v>
      </c>
      <c r="GR51" s="3" t="s">
        <v>1259</v>
      </c>
      <c r="GS51" s="3" t="s">
        <v>1259</v>
      </c>
      <c r="GT51" s="3" t="s">
        <v>1259</v>
      </c>
      <c r="GU51" s="3" t="s">
        <v>1259</v>
      </c>
      <c r="GV51" s="3" t="s">
        <v>1259</v>
      </c>
      <c r="GW51" s="3" t="s">
        <v>1259</v>
      </c>
      <c r="GX51" s="3" t="s">
        <v>1259</v>
      </c>
      <c r="GY51" s="3" t="s">
        <v>1259</v>
      </c>
      <c r="GZ51" s="3" t="s">
        <v>1259</v>
      </c>
      <c r="HA51" s="3" t="s">
        <v>1259</v>
      </c>
      <c r="HB51" s="3" t="s">
        <v>1259</v>
      </c>
      <c r="HC51" s="3" t="s">
        <v>1259</v>
      </c>
      <c r="HD51" s="3" t="s">
        <v>1259</v>
      </c>
      <c r="HE51" s="3" t="s">
        <v>1259</v>
      </c>
      <c r="HF51" s="3" t="s">
        <v>1259</v>
      </c>
      <c r="HG51" s="3" t="s">
        <v>1259</v>
      </c>
      <c r="HH51" s="3" t="s">
        <v>1259</v>
      </c>
      <c r="HI51" s="3" t="s">
        <v>1259</v>
      </c>
      <c r="HJ51" s="3" t="s">
        <v>1259</v>
      </c>
      <c r="HK51" s="3" t="s">
        <v>1259</v>
      </c>
      <c r="HL51" s="3" t="s">
        <v>1259</v>
      </c>
      <c r="HM51" s="3" t="s">
        <v>1259</v>
      </c>
      <c r="HN51" s="3" t="s">
        <v>1259</v>
      </c>
      <c r="HO51" s="3" t="s">
        <v>1259</v>
      </c>
      <c r="HP51" s="3" t="s">
        <v>1259</v>
      </c>
      <c r="HQ51" s="3" t="s">
        <v>1259</v>
      </c>
      <c r="HR51" s="3" t="s">
        <v>1259</v>
      </c>
      <c r="HS51" s="3" t="s">
        <v>1259</v>
      </c>
    </row>
    <row r="52" spans="1:227" x14ac:dyDescent="0.25">
      <c r="A52" s="4">
        <v>24562</v>
      </c>
      <c r="B52" s="3" t="s">
        <v>1259</v>
      </c>
      <c r="C52" s="3" t="s">
        <v>1259</v>
      </c>
      <c r="D52" s="3" t="s">
        <v>1259</v>
      </c>
      <c r="E52" s="3" t="s">
        <v>1259</v>
      </c>
      <c r="F52" s="3" t="s">
        <v>1259</v>
      </c>
      <c r="G52" s="3" t="s">
        <v>1259</v>
      </c>
      <c r="H52" s="3" t="s">
        <v>1259</v>
      </c>
      <c r="I52" s="3" t="s">
        <v>1259</v>
      </c>
      <c r="J52" s="3" t="s">
        <v>1259</v>
      </c>
      <c r="K52" s="3" t="s">
        <v>1259</v>
      </c>
      <c r="L52" s="3" t="s">
        <v>1259</v>
      </c>
      <c r="M52" s="3" t="s">
        <v>1259</v>
      </c>
      <c r="N52" s="3" t="s">
        <v>1259</v>
      </c>
      <c r="O52" s="3" t="s">
        <v>1259</v>
      </c>
      <c r="P52" s="3" t="s">
        <v>1259</v>
      </c>
      <c r="Q52" s="3" t="s">
        <v>1259</v>
      </c>
      <c r="R52" s="3" t="s">
        <v>1259</v>
      </c>
      <c r="S52" s="3" t="s">
        <v>1259</v>
      </c>
      <c r="T52" s="3" t="s">
        <v>1259</v>
      </c>
      <c r="U52" s="3" t="s">
        <v>1259</v>
      </c>
      <c r="V52" s="3" t="s">
        <v>1259</v>
      </c>
      <c r="W52" s="3" t="s">
        <v>1259</v>
      </c>
      <c r="X52" s="3" t="s">
        <v>1259</v>
      </c>
      <c r="Y52" s="3" t="s">
        <v>1259</v>
      </c>
      <c r="Z52" s="3" t="s">
        <v>1259</v>
      </c>
      <c r="AA52" s="3" t="s">
        <v>1259</v>
      </c>
      <c r="AB52" s="3" t="s">
        <v>1259</v>
      </c>
      <c r="AC52" s="3" t="s">
        <v>1259</v>
      </c>
      <c r="AD52" s="3" t="s">
        <v>1259</v>
      </c>
      <c r="AE52" s="3" t="s">
        <v>1259</v>
      </c>
      <c r="AF52" s="3" t="s">
        <v>1259</v>
      </c>
      <c r="AG52" s="3" t="s">
        <v>1259</v>
      </c>
      <c r="AH52" s="3" t="s">
        <v>1259</v>
      </c>
      <c r="AI52" s="3" t="s">
        <v>1259</v>
      </c>
      <c r="AJ52" s="3" t="s">
        <v>1259</v>
      </c>
      <c r="AK52" s="3" t="s">
        <v>1259</v>
      </c>
      <c r="AL52" s="3" t="s">
        <v>1259</v>
      </c>
      <c r="AM52" s="3" t="s">
        <v>1259</v>
      </c>
      <c r="AN52" s="3" t="s">
        <v>1259</v>
      </c>
      <c r="AO52" s="3" t="s">
        <v>1259</v>
      </c>
      <c r="AP52" s="3" t="s">
        <v>1259</v>
      </c>
      <c r="AQ52" s="3" t="s">
        <v>1259</v>
      </c>
      <c r="AR52" s="3" t="s">
        <v>1259</v>
      </c>
      <c r="AS52" s="3" t="s">
        <v>1259</v>
      </c>
      <c r="AT52" s="3" t="s">
        <v>1259</v>
      </c>
      <c r="AU52" s="3" t="s">
        <v>1259</v>
      </c>
      <c r="AV52" s="3" t="s">
        <v>1259</v>
      </c>
      <c r="AW52" s="3" t="s">
        <v>1259</v>
      </c>
      <c r="AX52" s="3" t="s">
        <v>1259</v>
      </c>
      <c r="AY52" s="3" t="s">
        <v>1259</v>
      </c>
      <c r="AZ52" s="3" t="s">
        <v>1259</v>
      </c>
      <c r="BA52" s="3" t="s">
        <v>1259</v>
      </c>
      <c r="BB52" s="3" t="s">
        <v>1259</v>
      </c>
      <c r="BC52" s="3" t="s">
        <v>1259</v>
      </c>
      <c r="BD52" s="3" t="s">
        <v>1259</v>
      </c>
      <c r="BE52" s="3" t="s">
        <v>1259</v>
      </c>
      <c r="BF52" s="3" t="s">
        <v>1259</v>
      </c>
      <c r="BG52" s="3" t="s">
        <v>1259</v>
      </c>
      <c r="BH52" s="3" t="s">
        <v>1259</v>
      </c>
      <c r="BI52" s="3" t="s">
        <v>1259</v>
      </c>
      <c r="BJ52" s="3" t="s">
        <v>1259</v>
      </c>
      <c r="BK52" s="3" t="s">
        <v>1259</v>
      </c>
      <c r="BL52" s="3" t="s">
        <v>1259</v>
      </c>
      <c r="BM52" s="3" t="s">
        <v>1259</v>
      </c>
      <c r="BN52" s="3" t="s">
        <v>1259</v>
      </c>
      <c r="BO52" s="3" t="s">
        <v>1259</v>
      </c>
      <c r="BP52" s="3" t="s">
        <v>1259</v>
      </c>
      <c r="BQ52" s="3" t="s">
        <v>1259</v>
      </c>
      <c r="BR52" s="3" t="s">
        <v>1259</v>
      </c>
      <c r="BS52" s="3" t="s">
        <v>1259</v>
      </c>
      <c r="BT52" s="3" t="s">
        <v>1259</v>
      </c>
      <c r="BU52" s="3" t="s">
        <v>1259</v>
      </c>
      <c r="BV52" s="3" t="s">
        <v>1259</v>
      </c>
      <c r="BW52" s="3" t="s">
        <v>1259</v>
      </c>
      <c r="BX52" s="3" t="s">
        <v>1259</v>
      </c>
      <c r="BY52" s="3" t="s">
        <v>1259</v>
      </c>
      <c r="BZ52" s="3" t="s">
        <v>1259</v>
      </c>
      <c r="CA52" s="3" t="s">
        <v>1259</v>
      </c>
      <c r="CB52" s="3" t="s">
        <v>1259</v>
      </c>
      <c r="CC52" s="3" t="s">
        <v>1259</v>
      </c>
      <c r="CD52" s="3" t="s">
        <v>1259</v>
      </c>
      <c r="CE52" s="3" t="s">
        <v>1259</v>
      </c>
      <c r="CF52" s="3" t="s">
        <v>1259</v>
      </c>
      <c r="CG52" s="3" t="s">
        <v>1259</v>
      </c>
      <c r="CH52" s="3" t="s">
        <v>1259</v>
      </c>
      <c r="CI52" s="3" t="s">
        <v>1259</v>
      </c>
      <c r="CJ52" s="3" t="s">
        <v>1259</v>
      </c>
      <c r="CK52" s="3" t="s">
        <v>1259</v>
      </c>
      <c r="CL52" s="3" t="s">
        <v>1259</v>
      </c>
      <c r="CM52" s="3" t="s">
        <v>1259</v>
      </c>
      <c r="CN52" s="3" t="s">
        <v>1259</v>
      </c>
      <c r="CO52" s="3" t="s">
        <v>1259</v>
      </c>
      <c r="CP52" s="3" t="s">
        <v>1259</v>
      </c>
      <c r="CQ52" s="3" t="s">
        <v>1259</v>
      </c>
      <c r="CR52" s="3" t="s">
        <v>1259</v>
      </c>
      <c r="CS52" s="3" t="s">
        <v>1259</v>
      </c>
      <c r="CT52" s="3" t="s">
        <v>1259</v>
      </c>
      <c r="CU52" s="3" t="s">
        <v>1259</v>
      </c>
      <c r="CV52" s="3" t="s">
        <v>1259</v>
      </c>
      <c r="CW52" s="3" t="s">
        <v>1259</v>
      </c>
      <c r="CX52" s="3" t="s">
        <v>1259</v>
      </c>
      <c r="CY52" s="3" t="s">
        <v>1259</v>
      </c>
      <c r="CZ52" s="3" t="s">
        <v>1259</v>
      </c>
      <c r="DA52" s="3" t="s">
        <v>1259</v>
      </c>
      <c r="DB52" s="3" t="s">
        <v>1259</v>
      </c>
      <c r="DC52" s="3" t="s">
        <v>1259</v>
      </c>
      <c r="DD52" s="3" t="s">
        <v>1259</v>
      </c>
      <c r="DE52" s="3" t="s">
        <v>1259</v>
      </c>
      <c r="DF52" s="3" t="s">
        <v>1259</v>
      </c>
      <c r="DG52" s="3" t="s">
        <v>1259</v>
      </c>
      <c r="DH52" s="3" t="s">
        <v>1259</v>
      </c>
      <c r="DI52" s="3" t="s">
        <v>1259</v>
      </c>
      <c r="DJ52" s="3" t="s">
        <v>1259</v>
      </c>
      <c r="DK52" s="3" t="s">
        <v>1259</v>
      </c>
      <c r="DL52" s="3" t="s">
        <v>1259</v>
      </c>
      <c r="DM52" s="3" t="s">
        <v>1259</v>
      </c>
      <c r="DN52" s="3" t="s">
        <v>1259</v>
      </c>
      <c r="DO52" s="3" t="s">
        <v>1259</v>
      </c>
      <c r="DP52" s="3" t="s">
        <v>1259</v>
      </c>
      <c r="DQ52" s="3" t="s">
        <v>1259</v>
      </c>
      <c r="DR52" s="3" t="s">
        <v>1259</v>
      </c>
      <c r="DS52" s="3" t="s">
        <v>1259</v>
      </c>
      <c r="DT52" s="3" t="s">
        <v>1259</v>
      </c>
      <c r="DU52" s="3" t="s">
        <v>1259</v>
      </c>
      <c r="DV52" s="3" t="s">
        <v>1259</v>
      </c>
      <c r="DW52" s="3" t="s">
        <v>1259</v>
      </c>
      <c r="DX52" s="3" t="s">
        <v>1259</v>
      </c>
      <c r="DY52" s="3" t="s">
        <v>1259</v>
      </c>
      <c r="DZ52" s="3" t="s">
        <v>1259</v>
      </c>
      <c r="EA52" s="3" t="s">
        <v>1259</v>
      </c>
      <c r="EB52" s="3" t="s">
        <v>1259</v>
      </c>
      <c r="EC52" s="3" t="s">
        <v>1259</v>
      </c>
      <c r="ED52" s="3" t="s">
        <v>1259</v>
      </c>
      <c r="EE52" s="3" t="s">
        <v>1259</v>
      </c>
      <c r="EF52" s="3" t="s">
        <v>1259</v>
      </c>
      <c r="EG52" s="3" t="s">
        <v>1259</v>
      </c>
      <c r="EH52" s="3" t="s">
        <v>1259</v>
      </c>
      <c r="EI52" s="3" t="s">
        <v>1259</v>
      </c>
      <c r="EJ52" s="3" t="s">
        <v>1259</v>
      </c>
      <c r="EK52" s="3" t="s">
        <v>1259</v>
      </c>
      <c r="EL52" s="3" t="s">
        <v>1259</v>
      </c>
      <c r="EM52" s="3" t="s">
        <v>1259</v>
      </c>
      <c r="EN52" s="3" t="s">
        <v>1259</v>
      </c>
      <c r="EO52" s="3" t="s">
        <v>1259</v>
      </c>
      <c r="EP52" s="204">
        <v>12.2</v>
      </c>
      <c r="EQ52" s="205">
        <v>30.5</v>
      </c>
      <c r="ER52" s="206">
        <v>12.6</v>
      </c>
      <c r="ES52" s="207">
        <v>27</v>
      </c>
      <c r="ET52" s="3" t="s">
        <v>1259</v>
      </c>
      <c r="EU52" s="3" t="s">
        <v>1259</v>
      </c>
      <c r="EV52" s="3" t="s">
        <v>1259</v>
      </c>
      <c r="EW52" s="3" t="s">
        <v>1259</v>
      </c>
      <c r="EX52" s="3" t="s">
        <v>1259</v>
      </c>
      <c r="EY52" s="3" t="s">
        <v>1259</v>
      </c>
      <c r="EZ52" s="3" t="s">
        <v>1259</v>
      </c>
      <c r="FA52" s="3" t="s">
        <v>1259</v>
      </c>
      <c r="FB52" s="3" t="s">
        <v>1259</v>
      </c>
      <c r="FC52" s="3" t="s">
        <v>1259</v>
      </c>
      <c r="FD52" s="3" t="s">
        <v>1259</v>
      </c>
      <c r="FE52" s="3" t="s">
        <v>1259</v>
      </c>
      <c r="FF52" s="3" t="s">
        <v>1259</v>
      </c>
      <c r="FG52" s="3" t="s">
        <v>1259</v>
      </c>
      <c r="FH52" s="3" t="s">
        <v>1259</v>
      </c>
      <c r="FI52" s="3" t="s">
        <v>1259</v>
      </c>
      <c r="FJ52" s="3" t="s">
        <v>1259</v>
      </c>
      <c r="FK52" s="3" t="s">
        <v>1259</v>
      </c>
      <c r="FL52" s="3" t="s">
        <v>1259</v>
      </c>
      <c r="FM52" s="3" t="s">
        <v>1259</v>
      </c>
      <c r="FN52" s="3" t="s">
        <v>1259</v>
      </c>
      <c r="FO52" s="3" t="s">
        <v>1259</v>
      </c>
      <c r="FP52" s="3" t="s">
        <v>1259</v>
      </c>
      <c r="FQ52" s="3" t="s">
        <v>1259</v>
      </c>
      <c r="FR52" s="3" t="s">
        <v>1259</v>
      </c>
      <c r="FS52" s="3" t="s">
        <v>1259</v>
      </c>
      <c r="FT52" s="3" t="s">
        <v>1259</v>
      </c>
      <c r="FU52" s="3" t="s">
        <v>1259</v>
      </c>
      <c r="FV52" s="3" t="s">
        <v>1259</v>
      </c>
      <c r="FW52" s="3" t="s">
        <v>1259</v>
      </c>
      <c r="FX52" s="3" t="s">
        <v>1259</v>
      </c>
      <c r="FY52" s="3" t="s">
        <v>1259</v>
      </c>
      <c r="FZ52" s="3" t="s">
        <v>1259</v>
      </c>
      <c r="GA52" s="3" t="s">
        <v>1259</v>
      </c>
      <c r="GB52" s="3" t="s">
        <v>1259</v>
      </c>
      <c r="GC52" s="3" t="s">
        <v>1259</v>
      </c>
      <c r="GD52" s="3" t="s">
        <v>1259</v>
      </c>
      <c r="GE52" s="3" t="s">
        <v>1259</v>
      </c>
      <c r="GF52" s="3" t="s">
        <v>1259</v>
      </c>
      <c r="GG52" s="3" t="s">
        <v>1259</v>
      </c>
      <c r="GH52" s="3" t="s">
        <v>1259</v>
      </c>
      <c r="GI52" s="3" t="s">
        <v>1259</v>
      </c>
      <c r="GJ52" s="3" t="s">
        <v>1259</v>
      </c>
      <c r="GK52" s="3" t="s">
        <v>1259</v>
      </c>
      <c r="GL52" s="3" t="s">
        <v>1259</v>
      </c>
      <c r="GM52" s="3" t="s">
        <v>1259</v>
      </c>
      <c r="GN52" s="3" t="s">
        <v>1259</v>
      </c>
      <c r="GO52" s="3" t="s">
        <v>1259</v>
      </c>
      <c r="GP52" s="3" t="s">
        <v>1259</v>
      </c>
      <c r="GQ52" s="3" t="s">
        <v>1259</v>
      </c>
      <c r="GR52" s="3" t="s">
        <v>1259</v>
      </c>
      <c r="GS52" s="3" t="s">
        <v>1259</v>
      </c>
      <c r="GT52" s="3" t="s">
        <v>1259</v>
      </c>
      <c r="GU52" s="3" t="s">
        <v>1259</v>
      </c>
      <c r="GV52" s="3" t="s">
        <v>1259</v>
      </c>
      <c r="GW52" s="3" t="s">
        <v>1259</v>
      </c>
      <c r="GX52" s="3" t="s">
        <v>1259</v>
      </c>
      <c r="GY52" s="3" t="s">
        <v>1259</v>
      </c>
      <c r="GZ52" s="3" t="s">
        <v>1259</v>
      </c>
      <c r="HA52" s="3" t="s">
        <v>1259</v>
      </c>
      <c r="HB52" s="3" t="s">
        <v>1259</v>
      </c>
      <c r="HC52" s="3" t="s">
        <v>1259</v>
      </c>
      <c r="HD52" s="3" t="s">
        <v>1259</v>
      </c>
      <c r="HE52" s="3" t="s">
        <v>1259</v>
      </c>
      <c r="HF52" s="3" t="s">
        <v>1259</v>
      </c>
      <c r="HG52" s="3" t="s">
        <v>1259</v>
      </c>
      <c r="HH52" s="3" t="s">
        <v>1259</v>
      </c>
      <c r="HI52" s="3" t="s">
        <v>1259</v>
      </c>
      <c r="HJ52" s="3" t="s">
        <v>1259</v>
      </c>
      <c r="HK52" s="3" t="s">
        <v>1259</v>
      </c>
      <c r="HL52" s="3" t="s">
        <v>1259</v>
      </c>
      <c r="HM52" s="3" t="s">
        <v>1259</v>
      </c>
      <c r="HN52" s="3" t="s">
        <v>1259</v>
      </c>
      <c r="HO52" s="3" t="s">
        <v>1259</v>
      </c>
      <c r="HP52" s="3" t="s">
        <v>1259</v>
      </c>
      <c r="HQ52" s="3" t="s">
        <v>1259</v>
      </c>
      <c r="HR52" s="3" t="s">
        <v>1259</v>
      </c>
      <c r="HS52" s="3" t="s">
        <v>1259</v>
      </c>
    </row>
    <row r="53" spans="1:227" x14ac:dyDescent="0.25">
      <c r="A53" s="4">
        <v>24653</v>
      </c>
      <c r="B53" s="3" t="s">
        <v>1259</v>
      </c>
      <c r="C53" s="3" t="s">
        <v>1259</v>
      </c>
      <c r="D53" s="3" t="s">
        <v>1259</v>
      </c>
      <c r="E53" s="3" t="s">
        <v>1259</v>
      </c>
      <c r="F53" s="3" t="s">
        <v>1259</v>
      </c>
      <c r="G53" s="3" t="s">
        <v>1259</v>
      </c>
      <c r="H53" s="3" t="s">
        <v>1259</v>
      </c>
      <c r="I53" s="3" t="s">
        <v>1259</v>
      </c>
      <c r="J53" s="3" t="s">
        <v>1259</v>
      </c>
      <c r="K53" s="3" t="s">
        <v>1259</v>
      </c>
      <c r="L53" s="3" t="s">
        <v>1259</v>
      </c>
      <c r="M53" s="3" t="s">
        <v>1259</v>
      </c>
      <c r="N53" s="3" t="s">
        <v>1259</v>
      </c>
      <c r="O53" s="3" t="s">
        <v>1259</v>
      </c>
      <c r="P53" s="3" t="s">
        <v>1259</v>
      </c>
      <c r="Q53" s="3" t="s">
        <v>1259</v>
      </c>
      <c r="R53" s="3" t="s">
        <v>1259</v>
      </c>
      <c r="S53" s="3" t="s">
        <v>1259</v>
      </c>
      <c r="T53" s="3" t="s">
        <v>1259</v>
      </c>
      <c r="U53" s="3" t="s">
        <v>1259</v>
      </c>
      <c r="V53" s="3" t="s">
        <v>1259</v>
      </c>
      <c r="W53" s="3" t="s">
        <v>1259</v>
      </c>
      <c r="X53" s="3" t="s">
        <v>1259</v>
      </c>
      <c r="Y53" s="3" t="s">
        <v>1259</v>
      </c>
      <c r="Z53" s="3" t="s">
        <v>1259</v>
      </c>
      <c r="AA53" s="3" t="s">
        <v>1259</v>
      </c>
      <c r="AB53" s="3" t="s">
        <v>1259</v>
      </c>
      <c r="AC53" s="3" t="s">
        <v>1259</v>
      </c>
      <c r="AD53" s="3" t="s">
        <v>1259</v>
      </c>
      <c r="AE53" s="3" t="s">
        <v>1259</v>
      </c>
      <c r="AF53" s="3" t="s">
        <v>1259</v>
      </c>
      <c r="AG53" s="3" t="s">
        <v>1259</v>
      </c>
      <c r="AH53" s="3" t="s">
        <v>1259</v>
      </c>
      <c r="AI53" s="3" t="s">
        <v>1259</v>
      </c>
      <c r="AJ53" s="3" t="s">
        <v>1259</v>
      </c>
      <c r="AK53" s="3" t="s">
        <v>1259</v>
      </c>
      <c r="AL53" s="3" t="s">
        <v>1259</v>
      </c>
      <c r="AM53" s="3" t="s">
        <v>1259</v>
      </c>
      <c r="AN53" s="3" t="s">
        <v>1259</v>
      </c>
      <c r="AO53" s="3" t="s">
        <v>1259</v>
      </c>
      <c r="AP53" s="3" t="s">
        <v>1259</v>
      </c>
      <c r="AQ53" s="3" t="s">
        <v>1259</v>
      </c>
      <c r="AR53" s="3" t="s">
        <v>1259</v>
      </c>
      <c r="AS53" s="3" t="s">
        <v>1259</v>
      </c>
      <c r="AT53" s="3" t="s">
        <v>1259</v>
      </c>
      <c r="AU53" s="3" t="s">
        <v>1259</v>
      </c>
      <c r="AV53" s="3" t="s">
        <v>1259</v>
      </c>
      <c r="AW53" s="3" t="s">
        <v>1259</v>
      </c>
      <c r="AX53" s="3" t="s">
        <v>1259</v>
      </c>
      <c r="AY53" s="3" t="s">
        <v>1259</v>
      </c>
      <c r="AZ53" s="3" t="s">
        <v>1259</v>
      </c>
      <c r="BA53" s="3" t="s">
        <v>1259</v>
      </c>
      <c r="BB53" s="3" t="s">
        <v>1259</v>
      </c>
      <c r="BC53" s="3" t="s">
        <v>1259</v>
      </c>
      <c r="BD53" s="3" t="s">
        <v>1259</v>
      </c>
      <c r="BE53" s="3" t="s">
        <v>1259</v>
      </c>
      <c r="BF53" s="3" t="s">
        <v>1259</v>
      </c>
      <c r="BG53" s="3" t="s">
        <v>1259</v>
      </c>
      <c r="BH53" s="3" t="s">
        <v>1259</v>
      </c>
      <c r="BI53" s="3" t="s">
        <v>1259</v>
      </c>
      <c r="BJ53" s="3" t="s">
        <v>1259</v>
      </c>
      <c r="BK53" s="3" t="s">
        <v>1259</v>
      </c>
      <c r="BL53" s="3" t="s">
        <v>1259</v>
      </c>
      <c r="BM53" s="3" t="s">
        <v>1259</v>
      </c>
      <c r="BN53" s="3" t="s">
        <v>1259</v>
      </c>
      <c r="BO53" s="3" t="s">
        <v>1259</v>
      </c>
      <c r="BP53" s="3" t="s">
        <v>1259</v>
      </c>
      <c r="BQ53" s="3" t="s">
        <v>1259</v>
      </c>
      <c r="BR53" s="3" t="s">
        <v>1259</v>
      </c>
      <c r="BS53" s="3" t="s">
        <v>1259</v>
      </c>
      <c r="BT53" s="3" t="s">
        <v>1259</v>
      </c>
      <c r="BU53" s="3" t="s">
        <v>1259</v>
      </c>
      <c r="BV53" s="3" t="s">
        <v>1259</v>
      </c>
      <c r="BW53" s="3" t="s">
        <v>1259</v>
      </c>
      <c r="BX53" s="3" t="s">
        <v>1259</v>
      </c>
      <c r="BY53" s="3" t="s">
        <v>1259</v>
      </c>
      <c r="BZ53" s="3" t="s">
        <v>1259</v>
      </c>
      <c r="CA53" s="3" t="s">
        <v>1259</v>
      </c>
      <c r="CB53" s="3" t="s">
        <v>1259</v>
      </c>
      <c r="CC53" s="3" t="s">
        <v>1259</v>
      </c>
      <c r="CD53" s="3" t="s">
        <v>1259</v>
      </c>
      <c r="CE53" s="3" t="s">
        <v>1259</v>
      </c>
      <c r="CF53" s="3" t="s">
        <v>1259</v>
      </c>
      <c r="CG53" s="3" t="s">
        <v>1259</v>
      </c>
      <c r="CH53" s="3" t="s">
        <v>1259</v>
      </c>
      <c r="CI53" s="3" t="s">
        <v>1259</v>
      </c>
      <c r="CJ53" s="3" t="s">
        <v>1259</v>
      </c>
      <c r="CK53" s="3" t="s">
        <v>1259</v>
      </c>
      <c r="CL53" s="3" t="s">
        <v>1259</v>
      </c>
      <c r="CM53" s="3" t="s">
        <v>1259</v>
      </c>
      <c r="CN53" s="3" t="s">
        <v>1259</v>
      </c>
      <c r="CO53" s="3" t="s">
        <v>1259</v>
      </c>
      <c r="CP53" s="3" t="s">
        <v>1259</v>
      </c>
      <c r="CQ53" s="3" t="s">
        <v>1259</v>
      </c>
      <c r="CR53" s="3" t="s">
        <v>1259</v>
      </c>
      <c r="CS53" s="3" t="s">
        <v>1259</v>
      </c>
      <c r="CT53" s="3" t="s">
        <v>1259</v>
      </c>
      <c r="CU53" s="3" t="s">
        <v>1259</v>
      </c>
      <c r="CV53" s="3" t="s">
        <v>1259</v>
      </c>
      <c r="CW53" s="3" t="s">
        <v>1259</v>
      </c>
      <c r="CX53" s="3" t="s">
        <v>1259</v>
      </c>
      <c r="CY53" s="3" t="s">
        <v>1259</v>
      </c>
      <c r="CZ53" s="3" t="s">
        <v>1259</v>
      </c>
      <c r="DA53" s="3" t="s">
        <v>1259</v>
      </c>
      <c r="DB53" s="3" t="s">
        <v>1259</v>
      </c>
      <c r="DC53" s="3" t="s">
        <v>1259</v>
      </c>
      <c r="DD53" s="3" t="s">
        <v>1259</v>
      </c>
      <c r="DE53" s="3" t="s">
        <v>1259</v>
      </c>
      <c r="DF53" s="3" t="s">
        <v>1259</v>
      </c>
      <c r="DG53" s="3" t="s">
        <v>1259</v>
      </c>
      <c r="DH53" s="3" t="s">
        <v>1259</v>
      </c>
      <c r="DI53" s="3" t="s">
        <v>1259</v>
      </c>
      <c r="DJ53" s="3" t="s">
        <v>1259</v>
      </c>
      <c r="DK53" s="3" t="s">
        <v>1259</v>
      </c>
      <c r="DL53" s="3" t="s">
        <v>1259</v>
      </c>
      <c r="DM53" s="3" t="s">
        <v>1259</v>
      </c>
      <c r="DN53" s="3" t="s">
        <v>1259</v>
      </c>
      <c r="DO53" s="3" t="s">
        <v>1259</v>
      </c>
      <c r="DP53" s="3" t="s">
        <v>1259</v>
      </c>
      <c r="DQ53" s="3" t="s">
        <v>1259</v>
      </c>
      <c r="DR53" s="3" t="s">
        <v>1259</v>
      </c>
      <c r="DS53" s="3" t="s">
        <v>1259</v>
      </c>
      <c r="DT53" s="3" t="s">
        <v>1259</v>
      </c>
      <c r="DU53" s="3" t="s">
        <v>1259</v>
      </c>
      <c r="DV53" s="3" t="s">
        <v>1259</v>
      </c>
      <c r="DW53" s="3" t="s">
        <v>1259</v>
      </c>
      <c r="DX53" s="3" t="s">
        <v>1259</v>
      </c>
      <c r="DY53" s="3" t="s">
        <v>1259</v>
      </c>
      <c r="DZ53" s="3" t="s">
        <v>1259</v>
      </c>
      <c r="EA53" s="3" t="s">
        <v>1259</v>
      </c>
      <c r="EB53" s="3" t="s">
        <v>1259</v>
      </c>
      <c r="EC53" s="3" t="s">
        <v>1259</v>
      </c>
      <c r="ED53" s="3" t="s">
        <v>1259</v>
      </c>
      <c r="EE53" s="3" t="s">
        <v>1259</v>
      </c>
      <c r="EF53" s="3" t="s">
        <v>1259</v>
      </c>
      <c r="EG53" s="3" t="s">
        <v>1259</v>
      </c>
      <c r="EH53" s="3" t="s">
        <v>1259</v>
      </c>
      <c r="EI53" s="3" t="s">
        <v>1259</v>
      </c>
      <c r="EJ53" s="3" t="s">
        <v>1259</v>
      </c>
      <c r="EK53" s="3" t="s">
        <v>1259</v>
      </c>
      <c r="EL53" s="3" t="s">
        <v>1259</v>
      </c>
      <c r="EM53" s="3" t="s">
        <v>1259</v>
      </c>
      <c r="EN53" s="3" t="s">
        <v>1259</v>
      </c>
      <c r="EO53" s="3" t="s">
        <v>1259</v>
      </c>
      <c r="EP53" s="3" t="s">
        <v>1259</v>
      </c>
      <c r="EQ53" s="3" t="s">
        <v>1259</v>
      </c>
      <c r="ER53" s="3" t="s">
        <v>1259</v>
      </c>
      <c r="ES53" s="3" t="s">
        <v>1259</v>
      </c>
      <c r="ET53" s="3" t="s">
        <v>1259</v>
      </c>
      <c r="EU53" s="3" t="s">
        <v>1259</v>
      </c>
      <c r="EV53" s="3" t="s">
        <v>1259</v>
      </c>
      <c r="EW53" s="3" t="s">
        <v>1259</v>
      </c>
      <c r="EX53" s="3" t="s">
        <v>1259</v>
      </c>
      <c r="EY53" s="3" t="s">
        <v>1259</v>
      </c>
      <c r="EZ53" s="3" t="s">
        <v>1259</v>
      </c>
      <c r="FA53" s="3" t="s">
        <v>1259</v>
      </c>
      <c r="FB53" s="3" t="s">
        <v>1259</v>
      </c>
      <c r="FC53" s="3" t="s">
        <v>1259</v>
      </c>
      <c r="FD53" s="3" t="s">
        <v>1259</v>
      </c>
      <c r="FE53" s="3" t="s">
        <v>1259</v>
      </c>
      <c r="FF53" s="3" t="s">
        <v>1259</v>
      </c>
      <c r="FG53" s="3" t="s">
        <v>1259</v>
      </c>
      <c r="FH53" s="3" t="s">
        <v>1259</v>
      </c>
      <c r="FI53" s="3" t="s">
        <v>1259</v>
      </c>
      <c r="FJ53" s="3" t="s">
        <v>1259</v>
      </c>
      <c r="FK53" s="3" t="s">
        <v>1259</v>
      </c>
      <c r="FL53" s="3" t="s">
        <v>1259</v>
      </c>
      <c r="FM53" s="3" t="s">
        <v>1259</v>
      </c>
      <c r="FN53" s="3" t="s">
        <v>1259</v>
      </c>
      <c r="FO53" s="3" t="s">
        <v>1259</v>
      </c>
      <c r="FP53" s="3" t="s">
        <v>1259</v>
      </c>
      <c r="FQ53" s="3" t="s">
        <v>1259</v>
      </c>
      <c r="FR53" s="3" t="s">
        <v>1259</v>
      </c>
      <c r="FS53" s="3" t="s">
        <v>1259</v>
      </c>
      <c r="FT53" s="3" t="s">
        <v>1259</v>
      </c>
      <c r="FU53" s="3" t="s">
        <v>1259</v>
      </c>
      <c r="FV53" s="3" t="s">
        <v>1259</v>
      </c>
      <c r="FW53" s="3" t="s">
        <v>1259</v>
      </c>
      <c r="FX53" s="3" t="s">
        <v>1259</v>
      </c>
      <c r="FY53" s="3" t="s">
        <v>1259</v>
      </c>
      <c r="FZ53" s="3" t="s">
        <v>1259</v>
      </c>
      <c r="GA53" s="3" t="s">
        <v>1259</v>
      </c>
      <c r="GB53" s="3" t="s">
        <v>1259</v>
      </c>
      <c r="GC53" s="3" t="s">
        <v>1259</v>
      </c>
      <c r="GD53" s="3" t="s">
        <v>1259</v>
      </c>
      <c r="GE53" s="3" t="s">
        <v>1259</v>
      </c>
      <c r="GF53" s="3" t="s">
        <v>1259</v>
      </c>
      <c r="GG53" s="3" t="s">
        <v>1259</v>
      </c>
      <c r="GH53" s="3" t="s">
        <v>1259</v>
      </c>
      <c r="GI53" s="3" t="s">
        <v>1259</v>
      </c>
      <c r="GJ53" s="3" t="s">
        <v>1259</v>
      </c>
      <c r="GK53" s="3" t="s">
        <v>1259</v>
      </c>
      <c r="GL53" s="3" t="s">
        <v>1259</v>
      </c>
      <c r="GM53" s="3" t="s">
        <v>1259</v>
      </c>
      <c r="GN53" s="3" t="s">
        <v>1259</v>
      </c>
      <c r="GO53" s="3" t="s">
        <v>1259</v>
      </c>
      <c r="GP53" s="3" t="s">
        <v>1259</v>
      </c>
      <c r="GQ53" s="3" t="s">
        <v>1259</v>
      </c>
      <c r="GR53" s="3" t="s">
        <v>1259</v>
      </c>
      <c r="GS53" s="3" t="s">
        <v>1259</v>
      </c>
      <c r="GT53" s="3" t="s">
        <v>1259</v>
      </c>
      <c r="GU53" s="3" t="s">
        <v>1259</v>
      </c>
      <c r="GV53" s="3" t="s">
        <v>1259</v>
      </c>
      <c r="GW53" s="3" t="s">
        <v>1259</v>
      </c>
      <c r="GX53" s="3" t="s">
        <v>1259</v>
      </c>
      <c r="GY53" s="3" t="s">
        <v>1259</v>
      </c>
      <c r="GZ53" s="3" t="s">
        <v>1259</v>
      </c>
      <c r="HA53" s="3" t="s">
        <v>1259</v>
      </c>
      <c r="HB53" s="3" t="s">
        <v>1259</v>
      </c>
      <c r="HC53" s="3" t="s">
        <v>1259</v>
      </c>
      <c r="HD53" s="3" t="s">
        <v>1259</v>
      </c>
      <c r="HE53" s="3" t="s">
        <v>1259</v>
      </c>
      <c r="HF53" s="3" t="s">
        <v>1259</v>
      </c>
      <c r="HG53" s="3" t="s">
        <v>1259</v>
      </c>
      <c r="HH53" s="3" t="s">
        <v>1259</v>
      </c>
      <c r="HI53" s="3" t="s">
        <v>1259</v>
      </c>
      <c r="HJ53" s="3" t="s">
        <v>1259</v>
      </c>
      <c r="HK53" s="3" t="s">
        <v>1259</v>
      </c>
      <c r="HL53" s="3" t="s">
        <v>1259</v>
      </c>
      <c r="HM53" s="3" t="s">
        <v>1259</v>
      </c>
      <c r="HN53" s="3" t="s">
        <v>1259</v>
      </c>
      <c r="HO53" s="3" t="s">
        <v>1259</v>
      </c>
      <c r="HP53" s="3" t="s">
        <v>1259</v>
      </c>
      <c r="HQ53" s="3" t="s">
        <v>1259</v>
      </c>
      <c r="HR53" s="3" t="s">
        <v>1259</v>
      </c>
      <c r="HS53" s="3" t="s">
        <v>1259</v>
      </c>
    </row>
    <row r="54" spans="1:227" x14ac:dyDescent="0.25">
      <c r="A54" s="4">
        <v>24745</v>
      </c>
      <c r="B54" s="3" t="s">
        <v>1259</v>
      </c>
      <c r="C54" s="3" t="s">
        <v>1259</v>
      </c>
      <c r="D54" s="3" t="s">
        <v>1259</v>
      </c>
      <c r="E54" s="3" t="s">
        <v>1259</v>
      </c>
      <c r="F54" s="3" t="s">
        <v>1259</v>
      </c>
      <c r="G54" s="3" t="s">
        <v>1259</v>
      </c>
      <c r="H54" s="3" t="s">
        <v>1259</v>
      </c>
      <c r="I54" s="3" t="s">
        <v>1259</v>
      </c>
      <c r="J54" s="3" t="s">
        <v>1259</v>
      </c>
      <c r="K54" s="3" t="s">
        <v>1259</v>
      </c>
      <c r="L54" s="3" t="s">
        <v>1259</v>
      </c>
      <c r="M54" s="3" t="s">
        <v>1259</v>
      </c>
      <c r="N54" s="3" t="s">
        <v>1259</v>
      </c>
      <c r="O54" s="3" t="s">
        <v>1259</v>
      </c>
      <c r="P54" s="3" t="s">
        <v>1259</v>
      </c>
      <c r="Q54" s="3" t="s">
        <v>1259</v>
      </c>
      <c r="R54" s="3" t="s">
        <v>1259</v>
      </c>
      <c r="S54" s="3" t="s">
        <v>1259</v>
      </c>
      <c r="T54" s="3" t="s">
        <v>1259</v>
      </c>
      <c r="U54" s="3" t="s">
        <v>1259</v>
      </c>
      <c r="V54" s="3" t="s">
        <v>1259</v>
      </c>
      <c r="W54" s="3" t="s">
        <v>1259</v>
      </c>
      <c r="X54" s="3" t="s">
        <v>1259</v>
      </c>
      <c r="Y54" s="3" t="s">
        <v>1259</v>
      </c>
      <c r="Z54" s="3" t="s">
        <v>1259</v>
      </c>
      <c r="AA54" s="3" t="s">
        <v>1259</v>
      </c>
      <c r="AB54" s="3" t="s">
        <v>1259</v>
      </c>
      <c r="AC54" s="3" t="s">
        <v>1259</v>
      </c>
      <c r="AD54" s="3" t="s">
        <v>1259</v>
      </c>
      <c r="AE54" s="3" t="s">
        <v>1259</v>
      </c>
      <c r="AF54" s="3" t="s">
        <v>1259</v>
      </c>
      <c r="AG54" s="3" t="s">
        <v>1259</v>
      </c>
      <c r="AH54" s="3" t="s">
        <v>1259</v>
      </c>
      <c r="AI54" s="3" t="s">
        <v>1259</v>
      </c>
      <c r="AJ54" s="3" t="s">
        <v>1259</v>
      </c>
      <c r="AK54" s="3" t="s">
        <v>1259</v>
      </c>
      <c r="AL54" s="3" t="s">
        <v>1259</v>
      </c>
      <c r="AM54" s="3" t="s">
        <v>1259</v>
      </c>
      <c r="AN54" s="3" t="s">
        <v>1259</v>
      </c>
      <c r="AO54" s="3" t="s">
        <v>1259</v>
      </c>
      <c r="AP54" s="3" t="s">
        <v>1259</v>
      </c>
      <c r="AQ54" s="3" t="s">
        <v>1259</v>
      </c>
      <c r="AR54" s="3" t="s">
        <v>1259</v>
      </c>
      <c r="AS54" s="3" t="s">
        <v>1259</v>
      </c>
      <c r="AT54" s="3" t="s">
        <v>1259</v>
      </c>
      <c r="AU54" s="3" t="s">
        <v>1259</v>
      </c>
      <c r="AV54" s="3" t="s">
        <v>1259</v>
      </c>
      <c r="AW54" s="3" t="s">
        <v>1259</v>
      </c>
      <c r="AX54" s="3" t="s">
        <v>1259</v>
      </c>
      <c r="AY54" s="3" t="s">
        <v>1259</v>
      </c>
      <c r="AZ54" s="3" t="s">
        <v>1259</v>
      </c>
      <c r="BA54" s="3" t="s">
        <v>1259</v>
      </c>
      <c r="BB54" s="3" t="s">
        <v>1259</v>
      </c>
      <c r="BC54" s="3" t="s">
        <v>1259</v>
      </c>
      <c r="BD54" s="3" t="s">
        <v>1259</v>
      </c>
      <c r="BE54" s="3" t="s">
        <v>1259</v>
      </c>
      <c r="BF54" s="3" t="s">
        <v>1259</v>
      </c>
      <c r="BG54" s="3" t="s">
        <v>1259</v>
      </c>
      <c r="BH54" s="3" t="s">
        <v>1259</v>
      </c>
      <c r="BI54" s="3" t="s">
        <v>1259</v>
      </c>
      <c r="BJ54" s="3" t="s">
        <v>1259</v>
      </c>
      <c r="BK54" s="3" t="s">
        <v>1259</v>
      </c>
      <c r="BL54" s="3" t="s">
        <v>1259</v>
      </c>
      <c r="BM54" s="3" t="s">
        <v>1259</v>
      </c>
      <c r="BN54" s="3" t="s">
        <v>1259</v>
      </c>
      <c r="BO54" s="3" t="s">
        <v>1259</v>
      </c>
      <c r="BP54" s="3" t="s">
        <v>1259</v>
      </c>
      <c r="BQ54" s="3" t="s">
        <v>1259</v>
      </c>
      <c r="BR54" s="3" t="s">
        <v>1259</v>
      </c>
      <c r="BS54" s="3" t="s">
        <v>1259</v>
      </c>
      <c r="BT54" s="3" t="s">
        <v>1259</v>
      </c>
      <c r="BU54" s="3" t="s">
        <v>1259</v>
      </c>
      <c r="BV54" s="3" t="s">
        <v>1259</v>
      </c>
      <c r="BW54" s="3" t="s">
        <v>1259</v>
      </c>
      <c r="BX54" s="3" t="s">
        <v>1259</v>
      </c>
      <c r="BY54" s="3" t="s">
        <v>1259</v>
      </c>
      <c r="BZ54" s="3" t="s">
        <v>1259</v>
      </c>
      <c r="CA54" s="3" t="s">
        <v>1259</v>
      </c>
      <c r="CB54" s="3" t="s">
        <v>1259</v>
      </c>
      <c r="CC54" s="3" t="s">
        <v>1259</v>
      </c>
      <c r="CD54" s="3" t="s">
        <v>1259</v>
      </c>
      <c r="CE54" s="3" t="s">
        <v>1259</v>
      </c>
      <c r="CF54" s="3" t="s">
        <v>1259</v>
      </c>
      <c r="CG54" s="3" t="s">
        <v>1259</v>
      </c>
      <c r="CH54" s="3" t="s">
        <v>1259</v>
      </c>
      <c r="CI54" s="3" t="s">
        <v>1259</v>
      </c>
      <c r="CJ54" s="3" t="s">
        <v>1259</v>
      </c>
      <c r="CK54" s="3" t="s">
        <v>1259</v>
      </c>
      <c r="CL54" s="3" t="s">
        <v>1259</v>
      </c>
      <c r="CM54" s="3" t="s">
        <v>1259</v>
      </c>
      <c r="CN54" s="3" t="s">
        <v>1259</v>
      </c>
      <c r="CO54" s="3" t="s">
        <v>1259</v>
      </c>
      <c r="CP54" s="3" t="s">
        <v>1259</v>
      </c>
      <c r="CQ54" s="3" t="s">
        <v>1259</v>
      </c>
      <c r="CR54" s="3" t="s">
        <v>1259</v>
      </c>
      <c r="CS54" s="3" t="s">
        <v>1259</v>
      </c>
      <c r="CT54" s="3" t="s">
        <v>1259</v>
      </c>
      <c r="CU54" s="3" t="s">
        <v>1259</v>
      </c>
      <c r="CV54" s="3" t="s">
        <v>1259</v>
      </c>
      <c r="CW54" s="3" t="s">
        <v>1259</v>
      </c>
      <c r="CX54" s="3" t="s">
        <v>1259</v>
      </c>
      <c r="CY54" s="3" t="s">
        <v>1259</v>
      </c>
      <c r="CZ54" s="3" t="s">
        <v>1259</v>
      </c>
      <c r="DA54" s="3" t="s">
        <v>1259</v>
      </c>
      <c r="DB54" s="3" t="s">
        <v>1259</v>
      </c>
      <c r="DC54" s="3" t="s">
        <v>1259</v>
      </c>
      <c r="DD54" s="3" t="s">
        <v>1259</v>
      </c>
      <c r="DE54" s="3" t="s">
        <v>1259</v>
      </c>
      <c r="DF54" s="3" t="s">
        <v>1259</v>
      </c>
      <c r="DG54" s="3" t="s">
        <v>1259</v>
      </c>
      <c r="DH54" s="3" t="s">
        <v>1259</v>
      </c>
      <c r="DI54" s="3" t="s">
        <v>1259</v>
      </c>
      <c r="DJ54" s="3" t="s">
        <v>1259</v>
      </c>
      <c r="DK54" s="3" t="s">
        <v>1259</v>
      </c>
      <c r="DL54" s="3" t="s">
        <v>1259</v>
      </c>
      <c r="DM54" s="3" t="s">
        <v>1259</v>
      </c>
      <c r="DN54" s="3" t="s">
        <v>1259</v>
      </c>
      <c r="DO54" s="3" t="s">
        <v>1259</v>
      </c>
      <c r="DP54" s="3" t="s">
        <v>1259</v>
      </c>
      <c r="DQ54" s="3" t="s">
        <v>1259</v>
      </c>
      <c r="DR54" s="3" t="s">
        <v>1259</v>
      </c>
      <c r="DS54" s="3" t="s">
        <v>1259</v>
      </c>
      <c r="DT54" s="3" t="s">
        <v>1259</v>
      </c>
      <c r="DU54" s="3" t="s">
        <v>1259</v>
      </c>
      <c r="DV54" s="3" t="s">
        <v>1259</v>
      </c>
      <c r="DW54" s="3" t="s">
        <v>1259</v>
      </c>
      <c r="DX54" s="3" t="s">
        <v>1259</v>
      </c>
      <c r="DY54" s="3" t="s">
        <v>1259</v>
      </c>
      <c r="DZ54" s="3" t="s">
        <v>1259</v>
      </c>
      <c r="EA54" s="3" t="s">
        <v>1259</v>
      </c>
      <c r="EB54" s="3" t="s">
        <v>1259</v>
      </c>
      <c r="EC54" s="3" t="s">
        <v>1259</v>
      </c>
      <c r="ED54" s="3" t="s">
        <v>1259</v>
      </c>
      <c r="EE54" s="3" t="s">
        <v>1259</v>
      </c>
      <c r="EF54" s="3" t="s">
        <v>1259</v>
      </c>
      <c r="EG54" s="3" t="s">
        <v>1259</v>
      </c>
      <c r="EH54" s="3" t="s">
        <v>1259</v>
      </c>
      <c r="EI54" s="3" t="s">
        <v>1259</v>
      </c>
      <c r="EJ54" s="3" t="s">
        <v>1259</v>
      </c>
      <c r="EK54" s="3" t="s">
        <v>1259</v>
      </c>
      <c r="EL54" s="3" t="s">
        <v>1259</v>
      </c>
      <c r="EM54" s="3" t="s">
        <v>1259</v>
      </c>
      <c r="EN54" s="3" t="s">
        <v>1259</v>
      </c>
      <c r="EO54" s="3" t="s">
        <v>1259</v>
      </c>
      <c r="EP54" s="204">
        <v>12.9</v>
      </c>
      <c r="EQ54" s="205">
        <v>31.6</v>
      </c>
      <c r="ER54" s="206">
        <v>13.6</v>
      </c>
      <c r="ES54" s="207">
        <v>28.6</v>
      </c>
      <c r="ET54" s="3" t="s">
        <v>1259</v>
      </c>
      <c r="EU54" s="3" t="s">
        <v>1259</v>
      </c>
      <c r="EV54" s="3" t="s">
        <v>1259</v>
      </c>
      <c r="EW54" s="3" t="s">
        <v>1259</v>
      </c>
      <c r="EX54" s="3" t="s">
        <v>1259</v>
      </c>
      <c r="EY54" s="3" t="s">
        <v>1259</v>
      </c>
      <c r="EZ54" s="3" t="s">
        <v>1259</v>
      </c>
      <c r="FA54" s="3" t="s">
        <v>1259</v>
      </c>
      <c r="FB54" s="3" t="s">
        <v>1259</v>
      </c>
      <c r="FC54" s="3" t="s">
        <v>1259</v>
      </c>
      <c r="FD54" s="3" t="s">
        <v>1259</v>
      </c>
      <c r="FE54" s="3" t="s">
        <v>1259</v>
      </c>
      <c r="FF54" s="3" t="s">
        <v>1259</v>
      </c>
      <c r="FG54" s="3" t="s">
        <v>1259</v>
      </c>
      <c r="FH54" s="3" t="s">
        <v>1259</v>
      </c>
      <c r="FI54" s="3" t="s">
        <v>1259</v>
      </c>
      <c r="FJ54" s="3" t="s">
        <v>1259</v>
      </c>
      <c r="FK54" s="3" t="s">
        <v>1259</v>
      </c>
      <c r="FL54" s="3" t="s">
        <v>1259</v>
      </c>
      <c r="FM54" s="3" t="s">
        <v>1259</v>
      </c>
      <c r="FN54" s="3" t="s">
        <v>1259</v>
      </c>
      <c r="FO54" s="3" t="s">
        <v>1259</v>
      </c>
      <c r="FP54" s="3" t="s">
        <v>1259</v>
      </c>
      <c r="FQ54" s="3" t="s">
        <v>1259</v>
      </c>
      <c r="FR54" s="3" t="s">
        <v>1259</v>
      </c>
      <c r="FS54" s="3" t="s">
        <v>1259</v>
      </c>
      <c r="FT54" s="3" t="s">
        <v>1259</v>
      </c>
      <c r="FU54" s="3" t="s">
        <v>1259</v>
      </c>
      <c r="FV54" s="3" t="s">
        <v>1259</v>
      </c>
      <c r="FW54" s="3" t="s">
        <v>1259</v>
      </c>
      <c r="FX54" s="3" t="s">
        <v>1259</v>
      </c>
      <c r="FY54" s="3" t="s">
        <v>1259</v>
      </c>
      <c r="FZ54" s="3" t="s">
        <v>1259</v>
      </c>
      <c r="GA54" s="3" t="s">
        <v>1259</v>
      </c>
      <c r="GB54" s="3" t="s">
        <v>1259</v>
      </c>
      <c r="GC54" s="3" t="s">
        <v>1259</v>
      </c>
      <c r="GD54" s="3" t="s">
        <v>1259</v>
      </c>
      <c r="GE54" s="3" t="s">
        <v>1259</v>
      </c>
      <c r="GF54" s="3" t="s">
        <v>1259</v>
      </c>
      <c r="GG54" s="3" t="s">
        <v>1259</v>
      </c>
      <c r="GH54" s="3" t="s">
        <v>1259</v>
      </c>
      <c r="GI54" s="3" t="s">
        <v>1259</v>
      </c>
      <c r="GJ54" s="3" t="s">
        <v>1259</v>
      </c>
      <c r="GK54" s="3" t="s">
        <v>1259</v>
      </c>
      <c r="GL54" s="3" t="s">
        <v>1259</v>
      </c>
      <c r="GM54" s="3" t="s">
        <v>1259</v>
      </c>
      <c r="GN54" s="3" t="s">
        <v>1259</v>
      </c>
      <c r="GO54" s="3" t="s">
        <v>1259</v>
      </c>
      <c r="GP54" s="3" t="s">
        <v>1259</v>
      </c>
      <c r="GQ54" s="3" t="s">
        <v>1259</v>
      </c>
      <c r="GR54" s="3" t="s">
        <v>1259</v>
      </c>
      <c r="GS54" s="3" t="s">
        <v>1259</v>
      </c>
      <c r="GT54" s="3" t="s">
        <v>1259</v>
      </c>
      <c r="GU54" s="3" t="s">
        <v>1259</v>
      </c>
      <c r="GV54" s="3" t="s">
        <v>1259</v>
      </c>
      <c r="GW54" s="3" t="s">
        <v>1259</v>
      </c>
      <c r="GX54" s="3" t="s">
        <v>1259</v>
      </c>
      <c r="GY54" s="3" t="s">
        <v>1259</v>
      </c>
      <c r="GZ54" s="3" t="s">
        <v>1259</v>
      </c>
      <c r="HA54" s="3" t="s">
        <v>1259</v>
      </c>
      <c r="HB54" s="3" t="s">
        <v>1259</v>
      </c>
      <c r="HC54" s="3" t="s">
        <v>1259</v>
      </c>
      <c r="HD54" s="3" t="s">
        <v>1259</v>
      </c>
      <c r="HE54" s="3" t="s">
        <v>1259</v>
      </c>
      <c r="HF54" s="3" t="s">
        <v>1259</v>
      </c>
      <c r="HG54" s="3" t="s">
        <v>1259</v>
      </c>
      <c r="HH54" s="3" t="s">
        <v>1259</v>
      </c>
      <c r="HI54" s="3" t="s">
        <v>1259</v>
      </c>
      <c r="HJ54" s="3" t="s">
        <v>1259</v>
      </c>
      <c r="HK54" s="3" t="s">
        <v>1259</v>
      </c>
      <c r="HL54" s="3" t="s">
        <v>1259</v>
      </c>
      <c r="HM54" s="3" t="s">
        <v>1259</v>
      </c>
      <c r="HN54" s="3" t="s">
        <v>1259</v>
      </c>
      <c r="HO54" s="3" t="s">
        <v>1259</v>
      </c>
      <c r="HP54" s="3" t="s">
        <v>1259</v>
      </c>
      <c r="HQ54" s="3" t="s">
        <v>1259</v>
      </c>
      <c r="HR54" s="3" t="s">
        <v>1259</v>
      </c>
      <c r="HS54" s="3" t="s">
        <v>1259</v>
      </c>
    </row>
    <row r="55" spans="1:227" x14ac:dyDescent="0.25">
      <c r="A55" s="4">
        <v>24837</v>
      </c>
      <c r="B55" s="3" t="s">
        <v>1259</v>
      </c>
      <c r="C55" s="3" t="s">
        <v>1259</v>
      </c>
      <c r="D55" s="3" t="s">
        <v>1259</v>
      </c>
      <c r="E55" s="3" t="s">
        <v>1259</v>
      </c>
      <c r="F55" s="3" t="s">
        <v>1259</v>
      </c>
      <c r="G55" s="3" t="s">
        <v>1259</v>
      </c>
      <c r="H55" s="3" t="s">
        <v>1259</v>
      </c>
      <c r="I55" s="3" t="s">
        <v>1259</v>
      </c>
      <c r="J55" s="3" t="s">
        <v>1259</v>
      </c>
      <c r="K55" s="3" t="s">
        <v>1259</v>
      </c>
      <c r="L55" s="3" t="s">
        <v>1259</v>
      </c>
      <c r="M55" s="3" t="s">
        <v>1259</v>
      </c>
      <c r="N55" s="3" t="s">
        <v>1259</v>
      </c>
      <c r="O55" s="3" t="s">
        <v>1259</v>
      </c>
      <c r="P55" s="3" t="s">
        <v>1259</v>
      </c>
      <c r="Q55" s="3" t="s">
        <v>1259</v>
      </c>
      <c r="R55" s="3" t="s">
        <v>1259</v>
      </c>
      <c r="S55" s="3" t="s">
        <v>1259</v>
      </c>
      <c r="T55" s="3" t="s">
        <v>1259</v>
      </c>
      <c r="U55" s="3" t="s">
        <v>1259</v>
      </c>
      <c r="V55" s="3" t="s">
        <v>1259</v>
      </c>
      <c r="W55" s="3" t="s">
        <v>1259</v>
      </c>
      <c r="X55" s="3" t="s">
        <v>1259</v>
      </c>
      <c r="Y55" s="3" t="s">
        <v>1259</v>
      </c>
      <c r="Z55" s="3" t="s">
        <v>1259</v>
      </c>
      <c r="AA55" s="3" t="s">
        <v>1259</v>
      </c>
      <c r="AB55" s="3" t="s">
        <v>1259</v>
      </c>
      <c r="AC55" s="3" t="s">
        <v>1259</v>
      </c>
      <c r="AD55" s="3" t="s">
        <v>1259</v>
      </c>
      <c r="AE55" s="3" t="s">
        <v>1259</v>
      </c>
      <c r="AF55" s="3" t="s">
        <v>1259</v>
      </c>
      <c r="AG55" s="3" t="s">
        <v>1259</v>
      </c>
      <c r="AH55" s="3" t="s">
        <v>1259</v>
      </c>
      <c r="AI55" s="3" t="s">
        <v>1259</v>
      </c>
      <c r="AJ55" s="3" t="s">
        <v>1259</v>
      </c>
      <c r="AK55" s="3" t="s">
        <v>1259</v>
      </c>
      <c r="AL55" s="3" t="s">
        <v>1259</v>
      </c>
      <c r="AM55" s="3" t="s">
        <v>1259</v>
      </c>
      <c r="AN55" s="3" t="s">
        <v>1259</v>
      </c>
      <c r="AO55" s="3" t="s">
        <v>1259</v>
      </c>
      <c r="AP55" s="3" t="s">
        <v>1259</v>
      </c>
      <c r="AQ55" s="3" t="s">
        <v>1259</v>
      </c>
      <c r="AR55" s="3" t="s">
        <v>1259</v>
      </c>
      <c r="AS55" s="3" t="s">
        <v>1259</v>
      </c>
      <c r="AT55" s="3" t="s">
        <v>1259</v>
      </c>
      <c r="AU55" s="3" t="s">
        <v>1259</v>
      </c>
      <c r="AV55" s="3" t="s">
        <v>1259</v>
      </c>
      <c r="AW55" s="3" t="s">
        <v>1259</v>
      </c>
      <c r="AX55" s="3" t="s">
        <v>1259</v>
      </c>
      <c r="AY55" s="3" t="s">
        <v>1259</v>
      </c>
      <c r="AZ55" s="3" t="s">
        <v>1259</v>
      </c>
      <c r="BA55" s="3" t="s">
        <v>1259</v>
      </c>
      <c r="BB55" s="3" t="s">
        <v>1259</v>
      </c>
      <c r="BC55" s="3" t="s">
        <v>1259</v>
      </c>
      <c r="BD55" s="3" t="s">
        <v>1259</v>
      </c>
      <c r="BE55" s="3" t="s">
        <v>1259</v>
      </c>
      <c r="BF55" s="3" t="s">
        <v>1259</v>
      </c>
      <c r="BG55" s="3" t="s">
        <v>1259</v>
      </c>
      <c r="BH55" s="3" t="s">
        <v>1259</v>
      </c>
      <c r="BI55" s="3" t="s">
        <v>1259</v>
      </c>
      <c r="BJ55" s="3" t="s">
        <v>1259</v>
      </c>
      <c r="BK55" s="3" t="s">
        <v>1259</v>
      </c>
      <c r="BL55" s="3" t="s">
        <v>1259</v>
      </c>
      <c r="BM55" s="3" t="s">
        <v>1259</v>
      </c>
      <c r="BN55" s="3" t="s">
        <v>1259</v>
      </c>
      <c r="BO55" s="3" t="s">
        <v>1259</v>
      </c>
      <c r="BP55" s="3" t="s">
        <v>1259</v>
      </c>
      <c r="BQ55" s="3" t="s">
        <v>1259</v>
      </c>
      <c r="BR55" s="3" t="s">
        <v>1259</v>
      </c>
      <c r="BS55" s="3" t="s">
        <v>1259</v>
      </c>
      <c r="BT55" s="3" t="s">
        <v>1259</v>
      </c>
      <c r="BU55" s="3" t="s">
        <v>1259</v>
      </c>
      <c r="BV55" s="3" t="s">
        <v>1259</v>
      </c>
      <c r="BW55" s="3" t="s">
        <v>1259</v>
      </c>
      <c r="BX55" s="3" t="s">
        <v>1259</v>
      </c>
      <c r="BY55" s="3" t="s">
        <v>1259</v>
      </c>
      <c r="BZ55" s="3" t="s">
        <v>1259</v>
      </c>
      <c r="CA55" s="3" t="s">
        <v>1259</v>
      </c>
      <c r="CB55" s="3" t="s">
        <v>1259</v>
      </c>
      <c r="CC55" s="3" t="s">
        <v>1259</v>
      </c>
      <c r="CD55" s="3" t="s">
        <v>1259</v>
      </c>
      <c r="CE55" s="3" t="s">
        <v>1259</v>
      </c>
      <c r="CF55" s="3" t="s">
        <v>1259</v>
      </c>
      <c r="CG55" s="3" t="s">
        <v>1259</v>
      </c>
      <c r="CH55" s="3" t="s">
        <v>1259</v>
      </c>
      <c r="CI55" s="3" t="s">
        <v>1259</v>
      </c>
      <c r="CJ55" s="3" t="s">
        <v>1259</v>
      </c>
      <c r="CK55" s="3" t="s">
        <v>1259</v>
      </c>
      <c r="CL55" s="3" t="s">
        <v>1259</v>
      </c>
      <c r="CM55" s="3" t="s">
        <v>1259</v>
      </c>
      <c r="CN55" s="3" t="s">
        <v>1259</v>
      </c>
      <c r="CO55" s="3" t="s">
        <v>1259</v>
      </c>
      <c r="CP55" s="3" t="s">
        <v>1259</v>
      </c>
      <c r="CQ55" s="3" t="s">
        <v>1259</v>
      </c>
      <c r="CR55" s="3" t="s">
        <v>1259</v>
      </c>
      <c r="CS55" s="3" t="s">
        <v>1259</v>
      </c>
      <c r="CT55" s="3" t="s">
        <v>1259</v>
      </c>
      <c r="CU55" s="3" t="s">
        <v>1259</v>
      </c>
      <c r="CV55" s="3" t="s">
        <v>1259</v>
      </c>
      <c r="CW55" s="3" t="s">
        <v>1259</v>
      </c>
      <c r="CX55" s="3" t="s">
        <v>1259</v>
      </c>
      <c r="CY55" s="3" t="s">
        <v>1259</v>
      </c>
      <c r="CZ55" s="3" t="s">
        <v>1259</v>
      </c>
      <c r="DA55" s="3" t="s">
        <v>1259</v>
      </c>
      <c r="DB55" s="3" t="s">
        <v>1259</v>
      </c>
      <c r="DC55" s="3" t="s">
        <v>1259</v>
      </c>
      <c r="DD55" s="3" t="s">
        <v>1259</v>
      </c>
      <c r="DE55" s="3" t="s">
        <v>1259</v>
      </c>
      <c r="DF55" s="3" t="s">
        <v>1259</v>
      </c>
      <c r="DG55" s="3" t="s">
        <v>1259</v>
      </c>
      <c r="DH55" s="3" t="s">
        <v>1259</v>
      </c>
      <c r="DI55" s="3" t="s">
        <v>1259</v>
      </c>
      <c r="DJ55" s="3" t="s">
        <v>1259</v>
      </c>
      <c r="DK55" s="3" t="s">
        <v>1259</v>
      </c>
      <c r="DL55" s="3" t="s">
        <v>1259</v>
      </c>
      <c r="DM55" s="3" t="s">
        <v>1259</v>
      </c>
      <c r="DN55" s="3" t="s">
        <v>1259</v>
      </c>
      <c r="DO55" s="3" t="s">
        <v>1259</v>
      </c>
      <c r="DP55" s="3" t="s">
        <v>1259</v>
      </c>
      <c r="DQ55" s="3" t="s">
        <v>1259</v>
      </c>
      <c r="DR55" s="3" t="s">
        <v>1259</v>
      </c>
      <c r="DS55" s="3" t="s">
        <v>1259</v>
      </c>
      <c r="DT55" s="3" t="s">
        <v>1259</v>
      </c>
      <c r="DU55" s="3" t="s">
        <v>1259</v>
      </c>
      <c r="DV55" s="3" t="s">
        <v>1259</v>
      </c>
      <c r="DW55" s="3" t="s">
        <v>1259</v>
      </c>
      <c r="DX55" s="3" t="s">
        <v>1259</v>
      </c>
      <c r="DY55" s="3" t="s">
        <v>1259</v>
      </c>
      <c r="DZ55" s="3" t="s">
        <v>1259</v>
      </c>
      <c r="EA55" s="3" t="s">
        <v>1259</v>
      </c>
      <c r="EB55" s="3" t="s">
        <v>1259</v>
      </c>
      <c r="EC55" s="3" t="s">
        <v>1259</v>
      </c>
      <c r="ED55" s="3" t="s">
        <v>1259</v>
      </c>
      <c r="EE55" s="3" t="s">
        <v>1259</v>
      </c>
      <c r="EF55" s="3" t="s">
        <v>1259</v>
      </c>
      <c r="EG55" s="3" t="s">
        <v>1259</v>
      </c>
      <c r="EH55" s="3" t="s">
        <v>1259</v>
      </c>
      <c r="EI55" s="3" t="s">
        <v>1259</v>
      </c>
      <c r="EJ55" s="3" t="s">
        <v>1259</v>
      </c>
      <c r="EK55" s="3" t="s">
        <v>1259</v>
      </c>
      <c r="EL55" s="3" t="s">
        <v>1259</v>
      </c>
      <c r="EM55" s="3" t="s">
        <v>1259</v>
      </c>
      <c r="EN55" s="3" t="s">
        <v>1259</v>
      </c>
      <c r="EO55" s="3" t="s">
        <v>1259</v>
      </c>
      <c r="EP55" s="3" t="s">
        <v>1259</v>
      </c>
      <c r="EQ55" s="3" t="s">
        <v>1259</v>
      </c>
      <c r="ER55" s="3" t="s">
        <v>1259</v>
      </c>
      <c r="ES55" s="3" t="s">
        <v>1259</v>
      </c>
      <c r="ET55" s="3" t="s">
        <v>1259</v>
      </c>
      <c r="EU55" s="3" t="s">
        <v>1259</v>
      </c>
      <c r="EV55" s="3" t="s">
        <v>1259</v>
      </c>
      <c r="EW55" s="3" t="s">
        <v>1259</v>
      </c>
      <c r="EX55" s="3" t="s">
        <v>1259</v>
      </c>
      <c r="EY55" s="3" t="s">
        <v>1259</v>
      </c>
      <c r="EZ55" s="3" t="s">
        <v>1259</v>
      </c>
      <c r="FA55" s="3" t="s">
        <v>1259</v>
      </c>
      <c r="FB55" s="3" t="s">
        <v>1259</v>
      </c>
      <c r="FC55" s="3" t="s">
        <v>1259</v>
      </c>
      <c r="FD55" s="3" t="s">
        <v>1259</v>
      </c>
      <c r="FE55" s="3" t="s">
        <v>1259</v>
      </c>
      <c r="FF55" s="3" t="s">
        <v>1259</v>
      </c>
      <c r="FG55" s="3" t="s">
        <v>1259</v>
      </c>
      <c r="FH55" s="3" t="s">
        <v>1259</v>
      </c>
      <c r="FI55" s="3" t="s">
        <v>1259</v>
      </c>
      <c r="FJ55" s="3" t="s">
        <v>1259</v>
      </c>
      <c r="FK55" s="3" t="s">
        <v>1259</v>
      </c>
      <c r="FL55" s="3" t="s">
        <v>1259</v>
      </c>
      <c r="FM55" s="3" t="s">
        <v>1259</v>
      </c>
      <c r="FN55" s="3" t="s">
        <v>1259</v>
      </c>
      <c r="FO55" s="3" t="s">
        <v>1259</v>
      </c>
      <c r="FP55" s="3" t="s">
        <v>1259</v>
      </c>
      <c r="FQ55" s="3" t="s">
        <v>1259</v>
      </c>
      <c r="FR55" s="3" t="s">
        <v>1259</v>
      </c>
      <c r="FS55" s="3" t="s">
        <v>1259</v>
      </c>
      <c r="FT55" s="3" t="s">
        <v>1259</v>
      </c>
      <c r="FU55" s="3" t="s">
        <v>1259</v>
      </c>
      <c r="FV55" s="3" t="s">
        <v>1259</v>
      </c>
      <c r="FW55" s="3" t="s">
        <v>1259</v>
      </c>
      <c r="FX55" s="3" t="s">
        <v>1259</v>
      </c>
      <c r="FY55" s="3" t="s">
        <v>1259</v>
      </c>
      <c r="FZ55" s="3" t="s">
        <v>1259</v>
      </c>
      <c r="GA55" s="3" t="s">
        <v>1259</v>
      </c>
      <c r="GB55" s="3" t="s">
        <v>1259</v>
      </c>
      <c r="GC55" s="3" t="s">
        <v>1259</v>
      </c>
      <c r="GD55" s="3" t="s">
        <v>1259</v>
      </c>
      <c r="GE55" s="3" t="s">
        <v>1259</v>
      </c>
      <c r="GF55" s="3" t="s">
        <v>1259</v>
      </c>
      <c r="GG55" s="3" t="s">
        <v>1259</v>
      </c>
      <c r="GH55" s="3" t="s">
        <v>1259</v>
      </c>
      <c r="GI55" s="3" t="s">
        <v>1259</v>
      </c>
      <c r="GJ55" s="3" t="s">
        <v>1259</v>
      </c>
      <c r="GK55" s="3" t="s">
        <v>1259</v>
      </c>
      <c r="GL55" s="3" t="s">
        <v>1259</v>
      </c>
      <c r="GM55" s="3" t="s">
        <v>1259</v>
      </c>
      <c r="GN55" s="3" t="s">
        <v>1259</v>
      </c>
      <c r="GO55" s="3" t="s">
        <v>1259</v>
      </c>
      <c r="GP55" s="3" t="s">
        <v>1259</v>
      </c>
      <c r="GQ55" s="3" t="s">
        <v>1259</v>
      </c>
      <c r="GR55" s="3" t="s">
        <v>1259</v>
      </c>
      <c r="GS55" s="3" t="s">
        <v>1259</v>
      </c>
      <c r="GT55" s="3" t="s">
        <v>1259</v>
      </c>
      <c r="GU55" s="3" t="s">
        <v>1259</v>
      </c>
      <c r="GV55" s="3" t="s">
        <v>1259</v>
      </c>
      <c r="GW55" s="3" t="s">
        <v>1259</v>
      </c>
      <c r="GX55" s="3" t="s">
        <v>1259</v>
      </c>
      <c r="GY55" s="3" t="s">
        <v>1259</v>
      </c>
      <c r="GZ55" s="3" t="s">
        <v>1259</v>
      </c>
      <c r="HA55" s="3" t="s">
        <v>1259</v>
      </c>
      <c r="HB55" s="3" t="s">
        <v>1259</v>
      </c>
      <c r="HC55" s="3" t="s">
        <v>1259</v>
      </c>
      <c r="HD55" s="3" t="s">
        <v>1259</v>
      </c>
      <c r="HE55" s="3" t="s">
        <v>1259</v>
      </c>
      <c r="HF55" s="3" t="s">
        <v>1259</v>
      </c>
      <c r="HG55" s="3" t="s">
        <v>1259</v>
      </c>
      <c r="HH55" s="3" t="s">
        <v>1259</v>
      </c>
      <c r="HI55" s="3" t="s">
        <v>1259</v>
      </c>
      <c r="HJ55" s="3" t="s">
        <v>1259</v>
      </c>
      <c r="HK55" s="3" t="s">
        <v>1259</v>
      </c>
      <c r="HL55" s="3" t="s">
        <v>1259</v>
      </c>
      <c r="HM55" s="3" t="s">
        <v>1259</v>
      </c>
      <c r="HN55" s="3" t="s">
        <v>1259</v>
      </c>
      <c r="HO55" s="3" t="s">
        <v>1259</v>
      </c>
      <c r="HP55" s="3" t="s">
        <v>1259</v>
      </c>
      <c r="HQ55" s="3" t="s">
        <v>1259</v>
      </c>
      <c r="HR55" s="3" t="s">
        <v>1259</v>
      </c>
      <c r="HS55" s="3" t="s">
        <v>1259</v>
      </c>
    </row>
    <row r="56" spans="1:227" x14ac:dyDescent="0.25">
      <c r="A56" s="4">
        <v>24928</v>
      </c>
      <c r="B56" s="3" t="s">
        <v>1259</v>
      </c>
      <c r="C56" s="3" t="s">
        <v>1259</v>
      </c>
      <c r="D56" s="3" t="s">
        <v>1259</v>
      </c>
      <c r="E56" s="3" t="s">
        <v>1259</v>
      </c>
      <c r="F56" s="3" t="s">
        <v>1259</v>
      </c>
      <c r="G56" s="3" t="s">
        <v>1259</v>
      </c>
      <c r="H56" s="3" t="s">
        <v>1259</v>
      </c>
      <c r="I56" s="3" t="s">
        <v>1259</v>
      </c>
      <c r="J56" s="3" t="s">
        <v>1259</v>
      </c>
      <c r="K56" s="3" t="s">
        <v>1259</v>
      </c>
      <c r="L56" s="3" t="s">
        <v>1259</v>
      </c>
      <c r="M56" s="3" t="s">
        <v>1259</v>
      </c>
      <c r="N56" s="3" t="s">
        <v>1259</v>
      </c>
      <c r="O56" s="3" t="s">
        <v>1259</v>
      </c>
      <c r="P56" s="3" t="s">
        <v>1259</v>
      </c>
      <c r="Q56" s="3" t="s">
        <v>1259</v>
      </c>
      <c r="R56" s="3" t="s">
        <v>1259</v>
      </c>
      <c r="S56" s="3" t="s">
        <v>1259</v>
      </c>
      <c r="T56" s="3" t="s">
        <v>1259</v>
      </c>
      <c r="U56" s="3" t="s">
        <v>1259</v>
      </c>
      <c r="V56" s="3" t="s">
        <v>1259</v>
      </c>
      <c r="W56" s="3" t="s">
        <v>1259</v>
      </c>
      <c r="X56" s="3" t="s">
        <v>1259</v>
      </c>
      <c r="Y56" s="3" t="s">
        <v>1259</v>
      </c>
      <c r="Z56" s="3" t="s">
        <v>1259</v>
      </c>
      <c r="AA56" s="3" t="s">
        <v>1259</v>
      </c>
      <c r="AB56" s="3" t="s">
        <v>1259</v>
      </c>
      <c r="AC56" s="3" t="s">
        <v>1259</v>
      </c>
      <c r="AD56" s="3" t="s">
        <v>1259</v>
      </c>
      <c r="AE56" s="3" t="s">
        <v>1259</v>
      </c>
      <c r="AF56" s="3" t="s">
        <v>1259</v>
      </c>
      <c r="AG56" s="3" t="s">
        <v>1259</v>
      </c>
      <c r="AH56" s="3" t="s">
        <v>1259</v>
      </c>
      <c r="AI56" s="3" t="s">
        <v>1259</v>
      </c>
      <c r="AJ56" s="3" t="s">
        <v>1259</v>
      </c>
      <c r="AK56" s="3" t="s">
        <v>1259</v>
      </c>
      <c r="AL56" s="3" t="s">
        <v>1259</v>
      </c>
      <c r="AM56" s="3" t="s">
        <v>1259</v>
      </c>
      <c r="AN56" s="3" t="s">
        <v>1259</v>
      </c>
      <c r="AO56" s="3" t="s">
        <v>1259</v>
      </c>
      <c r="AP56" s="3" t="s">
        <v>1259</v>
      </c>
      <c r="AQ56" s="3" t="s">
        <v>1259</v>
      </c>
      <c r="AR56" s="3" t="s">
        <v>1259</v>
      </c>
      <c r="AS56" s="3" t="s">
        <v>1259</v>
      </c>
      <c r="AT56" s="3" t="s">
        <v>1259</v>
      </c>
      <c r="AU56" s="3" t="s">
        <v>1259</v>
      </c>
      <c r="AV56" s="3" t="s">
        <v>1259</v>
      </c>
      <c r="AW56" s="3" t="s">
        <v>1259</v>
      </c>
      <c r="AX56" s="3" t="s">
        <v>1259</v>
      </c>
      <c r="AY56" s="3" t="s">
        <v>1259</v>
      </c>
      <c r="AZ56" s="3" t="s">
        <v>1259</v>
      </c>
      <c r="BA56" s="3" t="s">
        <v>1259</v>
      </c>
      <c r="BB56" s="3" t="s">
        <v>1259</v>
      </c>
      <c r="BC56" s="3" t="s">
        <v>1259</v>
      </c>
      <c r="BD56" s="3" t="s">
        <v>1259</v>
      </c>
      <c r="BE56" s="3" t="s">
        <v>1259</v>
      </c>
      <c r="BF56" s="3" t="s">
        <v>1259</v>
      </c>
      <c r="BG56" s="3" t="s">
        <v>1259</v>
      </c>
      <c r="BH56" s="3" t="s">
        <v>1259</v>
      </c>
      <c r="BI56" s="3" t="s">
        <v>1259</v>
      </c>
      <c r="BJ56" s="3" t="s">
        <v>1259</v>
      </c>
      <c r="BK56" s="3" t="s">
        <v>1259</v>
      </c>
      <c r="BL56" s="3" t="s">
        <v>1259</v>
      </c>
      <c r="BM56" s="3" t="s">
        <v>1259</v>
      </c>
      <c r="BN56" s="3" t="s">
        <v>1259</v>
      </c>
      <c r="BO56" s="3" t="s">
        <v>1259</v>
      </c>
      <c r="BP56" s="3" t="s">
        <v>1259</v>
      </c>
      <c r="BQ56" s="3" t="s">
        <v>1259</v>
      </c>
      <c r="BR56" s="3" t="s">
        <v>1259</v>
      </c>
      <c r="BS56" s="3" t="s">
        <v>1259</v>
      </c>
      <c r="BT56" s="3" t="s">
        <v>1259</v>
      </c>
      <c r="BU56" s="3" t="s">
        <v>1259</v>
      </c>
      <c r="BV56" s="3" t="s">
        <v>1259</v>
      </c>
      <c r="BW56" s="3" t="s">
        <v>1259</v>
      </c>
      <c r="BX56" s="3" t="s">
        <v>1259</v>
      </c>
      <c r="BY56" s="3" t="s">
        <v>1259</v>
      </c>
      <c r="BZ56" s="3" t="s">
        <v>1259</v>
      </c>
      <c r="CA56" s="3" t="s">
        <v>1259</v>
      </c>
      <c r="CB56" s="3" t="s">
        <v>1259</v>
      </c>
      <c r="CC56" s="3" t="s">
        <v>1259</v>
      </c>
      <c r="CD56" s="3" t="s">
        <v>1259</v>
      </c>
      <c r="CE56" s="3" t="s">
        <v>1259</v>
      </c>
      <c r="CF56" s="3" t="s">
        <v>1259</v>
      </c>
      <c r="CG56" s="3" t="s">
        <v>1259</v>
      </c>
      <c r="CH56" s="3" t="s">
        <v>1259</v>
      </c>
      <c r="CI56" s="3" t="s">
        <v>1259</v>
      </c>
      <c r="CJ56" s="3" t="s">
        <v>1259</v>
      </c>
      <c r="CK56" s="3" t="s">
        <v>1259</v>
      </c>
      <c r="CL56" s="3" t="s">
        <v>1259</v>
      </c>
      <c r="CM56" s="3" t="s">
        <v>1259</v>
      </c>
      <c r="CN56" s="3" t="s">
        <v>1259</v>
      </c>
      <c r="CO56" s="3" t="s">
        <v>1259</v>
      </c>
      <c r="CP56" s="3" t="s">
        <v>1259</v>
      </c>
      <c r="CQ56" s="3" t="s">
        <v>1259</v>
      </c>
      <c r="CR56" s="3" t="s">
        <v>1259</v>
      </c>
      <c r="CS56" s="3" t="s">
        <v>1259</v>
      </c>
      <c r="CT56" s="3" t="s">
        <v>1259</v>
      </c>
      <c r="CU56" s="3" t="s">
        <v>1259</v>
      </c>
      <c r="CV56" s="3" t="s">
        <v>1259</v>
      </c>
      <c r="CW56" s="3" t="s">
        <v>1259</v>
      </c>
      <c r="CX56" s="3" t="s">
        <v>1259</v>
      </c>
      <c r="CY56" s="3" t="s">
        <v>1259</v>
      </c>
      <c r="CZ56" s="3" t="s">
        <v>1259</v>
      </c>
      <c r="DA56" s="3" t="s">
        <v>1259</v>
      </c>
      <c r="DB56" s="3" t="s">
        <v>1259</v>
      </c>
      <c r="DC56" s="3" t="s">
        <v>1259</v>
      </c>
      <c r="DD56" s="3" t="s">
        <v>1259</v>
      </c>
      <c r="DE56" s="3" t="s">
        <v>1259</v>
      </c>
      <c r="DF56" s="3" t="s">
        <v>1259</v>
      </c>
      <c r="DG56" s="3" t="s">
        <v>1259</v>
      </c>
      <c r="DH56" s="3" t="s">
        <v>1259</v>
      </c>
      <c r="DI56" s="3" t="s">
        <v>1259</v>
      </c>
      <c r="DJ56" s="3" t="s">
        <v>1259</v>
      </c>
      <c r="DK56" s="3" t="s">
        <v>1259</v>
      </c>
      <c r="DL56" s="3" t="s">
        <v>1259</v>
      </c>
      <c r="DM56" s="3" t="s">
        <v>1259</v>
      </c>
      <c r="DN56" s="3" t="s">
        <v>1259</v>
      </c>
      <c r="DO56" s="3" t="s">
        <v>1259</v>
      </c>
      <c r="DP56" s="3" t="s">
        <v>1259</v>
      </c>
      <c r="DQ56" s="3" t="s">
        <v>1259</v>
      </c>
      <c r="DR56" s="3" t="s">
        <v>1259</v>
      </c>
      <c r="DS56" s="3" t="s">
        <v>1259</v>
      </c>
      <c r="DT56" s="3" t="s">
        <v>1259</v>
      </c>
      <c r="DU56" s="3" t="s">
        <v>1259</v>
      </c>
      <c r="DV56" s="3" t="s">
        <v>1259</v>
      </c>
      <c r="DW56" s="3" t="s">
        <v>1259</v>
      </c>
      <c r="DX56" s="3" t="s">
        <v>1259</v>
      </c>
      <c r="DY56" s="3" t="s">
        <v>1259</v>
      </c>
      <c r="DZ56" s="3" t="s">
        <v>1259</v>
      </c>
      <c r="EA56" s="3" t="s">
        <v>1259</v>
      </c>
      <c r="EB56" s="3" t="s">
        <v>1259</v>
      </c>
      <c r="EC56" s="3" t="s">
        <v>1259</v>
      </c>
      <c r="ED56" s="3" t="s">
        <v>1259</v>
      </c>
      <c r="EE56" s="3" t="s">
        <v>1259</v>
      </c>
      <c r="EF56" s="3" t="s">
        <v>1259</v>
      </c>
      <c r="EG56" s="3" t="s">
        <v>1259</v>
      </c>
      <c r="EH56" s="3" t="s">
        <v>1259</v>
      </c>
      <c r="EI56" s="3" t="s">
        <v>1259</v>
      </c>
      <c r="EJ56" s="3" t="s">
        <v>1259</v>
      </c>
      <c r="EK56" s="3" t="s">
        <v>1259</v>
      </c>
      <c r="EL56" s="3" t="s">
        <v>1259</v>
      </c>
      <c r="EM56" s="3" t="s">
        <v>1259</v>
      </c>
      <c r="EN56" s="3" t="s">
        <v>1259</v>
      </c>
      <c r="EO56" s="3" t="s">
        <v>1259</v>
      </c>
      <c r="EP56" s="204">
        <v>13.7</v>
      </c>
      <c r="EQ56" s="205">
        <v>32.5</v>
      </c>
      <c r="ER56" s="206">
        <v>14.7</v>
      </c>
      <c r="ES56" s="207">
        <v>30.7</v>
      </c>
      <c r="ET56" s="3" t="s">
        <v>1259</v>
      </c>
      <c r="EU56" s="3" t="s">
        <v>1259</v>
      </c>
      <c r="EV56" s="3" t="s">
        <v>1259</v>
      </c>
      <c r="EW56" s="3" t="s">
        <v>1259</v>
      </c>
      <c r="EX56" s="3" t="s">
        <v>1259</v>
      </c>
      <c r="EY56" s="3" t="s">
        <v>1259</v>
      </c>
      <c r="EZ56" s="3" t="s">
        <v>1259</v>
      </c>
      <c r="FA56" s="3" t="s">
        <v>1259</v>
      </c>
      <c r="FB56" s="3" t="s">
        <v>1259</v>
      </c>
      <c r="FC56" s="3" t="s">
        <v>1259</v>
      </c>
      <c r="FD56" s="3" t="s">
        <v>1259</v>
      </c>
      <c r="FE56" s="3" t="s">
        <v>1259</v>
      </c>
      <c r="FF56" s="3" t="s">
        <v>1259</v>
      </c>
      <c r="FG56" s="3" t="s">
        <v>1259</v>
      </c>
      <c r="FH56" s="3" t="s">
        <v>1259</v>
      </c>
      <c r="FI56" s="3" t="s">
        <v>1259</v>
      </c>
      <c r="FJ56" s="3" t="s">
        <v>1259</v>
      </c>
      <c r="FK56" s="3" t="s">
        <v>1259</v>
      </c>
      <c r="FL56" s="3" t="s">
        <v>1259</v>
      </c>
      <c r="FM56" s="3" t="s">
        <v>1259</v>
      </c>
      <c r="FN56" s="3" t="s">
        <v>1259</v>
      </c>
      <c r="FO56" s="3" t="s">
        <v>1259</v>
      </c>
      <c r="FP56" s="3" t="s">
        <v>1259</v>
      </c>
      <c r="FQ56" s="3" t="s">
        <v>1259</v>
      </c>
      <c r="FR56" s="3" t="s">
        <v>1259</v>
      </c>
      <c r="FS56" s="3" t="s">
        <v>1259</v>
      </c>
      <c r="FT56" s="3" t="s">
        <v>1259</v>
      </c>
      <c r="FU56" s="3" t="s">
        <v>1259</v>
      </c>
      <c r="FV56" s="3" t="s">
        <v>1259</v>
      </c>
      <c r="FW56" s="3" t="s">
        <v>1259</v>
      </c>
      <c r="FX56" s="3" t="s">
        <v>1259</v>
      </c>
      <c r="FY56" s="3" t="s">
        <v>1259</v>
      </c>
      <c r="FZ56" s="3" t="s">
        <v>1259</v>
      </c>
      <c r="GA56" s="3" t="s">
        <v>1259</v>
      </c>
      <c r="GB56" s="3" t="s">
        <v>1259</v>
      </c>
      <c r="GC56" s="3" t="s">
        <v>1259</v>
      </c>
      <c r="GD56" s="3" t="s">
        <v>1259</v>
      </c>
      <c r="GE56" s="3" t="s">
        <v>1259</v>
      </c>
      <c r="GF56" s="3" t="s">
        <v>1259</v>
      </c>
      <c r="GG56" s="3" t="s">
        <v>1259</v>
      </c>
      <c r="GH56" s="3" t="s">
        <v>1259</v>
      </c>
      <c r="GI56" s="3" t="s">
        <v>1259</v>
      </c>
      <c r="GJ56" s="3" t="s">
        <v>1259</v>
      </c>
      <c r="GK56" s="3" t="s">
        <v>1259</v>
      </c>
      <c r="GL56" s="3" t="s">
        <v>1259</v>
      </c>
      <c r="GM56" s="3" t="s">
        <v>1259</v>
      </c>
      <c r="GN56" s="3" t="s">
        <v>1259</v>
      </c>
      <c r="GO56" s="3" t="s">
        <v>1259</v>
      </c>
      <c r="GP56" s="3" t="s">
        <v>1259</v>
      </c>
      <c r="GQ56" s="3" t="s">
        <v>1259</v>
      </c>
      <c r="GR56" s="3" t="s">
        <v>1259</v>
      </c>
      <c r="GS56" s="3" t="s">
        <v>1259</v>
      </c>
      <c r="GT56" s="3" t="s">
        <v>1259</v>
      </c>
      <c r="GU56" s="3" t="s">
        <v>1259</v>
      </c>
      <c r="GV56" s="3" t="s">
        <v>1259</v>
      </c>
      <c r="GW56" s="3" t="s">
        <v>1259</v>
      </c>
      <c r="GX56" s="3" t="s">
        <v>1259</v>
      </c>
      <c r="GY56" s="3" t="s">
        <v>1259</v>
      </c>
      <c r="GZ56" s="3" t="s">
        <v>1259</v>
      </c>
      <c r="HA56" s="3" t="s">
        <v>1259</v>
      </c>
      <c r="HB56" s="3" t="s">
        <v>1259</v>
      </c>
      <c r="HC56" s="3" t="s">
        <v>1259</v>
      </c>
      <c r="HD56" s="3" t="s">
        <v>1259</v>
      </c>
      <c r="HE56" s="3" t="s">
        <v>1259</v>
      </c>
      <c r="HF56" s="3" t="s">
        <v>1259</v>
      </c>
      <c r="HG56" s="3" t="s">
        <v>1259</v>
      </c>
      <c r="HH56" s="3" t="s">
        <v>1259</v>
      </c>
      <c r="HI56" s="3" t="s">
        <v>1259</v>
      </c>
      <c r="HJ56" s="3" t="s">
        <v>1259</v>
      </c>
      <c r="HK56" s="3" t="s">
        <v>1259</v>
      </c>
      <c r="HL56" s="3" t="s">
        <v>1259</v>
      </c>
      <c r="HM56" s="3" t="s">
        <v>1259</v>
      </c>
      <c r="HN56" s="3" t="s">
        <v>1259</v>
      </c>
      <c r="HO56" s="3" t="s">
        <v>1259</v>
      </c>
      <c r="HP56" s="3" t="s">
        <v>1259</v>
      </c>
      <c r="HQ56" s="3" t="s">
        <v>1259</v>
      </c>
      <c r="HR56" s="3" t="s">
        <v>1259</v>
      </c>
      <c r="HS56" s="3" t="s">
        <v>1259</v>
      </c>
    </row>
    <row r="57" spans="1:227" x14ac:dyDescent="0.25">
      <c r="A57" s="4">
        <v>25019</v>
      </c>
      <c r="B57" s="3" t="s">
        <v>1259</v>
      </c>
      <c r="C57" s="3" t="s">
        <v>1259</v>
      </c>
      <c r="D57" s="3" t="s">
        <v>1259</v>
      </c>
      <c r="E57" s="3" t="s">
        <v>1259</v>
      </c>
      <c r="F57" s="3" t="s">
        <v>1259</v>
      </c>
      <c r="G57" s="3" t="s">
        <v>1259</v>
      </c>
      <c r="H57" s="3" t="s">
        <v>1259</v>
      </c>
      <c r="I57" s="3" t="s">
        <v>1259</v>
      </c>
      <c r="J57" s="3" t="s">
        <v>1259</v>
      </c>
      <c r="K57" s="3" t="s">
        <v>1259</v>
      </c>
      <c r="L57" s="3" t="s">
        <v>1259</v>
      </c>
      <c r="M57" s="3" t="s">
        <v>1259</v>
      </c>
      <c r="N57" s="3" t="s">
        <v>1259</v>
      </c>
      <c r="O57" s="3" t="s">
        <v>1259</v>
      </c>
      <c r="P57" s="3" t="s">
        <v>1259</v>
      </c>
      <c r="Q57" s="3" t="s">
        <v>1259</v>
      </c>
      <c r="R57" s="3" t="s">
        <v>1259</v>
      </c>
      <c r="S57" s="3" t="s">
        <v>1259</v>
      </c>
      <c r="T57" s="3" t="s">
        <v>1259</v>
      </c>
      <c r="U57" s="3" t="s">
        <v>1259</v>
      </c>
      <c r="V57" s="3" t="s">
        <v>1259</v>
      </c>
      <c r="W57" s="3" t="s">
        <v>1259</v>
      </c>
      <c r="X57" s="3" t="s">
        <v>1259</v>
      </c>
      <c r="Y57" s="3" t="s">
        <v>1259</v>
      </c>
      <c r="Z57" s="3" t="s">
        <v>1259</v>
      </c>
      <c r="AA57" s="3" t="s">
        <v>1259</v>
      </c>
      <c r="AB57" s="3" t="s">
        <v>1259</v>
      </c>
      <c r="AC57" s="3" t="s">
        <v>1259</v>
      </c>
      <c r="AD57" s="3" t="s">
        <v>1259</v>
      </c>
      <c r="AE57" s="3" t="s">
        <v>1259</v>
      </c>
      <c r="AF57" s="3" t="s">
        <v>1259</v>
      </c>
      <c r="AG57" s="3" t="s">
        <v>1259</v>
      </c>
      <c r="AH57" s="3" t="s">
        <v>1259</v>
      </c>
      <c r="AI57" s="3" t="s">
        <v>1259</v>
      </c>
      <c r="AJ57" s="3" t="s">
        <v>1259</v>
      </c>
      <c r="AK57" s="3" t="s">
        <v>1259</v>
      </c>
      <c r="AL57" s="3" t="s">
        <v>1259</v>
      </c>
      <c r="AM57" s="3" t="s">
        <v>1259</v>
      </c>
      <c r="AN57" s="3" t="s">
        <v>1259</v>
      </c>
      <c r="AO57" s="3" t="s">
        <v>1259</v>
      </c>
      <c r="AP57" s="3" t="s">
        <v>1259</v>
      </c>
      <c r="AQ57" s="3" t="s">
        <v>1259</v>
      </c>
      <c r="AR57" s="3" t="s">
        <v>1259</v>
      </c>
      <c r="AS57" s="3" t="s">
        <v>1259</v>
      </c>
      <c r="AT57" s="3" t="s">
        <v>1259</v>
      </c>
      <c r="AU57" s="3" t="s">
        <v>1259</v>
      </c>
      <c r="AV57" s="3" t="s">
        <v>1259</v>
      </c>
      <c r="AW57" s="3" t="s">
        <v>1259</v>
      </c>
      <c r="AX57" s="3" t="s">
        <v>1259</v>
      </c>
      <c r="AY57" s="3" t="s">
        <v>1259</v>
      </c>
      <c r="AZ57" s="3" t="s">
        <v>1259</v>
      </c>
      <c r="BA57" s="3" t="s">
        <v>1259</v>
      </c>
      <c r="BB57" s="3" t="s">
        <v>1259</v>
      </c>
      <c r="BC57" s="3" t="s">
        <v>1259</v>
      </c>
      <c r="BD57" s="3" t="s">
        <v>1259</v>
      </c>
      <c r="BE57" s="3" t="s">
        <v>1259</v>
      </c>
      <c r="BF57" s="3" t="s">
        <v>1259</v>
      </c>
      <c r="BG57" s="3" t="s">
        <v>1259</v>
      </c>
      <c r="BH57" s="3" t="s">
        <v>1259</v>
      </c>
      <c r="BI57" s="3" t="s">
        <v>1259</v>
      </c>
      <c r="BJ57" s="3" t="s">
        <v>1259</v>
      </c>
      <c r="BK57" s="3" t="s">
        <v>1259</v>
      </c>
      <c r="BL57" s="3" t="s">
        <v>1259</v>
      </c>
      <c r="BM57" s="3" t="s">
        <v>1259</v>
      </c>
      <c r="BN57" s="3" t="s">
        <v>1259</v>
      </c>
      <c r="BO57" s="3" t="s">
        <v>1259</v>
      </c>
      <c r="BP57" s="3" t="s">
        <v>1259</v>
      </c>
      <c r="BQ57" s="3" t="s">
        <v>1259</v>
      </c>
      <c r="BR57" s="3" t="s">
        <v>1259</v>
      </c>
      <c r="BS57" s="3" t="s">
        <v>1259</v>
      </c>
      <c r="BT57" s="3" t="s">
        <v>1259</v>
      </c>
      <c r="BU57" s="3" t="s">
        <v>1259</v>
      </c>
      <c r="BV57" s="3" t="s">
        <v>1259</v>
      </c>
      <c r="BW57" s="3" t="s">
        <v>1259</v>
      </c>
      <c r="BX57" s="3" t="s">
        <v>1259</v>
      </c>
      <c r="BY57" s="3" t="s">
        <v>1259</v>
      </c>
      <c r="BZ57" s="3" t="s">
        <v>1259</v>
      </c>
      <c r="CA57" s="3" t="s">
        <v>1259</v>
      </c>
      <c r="CB57" s="3" t="s">
        <v>1259</v>
      </c>
      <c r="CC57" s="3" t="s">
        <v>1259</v>
      </c>
      <c r="CD57" s="3" t="s">
        <v>1259</v>
      </c>
      <c r="CE57" s="3" t="s">
        <v>1259</v>
      </c>
      <c r="CF57" s="3" t="s">
        <v>1259</v>
      </c>
      <c r="CG57" s="3" t="s">
        <v>1259</v>
      </c>
      <c r="CH57" s="3" t="s">
        <v>1259</v>
      </c>
      <c r="CI57" s="3" t="s">
        <v>1259</v>
      </c>
      <c r="CJ57" s="3" t="s">
        <v>1259</v>
      </c>
      <c r="CK57" s="3" t="s">
        <v>1259</v>
      </c>
      <c r="CL57" s="3" t="s">
        <v>1259</v>
      </c>
      <c r="CM57" s="3" t="s">
        <v>1259</v>
      </c>
      <c r="CN57" s="3" t="s">
        <v>1259</v>
      </c>
      <c r="CO57" s="3" t="s">
        <v>1259</v>
      </c>
      <c r="CP57" s="3" t="s">
        <v>1259</v>
      </c>
      <c r="CQ57" s="3" t="s">
        <v>1259</v>
      </c>
      <c r="CR57" s="3" t="s">
        <v>1259</v>
      </c>
      <c r="CS57" s="3" t="s">
        <v>1259</v>
      </c>
      <c r="CT57" s="3" t="s">
        <v>1259</v>
      </c>
      <c r="CU57" s="3" t="s">
        <v>1259</v>
      </c>
      <c r="CV57" s="3" t="s">
        <v>1259</v>
      </c>
      <c r="CW57" s="3" t="s">
        <v>1259</v>
      </c>
      <c r="CX57" s="3" t="s">
        <v>1259</v>
      </c>
      <c r="CY57" s="3" t="s">
        <v>1259</v>
      </c>
      <c r="CZ57" s="3" t="s">
        <v>1259</v>
      </c>
      <c r="DA57" s="3" t="s">
        <v>1259</v>
      </c>
      <c r="DB57" s="3" t="s">
        <v>1259</v>
      </c>
      <c r="DC57" s="3" t="s">
        <v>1259</v>
      </c>
      <c r="DD57" s="3" t="s">
        <v>1259</v>
      </c>
      <c r="DE57" s="3" t="s">
        <v>1259</v>
      </c>
      <c r="DF57" s="3" t="s">
        <v>1259</v>
      </c>
      <c r="DG57" s="3" t="s">
        <v>1259</v>
      </c>
      <c r="DH57" s="3" t="s">
        <v>1259</v>
      </c>
      <c r="DI57" s="3" t="s">
        <v>1259</v>
      </c>
      <c r="DJ57" s="3" t="s">
        <v>1259</v>
      </c>
      <c r="DK57" s="3" t="s">
        <v>1259</v>
      </c>
      <c r="DL57" s="3" t="s">
        <v>1259</v>
      </c>
      <c r="DM57" s="3" t="s">
        <v>1259</v>
      </c>
      <c r="DN57" s="3" t="s">
        <v>1259</v>
      </c>
      <c r="DO57" s="3" t="s">
        <v>1259</v>
      </c>
      <c r="DP57" s="3" t="s">
        <v>1259</v>
      </c>
      <c r="DQ57" s="3" t="s">
        <v>1259</v>
      </c>
      <c r="DR57" s="3" t="s">
        <v>1259</v>
      </c>
      <c r="DS57" s="3" t="s">
        <v>1259</v>
      </c>
      <c r="DT57" s="3" t="s">
        <v>1259</v>
      </c>
      <c r="DU57" s="3" t="s">
        <v>1259</v>
      </c>
      <c r="DV57" s="3" t="s">
        <v>1259</v>
      </c>
      <c r="DW57" s="3" t="s">
        <v>1259</v>
      </c>
      <c r="DX57" s="3" t="s">
        <v>1259</v>
      </c>
      <c r="DY57" s="3" t="s">
        <v>1259</v>
      </c>
      <c r="DZ57" s="3" t="s">
        <v>1259</v>
      </c>
      <c r="EA57" s="3" t="s">
        <v>1259</v>
      </c>
      <c r="EB57" s="3" t="s">
        <v>1259</v>
      </c>
      <c r="EC57" s="3" t="s">
        <v>1259</v>
      </c>
      <c r="ED57" s="3" t="s">
        <v>1259</v>
      </c>
      <c r="EE57" s="3" t="s">
        <v>1259</v>
      </c>
      <c r="EF57" s="3" t="s">
        <v>1259</v>
      </c>
      <c r="EG57" s="3" t="s">
        <v>1259</v>
      </c>
      <c r="EH57" s="3" t="s">
        <v>1259</v>
      </c>
      <c r="EI57" s="3" t="s">
        <v>1259</v>
      </c>
      <c r="EJ57" s="3" t="s">
        <v>1259</v>
      </c>
      <c r="EK57" s="3" t="s">
        <v>1259</v>
      </c>
      <c r="EL57" s="3" t="s">
        <v>1259</v>
      </c>
      <c r="EM57" s="3" t="s">
        <v>1259</v>
      </c>
      <c r="EN57" s="3" t="s">
        <v>1259</v>
      </c>
      <c r="EO57" s="3" t="s">
        <v>1259</v>
      </c>
      <c r="EP57" s="3" t="s">
        <v>1259</v>
      </c>
      <c r="EQ57" s="3" t="s">
        <v>1259</v>
      </c>
      <c r="ER57" s="3" t="s">
        <v>1259</v>
      </c>
      <c r="ES57" s="3" t="s">
        <v>1259</v>
      </c>
      <c r="ET57" s="3" t="s">
        <v>1259</v>
      </c>
      <c r="EU57" s="3" t="s">
        <v>1259</v>
      </c>
      <c r="EV57" s="3" t="s">
        <v>1259</v>
      </c>
      <c r="EW57" s="3" t="s">
        <v>1259</v>
      </c>
      <c r="EX57" s="3" t="s">
        <v>1259</v>
      </c>
      <c r="EY57" s="3" t="s">
        <v>1259</v>
      </c>
      <c r="EZ57" s="3" t="s">
        <v>1259</v>
      </c>
      <c r="FA57" s="3" t="s">
        <v>1259</v>
      </c>
      <c r="FB57" s="3" t="s">
        <v>1259</v>
      </c>
      <c r="FC57" s="3" t="s">
        <v>1259</v>
      </c>
      <c r="FD57" s="3" t="s">
        <v>1259</v>
      </c>
      <c r="FE57" s="3" t="s">
        <v>1259</v>
      </c>
      <c r="FF57" s="3" t="s">
        <v>1259</v>
      </c>
      <c r="FG57" s="3" t="s">
        <v>1259</v>
      </c>
      <c r="FH57" s="3" t="s">
        <v>1259</v>
      </c>
      <c r="FI57" s="3" t="s">
        <v>1259</v>
      </c>
      <c r="FJ57" s="3" t="s">
        <v>1259</v>
      </c>
      <c r="FK57" s="3" t="s">
        <v>1259</v>
      </c>
      <c r="FL57" s="3" t="s">
        <v>1259</v>
      </c>
      <c r="FM57" s="3" t="s">
        <v>1259</v>
      </c>
      <c r="FN57" s="3" t="s">
        <v>1259</v>
      </c>
      <c r="FO57" s="3" t="s">
        <v>1259</v>
      </c>
      <c r="FP57" s="3" t="s">
        <v>1259</v>
      </c>
      <c r="FQ57" s="3" t="s">
        <v>1259</v>
      </c>
      <c r="FR57" s="3" t="s">
        <v>1259</v>
      </c>
      <c r="FS57" s="3" t="s">
        <v>1259</v>
      </c>
      <c r="FT57" s="3" t="s">
        <v>1259</v>
      </c>
      <c r="FU57" s="3" t="s">
        <v>1259</v>
      </c>
      <c r="FV57" s="3" t="s">
        <v>1259</v>
      </c>
      <c r="FW57" s="3" t="s">
        <v>1259</v>
      </c>
      <c r="FX57" s="3" t="s">
        <v>1259</v>
      </c>
      <c r="FY57" s="3" t="s">
        <v>1259</v>
      </c>
      <c r="FZ57" s="3" t="s">
        <v>1259</v>
      </c>
      <c r="GA57" s="3" t="s">
        <v>1259</v>
      </c>
      <c r="GB57" s="3" t="s">
        <v>1259</v>
      </c>
      <c r="GC57" s="3" t="s">
        <v>1259</v>
      </c>
      <c r="GD57" s="3" t="s">
        <v>1259</v>
      </c>
      <c r="GE57" s="3" t="s">
        <v>1259</v>
      </c>
      <c r="GF57" s="3" t="s">
        <v>1259</v>
      </c>
      <c r="GG57" s="3" t="s">
        <v>1259</v>
      </c>
      <c r="GH57" s="3" t="s">
        <v>1259</v>
      </c>
      <c r="GI57" s="3" t="s">
        <v>1259</v>
      </c>
      <c r="GJ57" s="3" t="s">
        <v>1259</v>
      </c>
      <c r="GK57" s="3" t="s">
        <v>1259</v>
      </c>
      <c r="GL57" s="3" t="s">
        <v>1259</v>
      </c>
      <c r="GM57" s="3" t="s">
        <v>1259</v>
      </c>
      <c r="GN57" s="3" t="s">
        <v>1259</v>
      </c>
      <c r="GO57" s="3" t="s">
        <v>1259</v>
      </c>
      <c r="GP57" s="3" t="s">
        <v>1259</v>
      </c>
      <c r="GQ57" s="3" t="s">
        <v>1259</v>
      </c>
      <c r="GR57" s="3" t="s">
        <v>1259</v>
      </c>
      <c r="GS57" s="3" t="s">
        <v>1259</v>
      </c>
      <c r="GT57" s="3" t="s">
        <v>1259</v>
      </c>
      <c r="GU57" s="3" t="s">
        <v>1259</v>
      </c>
      <c r="GV57" s="3" t="s">
        <v>1259</v>
      </c>
      <c r="GW57" s="3" t="s">
        <v>1259</v>
      </c>
      <c r="GX57" s="3" t="s">
        <v>1259</v>
      </c>
      <c r="GY57" s="3" t="s">
        <v>1259</v>
      </c>
      <c r="GZ57" s="3" t="s">
        <v>1259</v>
      </c>
      <c r="HA57" s="3" t="s">
        <v>1259</v>
      </c>
      <c r="HB57" s="3" t="s">
        <v>1259</v>
      </c>
      <c r="HC57" s="3" t="s">
        <v>1259</v>
      </c>
      <c r="HD57" s="3" t="s">
        <v>1259</v>
      </c>
      <c r="HE57" s="3" t="s">
        <v>1259</v>
      </c>
      <c r="HF57" s="3" t="s">
        <v>1259</v>
      </c>
      <c r="HG57" s="3" t="s">
        <v>1259</v>
      </c>
      <c r="HH57" s="3" t="s">
        <v>1259</v>
      </c>
      <c r="HI57" s="3" t="s">
        <v>1259</v>
      </c>
      <c r="HJ57" s="3" t="s">
        <v>1259</v>
      </c>
      <c r="HK57" s="3" t="s">
        <v>1259</v>
      </c>
      <c r="HL57" s="3" t="s">
        <v>1259</v>
      </c>
      <c r="HM57" s="3" t="s">
        <v>1259</v>
      </c>
      <c r="HN57" s="3" t="s">
        <v>1259</v>
      </c>
      <c r="HO57" s="3" t="s">
        <v>1259</v>
      </c>
      <c r="HP57" s="3" t="s">
        <v>1259</v>
      </c>
      <c r="HQ57" s="3" t="s">
        <v>1259</v>
      </c>
      <c r="HR57" s="3" t="s">
        <v>1259</v>
      </c>
      <c r="HS57" s="3" t="s">
        <v>1259</v>
      </c>
    </row>
    <row r="58" spans="1:227" x14ac:dyDescent="0.25">
      <c r="A58" s="4">
        <v>25111</v>
      </c>
      <c r="B58" s="3" t="s">
        <v>1259</v>
      </c>
      <c r="C58" s="3" t="s">
        <v>1259</v>
      </c>
      <c r="D58" s="3" t="s">
        <v>1259</v>
      </c>
      <c r="E58" s="3" t="s">
        <v>1259</v>
      </c>
      <c r="F58" s="3" t="s">
        <v>1259</v>
      </c>
      <c r="G58" s="3" t="s">
        <v>1259</v>
      </c>
      <c r="H58" s="3" t="s">
        <v>1259</v>
      </c>
      <c r="I58" s="3" t="s">
        <v>1259</v>
      </c>
      <c r="J58" s="3" t="s">
        <v>1259</v>
      </c>
      <c r="K58" s="3" t="s">
        <v>1259</v>
      </c>
      <c r="L58" s="3" t="s">
        <v>1259</v>
      </c>
      <c r="M58" s="3" t="s">
        <v>1259</v>
      </c>
      <c r="N58" s="3" t="s">
        <v>1259</v>
      </c>
      <c r="O58" s="3" t="s">
        <v>1259</v>
      </c>
      <c r="P58" s="3" t="s">
        <v>1259</v>
      </c>
      <c r="Q58" s="3" t="s">
        <v>1259</v>
      </c>
      <c r="R58" s="3" t="s">
        <v>1259</v>
      </c>
      <c r="S58" s="3" t="s">
        <v>1259</v>
      </c>
      <c r="T58" s="3" t="s">
        <v>1259</v>
      </c>
      <c r="U58" s="3" t="s">
        <v>1259</v>
      </c>
      <c r="V58" s="3" t="s">
        <v>1259</v>
      </c>
      <c r="W58" s="3" t="s">
        <v>1259</v>
      </c>
      <c r="X58" s="3" t="s">
        <v>1259</v>
      </c>
      <c r="Y58" s="3" t="s">
        <v>1259</v>
      </c>
      <c r="Z58" s="3" t="s">
        <v>1259</v>
      </c>
      <c r="AA58" s="3" t="s">
        <v>1259</v>
      </c>
      <c r="AB58" s="3" t="s">
        <v>1259</v>
      </c>
      <c r="AC58" s="3" t="s">
        <v>1259</v>
      </c>
      <c r="AD58" s="3" t="s">
        <v>1259</v>
      </c>
      <c r="AE58" s="3" t="s">
        <v>1259</v>
      </c>
      <c r="AF58" s="3" t="s">
        <v>1259</v>
      </c>
      <c r="AG58" s="3" t="s">
        <v>1259</v>
      </c>
      <c r="AH58" s="3" t="s">
        <v>1259</v>
      </c>
      <c r="AI58" s="3" t="s">
        <v>1259</v>
      </c>
      <c r="AJ58" s="3" t="s">
        <v>1259</v>
      </c>
      <c r="AK58" s="3" t="s">
        <v>1259</v>
      </c>
      <c r="AL58" s="3" t="s">
        <v>1259</v>
      </c>
      <c r="AM58" s="3" t="s">
        <v>1259</v>
      </c>
      <c r="AN58" s="3" t="s">
        <v>1259</v>
      </c>
      <c r="AO58" s="3" t="s">
        <v>1259</v>
      </c>
      <c r="AP58" s="3" t="s">
        <v>1259</v>
      </c>
      <c r="AQ58" s="3" t="s">
        <v>1259</v>
      </c>
      <c r="AR58" s="3" t="s">
        <v>1259</v>
      </c>
      <c r="AS58" s="3" t="s">
        <v>1259</v>
      </c>
      <c r="AT58" s="3" t="s">
        <v>1259</v>
      </c>
      <c r="AU58" s="3" t="s">
        <v>1259</v>
      </c>
      <c r="AV58" s="3" t="s">
        <v>1259</v>
      </c>
      <c r="AW58" s="3" t="s">
        <v>1259</v>
      </c>
      <c r="AX58" s="3" t="s">
        <v>1259</v>
      </c>
      <c r="AY58" s="3" t="s">
        <v>1259</v>
      </c>
      <c r="AZ58" s="3" t="s">
        <v>1259</v>
      </c>
      <c r="BA58" s="3" t="s">
        <v>1259</v>
      </c>
      <c r="BB58" s="3" t="s">
        <v>1259</v>
      </c>
      <c r="BC58" s="3" t="s">
        <v>1259</v>
      </c>
      <c r="BD58" s="3" t="s">
        <v>1259</v>
      </c>
      <c r="BE58" s="3" t="s">
        <v>1259</v>
      </c>
      <c r="BF58" s="3" t="s">
        <v>1259</v>
      </c>
      <c r="BG58" s="3" t="s">
        <v>1259</v>
      </c>
      <c r="BH58" s="3" t="s">
        <v>1259</v>
      </c>
      <c r="BI58" s="3" t="s">
        <v>1259</v>
      </c>
      <c r="BJ58" s="3" t="s">
        <v>1259</v>
      </c>
      <c r="BK58" s="3" t="s">
        <v>1259</v>
      </c>
      <c r="BL58" s="3" t="s">
        <v>1259</v>
      </c>
      <c r="BM58" s="3" t="s">
        <v>1259</v>
      </c>
      <c r="BN58" s="3" t="s">
        <v>1259</v>
      </c>
      <c r="BO58" s="3" t="s">
        <v>1259</v>
      </c>
      <c r="BP58" s="3" t="s">
        <v>1259</v>
      </c>
      <c r="BQ58" s="3" t="s">
        <v>1259</v>
      </c>
      <c r="BR58" s="3" t="s">
        <v>1259</v>
      </c>
      <c r="BS58" s="3" t="s">
        <v>1259</v>
      </c>
      <c r="BT58" s="3" t="s">
        <v>1259</v>
      </c>
      <c r="BU58" s="3" t="s">
        <v>1259</v>
      </c>
      <c r="BV58" s="3" t="s">
        <v>1259</v>
      </c>
      <c r="BW58" s="3" t="s">
        <v>1259</v>
      </c>
      <c r="BX58" s="3" t="s">
        <v>1259</v>
      </c>
      <c r="BY58" s="3" t="s">
        <v>1259</v>
      </c>
      <c r="BZ58" s="3" t="s">
        <v>1259</v>
      </c>
      <c r="CA58" s="3" t="s">
        <v>1259</v>
      </c>
      <c r="CB58" s="3" t="s">
        <v>1259</v>
      </c>
      <c r="CC58" s="3" t="s">
        <v>1259</v>
      </c>
      <c r="CD58" s="3" t="s">
        <v>1259</v>
      </c>
      <c r="CE58" s="3" t="s">
        <v>1259</v>
      </c>
      <c r="CF58" s="3" t="s">
        <v>1259</v>
      </c>
      <c r="CG58" s="3" t="s">
        <v>1259</v>
      </c>
      <c r="CH58" s="3" t="s">
        <v>1259</v>
      </c>
      <c r="CI58" s="3" t="s">
        <v>1259</v>
      </c>
      <c r="CJ58" s="3" t="s">
        <v>1259</v>
      </c>
      <c r="CK58" s="3" t="s">
        <v>1259</v>
      </c>
      <c r="CL58" s="3" t="s">
        <v>1259</v>
      </c>
      <c r="CM58" s="3" t="s">
        <v>1259</v>
      </c>
      <c r="CN58" s="3" t="s">
        <v>1259</v>
      </c>
      <c r="CO58" s="3" t="s">
        <v>1259</v>
      </c>
      <c r="CP58" s="3" t="s">
        <v>1259</v>
      </c>
      <c r="CQ58" s="3" t="s">
        <v>1259</v>
      </c>
      <c r="CR58" s="3" t="s">
        <v>1259</v>
      </c>
      <c r="CS58" s="3" t="s">
        <v>1259</v>
      </c>
      <c r="CT58" s="3" t="s">
        <v>1259</v>
      </c>
      <c r="CU58" s="3" t="s">
        <v>1259</v>
      </c>
      <c r="CV58" s="3" t="s">
        <v>1259</v>
      </c>
      <c r="CW58" s="3" t="s">
        <v>1259</v>
      </c>
      <c r="CX58" s="3" t="s">
        <v>1259</v>
      </c>
      <c r="CY58" s="3" t="s">
        <v>1259</v>
      </c>
      <c r="CZ58" s="3" t="s">
        <v>1259</v>
      </c>
      <c r="DA58" s="3" t="s">
        <v>1259</v>
      </c>
      <c r="DB58" s="3" t="s">
        <v>1259</v>
      </c>
      <c r="DC58" s="3" t="s">
        <v>1259</v>
      </c>
      <c r="DD58" s="3" t="s">
        <v>1259</v>
      </c>
      <c r="DE58" s="3" t="s">
        <v>1259</v>
      </c>
      <c r="DF58" s="3" t="s">
        <v>1259</v>
      </c>
      <c r="DG58" s="3" t="s">
        <v>1259</v>
      </c>
      <c r="DH58" s="3" t="s">
        <v>1259</v>
      </c>
      <c r="DI58" s="3" t="s">
        <v>1259</v>
      </c>
      <c r="DJ58" s="3" t="s">
        <v>1259</v>
      </c>
      <c r="DK58" s="3" t="s">
        <v>1259</v>
      </c>
      <c r="DL58" s="3" t="s">
        <v>1259</v>
      </c>
      <c r="DM58" s="3" t="s">
        <v>1259</v>
      </c>
      <c r="DN58" s="3" t="s">
        <v>1259</v>
      </c>
      <c r="DO58" s="3" t="s">
        <v>1259</v>
      </c>
      <c r="DP58" s="3" t="s">
        <v>1259</v>
      </c>
      <c r="DQ58" s="3" t="s">
        <v>1259</v>
      </c>
      <c r="DR58" s="3" t="s">
        <v>1259</v>
      </c>
      <c r="DS58" s="3" t="s">
        <v>1259</v>
      </c>
      <c r="DT58" s="3" t="s">
        <v>1259</v>
      </c>
      <c r="DU58" s="3" t="s">
        <v>1259</v>
      </c>
      <c r="DV58" s="3" t="s">
        <v>1259</v>
      </c>
      <c r="DW58" s="3" t="s">
        <v>1259</v>
      </c>
      <c r="DX58" s="3" t="s">
        <v>1259</v>
      </c>
      <c r="DY58" s="3" t="s">
        <v>1259</v>
      </c>
      <c r="DZ58" s="3" t="s">
        <v>1259</v>
      </c>
      <c r="EA58" s="3" t="s">
        <v>1259</v>
      </c>
      <c r="EB58" s="3" t="s">
        <v>1259</v>
      </c>
      <c r="EC58" s="3" t="s">
        <v>1259</v>
      </c>
      <c r="ED58" s="3" t="s">
        <v>1259</v>
      </c>
      <c r="EE58" s="3" t="s">
        <v>1259</v>
      </c>
      <c r="EF58" s="3" t="s">
        <v>1259</v>
      </c>
      <c r="EG58" s="3" t="s">
        <v>1259</v>
      </c>
      <c r="EH58" s="3" t="s">
        <v>1259</v>
      </c>
      <c r="EI58" s="3" t="s">
        <v>1259</v>
      </c>
      <c r="EJ58" s="3" t="s">
        <v>1259</v>
      </c>
      <c r="EK58" s="3" t="s">
        <v>1259</v>
      </c>
      <c r="EL58" s="3" t="s">
        <v>1259</v>
      </c>
      <c r="EM58" s="3" t="s">
        <v>1259</v>
      </c>
      <c r="EN58" s="3" t="s">
        <v>1259</v>
      </c>
      <c r="EO58" s="3" t="s">
        <v>1259</v>
      </c>
      <c r="EP58" s="204">
        <v>14.8</v>
      </c>
      <c r="EQ58" s="205">
        <v>34.5</v>
      </c>
      <c r="ER58" s="206">
        <v>16</v>
      </c>
      <c r="ES58" s="207">
        <v>33.200000000000003</v>
      </c>
      <c r="ET58" s="3" t="s">
        <v>1259</v>
      </c>
      <c r="EU58" s="3" t="s">
        <v>1259</v>
      </c>
      <c r="EV58" s="3" t="s">
        <v>1259</v>
      </c>
      <c r="EW58" s="3" t="s">
        <v>1259</v>
      </c>
      <c r="EX58" s="3" t="s">
        <v>1259</v>
      </c>
      <c r="EY58" s="3" t="s">
        <v>1259</v>
      </c>
      <c r="EZ58" s="3" t="s">
        <v>1259</v>
      </c>
      <c r="FA58" s="3" t="s">
        <v>1259</v>
      </c>
      <c r="FB58" s="3" t="s">
        <v>1259</v>
      </c>
      <c r="FC58" s="3" t="s">
        <v>1259</v>
      </c>
      <c r="FD58" s="3" t="s">
        <v>1259</v>
      </c>
      <c r="FE58" s="3" t="s">
        <v>1259</v>
      </c>
      <c r="FF58" s="3" t="s">
        <v>1259</v>
      </c>
      <c r="FG58" s="3" t="s">
        <v>1259</v>
      </c>
      <c r="FH58" s="3" t="s">
        <v>1259</v>
      </c>
      <c r="FI58" s="3" t="s">
        <v>1259</v>
      </c>
      <c r="FJ58" s="3" t="s">
        <v>1259</v>
      </c>
      <c r="FK58" s="3" t="s">
        <v>1259</v>
      </c>
      <c r="FL58" s="3" t="s">
        <v>1259</v>
      </c>
      <c r="FM58" s="3" t="s">
        <v>1259</v>
      </c>
      <c r="FN58" s="3" t="s">
        <v>1259</v>
      </c>
      <c r="FO58" s="3" t="s">
        <v>1259</v>
      </c>
      <c r="FP58" s="3" t="s">
        <v>1259</v>
      </c>
      <c r="FQ58" s="3" t="s">
        <v>1259</v>
      </c>
      <c r="FR58" s="3" t="s">
        <v>1259</v>
      </c>
      <c r="FS58" s="3" t="s">
        <v>1259</v>
      </c>
      <c r="FT58" s="3" t="s">
        <v>1259</v>
      </c>
      <c r="FU58" s="3" t="s">
        <v>1259</v>
      </c>
      <c r="FV58" s="3" t="s">
        <v>1259</v>
      </c>
      <c r="FW58" s="3" t="s">
        <v>1259</v>
      </c>
      <c r="FX58" s="3" t="s">
        <v>1259</v>
      </c>
      <c r="FY58" s="3" t="s">
        <v>1259</v>
      </c>
      <c r="FZ58" s="3" t="s">
        <v>1259</v>
      </c>
      <c r="GA58" s="3" t="s">
        <v>1259</v>
      </c>
      <c r="GB58" s="3" t="s">
        <v>1259</v>
      </c>
      <c r="GC58" s="3" t="s">
        <v>1259</v>
      </c>
      <c r="GD58" s="3" t="s">
        <v>1259</v>
      </c>
      <c r="GE58" s="3" t="s">
        <v>1259</v>
      </c>
      <c r="GF58" s="3" t="s">
        <v>1259</v>
      </c>
      <c r="GG58" s="3" t="s">
        <v>1259</v>
      </c>
      <c r="GH58" s="3" t="s">
        <v>1259</v>
      </c>
      <c r="GI58" s="3" t="s">
        <v>1259</v>
      </c>
      <c r="GJ58" s="3" t="s">
        <v>1259</v>
      </c>
      <c r="GK58" s="3" t="s">
        <v>1259</v>
      </c>
      <c r="GL58" s="3" t="s">
        <v>1259</v>
      </c>
      <c r="GM58" s="3" t="s">
        <v>1259</v>
      </c>
      <c r="GN58" s="3" t="s">
        <v>1259</v>
      </c>
      <c r="GO58" s="3" t="s">
        <v>1259</v>
      </c>
      <c r="GP58" s="3" t="s">
        <v>1259</v>
      </c>
      <c r="GQ58" s="3" t="s">
        <v>1259</v>
      </c>
      <c r="GR58" s="3" t="s">
        <v>1259</v>
      </c>
      <c r="GS58" s="3" t="s">
        <v>1259</v>
      </c>
      <c r="GT58" s="3" t="s">
        <v>1259</v>
      </c>
      <c r="GU58" s="3" t="s">
        <v>1259</v>
      </c>
      <c r="GV58" s="3" t="s">
        <v>1259</v>
      </c>
      <c r="GW58" s="3" t="s">
        <v>1259</v>
      </c>
      <c r="GX58" s="3" t="s">
        <v>1259</v>
      </c>
      <c r="GY58" s="3" t="s">
        <v>1259</v>
      </c>
      <c r="GZ58" s="3" t="s">
        <v>1259</v>
      </c>
      <c r="HA58" s="3" t="s">
        <v>1259</v>
      </c>
      <c r="HB58" s="3" t="s">
        <v>1259</v>
      </c>
      <c r="HC58" s="3" t="s">
        <v>1259</v>
      </c>
      <c r="HD58" s="3" t="s">
        <v>1259</v>
      </c>
      <c r="HE58" s="3" t="s">
        <v>1259</v>
      </c>
      <c r="HF58" s="3" t="s">
        <v>1259</v>
      </c>
      <c r="HG58" s="3" t="s">
        <v>1259</v>
      </c>
      <c r="HH58" s="3" t="s">
        <v>1259</v>
      </c>
      <c r="HI58" s="3" t="s">
        <v>1259</v>
      </c>
      <c r="HJ58" s="3" t="s">
        <v>1259</v>
      </c>
      <c r="HK58" s="3" t="s">
        <v>1259</v>
      </c>
      <c r="HL58" s="3" t="s">
        <v>1259</v>
      </c>
      <c r="HM58" s="3" t="s">
        <v>1259</v>
      </c>
      <c r="HN58" s="3" t="s">
        <v>1259</v>
      </c>
      <c r="HO58" s="3" t="s">
        <v>1259</v>
      </c>
      <c r="HP58" s="3" t="s">
        <v>1259</v>
      </c>
      <c r="HQ58" s="3" t="s">
        <v>1259</v>
      </c>
      <c r="HR58" s="3" t="s">
        <v>1259</v>
      </c>
      <c r="HS58" s="3" t="s">
        <v>1259</v>
      </c>
    </row>
    <row r="59" spans="1:227" x14ac:dyDescent="0.25">
      <c r="A59" s="4">
        <v>25203</v>
      </c>
      <c r="B59" s="3" t="s">
        <v>1259</v>
      </c>
      <c r="C59" s="3" t="s">
        <v>1259</v>
      </c>
      <c r="D59" s="3" t="s">
        <v>1259</v>
      </c>
      <c r="E59" s="3" t="s">
        <v>1259</v>
      </c>
      <c r="F59" s="3" t="s">
        <v>1259</v>
      </c>
      <c r="G59" s="3" t="s">
        <v>1259</v>
      </c>
      <c r="H59" s="3" t="s">
        <v>1259</v>
      </c>
      <c r="I59" s="3" t="s">
        <v>1259</v>
      </c>
      <c r="J59" s="3" t="s">
        <v>1259</v>
      </c>
      <c r="K59" s="3" t="s">
        <v>1259</v>
      </c>
      <c r="L59" s="3" t="s">
        <v>1259</v>
      </c>
      <c r="M59" s="3" t="s">
        <v>1259</v>
      </c>
      <c r="N59" s="3" t="s">
        <v>1259</v>
      </c>
      <c r="O59" s="3" t="s">
        <v>1259</v>
      </c>
      <c r="P59" s="3" t="s">
        <v>1259</v>
      </c>
      <c r="Q59" s="3" t="s">
        <v>1259</v>
      </c>
      <c r="R59" s="3" t="s">
        <v>1259</v>
      </c>
      <c r="S59" s="3" t="s">
        <v>1259</v>
      </c>
      <c r="T59" s="3" t="s">
        <v>1259</v>
      </c>
      <c r="U59" s="3" t="s">
        <v>1259</v>
      </c>
      <c r="V59" s="3" t="s">
        <v>1259</v>
      </c>
      <c r="W59" s="3" t="s">
        <v>1259</v>
      </c>
      <c r="X59" s="3" t="s">
        <v>1259</v>
      </c>
      <c r="Y59" s="3" t="s">
        <v>1259</v>
      </c>
      <c r="Z59" s="3" t="s">
        <v>1259</v>
      </c>
      <c r="AA59" s="3" t="s">
        <v>1259</v>
      </c>
      <c r="AB59" s="3" t="s">
        <v>1259</v>
      </c>
      <c r="AC59" s="3" t="s">
        <v>1259</v>
      </c>
      <c r="AD59" s="3" t="s">
        <v>1259</v>
      </c>
      <c r="AE59" s="3" t="s">
        <v>1259</v>
      </c>
      <c r="AF59" s="3" t="s">
        <v>1259</v>
      </c>
      <c r="AG59" s="3" t="s">
        <v>1259</v>
      </c>
      <c r="AH59" s="3" t="s">
        <v>1259</v>
      </c>
      <c r="AI59" s="3" t="s">
        <v>1259</v>
      </c>
      <c r="AJ59" s="3" t="s">
        <v>1259</v>
      </c>
      <c r="AK59" s="3" t="s">
        <v>1259</v>
      </c>
      <c r="AL59" s="3" t="s">
        <v>1259</v>
      </c>
      <c r="AM59" s="3" t="s">
        <v>1259</v>
      </c>
      <c r="AN59" s="3" t="s">
        <v>1259</v>
      </c>
      <c r="AO59" s="3" t="s">
        <v>1259</v>
      </c>
      <c r="AP59" s="3" t="s">
        <v>1259</v>
      </c>
      <c r="AQ59" s="3" t="s">
        <v>1259</v>
      </c>
      <c r="AR59" s="3" t="s">
        <v>1259</v>
      </c>
      <c r="AS59" s="3" t="s">
        <v>1259</v>
      </c>
      <c r="AT59" s="3" t="s">
        <v>1259</v>
      </c>
      <c r="AU59" s="3" t="s">
        <v>1259</v>
      </c>
      <c r="AV59" s="3" t="s">
        <v>1259</v>
      </c>
      <c r="AW59" s="3" t="s">
        <v>1259</v>
      </c>
      <c r="AX59" s="3" t="s">
        <v>1259</v>
      </c>
      <c r="AY59" s="3" t="s">
        <v>1259</v>
      </c>
      <c r="AZ59" s="3" t="s">
        <v>1259</v>
      </c>
      <c r="BA59" s="3" t="s">
        <v>1259</v>
      </c>
      <c r="BB59" s="3" t="s">
        <v>1259</v>
      </c>
      <c r="BC59" s="3" t="s">
        <v>1259</v>
      </c>
      <c r="BD59" s="3" t="s">
        <v>1259</v>
      </c>
      <c r="BE59" s="3" t="s">
        <v>1259</v>
      </c>
      <c r="BF59" s="3" t="s">
        <v>1259</v>
      </c>
      <c r="BG59" s="3" t="s">
        <v>1259</v>
      </c>
      <c r="BH59" s="3" t="s">
        <v>1259</v>
      </c>
      <c r="BI59" s="3" t="s">
        <v>1259</v>
      </c>
      <c r="BJ59" s="3" t="s">
        <v>1259</v>
      </c>
      <c r="BK59" s="3" t="s">
        <v>1259</v>
      </c>
      <c r="BL59" s="3" t="s">
        <v>1259</v>
      </c>
      <c r="BM59" s="3" t="s">
        <v>1259</v>
      </c>
      <c r="BN59" s="3" t="s">
        <v>1259</v>
      </c>
      <c r="BO59" s="3" t="s">
        <v>1259</v>
      </c>
      <c r="BP59" s="3" t="s">
        <v>1259</v>
      </c>
      <c r="BQ59" s="3" t="s">
        <v>1259</v>
      </c>
      <c r="BR59" s="3" t="s">
        <v>1259</v>
      </c>
      <c r="BS59" s="3" t="s">
        <v>1259</v>
      </c>
      <c r="BT59" s="3" t="s">
        <v>1259</v>
      </c>
      <c r="BU59" s="3" t="s">
        <v>1259</v>
      </c>
      <c r="BV59" s="3" t="s">
        <v>1259</v>
      </c>
      <c r="BW59" s="3" t="s">
        <v>1259</v>
      </c>
      <c r="BX59" s="3" t="s">
        <v>1259</v>
      </c>
      <c r="BY59" s="3" t="s">
        <v>1259</v>
      </c>
      <c r="BZ59" s="3" t="s">
        <v>1259</v>
      </c>
      <c r="CA59" s="3" t="s">
        <v>1259</v>
      </c>
      <c r="CB59" s="3" t="s">
        <v>1259</v>
      </c>
      <c r="CC59" s="3" t="s">
        <v>1259</v>
      </c>
      <c r="CD59" s="3" t="s">
        <v>1259</v>
      </c>
      <c r="CE59" s="3" t="s">
        <v>1259</v>
      </c>
      <c r="CF59" s="3" t="s">
        <v>1259</v>
      </c>
      <c r="CG59" s="3" t="s">
        <v>1259</v>
      </c>
      <c r="CH59" s="3" t="s">
        <v>1259</v>
      </c>
      <c r="CI59" s="3" t="s">
        <v>1259</v>
      </c>
      <c r="CJ59" s="3" t="s">
        <v>1259</v>
      </c>
      <c r="CK59" s="3" t="s">
        <v>1259</v>
      </c>
      <c r="CL59" s="3" t="s">
        <v>1259</v>
      </c>
      <c r="CM59" s="3" t="s">
        <v>1259</v>
      </c>
      <c r="CN59" s="3" t="s">
        <v>1259</v>
      </c>
      <c r="CO59" s="3" t="s">
        <v>1259</v>
      </c>
      <c r="CP59" s="3" t="s">
        <v>1259</v>
      </c>
      <c r="CQ59" s="3" t="s">
        <v>1259</v>
      </c>
      <c r="CR59" s="3" t="s">
        <v>1259</v>
      </c>
      <c r="CS59" s="3" t="s">
        <v>1259</v>
      </c>
      <c r="CT59" s="3" t="s">
        <v>1259</v>
      </c>
      <c r="CU59" s="3" t="s">
        <v>1259</v>
      </c>
      <c r="CV59" s="3" t="s">
        <v>1259</v>
      </c>
      <c r="CW59" s="3" t="s">
        <v>1259</v>
      </c>
      <c r="CX59" s="3" t="s">
        <v>1259</v>
      </c>
      <c r="CY59" s="3" t="s">
        <v>1259</v>
      </c>
      <c r="CZ59" s="3" t="s">
        <v>1259</v>
      </c>
      <c r="DA59" s="3" t="s">
        <v>1259</v>
      </c>
      <c r="DB59" s="3" t="s">
        <v>1259</v>
      </c>
      <c r="DC59" s="3" t="s">
        <v>1259</v>
      </c>
      <c r="DD59" s="3" t="s">
        <v>1259</v>
      </c>
      <c r="DE59" s="3" t="s">
        <v>1259</v>
      </c>
      <c r="DF59" s="3" t="s">
        <v>1259</v>
      </c>
      <c r="DG59" s="3" t="s">
        <v>1259</v>
      </c>
      <c r="DH59" s="3" t="s">
        <v>1259</v>
      </c>
      <c r="DI59" s="3" t="s">
        <v>1259</v>
      </c>
      <c r="DJ59" s="3" t="s">
        <v>1259</v>
      </c>
      <c r="DK59" s="3" t="s">
        <v>1259</v>
      </c>
      <c r="DL59" s="3" t="s">
        <v>1259</v>
      </c>
      <c r="DM59" s="3" t="s">
        <v>1259</v>
      </c>
      <c r="DN59" s="3" t="s">
        <v>1259</v>
      </c>
      <c r="DO59" s="3" t="s">
        <v>1259</v>
      </c>
      <c r="DP59" s="3" t="s">
        <v>1259</v>
      </c>
      <c r="DQ59" s="3" t="s">
        <v>1259</v>
      </c>
      <c r="DR59" s="3" t="s">
        <v>1259</v>
      </c>
      <c r="DS59" s="3" t="s">
        <v>1259</v>
      </c>
      <c r="DT59" s="3" t="s">
        <v>1259</v>
      </c>
      <c r="DU59" s="3" t="s">
        <v>1259</v>
      </c>
      <c r="DV59" s="3" t="s">
        <v>1259</v>
      </c>
      <c r="DW59" s="3" t="s">
        <v>1259</v>
      </c>
      <c r="DX59" s="3" t="s">
        <v>1259</v>
      </c>
      <c r="DY59" s="3" t="s">
        <v>1259</v>
      </c>
      <c r="DZ59" s="3" t="s">
        <v>1259</v>
      </c>
      <c r="EA59" s="3" t="s">
        <v>1259</v>
      </c>
      <c r="EB59" s="3" t="s">
        <v>1259</v>
      </c>
      <c r="EC59" s="3" t="s">
        <v>1259</v>
      </c>
      <c r="ED59" s="3" t="s">
        <v>1259</v>
      </c>
      <c r="EE59" s="3" t="s">
        <v>1259</v>
      </c>
      <c r="EF59" s="3" t="s">
        <v>1259</v>
      </c>
      <c r="EG59" s="3" t="s">
        <v>1259</v>
      </c>
      <c r="EH59" s="3" t="s">
        <v>1259</v>
      </c>
      <c r="EI59" s="3" t="s">
        <v>1259</v>
      </c>
      <c r="EJ59" s="3" t="s">
        <v>1259</v>
      </c>
      <c r="EK59" s="3" t="s">
        <v>1259</v>
      </c>
      <c r="EL59" s="3" t="s">
        <v>1259</v>
      </c>
      <c r="EM59" s="3" t="s">
        <v>1259</v>
      </c>
      <c r="EN59" s="3" t="s">
        <v>1259</v>
      </c>
      <c r="EO59" s="3" t="s">
        <v>1259</v>
      </c>
      <c r="EP59" s="3" t="s">
        <v>1259</v>
      </c>
      <c r="EQ59" s="3" t="s">
        <v>1259</v>
      </c>
      <c r="ER59" s="3" t="s">
        <v>1259</v>
      </c>
      <c r="ES59" s="3" t="s">
        <v>1259</v>
      </c>
      <c r="ET59" s="3" t="s">
        <v>1259</v>
      </c>
      <c r="EU59" s="3" t="s">
        <v>1259</v>
      </c>
      <c r="EV59" s="3" t="s">
        <v>1259</v>
      </c>
      <c r="EW59" s="3" t="s">
        <v>1259</v>
      </c>
      <c r="EX59" s="3" t="s">
        <v>1259</v>
      </c>
      <c r="EY59" s="3" t="s">
        <v>1259</v>
      </c>
      <c r="EZ59" s="3" t="s">
        <v>1259</v>
      </c>
      <c r="FA59" s="3" t="s">
        <v>1259</v>
      </c>
      <c r="FB59" s="3" t="s">
        <v>1259</v>
      </c>
      <c r="FC59" s="3" t="s">
        <v>1259</v>
      </c>
      <c r="FD59" s="3" t="s">
        <v>1259</v>
      </c>
      <c r="FE59" s="3" t="s">
        <v>1259</v>
      </c>
      <c r="FF59" s="3" t="s">
        <v>1259</v>
      </c>
      <c r="FG59" s="3" t="s">
        <v>1259</v>
      </c>
      <c r="FH59" s="3" t="s">
        <v>1259</v>
      </c>
      <c r="FI59" s="3" t="s">
        <v>1259</v>
      </c>
      <c r="FJ59" s="3" t="s">
        <v>1259</v>
      </c>
      <c r="FK59" s="3" t="s">
        <v>1259</v>
      </c>
      <c r="FL59" s="3" t="s">
        <v>1259</v>
      </c>
      <c r="FM59" s="3" t="s">
        <v>1259</v>
      </c>
      <c r="FN59" s="3" t="s">
        <v>1259</v>
      </c>
      <c r="FO59" s="3" t="s">
        <v>1259</v>
      </c>
      <c r="FP59" s="3" t="s">
        <v>1259</v>
      </c>
      <c r="FQ59" s="3" t="s">
        <v>1259</v>
      </c>
      <c r="FR59" s="3" t="s">
        <v>1259</v>
      </c>
      <c r="FS59" s="3" t="s">
        <v>1259</v>
      </c>
      <c r="FT59" s="3" t="s">
        <v>1259</v>
      </c>
      <c r="FU59" s="3" t="s">
        <v>1259</v>
      </c>
      <c r="FV59" s="3" t="s">
        <v>1259</v>
      </c>
      <c r="FW59" s="3" t="s">
        <v>1259</v>
      </c>
      <c r="FX59" s="3" t="s">
        <v>1259</v>
      </c>
      <c r="FY59" s="3" t="s">
        <v>1259</v>
      </c>
      <c r="FZ59" s="3" t="s">
        <v>1259</v>
      </c>
      <c r="GA59" s="3" t="s">
        <v>1259</v>
      </c>
      <c r="GB59" s="3" t="s">
        <v>1259</v>
      </c>
      <c r="GC59" s="3" t="s">
        <v>1259</v>
      </c>
      <c r="GD59" s="3" t="s">
        <v>1259</v>
      </c>
      <c r="GE59" s="3" t="s">
        <v>1259</v>
      </c>
      <c r="GF59" s="3" t="s">
        <v>1259</v>
      </c>
      <c r="GG59" s="3" t="s">
        <v>1259</v>
      </c>
      <c r="GH59" s="3" t="s">
        <v>1259</v>
      </c>
      <c r="GI59" s="3" t="s">
        <v>1259</v>
      </c>
      <c r="GJ59" s="3" t="s">
        <v>1259</v>
      </c>
      <c r="GK59" s="3" t="s">
        <v>1259</v>
      </c>
      <c r="GL59" s="3" t="s">
        <v>1259</v>
      </c>
      <c r="GM59" s="3" t="s">
        <v>1259</v>
      </c>
      <c r="GN59" s="3" t="s">
        <v>1259</v>
      </c>
      <c r="GO59" s="3" t="s">
        <v>1259</v>
      </c>
      <c r="GP59" s="3" t="s">
        <v>1259</v>
      </c>
      <c r="GQ59" s="3" t="s">
        <v>1259</v>
      </c>
      <c r="GR59" s="3" t="s">
        <v>1259</v>
      </c>
      <c r="GS59" s="3" t="s">
        <v>1259</v>
      </c>
      <c r="GT59" s="3" t="s">
        <v>1259</v>
      </c>
      <c r="GU59" s="3" t="s">
        <v>1259</v>
      </c>
      <c r="GV59" s="3" t="s">
        <v>1259</v>
      </c>
      <c r="GW59" s="3" t="s">
        <v>1259</v>
      </c>
      <c r="GX59" s="3" t="s">
        <v>1259</v>
      </c>
      <c r="GY59" s="3" t="s">
        <v>1259</v>
      </c>
      <c r="GZ59" s="3" t="s">
        <v>1259</v>
      </c>
      <c r="HA59" s="3" t="s">
        <v>1259</v>
      </c>
      <c r="HB59" s="3" t="s">
        <v>1259</v>
      </c>
      <c r="HC59" s="3" t="s">
        <v>1259</v>
      </c>
      <c r="HD59" s="3" t="s">
        <v>1259</v>
      </c>
      <c r="HE59" s="3" t="s">
        <v>1259</v>
      </c>
      <c r="HF59" s="3" t="s">
        <v>1259</v>
      </c>
      <c r="HG59" s="3" t="s">
        <v>1259</v>
      </c>
      <c r="HH59" s="3" t="s">
        <v>1259</v>
      </c>
      <c r="HI59" s="3" t="s">
        <v>1259</v>
      </c>
      <c r="HJ59" s="3" t="s">
        <v>1259</v>
      </c>
      <c r="HK59" s="3" t="s">
        <v>1259</v>
      </c>
      <c r="HL59" s="3" t="s">
        <v>1259</v>
      </c>
      <c r="HM59" s="3" t="s">
        <v>1259</v>
      </c>
      <c r="HN59" s="3" t="s">
        <v>1259</v>
      </c>
      <c r="HO59" s="3" t="s">
        <v>1259</v>
      </c>
      <c r="HP59" s="3" t="s">
        <v>1259</v>
      </c>
      <c r="HQ59" s="3" t="s">
        <v>1259</v>
      </c>
      <c r="HR59" s="3" t="s">
        <v>1259</v>
      </c>
      <c r="HS59" s="3" t="s">
        <v>1259</v>
      </c>
    </row>
    <row r="60" spans="1:227" x14ac:dyDescent="0.25">
      <c r="A60" s="4">
        <v>25293</v>
      </c>
      <c r="B60" s="3" t="s">
        <v>1259</v>
      </c>
      <c r="C60" s="3" t="s">
        <v>1259</v>
      </c>
      <c r="D60" s="3" t="s">
        <v>1259</v>
      </c>
      <c r="E60" s="3" t="s">
        <v>1259</v>
      </c>
      <c r="F60" s="3" t="s">
        <v>1259</v>
      </c>
      <c r="G60" s="3" t="s">
        <v>1259</v>
      </c>
      <c r="H60" s="3" t="s">
        <v>1259</v>
      </c>
      <c r="I60" s="3" t="s">
        <v>1259</v>
      </c>
      <c r="J60" s="3" t="s">
        <v>1259</v>
      </c>
      <c r="K60" s="3" t="s">
        <v>1259</v>
      </c>
      <c r="L60" s="3" t="s">
        <v>1259</v>
      </c>
      <c r="M60" s="3" t="s">
        <v>1259</v>
      </c>
      <c r="N60" s="3" t="s">
        <v>1259</v>
      </c>
      <c r="O60" s="3" t="s">
        <v>1259</v>
      </c>
      <c r="P60" s="3" t="s">
        <v>1259</v>
      </c>
      <c r="Q60" s="3" t="s">
        <v>1259</v>
      </c>
      <c r="R60" s="3" t="s">
        <v>1259</v>
      </c>
      <c r="S60" s="3" t="s">
        <v>1259</v>
      </c>
      <c r="T60" s="3" t="s">
        <v>1259</v>
      </c>
      <c r="U60" s="3" t="s">
        <v>1259</v>
      </c>
      <c r="V60" s="3" t="s">
        <v>1259</v>
      </c>
      <c r="W60" s="3" t="s">
        <v>1259</v>
      </c>
      <c r="X60" s="3" t="s">
        <v>1259</v>
      </c>
      <c r="Y60" s="3" t="s">
        <v>1259</v>
      </c>
      <c r="Z60" s="3" t="s">
        <v>1259</v>
      </c>
      <c r="AA60" s="3" t="s">
        <v>1259</v>
      </c>
      <c r="AB60" s="3" t="s">
        <v>1259</v>
      </c>
      <c r="AC60" s="3" t="s">
        <v>1259</v>
      </c>
      <c r="AD60" s="3" t="s">
        <v>1259</v>
      </c>
      <c r="AE60" s="3" t="s">
        <v>1259</v>
      </c>
      <c r="AF60" s="3" t="s">
        <v>1259</v>
      </c>
      <c r="AG60" s="3" t="s">
        <v>1259</v>
      </c>
      <c r="AH60" s="3" t="s">
        <v>1259</v>
      </c>
      <c r="AI60" s="3" t="s">
        <v>1259</v>
      </c>
      <c r="AJ60" s="3" t="s">
        <v>1259</v>
      </c>
      <c r="AK60" s="3" t="s">
        <v>1259</v>
      </c>
      <c r="AL60" s="3" t="s">
        <v>1259</v>
      </c>
      <c r="AM60" s="3" t="s">
        <v>1259</v>
      </c>
      <c r="AN60" s="3" t="s">
        <v>1259</v>
      </c>
      <c r="AO60" s="3" t="s">
        <v>1259</v>
      </c>
      <c r="AP60" s="3" t="s">
        <v>1259</v>
      </c>
      <c r="AQ60" s="3" t="s">
        <v>1259</v>
      </c>
      <c r="AR60" s="3" t="s">
        <v>1259</v>
      </c>
      <c r="AS60" s="3" t="s">
        <v>1259</v>
      </c>
      <c r="AT60" s="3" t="s">
        <v>1259</v>
      </c>
      <c r="AU60" s="3" t="s">
        <v>1259</v>
      </c>
      <c r="AV60" s="3" t="s">
        <v>1259</v>
      </c>
      <c r="AW60" s="3" t="s">
        <v>1259</v>
      </c>
      <c r="AX60" s="3" t="s">
        <v>1259</v>
      </c>
      <c r="AY60" s="3" t="s">
        <v>1259</v>
      </c>
      <c r="AZ60" s="3" t="s">
        <v>1259</v>
      </c>
      <c r="BA60" s="3" t="s">
        <v>1259</v>
      </c>
      <c r="BB60" s="3" t="s">
        <v>1259</v>
      </c>
      <c r="BC60" s="3" t="s">
        <v>1259</v>
      </c>
      <c r="BD60" s="3" t="s">
        <v>1259</v>
      </c>
      <c r="BE60" s="3" t="s">
        <v>1259</v>
      </c>
      <c r="BF60" s="3" t="s">
        <v>1259</v>
      </c>
      <c r="BG60" s="3" t="s">
        <v>1259</v>
      </c>
      <c r="BH60" s="3" t="s">
        <v>1259</v>
      </c>
      <c r="BI60" s="3" t="s">
        <v>1259</v>
      </c>
      <c r="BJ60" s="3" t="s">
        <v>1259</v>
      </c>
      <c r="BK60" s="3" t="s">
        <v>1259</v>
      </c>
      <c r="BL60" s="3" t="s">
        <v>1259</v>
      </c>
      <c r="BM60" s="3" t="s">
        <v>1259</v>
      </c>
      <c r="BN60" s="3" t="s">
        <v>1259</v>
      </c>
      <c r="BO60" s="3" t="s">
        <v>1259</v>
      </c>
      <c r="BP60" s="3" t="s">
        <v>1259</v>
      </c>
      <c r="BQ60" s="3" t="s">
        <v>1259</v>
      </c>
      <c r="BR60" s="3" t="s">
        <v>1259</v>
      </c>
      <c r="BS60" s="3" t="s">
        <v>1259</v>
      </c>
      <c r="BT60" s="3" t="s">
        <v>1259</v>
      </c>
      <c r="BU60" s="3" t="s">
        <v>1259</v>
      </c>
      <c r="BV60" s="3" t="s">
        <v>1259</v>
      </c>
      <c r="BW60" s="3" t="s">
        <v>1259</v>
      </c>
      <c r="BX60" s="3" t="s">
        <v>1259</v>
      </c>
      <c r="BY60" s="3" t="s">
        <v>1259</v>
      </c>
      <c r="BZ60" s="3" t="s">
        <v>1259</v>
      </c>
      <c r="CA60" s="3" t="s">
        <v>1259</v>
      </c>
      <c r="CB60" s="3" t="s">
        <v>1259</v>
      </c>
      <c r="CC60" s="3" t="s">
        <v>1259</v>
      </c>
      <c r="CD60" s="3" t="s">
        <v>1259</v>
      </c>
      <c r="CE60" s="3" t="s">
        <v>1259</v>
      </c>
      <c r="CF60" s="3" t="s">
        <v>1259</v>
      </c>
      <c r="CG60" s="3" t="s">
        <v>1259</v>
      </c>
      <c r="CH60" s="3" t="s">
        <v>1259</v>
      </c>
      <c r="CI60" s="3" t="s">
        <v>1259</v>
      </c>
      <c r="CJ60" s="3" t="s">
        <v>1259</v>
      </c>
      <c r="CK60" s="3" t="s">
        <v>1259</v>
      </c>
      <c r="CL60" s="3" t="s">
        <v>1259</v>
      </c>
      <c r="CM60" s="3" t="s">
        <v>1259</v>
      </c>
      <c r="CN60" s="3" t="s">
        <v>1259</v>
      </c>
      <c r="CO60" s="3" t="s">
        <v>1259</v>
      </c>
      <c r="CP60" s="3" t="s">
        <v>1259</v>
      </c>
      <c r="CQ60" s="3" t="s">
        <v>1259</v>
      </c>
      <c r="CR60" s="3" t="s">
        <v>1259</v>
      </c>
      <c r="CS60" s="3" t="s">
        <v>1259</v>
      </c>
      <c r="CT60" s="3" t="s">
        <v>1259</v>
      </c>
      <c r="CU60" s="3" t="s">
        <v>1259</v>
      </c>
      <c r="CV60" s="3" t="s">
        <v>1259</v>
      </c>
      <c r="CW60" s="3" t="s">
        <v>1259</v>
      </c>
      <c r="CX60" s="3" t="s">
        <v>1259</v>
      </c>
      <c r="CY60" s="3" t="s">
        <v>1259</v>
      </c>
      <c r="CZ60" s="3" t="s">
        <v>1259</v>
      </c>
      <c r="DA60" s="3" t="s">
        <v>1259</v>
      </c>
      <c r="DB60" s="3" t="s">
        <v>1259</v>
      </c>
      <c r="DC60" s="3" t="s">
        <v>1259</v>
      </c>
      <c r="DD60" s="3" t="s">
        <v>1259</v>
      </c>
      <c r="DE60" s="3" t="s">
        <v>1259</v>
      </c>
      <c r="DF60" s="3" t="s">
        <v>1259</v>
      </c>
      <c r="DG60" s="3" t="s">
        <v>1259</v>
      </c>
      <c r="DH60" s="3" t="s">
        <v>1259</v>
      </c>
      <c r="DI60" s="3" t="s">
        <v>1259</v>
      </c>
      <c r="DJ60" s="3" t="s">
        <v>1259</v>
      </c>
      <c r="DK60" s="3" t="s">
        <v>1259</v>
      </c>
      <c r="DL60" s="3" t="s">
        <v>1259</v>
      </c>
      <c r="DM60" s="3" t="s">
        <v>1259</v>
      </c>
      <c r="DN60" s="3" t="s">
        <v>1259</v>
      </c>
      <c r="DO60" s="3" t="s">
        <v>1259</v>
      </c>
      <c r="DP60" s="3" t="s">
        <v>1259</v>
      </c>
      <c r="DQ60" s="3" t="s">
        <v>1259</v>
      </c>
      <c r="DR60" s="3" t="s">
        <v>1259</v>
      </c>
      <c r="DS60" s="3" t="s">
        <v>1259</v>
      </c>
      <c r="DT60" s="3" t="s">
        <v>1259</v>
      </c>
      <c r="DU60" s="3" t="s">
        <v>1259</v>
      </c>
      <c r="DV60" s="3" t="s">
        <v>1259</v>
      </c>
      <c r="DW60" s="3" t="s">
        <v>1259</v>
      </c>
      <c r="DX60" s="3" t="s">
        <v>1259</v>
      </c>
      <c r="DY60" s="3" t="s">
        <v>1259</v>
      </c>
      <c r="DZ60" s="3" t="s">
        <v>1259</v>
      </c>
      <c r="EA60" s="3" t="s">
        <v>1259</v>
      </c>
      <c r="EB60" s="3" t="s">
        <v>1259</v>
      </c>
      <c r="EC60" s="3" t="s">
        <v>1259</v>
      </c>
      <c r="ED60" s="3" t="s">
        <v>1259</v>
      </c>
      <c r="EE60" s="3" t="s">
        <v>1259</v>
      </c>
      <c r="EF60" s="3" t="s">
        <v>1259</v>
      </c>
      <c r="EG60" s="3" t="s">
        <v>1259</v>
      </c>
      <c r="EH60" s="3" t="s">
        <v>1259</v>
      </c>
      <c r="EI60" s="3" t="s">
        <v>1259</v>
      </c>
      <c r="EJ60" s="3" t="s">
        <v>1259</v>
      </c>
      <c r="EK60" s="3" t="s">
        <v>1259</v>
      </c>
      <c r="EL60" s="3" t="s">
        <v>1259</v>
      </c>
      <c r="EM60" s="3" t="s">
        <v>1259</v>
      </c>
      <c r="EN60" s="3" t="s">
        <v>1259</v>
      </c>
      <c r="EO60" s="3" t="s">
        <v>1259</v>
      </c>
      <c r="EP60" s="204">
        <v>16.2</v>
      </c>
      <c r="EQ60" s="205">
        <v>37.299999999999997</v>
      </c>
      <c r="ER60" s="206">
        <v>17.600000000000001</v>
      </c>
      <c r="ES60" s="207">
        <v>35.9</v>
      </c>
      <c r="ET60" s="3" t="s">
        <v>1259</v>
      </c>
      <c r="EU60" s="3" t="s">
        <v>1259</v>
      </c>
      <c r="EV60" s="3" t="s">
        <v>1259</v>
      </c>
      <c r="EW60" s="3" t="s">
        <v>1259</v>
      </c>
      <c r="EX60" s="3" t="s">
        <v>1259</v>
      </c>
      <c r="EY60" s="3" t="s">
        <v>1259</v>
      </c>
      <c r="EZ60" s="3" t="s">
        <v>1259</v>
      </c>
      <c r="FA60" s="3" t="s">
        <v>1259</v>
      </c>
      <c r="FB60" s="3" t="s">
        <v>1259</v>
      </c>
      <c r="FC60" s="3" t="s">
        <v>1259</v>
      </c>
      <c r="FD60" s="3" t="s">
        <v>1259</v>
      </c>
      <c r="FE60" s="3" t="s">
        <v>1259</v>
      </c>
      <c r="FF60" s="3" t="s">
        <v>1259</v>
      </c>
      <c r="FG60" s="3" t="s">
        <v>1259</v>
      </c>
      <c r="FH60" s="3" t="s">
        <v>1259</v>
      </c>
      <c r="FI60" s="3" t="s">
        <v>1259</v>
      </c>
      <c r="FJ60" s="3" t="s">
        <v>1259</v>
      </c>
      <c r="FK60" s="3" t="s">
        <v>1259</v>
      </c>
      <c r="FL60" s="3" t="s">
        <v>1259</v>
      </c>
      <c r="FM60" s="3" t="s">
        <v>1259</v>
      </c>
      <c r="FN60" s="3" t="s">
        <v>1259</v>
      </c>
      <c r="FO60" s="3" t="s">
        <v>1259</v>
      </c>
      <c r="FP60" s="3" t="s">
        <v>1259</v>
      </c>
      <c r="FQ60" s="3" t="s">
        <v>1259</v>
      </c>
      <c r="FR60" s="3" t="s">
        <v>1259</v>
      </c>
      <c r="FS60" s="3" t="s">
        <v>1259</v>
      </c>
      <c r="FT60" s="3" t="s">
        <v>1259</v>
      </c>
      <c r="FU60" s="3" t="s">
        <v>1259</v>
      </c>
      <c r="FV60" s="3" t="s">
        <v>1259</v>
      </c>
      <c r="FW60" s="3" t="s">
        <v>1259</v>
      </c>
      <c r="FX60" s="3" t="s">
        <v>1259</v>
      </c>
      <c r="FY60" s="3" t="s">
        <v>1259</v>
      </c>
      <c r="FZ60" s="3" t="s">
        <v>1259</v>
      </c>
      <c r="GA60" s="3" t="s">
        <v>1259</v>
      </c>
      <c r="GB60" s="3" t="s">
        <v>1259</v>
      </c>
      <c r="GC60" s="3" t="s">
        <v>1259</v>
      </c>
      <c r="GD60" s="3" t="s">
        <v>1259</v>
      </c>
      <c r="GE60" s="3" t="s">
        <v>1259</v>
      </c>
      <c r="GF60" s="3" t="s">
        <v>1259</v>
      </c>
      <c r="GG60" s="3" t="s">
        <v>1259</v>
      </c>
      <c r="GH60" s="3" t="s">
        <v>1259</v>
      </c>
      <c r="GI60" s="3" t="s">
        <v>1259</v>
      </c>
      <c r="GJ60" s="3" t="s">
        <v>1259</v>
      </c>
      <c r="GK60" s="3" t="s">
        <v>1259</v>
      </c>
      <c r="GL60" s="3" t="s">
        <v>1259</v>
      </c>
      <c r="GM60" s="3" t="s">
        <v>1259</v>
      </c>
      <c r="GN60" s="3" t="s">
        <v>1259</v>
      </c>
      <c r="GO60" s="3" t="s">
        <v>1259</v>
      </c>
      <c r="GP60" s="3" t="s">
        <v>1259</v>
      </c>
      <c r="GQ60" s="3" t="s">
        <v>1259</v>
      </c>
      <c r="GR60" s="3" t="s">
        <v>1259</v>
      </c>
      <c r="GS60" s="3" t="s">
        <v>1259</v>
      </c>
      <c r="GT60" s="3" t="s">
        <v>1259</v>
      </c>
      <c r="GU60" s="3" t="s">
        <v>1259</v>
      </c>
      <c r="GV60" s="3" t="s">
        <v>1259</v>
      </c>
      <c r="GW60" s="3" t="s">
        <v>1259</v>
      </c>
      <c r="GX60" s="3" t="s">
        <v>1259</v>
      </c>
      <c r="GY60" s="3" t="s">
        <v>1259</v>
      </c>
      <c r="GZ60" s="3" t="s">
        <v>1259</v>
      </c>
      <c r="HA60" s="3" t="s">
        <v>1259</v>
      </c>
      <c r="HB60" s="3" t="s">
        <v>1259</v>
      </c>
      <c r="HC60" s="3" t="s">
        <v>1259</v>
      </c>
      <c r="HD60" s="3" t="s">
        <v>1259</v>
      </c>
      <c r="HE60" s="3" t="s">
        <v>1259</v>
      </c>
      <c r="HF60" s="3" t="s">
        <v>1259</v>
      </c>
      <c r="HG60" s="3" t="s">
        <v>1259</v>
      </c>
      <c r="HH60" s="3" t="s">
        <v>1259</v>
      </c>
      <c r="HI60" s="3" t="s">
        <v>1259</v>
      </c>
      <c r="HJ60" s="3" t="s">
        <v>1259</v>
      </c>
      <c r="HK60" s="3" t="s">
        <v>1259</v>
      </c>
      <c r="HL60" s="3" t="s">
        <v>1259</v>
      </c>
      <c r="HM60" s="3" t="s">
        <v>1259</v>
      </c>
      <c r="HN60" s="3" t="s">
        <v>1259</v>
      </c>
      <c r="HO60" s="3" t="s">
        <v>1259</v>
      </c>
      <c r="HP60" s="3" t="s">
        <v>1259</v>
      </c>
      <c r="HQ60" s="3" t="s">
        <v>1259</v>
      </c>
      <c r="HR60" s="3" t="s">
        <v>1259</v>
      </c>
      <c r="HS60" s="3" t="s">
        <v>1259</v>
      </c>
    </row>
    <row r="61" spans="1:227" x14ac:dyDescent="0.25">
      <c r="A61" s="4">
        <v>25384</v>
      </c>
      <c r="B61" s="3" t="s">
        <v>1259</v>
      </c>
      <c r="C61" s="3" t="s">
        <v>1259</v>
      </c>
      <c r="D61" s="3" t="s">
        <v>1259</v>
      </c>
      <c r="E61" s="3" t="s">
        <v>1259</v>
      </c>
      <c r="F61" s="3" t="s">
        <v>1259</v>
      </c>
      <c r="G61" s="3" t="s">
        <v>1259</v>
      </c>
      <c r="H61" s="3" t="s">
        <v>1259</v>
      </c>
      <c r="I61" s="3" t="s">
        <v>1259</v>
      </c>
      <c r="J61" s="3" t="s">
        <v>1259</v>
      </c>
      <c r="K61" s="3" t="s">
        <v>1259</v>
      </c>
      <c r="L61" s="3" t="s">
        <v>1259</v>
      </c>
      <c r="M61" s="3" t="s">
        <v>1259</v>
      </c>
      <c r="N61" s="3" t="s">
        <v>1259</v>
      </c>
      <c r="O61" s="3" t="s">
        <v>1259</v>
      </c>
      <c r="P61" s="3" t="s">
        <v>1259</v>
      </c>
      <c r="Q61" s="3" t="s">
        <v>1259</v>
      </c>
      <c r="R61" s="3" t="s">
        <v>1259</v>
      </c>
      <c r="S61" s="3" t="s">
        <v>1259</v>
      </c>
      <c r="T61" s="3" t="s">
        <v>1259</v>
      </c>
      <c r="U61" s="3" t="s">
        <v>1259</v>
      </c>
      <c r="V61" s="3" t="s">
        <v>1259</v>
      </c>
      <c r="W61" s="3" t="s">
        <v>1259</v>
      </c>
      <c r="X61" s="3" t="s">
        <v>1259</v>
      </c>
      <c r="Y61" s="3" t="s">
        <v>1259</v>
      </c>
      <c r="Z61" s="3" t="s">
        <v>1259</v>
      </c>
      <c r="AA61" s="3" t="s">
        <v>1259</v>
      </c>
      <c r="AB61" s="3" t="s">
        <v>1259</v>
      </c>
      <c r="AC61" s="3" t="s">
        <v>1259</v>
      </c>
      <c r="AD61" s="3" t="s">
        <v>1259</v>
      </c>
      <c r="AE61" s="3" t="s">
        <v>1259</v>
      </c>
      <c r="AF61" s="3" t="s">
        <v>1259</v>
      </c>
      <c r="AG61" s="3" t="s">
        <v>1259</v>
      </c>
      <c r="AH61" s="3" t="s">
        <v>1259</v>
      </c>
      <c r="AI61" s="3" t="s">
        <v>1259</v>
      </c>
      <c r="AJ61" s="3" t="s">
        <v>1259</v>
      </c>
      <c r="AK61" s="3" t="s">
        <v>1259</v>
      </c>
      <c r="AL61" s="3" t="s">
        <v>1259</v>
      </c>
      <c r="AM61" s="3" t="s">
        <v>1259</v>
      </c>
      <c r="AN61" s="3" t="s">
        <v>1259</v>
      </c>
      <c r="AO61" s="3" t="s">
        <v>1259</v>
      </c>
      <c r="AP61" s="3" t="s">
        <v>1259</v>
      </c>
      <c r="AQ61" s="3" t="s">
        <v>1259</v>
      </c>
      <c r="AR61" s="3" t="s">
        <v>1259</v>
      </c>
      <c r="AS61" s="3" t="s">
        <v>1259</v>
      </c>
      <c r="AT61" s="3" t="s">
        <v>1259</v>
      </c>
      <c r="AU61" s="3" t="s">
        <v>1259</v>
      </c>
      <c r="AV61" s="3" t="s">
        <v>1259</v>
      </c>
      <c r="AW61" s="3" t="s">
        <v>1259</v>
      </c>
      <c r="AX61" s="3" t="s">
        <v>1259</v>
      </c>
      <c r="AY61" s="3" t="s">
        <v>1259</v>
      </c>
      <c r="AZ61" s="3" t="s">
        <v>1259</v>
      </c>
      <c r="BA61" s="3" t="s">
        <v>1259</v>
      </c>
      <c r="BB61" s="3" t="s">
        <v>1259</v>
      </c>
      <c r="BC61" s="3" t="s">
        <v>1259</v>
      </c>
      <c r="BD61" s="3" t="s">
        <v>1259</v>
      </c>
      <c r="BE61" s="3" t="s">
        <v>1259</v>
      </c>
      <c r="BF61" s="3" t="s">
        <v>1259</v>
      </c>
      <c r="BG61" s="3" t="s">
        <v>1259</v>
      </c>
      <c r="BH61" s="3" t="s">
        <v>1259</v>
      </c>
      <c r="BI61" s="3" t="s">
        <v>1259</v>
      </c>
      <c r="BJ61" s="3" t="s">
        <v>1259</v>
      </c>
      <c r="BK61" s="3" t="s">
        <v>1259</v>
      </c>
      <c r="BL61" s="3" t="s">
        <v>1259</v>
      </c>
      <c r="BM61" s="3" t="s">
        <v>1259</v>
      </c>
      <c r="BN61" s="3" t="s">
        <v>1259</v>
      </c>
      <c r="BO61" s="3" t="s">
        <v>1259</v>
      </c>
      <c r="BP61" s="3" t="s">
        <v>1259</v>
      </c>
      <c r="BQ61" s="3" t="s">
        <v>1259</v>
      </c>
      <c r="BR61" s="3" t="s">
        <v>1259</v>
      </c>
      <c r="BS61" s="3" t="s">
        <v>1259</v>
      </c>
      <c r="BT61" s="3" t="s">
        <v>1259</v>
      </c>
      <c r="BU61" s="3" t="s">
        <v>1259</v>
      </c>
      <c r="BV61" s="3" t="s">
        <v>1259</v>
      </c>
      <c r="BW61" s="3" t="s">
        <v>1259</v>
      </c>
      <c r="BX61" s="3" t="s">
        <v>1259</v>
      </c>
      <c r="BY61" s="3" t="s">
        <v>1259</v>
      </c>
      <c r="BZ61" s="3" t="s">
        <v>1259</v>
      </c>
      <c r="CA61" s="3" t="s">
        <v>1259</v>
      </c>
      <c r="CB61" s="3" t="s">
        <v>1259</v>
      </c>
      <c r="CC61" s="3" t="s">
        <v>1259</v>
      </c>
      <c r="CD61" s="3" t="s">
        <v>1259</v>
      </c>
      <c r="CE61" s="3" t="s">
        <v>1259</v>
      </c>
      <c r="CF61" s="3" t="s">
        <v>1259</v>
      </c>
      <c r="CG61" s="3" t="s">
        <v>1259</v>
      </c>
      <c r="CH61" s="3" t="s">
        <v>1259</v>
      </c>
      <c r="CI61" s="3" t="s">
        <v>1259</v>
      </c>
      <c r="CJ61" s="3" t="s">
        <v>1259</v>
      </c>
      <c r="CK61" s="3" t="s">
        <v>1259</v>
      </c>
      <c r="CL61" s="3" t="s">
        <v>1259</v>
      </c>
      <c r="CM61" s="3" t="s">
        <v>1259</v>
      </c>
      <c r="CN61" s="3" t="s">
        <v>1259</v>
      </c>
      <c r="CO61" s="3" t="s">
        <v>1259</v>
      </c>
      <c r="CP61" s="3" t="s">
        <v>1259</v>
      </c>
      <c r="CQ61" s="3" t="s">
        <v>1259</v>
      </c>
      <c r="CR61" s="3" t="s">
        <v>1259</v>
      </c>
      <c r="CS61" s="3" t="s">
        <v>1259</v>
      </c>
      <c r="CT61" s="3" t="s">
        <v>1259</v>
      </c>
      <c r="CU61" s="3" t="s">
        <v>1259</v>
      </c>
      <c r="CV61" s="3" t="s">
        <v>1259</v>
      </c>
      <c r="CW61" s="3" t="s">
        <v>1259</v>
      </c>
      <c r="CX61" s="3" t="s">
        <v>1259</v>
      </c>
      <c r="CY61" s="3" t="s">
        <v>1259</v>
      </c>
      <c r="CZ61" s="3" t="s">
        <v>1259</v>
      </c>
      <c r="DA61" s="3" t="s">
        <v>1259</v>
      </c>
      <c r="DB61" s="3" t="s">
        <v>1259</v>
      </c>
      <c r="DC61" s="3" t="s">
        <v>1259</v>
      </c>
      <c r="DD61" s="3" t="s">
        <v>1259</v>
      </c>
      <c r="DE61" s="3" t="s">
        <v>1259</v>
      </c>
      <c r="DF61" s="3" t="s">
        <v>1259</v>
      </c>
      <c r="DG61" s="3" t="s">
        <v>1259</v>
      </c>
      <c r="DH61" s="3" t="s">
        <v>1259</v>
      </c>
      <c r="DI61" s="3" t="s">
        <v>1259</v>
      </c>
      <c r="DJ61" s="3" t="s">
        <v>1259</v>
      </c>
      <c r="DK61" s="3" t="s">
        <v>1259</v>
      </c>
      <c r="DL61" s="3" t="s">
        <v>1259</v>
      </c>
      <c r="DM61" s="3" t="s">
        <v>1259</v>
      </c>
      <c r="DN61" s="3" t="s">
        <v>1259</v>
      </c>
      <c r="DO61" s="3" t="s">
        <v>1259</v>
      </c>
      <c r="DP61" s="3" t="s">
        <v>1259</v>
      </c>
      <c r="DQ61" s="3" t="s">
        <v>1259</v>
      </c>
      <c r="DR61" s="3" t="s">
        <v>1259</v>
      </c>
      <c r="DS61" s="3" t="s">
        <v>1259</v>
      </c>
      <c r="DT61" s="3" t="s">
        <v>1259</v>
      </c>
      <c r="DU61" s="3" t="s">
        <v>1259</v>
      </c>
      <c r="DV61" s="3" t="s">
        <v>1259</v>
      </c>
      <c r="DW61" s="3" t="s">
        <v>1259</v>
      </c>
      <c r="DX61" s="3" t="s">
        <v>1259</v>
      </c>
      <c r="DY61" s="3" t="s">
        <v>1259</v>
      </c>
      <c r="DZ61" s="3" t="s">
        <v>1259</v>
      </c>
      <c r="EA61" s="3" t="s">
        <v>1259</v>
      </c>
      <c r="EB61" s="3" t="s">
        <v>1259</v>
      </c>
      <c r="EC61" s="3" t="s">
        <v>1259</v>
      </c>
      <c r="ED61" s="3" t="s">
        <v>1259</v>
      </c>
      <c r="EE61" s="3" t="s">
        <v>1259</v>
      </c>
      <c r="EF61" s="3" t="s">
        <v>1259</v>
      </c>
      <c r="EG61" s="3" t="s">
        <v>1259</v>
      </c>
      <c r="EH61" s="3" t="s">
        <v>1259</v>
      </c>
      <c r="EI61" s="3" t="s">
        <v>1259</v>
      </c>
      <c r="EJ61" s="3" t="s">
        <v>1259</v>
      </c>
      <c r="EK61" s="3" t="s">
        <v>1259</v>
      </c>
      <c r="EL61" s="3" t="s">
        <v>1259</v>
      </c>
      <c r="EM61" s="3" t="s">
        <v>1259</v>
      </c>
      <c r="EN61" s="3" t="s">
        <v>1259</v>
      </c>
      <c r="EO61" s="3" t="s">
        <v>1259</v>
      </c>
      <c r="EP61" s="3" t="s">
        <v>1259</v>
      </c>
      <c r="EQ61" s="3" t="s">
        <v>1259</v>
      </c>
      <c r="ER61" s="3" t="s">
        <v>1259</v>
      </c>
      <c r="ES61" s="3" t="s">
        <v>1259</v>
      </c>
      <c r="ET61" s="3" t="s">
        <v>1259</v>
      </c>
      <c r="EU61" s="3" t="s">
        <v>1259</v>
      </c>
      <c r="EV61" s="3" t="s">
        <v>1259</v>
      </c>
      <c r="EW61" s="3" t="s">
        <v>1259</v>
      </c>
      <c r="EX61" s="3" t="s">
        <v>1259</v>
      </c>
      <c r="EY61" s="3" t="s">
        <v>1259</v>
      </c>
      <c r="EZ61" s="3" t="s">
        <v>1259</v>
      </c>
      <c r="FA61" s="3" t="s">
        <v>1259</v>
      </c>
      <c r="FB61" s="3" t="s">
        <v>1259</v>
      </c>
      <c r="FC61" s="3" t="s">
        <v>1259</v>
      </c>
      <c r="FD61" s="3" t="s">
        <v>1259</v>
      </c>
      <c r="FE61" s="3" t="s">
        <v>1259</v>
      </c>
      <c r="FF61" s="3" t="s">
        <v>1259</v>
      </c>
      <c r="FG61" s="3" t="s">
        <v>1259</v>
      </c>
      <c r="FH61" s="3" t="s">
        <v>1259</v>
      </c>
      <c r="FI61" s="3" t="s">
        <v>1259</v>
      </c>
      <c r="FJ61" s="3" t="s">
        <v>1259</v>
      </c>
      <c r="FK61" s="3" t="s">
        <v>1259</v>
      </c>
      <c r="FL61" s="3" t="s">
        <v>1259</v>
      </c>
      <c r="FM61" s="3" t="s">
        <v>1259</v>
      </c>
      <c r="FN61" s="3" t="s">
        <v>1259</v>
      </c>
      <c r="FO61" s="3" t="s">
        <v>1259</v>
      </c>
      <c r="FP61" s="3" t="s">
        <v>1259</v>
      </c>
      <c r="FQ61" s="3" t="s">
        <v>1259</v>
      </c>
      <c r="FR61" s="3" t="s">
        <v>1259</v>
      </c>
      <c r="FS61" s="3" t="s">
        <v>1259</v>
      </c>
      <c r="FT61" s="3" t="s">
        <v>1259</v>
      </c>
      <c r="FU61" s="3" t="s">
        <v>1259</v>
      </c>
      <c r="FV61" s="3" t="s">
        <v>1259</v>
      </c>
      <c r="FW61" s="3" t="s">
        <v>1259</v>
      </c>
      <c r="FX61" s="3" t="s">
        <v>1259</v>
      </c>
      <c r="FY61" s="3" t="s">
        <v>1259</v>
      </c>
      <c r="FZ61" s="3" t="s">
        <v>1259</v>
      </c>
      <c r="GA61" s="3" t="s">
        <v>1259</v>
      </c>
      <c r="GB61" s="3" t="s">
        <v>1259</v>
      </c>
      <c r="GC61" s="3" t="s">
        <v>1259</v>
      </c>
      <c r="GD61" s="3" t="s">
        <v>1259</v>
      </c>
      <c r="GE61" s="3" t="s">
        <v>1259</v>
      </c>
      <c r="GF61" s="3" t="s">
        <v>1259</v>
      </c>
      <c r="GG61" s="3" t="s">
        <v>1259</v>
      </c>
      <c r="GH61" s="3" t="s">
        <v>1259</v>
      </c>
      <c r="GI61" s="3" t="s">
        <v>1259</v>
      </c>
      <c r="GJ61" s="3" t="s">
        <v>1259</v>
      </c>
      <c r="GK61" s="3" t="s">
        <v>1259</v>
      </c>
      <c r="GL61" s="3" t="s">
        <v>1259</v>
      </c>
      <c r="GM61" s="3" t="s">
        <v>1259</v>
      </c>
      <c r="GN61" s="3" t="s">
        <v>1259</v>
      </c>
      <c r="GO61" s="3" t="s">
        <v>1259</v>
      </c>
      <c r="GP61" s="3" t="s">
        <v>1259</v>
      </c>
      <c r="GQ61" s="3" t="s">
        <v>1259</v>
      </c>
      <c r="GR61" s="3" t="s">
        <v>1259</v>
      </c>
      <c r="GS61" s="3" t="s">
        <v>1259</v>
      </c>
      <c r="GT61" s="3" t="s">
        <v>1259</v>
      </c>
      <c r="GU61" s="3" t="s">
        <v>1259</v>
      </c>
      <c r="GV61" s="3" t="s">
        <v>1259</v>
      </c>
      <c r="GW61" s="3" t="s">
        <v>1259</v>
      </c>
      <c r="GX61" s="3" t="s">
        <v>1259</v>
      </c>
      <c r="GY61" s="3" t="s">
        <v>1259</v>
      </c>
      <c r="GZ61" s="3" t="s">
        <v>1259</v>
      </c>
      <c r="HA61" s="3" t="s">
        <v>1259</v>
      </c>
      <c r="HB61" s="3" t="s">
        <v>1259</v>
      </c>
      <c r="HC61" s="3" t="s">
        <v>1259</v>
      </c>
      <c r="HD61" s="3" t="s">
        <v>1259</v>
      </c>
      <c r="HE61" s="3" t="s">
        <v>1259</v>
      </c>
      <c r="HF61" s="3" t="s">
        <v>1259</v>
      </c>
      <c r="HG61" s="3" t="s">
        <v>1259</v>
      </c>
      <c r="HH61" s="3" t="s">
        <v>1259</v>
      </c>
      <c r="HI61" s="3" t="s">
        <v>1259</v>
      </c>
      <c r="HJ61" s="3" t="s">
        <v>1259</v>
      </c>
      <c r="HK61" s="3" t="s">
        <v>1259</v>
      </c>
      <c r="HL61" s="3" t="s">
        <v>1259</v>
      </c>
      <c r="HM61" s="3" t="s">
        <v>1259</v>
      </c>
      <c r="HN61" s="3" t="s">
        <v>1259</v>
      </c>
      <c r="HO61" s="3" t="s">
        <v>1259</v>
      </c>
      <c r="HP61" s="3" t="s">
        <v>1259</v>
      </c>
      <c r="HQ61" s="3" t="s">
        <v>1259</v>
      </c>
      <c r="HR61" s="3" t="s">
        <v>1259</v>
      </c>
      <c r="HS61" s="3" t="s">
        <v>1259</v>
      </c>
    </row>
    <row r="62" spans="1:227" x14ac:dyDescent="0.25">
      <c r="A62" s="4">
        <v>25476</v>
      </c>
      <c r="B62" s="3" t="s">
        <v>1259</v>
      </c>
      <c r="C62" s="3" t="s">
        <v>1259</v>
      </c>
      <c r="D62" s="3" t="s">
        <v>1259</v>
      </c>
      <c r="E62" s="3" t="s">
        <v>1259</v>
      </c>
      <c r="F62" s="3" t="s">
        <v>1259</v>
      </c>
      <c r="G62" s="3" t="s">
        <v>1259</v>
      </c>
      <c r="H62" s="3" t="s">
        <v>1259</v>
      </c>
      <c r="I62" s="3" t="s">
        <v>1259</v>
      </c>
      <c r="J62" s="3" t="s">
        <v>1259</v>
      </c>
      <c r="K62" s="3" t="s">
        <v>1259</v>
      </c>
      <c r="L62" s="3" t="s">
        <v>1259</v>
      </c>
      <c r="M62" s="3" t="s">
        <v>1259</v>
      </c>
      <c r="N62" s="3" t="s">
        <v>1259</v>
      </c>
      <c r="O62" s="3" t="s">
        <v>1259</v>
      </c>
      <c r="P62" s="3" t="s">
        <v>1259</v>
      </c>
      <c r="Q62" s="3" t="s">
        <v>1259</v>
      </c>
      <c r="R62" s="3" t="s">
        <v>1259</v>
      </c>
      <c r="S62" s="3" t="s">
        <v>1259</v>
      </c>
      <c r="T62" s="3" t="s">
        <v>1259</v>
      </c>
      <c r="U62" s="3" t="s">
        <v>1259</v>
      </c>
      <c r="V62" s="3" t="s">
        <v>1259</v>
      </c>
      <c r="W62" s="3" t="s">
        <v>1259</v>
      </c>
      <c r="X62" s="3" t="s">
        <v>1259</v>
      </c>
      <c r="Y62" s="3" t="s">
        <v>1259</v>
      </c>
      <c r="Z62" s="3" t="s">
        <v>1259</v>
      </c>
      <c r="AA62" s="3" t="s">
        <v>1259</v>
      </c>
      <c r="AB62" s="3" t="s">
        <v>1259</v>
      </c>
      <c r="AC62" s="3" t="s">
        <v>1259</v>
      </c>
      <c r="AD62" s="3" t="s">
        <v>1259</v>
      </c>
      <c r="AE62" s="3" t="s">
        <v>1259</v>
      </c>
      <c r="AF62" s="3" t="s">
        <v>1259</v>
      </c>
      <c r="AG62" s="3" t="s">
        <v>1259</v>
      </c>
      <c r="AH62" s="3" t="s">
        <v>1259</v>
      </c>
      <c r="AI62" s="3" t="s">
        <v>1259</v>
      </c>
      <c r="AJ62" s="3" t="s">
        <v>1259</v>
      </c>
      <c r="AK62" s="3" t="s">
        <v>1259</v>
      </c>
      <c r="AL62" s="3" t="s">
        <v>1259</v>
      </c>
      <c r="AM62" s="3" t="s">
        <v>1259</v>
      </c>
      <c r="AN62" s="3" t="s">
        <v>1259</v>
      </c>
      <c r="AO62" s="3" t="s">
        <v>1259</v>
      </c>
      <c r="AP62" s="3" t="s">
        <v>1259</v>
      </c>
      <c r="AQ62" s="3" t="s">
        <v>1259</v>
      </c>
      <c r="AR62" s="3" t="s">
        <v>1259</v>
      </c>
      <c r="AS62" s="3" t="s">
        <v>1259</v>
      </c>
      <c r="AT62" s="3" t="s">
        <v>1259</v>
      </c>
      <c r="AU62" s="3" t="s">
        <v>1259</v>
      </c>
      <c r="AV62" s="3" t="s">
        <v>1259</v>
      </c>
      <c r="AW62" s="3" t="s">
        <v>1259</v>
      </c>
      <c r="AX62" s="3" t="s">
        <v>1259</v>
      </c>
      <c r="AY62" s="3" t="s">
        <v>1259</v>
      </c>
      <c r="AZ62" s="3" t="s">
        <v>1259</v>
      </c>
      <c r="BA62" s="3" t="s">
        <v>1259</v>
      </c>
      <c r="BB62" s="3" t="s">
        <v>1259</v>
      </c>
      <c r="BC62" s="3" t="s">
        <v>1259</v>
      </c>
      <c r="BD62" s="3" t="s">
        <v>1259</v>
      </c>
      <c r="BE62" s="3" t="s">
        <v>1259</v>
      </c>
      <c r="BF62" s="3" t="s">
        <v>1259</v>
      </c>
      <c r="BG62" s="3" t="s">
        <v>1259</v>
      </c>
      <c r="BH62" s="3" t="s">
        <v>1259</v>
      </c>
      <c r="BI62" s="3" t="s">
        <v>1259</v>
      </c>
      <c r="BJ62" s="3" t="s">
        <v>1259</v>
      </c>
      <c r="BK62" s="3" t="s">
        <v>1259</v>
      </c>
      <c r="BL62" s="3" t="s">
        <v>1259</v>
      </c>
      <c r="BM62" s="3" t="s">
        <v>1259</v>
      </c>
      <c r="BN62" s="3" t="s">
        <v>1259</v>
      </c>
      <c r="BO62" s="3" t="s">
        <v>1259</v>
      </c>
      <c r="BP62" s="3" t="s">
        <v>1259</v>
      </c>
      <c r="BQ62" s="3" t="s">
        <v>1259</v>
      </c>
      <c r="BR62" s="3" t="s">
        <v>1259</v>
      </c>
      <c r="BS62" s="3" t="s">
        <v>1259</v>
      </c>
      <c r="BT62" s="3" t="s">
        <v>1259</v>
      </c>
      <c r="BU62" s="3" t="s">
        <v>1259</v>
      </c>
      <c r="BV62" s="3" t="s">
        <v>1259</v>
      </c>
      <c r="BW62" s="3" t="s">
        <v>1259</v>
      </c>
      <c r="BX62" s="3" t="s">
        <v>1259</v>
      </c>
      <c r="BY62" s="3" t="s">
        <v>1259</v>
      </c>
      <c r="BZ62" s="3" t="s">
        <v>1259</v>
      </c>
      <c r="CA62" s="3" t="s">
        <v>1259</v>
      </c>
      <c r="CB62" s="3" t="s">
        <v>1259</v>
      </c>
      <c r="CC62" s="3" t="s">
        <v>1259</v>
      </c>
      <c r="CD62" s="3" t="s">
        <v>1259</v>
      </c>
      <c r="CE62" s="3" t="s">
        <v>1259</v>
      </c>
      <c r="CF62" s="3" t="s">
        <v>1259</v>
      </c>
      <c r="CG62" s="3" t="s">
        <v>1259</v>
      </c>
      <c r="CH62" s="3" t="s">
        <v>1259</v>
      </c>
      <c r="CI62" s="3" t="s">
        <v>1259</v>
      </c>
      <c r="CJ62" s="3" t="s">
        <v>1259</v>
      </c>
      <c r="CK62" s="3" t="s">
        <v>1259</v>
      </c>
      <c r="CL62" s="3" t="s">
        <v>1259</v>
      </c>
      <c r="CM62" s="3" t="s">
        <v>1259</v>
      </c>
      <c r="CN62" s="3" t="s">
        <v>1259</v>
      </c>
      <c r="CO62" s="3" t="s">
        <v>1259</v>
      </c>
      <c r="CP62" s="3" t="s">
        <v>1259</v>
      </c>
      <c r="CQ62" s="3" t="s">
        <v>1259</v>
      </c>
      <c r="CR62" s="3" t="s">
        <v>1259</v>
      </c>
      <c r="CS62" s="3" t="s">
        <v>1259</v>
      </c>
      <c r="CT62" s="3" t="s">
        <v>1259</v>
      </c>
      <c r="CU62" s="3" t="s">
        <v>1259</v>
      </c>
      <c r="CV62" s="3" t="s">
        <v>1259</v>
      </c>
      <c r="CW62" s="3" t="s">
        <v>1259</v>
      </c>
      <c r="CX62" s="3" t="s">
        <v>1259</v>
      </c>
      <c r="CY62" s="3" t="s">
        <v>1259</v>
      </c>
      <c r="CZ62" s="3" t="s">
        <v>1259</v>
      </c>
      <c r="DA62" s="3" t="s">
        <v>1259</v>
      </c>
      <c r="DB62" s="3" t="s">
        <v>1259</v>
      </c>
      <c r="DC62" s="3" t="s">
        <v>1259</v>
      </c>
      <c r="DD62" s="3" t="s">
        <v>1259</v>
      </c>
      <c r="DE62" s="3" t="s">
        <v>1259</v>
      </c>
      <c r="DF62" s="3" t="s">
        <v>1259</v>
      </c>
      <c r="DG62" s="3" t="s">
        <v>1259</v>
      </c>
      <c r="DH62" s="3" t="s">
        <v>1259</v>
      </c>
      <c r="DI62" s="3" t="s">
        <v>1259</v>
      </c>
      <c r="DJ62" s="3" t="s">
        <v>1259</v>
      </c>
      <c r="DK62" s="3" t="s">
        <v>1259</v>
      </c>
      <c r="DL62" s="3" t="s">
        <v>1259</v>
      </c>
      <c r="DM62" s="3" t="s">
        <v>1259</v>
      </c>
      <c r="DN62" s="3" t="s">
        <v>1259</v>
      </c>
      <c r="DO62" s="3" t="s">
        <v>1259</v>
      </c>
      <c r="DP62" s="3" t="s">
        <v>1259</v>
      </c>
      <c r="DQ62" s="3" t="s">
        <v>1259</v>
      </c>
      <c r="DR62" s="3" t="s">
        <v>1259</v>
      </c>
      <c r="DS62" s="3" t="s">
        <v>1259</v>
      </c>
      <c r="DT62" s="3" t="s">
        <v>1259</v>
      </c>
      <c r="DU62" s="3" t="s">
        <v>1259</v>
      </c>
      <c r="DV62" s="3" t="s">
        <v>1259</v>
      </c>
      <c r="DW62" s="3" t="s">
        <v>1259</v>
      </c>
      <c r="DX62" s="3" t="s">
        <v>1259</v>
      </c>
      <c r="DY62" s="3" t="s">
        <v>1259</v>
      </c>
      <c r="DZ62" s="3" t="s">
        <v>1259</v>
      </c>
      <c r="EA62" s="3" t="s">
        <v>1259</v>
      </c>
      <c r="EB62" s="3" t="s">
        <v>1259</v>
      </c>
      <c r="EC62" s="3" t="s">
        <v>1259</v>
      </c>
      <c r="ED62" s="3" t="s">
        <v>1259</v>
      </c>
      <c r="EE62" s="3" t="s">
        <v>1259</v>
      </c>
      <c r="EF62" s="3" t="s">
        <v>1259</v>
      </c>
      <c r="EG62" s="3" t="s">
        <v>1259</v>
      </c>
      <c r="EH62" s="3" t="s">
        <v>1259</v>
      </c>
      <c r="EI62" s="3" t="s">
        <v>1259</v>
      </c>
      <c r="EJ62" s="3" t="s">
        <v>1259</v>
      </c>
      <c r="EK62" s="3" t="s">
        <v>1259</v>
      </c>
      <c r="EL62" s="3" t="s">
        <v>1259</v>
      </c>
      <c r="EM62" s="3" t="s">
        <v>1259</v>
      </c>
      <c r="EN62" s="3" t="s">
        <v>1259</v>
      </c>
      <c r="EO62" s="3" t="s">
        <v>1259</v>
      </c>
      <c r="EP62" s="204">
        <v>17.8</v>
      </c>
      <c r="EQ62" s="205">
        <v>40.299999999999997</v>
      </c>
      <c r="ER62" s="206">
        <v>19.5</v>
      </c>
      <c r="ES62" s="207">
        <v>39.700000000000003</v>
      </c>
      <c r="ET62" s="3" t="s">
        <v>1259</v>
      </c>
      <c r="EU62" s="3" t="s">
        <v>1259</v>
      </c>
      <c r="EV62" s="3" t="s">
        <v>1259</v>
      </c>
      <c r="EW62" s="3" t="s">
        <v>1259</v>
      </c>
      <c r="EX62" s="3" t="s">
        <v>1259</v>
      </c>
      <c r="EY62" s="3" t="s">
        <v>1259</v>
      </c>
      <c r="EZ62" s="3" t="s">
        <v>1259</v>
      </c>
      <c r="FA62" s="3" t="s">
        <v>1259</v>
      </c>
      <c r="FB62" s="3" t="s">
        <v>1259</v>
      </c>
      <c r="FC62" s="3" t="s">
        <v>1259</v>
      </c>
      <c r="FD62" s="3" t="s">
        <v>1259</v>
      </c>
      <c r="FE62" s="3" t="s">
        <v>1259</v>
      </c>
      <c r="FF62" s="3" t="s">
        <v>1259</v>
      </c>
      <c r="FG62" s="3" t="s">
        <v>1259</v>
      </c>
      <c r="FH62" s="3" t="s">
        <v>1259</v>
      </c>
      <c r="FI62" s="3" t="s">
        <v>1259</v>
      </c>
      <c r="FJ62" s="3" t="s">
        <v>1259</v>
      </c>
      <c r="FK62" s="3" t="s">
        <v>1259</v>
      </c>
      <c r="FL62" s="3" t="s">
        <v>1259</v>
      </c>
      <c r="FM62" s="3" t="s">
        <v>1259</v>
      </c>
      <c r="FN62" s="3" t="s">
        <v>1259</v>
      </c>
      <c r="FO62" s="3" t="s">
        <v>1259</v>
      </c>
      <c r="FP62" s="3" t="s">
        <v>1259</v>
      </c>
      <c r="FQ62" s="3" t="s">
        <v>1259</v>
      </c>
      <c r="FR62" s="3" t="s">
        <v>1259</v>
      </c>
      <c r="FS62" s="3" t="s">
        <v>1259</v>
      </c>
      <c r="FT62" s="3" t="s">
        <v>1259</v>
      </c>
      <c r="FU62" s="3" t="s">
        <v>1259</v>
      </c>
      <c r="FV62" s="3" t="s">
        <v>1259</v>
      </c>
      <c r="FW62" s="3" t="s">
        <v>1259</v>
      </c>
      <c r="FX62" s="3" t="s">
        <v>1259</v>
      </c>
      <c r="FY62" s="3" t="s">
        <v>1259</v>
      </c>
      <c r="FZ62" s="3" t="s">
        <v>1259</v>
      </c>
      <c r="GA62" s="3" t="s">
        <v>1259</v>
      </c>
      <c r="GB62" s="3" t="s">
        <v>1259</v>
      </c>
      <c r="GC62" s="3" t="s">
        <v>1259</v>
      </c>
      <c r="GD62" s="3" t="s">
        <v>1259</v>
      </c>
      <c r="GE62" s="3" t="s">
        <v>1259</v>
      </c>
      <c r="GF62" s="3" t="s">
        <v>1259</v>
      </c>
      <c r="GG62" s="3" t="s">
        <v>1259</v>
      </c>
      <c r="GH62" s="3" t="s">
        <v>1259</v>
      </c>
      <c r="GI62" s="3" t="s">
        <v>1259</v>
      </c>
      <c r="GJ62" s="3" t="s">
        <v>1259</v>
      </c>
      <c r="GK62" s="3" t="s">
        <v>1259</v>
      </c>
      <c r="GL62" s="3" t="s">
        <v>1259</v>
      </c>
      <c r="GM62" s="3" t="s">
        <v>1259</v>
      </c>
      <c r="GN62" s="3" t="s">
        <v>1259</v>
      </c>
      <c r="GO62" s="3" t="s">
        <v>1259</v>
      </c>
      <c r="GP62" s="3" t="s">
        <v>1259</v>
      </c>
      <c r="GQ62" s="3" t="s">
        <v>1259</v>
      </c>
      <c r="GR62" s="3" t="s">
        <v>1259</v>
      </c>
      <c r="GS62" s="3" t="s">
        <v>1259</v>
      </c>
      <c r="GT62" s="3" t="s">
        <v>1259</v>
      </c>
      <c r="GU62" s="3" t="s">
        <v>1259</v>
      </c>
      <c r="GV62" s="3" t="s">
        <v>1259</v>
      </c>
      <c r="GW62" s="3" t="s">
        <v>1259</v>
      </c>
      <c r="GX62" s="3" t="s">
        <v>1259</v>
      </c>
      <c r="GY62" s="3" t="s">
        <v>1259</v>
      </c>
      <c r="GZ62" s="3" t="s">
        <v>1259</v>
      </c>
      <c r="HA62" s="3" t="s">
        <v>1259</v>
      </c>
      <c r="HB62" s="3" t="s">
        <v>1259</v>
      </c>
      <c r="HC62" s="3" t="s">
        <v>1259</v>
      </c>
      <c r="HD62" s="3" t="s">
        <v>1259</v>
      </c>
      <c r="HE62" s="3" t="s">
        <v>1259</v>
      </c>
      <c r="HF62" s="3" t="s">
        <v>1259</v>
      </c>
      <c r="HG62" s="3" t="s">
        <v>1259</v>
      </c>
      <c r="HH62" s="3" t="s">
        <v>1259</v>
      </c>
      <c r="HI62" s="3" t="s">
        <v>1259</v>
      </c>
      <c r="HJ62" s="3" t="s">
        <v>1259</v>
      </c>
      <c r="HK62" s="3" t="s">
        <v>1259</v>
      </c>
      <c r="HL62" s="3" t="s">
        <v>1259</v>
      </c>
      <c r="HM62" s="3" t="s">
        <v>1259</v>
      </c>
      <c r="HN62" s="3" t="s">
        <v>1259</v>
      </c>
      <c r="HO62" s="3" t="s">
        <v>1259</v>
      </c>
      <c r="HP62" s="3" t="s">
        <v>1259</v>
      </c>
      <c r="HQ62" s="3" t="s">
        <v>1259</v>
      </c>
      <c r="HR62" s="3" t="s">
        <v>1259</v>
      </c>
      <c r="HS62" s="3" t="s">
        <v>1259</v>
      </c>
    </row>
    <row r="63" spans="1:227" x14ac:dyDescent="0.25">
      <c r="A63" s="4">
        <v>25568</v>
      </c>
      <c r="B63" s="3" t="s">
        <v>1259</v>
      </c>
      <c r="C63" s="3" t="s">
        <v>1259</v>
      </c>
      <c r="D63" s="3" t="s">
        <v>1259</v>
      </c>
      <c r="E63" s="3" t="s">
        <v>1259</v>
      </c>
      <c r="F63" s="3" t="s">
        <v>1259</v>
      </c>
      <c r="G63" s="3" t="s">
        <v>1259</v>
      </c>
      <c r="H63" s="3" t="s">
        <v>1259</v>
      </c>
      <c r="I63" s="3" t="s">
        <v>1259</v>
      </c>
      <c r="J63" s="3" t="s">
        <v>1259</v>
      </c>
      <c r="K63" s="3" t="s">
        <v>1259</v>
      </c>
      <c r="L63" s="3" t="s">
        <v>1259</v>
      </c>
      <c r="M63" s="3" t="s">
        <v>1259</v>
      </c>
      <c r="N63" s="3" t="s">
        <v>1259</v>
      </c>
      <c r="O63" s="3" t="s">
        <v>1259</v>
      </c>
      <c r="P63" s="3" t="s">
        <v>1259</v>
      </c>
      <c r="Q63" s="3" t="s">
        <v>1259</v>
      </c>
      <c r="R63" s="3" t="s">
        <v>1259</v>
      </c>
      <c r="S63" s="3" t="s">
        <v>1259</v>
      </c>
      <c r="T63" s="3" t="s">
        <v>1259</v>
      </c>
      <c r="U63" s="3" t="s">
        <v>1259</v>
      </c>
      <c r="V63" s="3" t="s">
        <v>1259</v>
      </c>
      <c r="W63" s="3" t="s">
        <v>1259</v>
      </c>
      <c r="X63" s="3" t="s">
        <v>1259</v>
      </c>
      <c r="Y63" s="3" t="s">
        <v>1259</v>
      </c>
      <c r="Z63" s="3" t="s">
        <v>1259</v>
      </c>
      <c r="AA63" s="3" t="s">
        <v>1259</v>
      </c>
      <c r="AB63" s="3" t="s">
        <v>1259</v>
      </c>
      <c r="AC63" s="3" t="s">
        <v>1259</v>
      </c>
      <c r="AD63" s="3" t="s">
        <v>1259</v>
      </c>
      <c r="AE63" s="3" t="s">
        <v>1259</v>
      </c>
      <c r="AF63" s="3" t="s">
        <v>1259</v>
      </c>
      <c r="AG63" s="3" t="s">
        <v>1259</v>
      </c>
      <c r="AH63" s="3" t="s">
        <v>1259</v>
      </c>
      <c r="AI63" s="3" t="s">
        <v>1259</v>
      </c>
      <c r="AJ63" s="3" t="s">
        <v>1259</v>
      </c>
      <c r="AK63" s="3" t="s">
        <v>1259</v>
      </c>
      <c r="AL63" s="3" t="s">
        <v>1259</v>
      </c>
      <c r="AM63" s="3" t="s">
        <v>1259</v>
      </c>
      <c r="AN63" s="3" t="s">
        <v>1259</v>
      </c>
      <c r="AO63" s="3" t="s">
        <v>1259</v>
      </c>
      <c r="AP63" s="3" t="s">
        <v>1259</v>
      </c>
      <c r="AQ63" s="3" t="s">
        <v>1259</v>
      </c>
      <c r="AR63" s="3" t="s">
        <v>1259</v>
      </c>
      <c r="AS63" s="3" t="s">
        <v>1259</v>
      </c>
      <c r="AT63" s="3" t="s">
        <v>1259</v>
      </c>
      <c r="AU63" s="3" t="s">
        <v>1259</v>
      </c>
      <c r="AV63" s="3" t="s">
        <v>1259</v>
      </c>
      <c r="AW63" s="3" t="s">
        <v>1259</v>
      </c>
      <c r="AX63" s="3" t="s">
        <v>1259</v>
      </c>
      <c r="AY63" s="3" t="s">
        <v>1259</v>
      </c>
      <c r="AZ63" s="3" t="s">
        <v>1259</v>
      </c>
      <c r="BA63" s="3" t="s">
        <v>1259</v>
      </c>
      <c r="BB63" s="3" t="s">
        <v>1259</v>
      </c>
      <c r="BC63" s="3" t="s">
        <v>1259</v>
      </c>
      <c r="BD63" s="3" t="s">
        <v>1259</v>
      </c>
      <c r="BE63" s="3" t="s">
        <v>1259</v>
      </c>
      <c r="BF63" s="3" t="s">
        <v>1259</v>
      </c>
      <c r="BG63" s="3" t="s">
        <v>1259</v>
      </c>
      <c r="BH63" s="3" t="s">
        <v>1259</v>
      </c>
      <c r="BI63" s="3" t="s">
        <v>1259</v>
      </c>
      <c r="BJ63" s="3" t="s">
        <v>1259</v>
      </c>
      <c r="BK63" s="3" t="s">
        <v>1259</v>
      </c>
      <c r="BL63" s="3" t="s">
        <v>1259</v>
      </c>
      <c r="BM63" s="3" t="s">
        <v>1259</v>
      </c>
      <c r="BN63" s="3" t="s">
        <v>1259</v>
      </c>
      <c r="BO63" s="3" t="s">
        <v>1259</v>
      </c>
      <c r="BP63" s="3" t="s">
        <v>1259</v>
      </c>
      <c r="BQ63" s="3" t="s">
        <v>1259</v>
      </c>
      <c r="BR63" s="3" t="s">
        <v>1259</v>
      </c>
      <c r="BS63" s="3" t="s">
        <v>1259</v>
      </c>
      <c r="BT63" s="3" t="s">
        <v>1259</v>
      </c>
      <c r="BU63" s="3" t="s">
        <v>1259</v>
      </c>
      <c r="BV63" s="3" t="s">
        <v>1259</v>
      </c>
      <c r="BW63" s="3" t="s">
        <v>1259</v>
      </c>
      <c r="BX63" s="3" t="s">
        <v>1259</v>
      </c>
      <c r="BY63" s="3" t="s">
        <v>1259</v>
      </c>
      <c r="BZ63" s="3" t="s">
        <v>1259</v>
      </c>
      <c r="CA63" s="3" t="s">
        <v>1259</v>
      </c>
      <c r="CB63" s="3" t="s">
        <v>1259</v>
      </c>
      <c r="CC63" s="3" t="s">
        <v>1259</v>
      </c>
      <c r="CD63" s="3" t="s">
        <v>1259</v>
      </c>
      <c r="CE63" s="3" t="s">
        <v>1259</v>
      </c>
      <c r="CF63" s="3" t="s">
        <v>1259</v>
      </c>
      <c r="CG63" s="3" t="s">
        <v>1259</v>
      </c>
      <c r="CH63" s="3" t="s">
        <v>1259</v>
      </c>
      <c r="CI63" s="3" t="s">
        <v>1259</v>
      </c>
      <c r="CJ63" s="3" t="s">
        <v>1259</v>
      </c>
      <c r="CK63" s="3" t="s">
        <v>1259</v>
      </c>
      <c r="CL63" s="3" t="s">
        <v>1259</v>
      </c>
      <c r="CM63" s="3" t="s">
        <v>1259</v>
      </c>
      <c r="CN63" s="3" t="s">
        <v>1259</v>
      </c>
      <c r="CO63" s="3" t="s">
        <v>1259</v>
      </c>
      <c r="CP63" s="3" t="s">
        <v>1259</v>
      </c>
      <c r="CQ63" s="3" t="s">
        <v>1259</v>
      </c>
      <c r="CR63" s="3" t="s">
        <v>1259</v>
      </c>
      <c r="CS63" s="3" t="s">
        <v>1259</v>
      </c>
      <c r="CT63" s="3" t="s">
        <v>1259</v>
      </c>
      <c r="CU63" s="3" t="s">
        <v>1259</v>
      </c>
      <c r="CV63" s="3" t="s">
        <v>1259</v>
      </c>
      <c r="CW63" s="3" t="s">
        <v>1259</v>
      </c>
      <c r="CX63" s="3" t="s">
        <v>1259</v>
      </c>
      <c r="CY63" s="3" t="s">
        <v>1259</v>
      </c>
      <c r="CZ63" s="3" t="s">
        <v>1259</v>
      </c>
      <c r="DA63" s="3" t="s">
        <v>1259</v>
      </c>
      <c r="DB63" s="3" t="s">
        <v>1259</v>
      </c>
      <c r="DC63" s="3" t="s">
        <v>1259</v>
      </c>
      <c r="DD63" s="3" t="s">
        <v>1259</v>
      </c>
      <c r="DE63" s="3" t="s">
        <v>1259</v>
      </c>
      <c r="DF63" s="3" t="s">
        <v>1259</v>
      </c>
      <c r="DG63" s="3" t="s">
        <v>1259</v>
      </c>
      <c r="DH63" s="3" t="s">
        <v>1259</v>
      </c>
      <c r="DI63" s="3" t="s">
        <v>1259</v>
      </c>
      <c r="DJ63" s="3" t="s">
        <v>1259</v>
      </c>
      <c r="DK63" s="3" t="s">
        <v>1259</v>
      </c>
      <c r="DL63" s="3" t="s">
        <v>1259</v>
      </c>
      <c r="DM63" s="3" t="s">
        <v>1259</v>
      </c>
      <c r="DN63" s="3" t="s">
        <v>1259</v>
      </c>
      <c r="DO63" s="3" t="s">
        <v>1259</v>
      </c>
      <c r="DP63" s="3" t="s">
        <v>1259</v>
      </c>
      <c r="DQ63" s="3" t="s">
        <v>1259</v>
      </c>
      <c r="DR63" s="3" t="s">
        <v>1259</v>
      </c>
      <c r="DS63" s="3" t="s">
        <v>1259</v>
      </c>
      <c r="DT63" s="3" t="s">
        <v>1259</v>
      </c>
      <c r="DU63" s="3" t="s">
        <v>1259</v>
      </c>
      <c r="DV63" s="3" t="s">
        <v>1259</v>
      </c>
      <c r="DW63" s="3" t="s">
        <v>1259</v>
      </c>
      <c r="DX63" s="3" t="s">
        <v>1259</v>
      </c>
      <c r="DY63" s="3" t="s">
        <v>1259</v>
      </c>
      <c r="DZ63" s="3" t="s">
        <v>1259</v>
      </c>
      <c r="EA63" s="3" t="s">
        <v>1259</v>
      </c>
      <c r="EB63" s="3" t="s">
        <v>1259</v>
      </c>
      <c r="EC63" s="3" t="s">
        <v>1259</v>
      </c>
      <c r="ED63" s="3" t="s">
        <v>1259</v>
      </c>
      <c r="EE63" s="3" t="s">
        <v>1259</v>
      </c>
      <c r="EF63" s="3" t="s">
        <v>1259</v>
      </c>
      <c r="EG63" s="3" t="s">
        <v>1259</v>
      </c>
      <c r="EH63" s="3" t="s">
        <v>1259</v>
      </c>
      <c r="EI63" s="3" t="s">
        <v>1259</v>
      </c>
      <c r="EJ63" s="3" t="s">
        <v>1259</v>
      </c>
      <c r="EK63" s="3" t="s">
        <v>1259</v>
      </c>
      <c r="EL63" s="3" t="s">
        <v>1259</v>
      </c>
      <c r="EM63" s="3" t="s">
        <v>1259</v>
      </c>
      <c r="EN63" s="3" t="s">
        <v>1259</v>
      </c>
      <c r="EO63" s="3" t="s">
        <v>1259</v>
      </c>
      <c r="EP63" s="3" t="s">
        <v>1259</v>
      </c>
      <c r="EQ63" s="3" t="s">
        <v>1259</v>
      </c>
      <c r="ER63" s="3" t="s">
        <v>1259</v>
      </c>
      <c r="ES63" s="3" t="s">
        <v>1259</v>
      </c>
      <c r="ET63" s="3" t="s">
        <v>1259</v>
      </c>
      <c r="EU63" s="3" t="s">
        <v>1259</v>
      </c>
      <c r="EV63" s="3" t="s">
        <v>1259</v>
      </c>
      <c r="EW63" s="3" t="s">
        <v>1259</v>
      </c>
      <c r="EX63" s="3" t="s">
        <v>1259</v>
      </c>
      <c r="EY63" s="3" t="s">
        <v>1259</v>
      </c>
      <c r="EZ63" s="3" t="s">
        <v>1259</v>
      </c>
      <c r="FA63" s="3" t="s">
        <v>1259</v>
      </c>
      <c r="FB63" s="3" t="s">
        <v>1259</v>
      </c>
      <c r="FC63" s="3" t="s">
        <v>1259</v>
      </c>
      <c r="FD63" s="3" t="s">
        <v>1259</v>
      </c>
      <c r="FE63" s="3" t="s">
        <v>1259</v>
      </c>
      <c r="FF63" s="3" t="s">
        <v>1259</v>
      </c>
      <c r="FG63" s="3" t="s">
        <v>1259</v>
      </c>
      <c r="FH63" s="3" t="s">
        <v>1259</v>
      </c>
      <c r="FI63" s="3" t="s">
        <v>1259</v>
      </c>
      <c r="FJ63" s="3" t="s">
        <v>1259</v>
      </c>
      <c r="FK63" s="3" t="s">
        <v>1259</v>
      </c>
      <c r="FL63" s="3" t="s">
        <v>1259</v>
      </c>
      <c r="FM63" s="3" t="s">
        <v>1259</v>
      </c>
      <c r="FN63" s="3" t="s">
        <v>1259</v>
      </c>
      <c r="FO63" s="3" t="s">
        <v>1259</v>
      </c>
      <c r="FP63" s="3" t="s">
        <v>1259</v>
      </c>
      <c r="FQ63" s="3" t="s">
        <v>1259</v>
      </c>
      <c r="FR63" s="3" t="s">
        <v>1259</v>
      </c>
      <c r="FS63" s="3" t="s">
        <v>1259</v>
      </c>
      <c r="FT63" s="3" t="s">
        <v>1259</v>
      </c>
      <c r="FU63" s="3" t="s">
        <v>1259</v>
      </c>
      <c r="FV63" s="3" t="s">
        <v>1259</v>
      </c>
      <c r="FW63" s="3" t="s">
        <v>1259</v>
      </c>
      <c r="FX63" s="3" t="s">
        <v>1259</v>
      </c>
      <c r="FY63" s="3" t="s">
        <v>1259</v>
      </c>
      <c r="FZ63" s="3" t="s">
        <v>1259</v>
      </c>
      <c r="GA63" s="3" t="s">
        <v>1259</v>
      </c>
      <c r="GB63" s="3" t="s">
        <v>1259</v>
      </c>
      <c r="GC63" s="3" t="s">
        <v>1259</v>
      </c>
      <c r="GD63" s="3" t="s">
        <v>1259</v>
      </c>
      <c r="GE63" s="3" t="s">
        <v>1259</v>
      </c>
      <c r="GF63" s="3" t="s">
        <v>1259</v>
      </c>
      <c r="GG63" s="3" t="s">
        <v>1259</v>
      </c>
      <c r="GH63" s="3" t="s">
        <v>1259</v>
      </c>
      <c r="GI63" s="3" t="s">
        <v>1259</v>
      </c>
      <c r="GJ63" s="3" t="s">
        <v>1259</v>
      </c>
      <c r="GK63" s="3" t="s">
        <v>1259</v>
      </c>
      <c r="GL63" s="3" t="s">
        <v>1259</v>
      </c>
      <c r="GM63" s="3" t="s">
        <v>1259</v>
      </c>
      <c r="GN63" s="3" t="s">
        <v>1259</v>
      </c>
      <c r="GO63" s="3" t="s">
        <v>1259</v>
      </c>
      <c r="GP63" s="3" t="s">
        <v>1259</v>
      </c>
      <c r="GQ63" s="3" t="s">
        <v>1259</v>
      </c>
      <c r="GR63" s="3" t="s">
        <v>1259</v>
      </c>
      <c r="GS63" s="3" t="s">
        <v>1259</v>
      </c>
      <c r="GT63" s="3" t="s">
        <v>1259</v>
      </c>
      <c r="GU63" s="3" t="s">
        <v>1259</v>
      </c>
      <c r="GV63" s="3" t="s">
        <v>1259</v>
      </c>
      <c r="GW63" s="3" t="s">
        <v>1259</v>
      </c>
      <c r="GX63" s="3" t="s">
        <v>1259</v>
      </c>
      <c r="GY63" s="3" t="s">
        <v>1259</v>
      </c>
      <c r="GZ63" s="3" t="s">
        <v>1259</v>
      </c>
      <c r="HA63" s="3" t="s">
        <v>1259</v>
      </c>
      <c r="HB63" s="3" t="s">
        <v>1259</v>
      </c>
      <c r="HC63" s="3" t="s">
        <v>1259</v>
      </c>
      <c r="HD63" s="3" t="s">
        <v>1259</v>
      </c>
      <c r="HE63" s="3" t="s">
        <v>1259</v>
      </c>
      <c r="HF63" s="3" t="s">
        <v>1259</v>
      </c>
      <c r="HG63" s="3" t="s">
        <v>1259</v>
      </c>
      <c r="HH63" s="3" t="s">
        <v>1259</v>
      </c>
      <c r="HI63" s="3" t="s">
        <v>1259</v>
      </c>
      <c r="HJ63" s="3" t="s">
        <v>1259</v>
      </c>
      <c r="HK63" s="3" t="s">
        <v>1259</v>
      </c>
      <c r="HL63" s="3" t="s">
        <v>1259</v>
      </c>
      <c r="HM63" s="3" t="s">
        <v>1259</v>
      </c>
      <c r="HN63" s="3" t="s">
        <v>1259</v>
      </c>
      <c r="HO63" s="3" t="s">
        <v>1259</v>
      </c>
      <c r="HP63" s="3" t="s">
        <v>1259</v>
      </c>
      <c r="HQ63" s="3" t="s">
        <v>1259</v>
      </c>
      <c r="HR63" s="3" t="s">
        <v>1259</v>
      </c>
      <c r="HS63" s="3" t="s">
        <v>1259</v>
      </c>
    </row>
    <row r="64" spans="1:227" x14ac:dyDescent="0.25">
      <c r="A64" s="4">
        <v>25658</v>
      </c>
      <c r="B64" s="3" t="s">
        <v>1259</v>
      </c>
      <c r="C64" s="3" t="s">
        <v>1259</v>
      </c>
      <c r="D64" s="3" t="s">
        <v>1259</v>
      </c>
      <c r="E64" s="3" t="s">
        <v>1259</v>
      </c>
      <c r="F64" s="3" t="s">
        <v>1259</v>
      </c>
      <c r="G64" s="3" t="s">
        <v>1259</v>
      </c>
      <c r="H64" s="3" t="s">
        <v>1259</v>
      </c>
      <c r="I64" s="3" t="s">
        <v>1259</v>
      </c>
      <c r="J64" s="3" t="s">
        <v>1259</v>
      </c>
      <c r="K64" s="3" t="s">
        <v>1259</v>
      </c>
      <c r="L64" s="3" t="s">
        <v>1259</v>
      </c>
      <c r="M64" s="3" t="s">
        <v>1259</v>
      </c>
      <c r="N64" s="3" t="s">
        <v>1259</v>
      </c>
      <c r="O64" s="3" t="s">
        <v>1259</v>
      </c>
      <c r="P64" s="3" t="s">
        <v>1259</v>
      </c>
      <c r="Q64" s="3" t="s">
        <v>1259</v>
      </c>
      <c r="R64" s="3" t="s">
        <v>1259</v>
      </c>
      <c r="S64" s="3" t="s">
        <v>1259</v>
      </c>
      <c r="T64" s="3" t="s">
        <v>1259</v>
      </c>
      <c r="U64" s="3" t="s">
        <v>1259</v>
      </c>
      <c r="V64" s="3" t="s">
        <v>1259</v>
      </c>
      <c r="W64" s="3" t="s">
        <v>1259</v>
      </c>
      <c r="X64" s="3" t="s">
        <v>1259</v>
      </c>
      <c r="Y64" s="3" t="s">
        <v>1259</v>
      </c>
      <c r="Z64" s="3" t="s">
        <v>1259</v>
      </c>
      <c r="AA64" s="3" t="s">
        <v>1259</v>
      </c>
      <c r="AB64" s="3" t="s">
        <v>1259</v>
      </c>
      <c r="AC64" s="3" t="s">
        <v>1259</v>
      </c>
      <c r="AD64" s="3" t="s">
        <v>1259</v>
      </c>
      <c r="AE64" s="89">
        <v>100</v>
      </c>
      <c r="AF64" s="90">
        <v>100</v>
      </c>
      <c r="AG64" s="91">
        <v>100</v>
      </c>
      <c r="AH64" s="92">
        <v>100</v>
      </c>
      <c r="AI64" s="93">
        <v>100</v>
      </c>
      <c r="AJ64" s="3" t="s">
        <v>1259</v>
      </c>
      <c r="AK64" s="3" t="s">
        <v>1259</v>
      </c>
      <c r="AL64" s="3" t="s">
        <v>1259</v>
      </c>
      <c r="AM64" s="3" t="s">
        <v>1259</v>
      </c>
      <c r="AN64" s="3" t="s">
        <v>1259</v>
      </c>
      <c r="AO64" s="3" t="s">
        <v>1259</v>
      </c>
      <c r="AP64" s="3" t="s">
        <v>1259</v>
      </c>
      <c r="AQ64" s="3" t="s">
        <v>1259</v>
      </c>
      <c r="AR64" s="3" t="s">
        <v>1259</v>
      </c>
      <c r="AS64" s="3" t="s">
        <v>1259</v>
      </c>
      <c r="AT64" s="3" t="s">
        <v>1259</v>
      </c>
      <c r="AU64" s="3" t="s">
        <v>1259</v>
      </c>
      <c r="AV64" s="3" t="s">
        <v>1259</v>
      </c>
      <c r="AW64" s="3" t="s">
        <v>1259</v>
      </c>
      <c r="AX64" s="3" t="s">
        <v>1259</v>
      </c>
      <c r="AY64" s="3" t="s">
        <v>1259</v>
      </c>
      <c r="AZ64" s="3" t="s">
        <v>1259</v>
      </c>
      <c r="BA64" s="3" t="s">
        <v>1259</v>
      </c>
      <c r="BB64" s="3" t="s">
        <v>1259</v>
      </c>
      <c r="BC64" s="3" t="s">
        <v>1259</v>
      </c>
      <c r="BD64" s="3" t="s">
        <v>1259</v>
      </c>
      <c r="BE64" s="3" t="s">
        <v>1259</v>
      </c>
      <c r="BF64" s="3" t="s">
        <v>1259</v>
      </c>
      <c r="BG64" s="3" t="s">
        <v>1259</v>
      </c>
      <c r="BH64" s="3" t="s">
        <v>1259</v>
      </c>
      <c r="BI64" s="3" t="s">
        <v>1259</v>
      </c>
      <c r="BJ64" s="3" t="s">
        <v>1259</v>
      </c>
      <c r="BK64" s="3" t="s">
        <v>1259</v>
      </c>
      <c r="BL64" s="3" t="s">
        <v>1259</v>
      </c>
      <c r="BM64" s="3" t="s">
        <v>1259</v>
      </c>
      <c r="BN64" s="3" t="s">
        <v>1259</v>
      </c>
      <c r="BO64" s="3" t="s">
        <v>1259</v>
      </c>
      <c r="BP64" s="3" t="s">
        <v>1259</v>
      </c>
      <c r="BQ64" s="3" t="s">
        <v>1259</v>
      </c>
      <c r="BR64" s="3" t="s">
        <v>1259</v>
      </c>
      <c r="BS64" s="3" t="s">
        <v>1259</v>
      </c>
      <c r="BT64" s="3" t="s">
        <v>1259</v>
      </c>
      <c r="BU64" s="3" t="s">
        <v>1259</v>
      </c>
      <c r="BV64" s="3" t="s">
        <v>1259</v>
      </c>
      <c r="BW64" s="3" t="s">
        <v>1259</v>
      </c>
      <c r="BX64" s="3" t="s">
        <v>1259</v>
      </c>
      <c r="BY64" s="3" t="s">
        <v>1259</v>
      </c>
      <c r="BZ64" s="3" t="s">
        <v>1259</v>
      </c>
      <c r="CA64" s="3" t="s">
        <v>1259</v>
      </c>
      <c r="CB64" s="3" t="s">
        <v>1259</v>
      </c>
      <c r="CC64" s="3" t="s">
        <v>1259</v>
      </c>
      <c r="CD64" s="3" t="s">
        <v>1259</v>
      </c>
      <c r="CE64" s="3" t="s">
        <v>1259</v>
      </c>
      <c r="CF64" s="3" t="s">
        <v>1259</v>
      </c>
      <c r="CG64" s="3" t="s">
        <v>1259</v>
      </c>
      <c r="CH64" s="3" t="s">
        <v>1259</v>
      </c>
      <c r="CI64" s="3" t="s">
        <v>1259</v>
      </c>
      <c r="CJ64" s="3" t="s">
        <v>1259</v>
      </c>
      <c r="CK64" s="3" t="s">
        <v>1259</v>
      </c>
      <c r="CL64" s="3" t="s">
        <v>1259</v>
      </c>
      <c r="CM64" s="3" t="s">
        <v>1259</v>
      </c>
      <c r="CN64" s="3" t="s">
        <v>1259</v>
      </c>
      <c r="CO64" s="3" t="s">
        <v>1259</v>
      </c>
      <c r="CP64" s="3" t="s">
        <v>1259</v>
      </c>
      <c r="CQ64" s="3" t="s">
        <v>1259</v>
      </c>
      <c r="CR64" s="3" t="s">
        <v>1259</v>
      </c>
      <c r="CS64" s="3" t="s">
        <v>1259</v>
      </c>
      <c r="CT64" s="3" t="s">
        <v>1259</v>
      </c>
      <c r="CU64" s="3" t="s">
        <v>1259</v>
      </c>
      <c r="CV64" s="3" t="s">
        <v>1259</v>
      </c>
      <c r="CW64" s="3" t="s">
        <v>1259</v>
      </c>
      <c r="CX64" s="3" t="s">
        <v>1259</v>
      </c>
      <c r="CY64" s="3" t="s">
        <v>1259</v>
      </c>
      <c r="CZ64" s="3" t="s">
        <v>1259</v>
      </c>
      <c r="DA64" s="3" t="s">
        <v>1259</v>
      </c>
      <c r="DB64" s="3" t="s">
        <v>1259</v>
      </c>
      <c r="DC64" s="3" t="s">
        <v>1259</v>
      </c>
      <c r="DD64" s="3" t="s">
        <v>1259</v>
      </c>
      <c r="DE64" s="3" t="s">
        <v>1259</v>
      </c>
      <c r="DF64" s="3" t="s">
        <v>1259</v>
      </c>
      <c r="DG64" s="3" t="s">
        <v>1259</v>
      </c>
      <c r="DH64" s="3" t="s">
        <v>1259</v>
      </c>
      <c r="DI64" s="3" t="s">
        <v>1259</v>
      </c>
      <c r="DJ64" s="3" t="s">
        <v>1259</v>
      </c>
      <c r="DK64" s="3" t="s">
        <v>1259</v>
      </c>
      <c r="DL64" s="3" t="s">
        <v>1259</v>
      </c>
      <c r="DM64" s="3" t="s">
        <v>1259</v>
      </c>
      <c r="DN64" s="3" t="s">
        <v>1259</v>
      </c>
      <c r="DO64" s="3" t="s">
        <v>1259</v>
      </c>
      <c r="DP64" s="3" t="s">
        <v>1259</v>
      </c>
      <c r="DQ64" s="3" t="s">
        <v>1259</v>
      </c>
      <c r="DR64" s="3" t="s">
        <v>1259</v>
      </c>
      <c r="DS64" s="3" t="s">
        <v>1259</v>
      </c>
      <c r="DT64" s="3" t="s">
        <v>1259</v>
      </c>
      <c r="DU64" s="3" t="s">
        <v>1259</v>
      </c>
      <c r="DV64" s="3" t="s">
        <v>1259</v>
      </c>
      <c r="DW64" s="3" t="s">
        <v>1259</v>
      </c>
      <c r="DX64" s="3" t="s">
        <v>1259</v>
      </c>
      <c r="DY64" s="3" t="s">
        <v>1259</v>
      </c>
      <c r="DZ64" s="3" t="s">
        <v>1259</v>
      </c>
      <c r="EA64" s="3" t="s">
        <v>1259</v>
      </c>
      <c r="EB64" s="3" t="s">
        <v>1259</v>
      </c>
      <c r="EC64" s="3" t="s">
        <v>1259</v>
      </c>
      <c r="ED64" s="3" t="s">
        <v>1259</v>
      </c>
      <c r="EE64" s="3" t="s">
        <v>1259</v>
      </c>
      <c r="EF64" s="3" t="s">
        <v>1259</v>
      </c>
      <c r="EG64" s="3" t="s">
        <v>1259</v>
      </c>
      <c r="EH64" s="3" t="s">
        <v>1259</v>
      </c>
      <c r="EI64" s="3" t="s">
        <v>1259</v>
      </c>
      <c r="EJ64" s="3" t="s">
        <v>1259</v>
      </c>
      <c r="EK64" s="3" t="s">
        <v>1259</v>
      </c>
      <c r="EL64" s="3" t="s">
        <v>1259</v>
      </c>
      <c r="EM64" s="3" t="s">
        <v>1259</v>
      </c>
      <c r="EN64" s="3" t="s">
        <v>1259</v>
      </c>
      <c r="EO64" s="3" t="s">
        <v>1259</v>
      </c>
      <c r="EP64" s="204">
        <v>19.5</v>
      </c>
      <c r="EQ64" s="205">
        <v>43.1</v>
      </c>
      <c r="ER64" s="206">
        <v>21.5</v>
      </c>
      <c r="ES64" s="207">
        <v>42.9</v>
      </c>
      <c r="ET64" s="3" t="s">
        <v>1259</v>
      </c>
      <c r="EU64" s="3" t="s">
        <v>1259</v>
      </c>
      <c r="EV64" s="3" t="s">
        <v>1259</v>
      </c>
      <c r="EW64" s="3" t="s">
        <v>1259</v>
      </c>
      <c r="EX64" s="3" t="s">
        <v>1259</v>
      </c>
      <c r="EY64" s="3" t="s">
        <v>1259</v>
      </c>
      <c r="EZ64" s="3" t="s">
        <v>1259</v>
      </c>
      <c r="FA64" s="3" t="s">
        <v>1259</v>
      </c>
      <c r="FB64" s="3" t="s">
        <v>1259</v>
      </c>
      <c r="FC64" s="3" t="s">
        <v>1259</v>
      </c>
      <c r="FD64" s="3" t="s">
        <v>1259</v>
      </c>
      <c r="FE64" s="3" t="s">
        <v>1259</v>
      </c>
      <c r="FF64" s="3" t="s">
        <v>1259</v>
      </c>
      <c r="FG64" s="3" t="s">
        <v>1259</v>
      </c>
      <c r="FH64" s="3" t="s">
        <v>1259</v>
      </c>
      <c r="FI64" s="3" t="s">
        <v>1259</v>
      </c>
      <c r="FJ64" s="3" t="s">
        <v>1259</v>
      </c>
      <c r="FK64" s="3" t="s">
        <v>1259</v>
      </c>
      <c r="FL64" s="3" t="s">
        <v>1259</v>
      </c>
      <c r="FM64" s="3" t="s">
        <v>1259</v>
      </c>
      <c r="FN64" s="3" t="s">
        <v>1259</v>
      </c>
      <c r="FO64" s="3" t="s">
        <v>1259</v>
      </c>
      <c r="FP64" s="3" t="s">
        <v>1259</v>
      </c>
      <c r="FQ64" s="3" t="s">
        <v>1259</v>
      </c>
      <c r="FR64" s="3" t="s">
        <v>1259</v>
      </c>
      <c r="FS64" s="3" t="s">
        <v>1259</v>
      </c>
      <c r="FT64" s="3" t="s">
        <v>1259</v>
      </c>
      <c r="FU64" s="3" t="s">
        <v>1259</v>
      </c>
      <c r="FV64" s="3" t="s">
        <v>1259</v>
      </c>
      <c r="FW64" s="3" t="s">
        <v>1259</v>
      </c>
      <c r="FX64" s="3" t="s">
        <v>1259</v>
      </c>
      <c r="FY64" s="3" t="s">
        <v>1259</v>
      </c>
      <c r="FZ64" s="3" t="s">
        <v>1259</v>
      </c>
      <c r="GA64" s="3" t="s">
        <v>1259</v>
      </c>
      <c r="GB64" s="3" t="s">
        <v>1259</v>
      </c>
      <c r="GC64" s="3" t="s">
        <v>1259</v>
      </c>
      <c r="GD64" s="3" t="s">
        <v>1259</v>
      </c>
      <c r="GE64" s="3" t="s">
        <v>1259</v>
      </c>
      <c r="GF64" s="3" t="s">
        <v>1259</v>
      </c>
      <c r="GG64" s="3" t="s">
        <v>1259</v>
      </c>
      <c r="GH64" s="3" t="s">
        <v>1259</v>
      </c>
      <c r="GI64" s="3" t="s">
        <v>1259</v>
      </c>
      <c r="GJ64" s="3" t="s">
        <v>1259</v>
      </c>
      <c r="GK64" s="3" t="s">
        <v>1259</v>
      </c>
      <c r="GL64" s="3" t="s">
        <v>1259</v>
      </c>
      <c r="GM64" s="3" t="s">
        <v>1259</v>
      </c>
      <c r="GN64" s="3" t="s">
        <v>1259</v>
      </c>
      <c r="GO64" s="3" t="s">
        <v>1259</v>
      </c>
      <c r="GP64" s="3" t="s">
        <v>1259</v>
      </c>
      <c r="GQ64" s="3" t="s">
        <v>1259</v>
      </c>
      <c r="GR64" s="3" t="s">
        <v>1259</v>
      </c>
      <c r="GS64" s="3" t="s">
        <v>1259</v>
      </c>
      <c r="GT64" s="3" t="s">
        <v>1259</v>
      </c>
      <c r="GU64" s="3" t="s">
        <v>1259</v>
      </c>
      <c r="GV64" s="3" t="s">
        <v>1259</v>
      </c>
      <c r="GW64" s="3" t="s">
        <v>1259</v>
      </c>
      <c r="GX64" s="3" t="s">
        <v>1259</v>
      </c>
      <c r="GY64" s="3" t="s">
        <v>1259</v>
      </c>
      <c r="GZ64" s="3" t="s">
        <v>1259</v>
      </c>
      <c r="HA64" s="3" t="s">
        <v>1259</v>
      </c>
      <c r="HB64" s="3" t="s">
        <v>1259</v>
      </c>
      <c r="HC64" s="3" t="s">
        <v>1259</v>
      </c>
      <c r="HD64" s="3" t="s">
        <v>1259</v>
      </c>
      <c r="HE64" s="3" t="s">
        <v>1259</v>
      </c>
      <c r="HF64" s="3" t="s">
        <v>1259</v>
      </c>
      <c r="HG64" s="3" t="s">
        <v>1259</v>
      </c>
      <c r="HH64" s="3" t="s">
        <v>1259</v>
      </c>
      <c r="HI64" s="3" t="s">
        <v>1259</v>
      </c>
      <c r="HJ64" s="3" t="s">
        <v>1259</v>
      </c>
      <c r="HK64" s="3" t="s">
        <v>1259</v>
      </c>
      <c r="HL64" s="3" t="s">
        <v>1259</v>
      </c>
      <c r="HM64" s="3" t="s">
        <v>1259</v>
      </c>
      <c r="HN64" s="3" t="s">
        <v>1259</v>
      </c>
      <c r="HO64" s="3" t="s">
        <v>1259</v>
      </c>
      <c r="HP64" s="3" t="s">
        <v>1259</v>
      </c>
      <c r="HQ64" s="3" t="s">
        <v>1259</v>
      </c>
      <c r="HR64" s="3" t="s">
        <v>1259</v>
      </c>
      <c r="HS64" s="3" t="s">
        <v>1259</v>
      </c>
    </row>
    <row r="65" spans="1:227" x14ac:dyDescent="0.25">
      <c r="A65" s="4">
        <v>25749</v>
      </c>
      <c r="B65" s="3" t="s">
        <v>1259</v>
      </c>
      <c r="C65" s="3" t="s">
        <v>1259</v>
      </c>
      <c r="D65" s="3" t="s">
        <v>1259</v>
      </c>
      <c r="E65" s="3" t="s">
        <v>1259</v>
      </c>
      <c r="F65" s="3" t="s">
        <v>1259</v>
      </c>
      <c r="G65" s="3" t="s">
        <v>1259</v>
      </c>
      <c r="H65" s="3" t="s">
        <v>1259</v>
      </c>
      <c r="I65" s="3" t="s">
        <v>1259</v>
      </c>
      <c r="J65" s="3" t="s">
        <v>1259</v>
      </c>
      <c r="K65" s="3" t="s">
        <v>1259</v>
      </c>
      <c r="L65" s="3" t="s">
        <v>1259</v>
      </c>
      <c r="M65" s="3" t="s">
        <v>1259</v>
      </c>
      <c r="N65" s="3" t="s">
        <v>1259</v>
      </c>
      <c r="O65" s="3" t="s">
        <v>1259</v>
      </c>
      <c r="P65" s="3" t="s">
        <v>1259</v>
      </c>
      <c r="Q65" s="3" t="s">
        <v>1259</v>
      </c>
      <c r="R65" s="3" t="s">
        <v>1259</v>
      </c>
      <c r="S65" s="3" t="s">
        <v>1259</v>
      </c>
      <c r="T65" s="3" t="s">
        <v>1259</v>
      </c>
      <c r="U65" s="3" t="s">
        <v>1259</v>
      </c>
      <c r="V65" s="3" t="s">
        <v>1259</v>
      </c>
      <c r="W65" s="3" t="s">
        <v>1259</v>
      </c>
      <c r="X65" s="3" t="s">
        <v>1259</v>
      </c>
      <c r="Y65" s="3" t="s">
        <v>1259</v>
      </c>
      <c r="Z65" s="3" t="s">
        <v>1259</v>
      </c>
      <c r="AA65" s="3" t="s">
        <v>1259</v>
      </c>
      <c r="AB65" s="3" t="s">
        <v>1259</v>
      </c>
      <c r="AC65" s="3" t="s">
        <v>1259</v>
      </c>
      <c r="AD65" s="3" t="s">
        <v>1259</v>
      </c>
      <c r="AE65" s="89">
        <v>100.77</v>
      </c>
      <c r="AF65" s="90">
        <v>98.05</v>
      </c>
      <c r="AG65" s="91">
        <v>93.43</v>
      </c>
      <c r="AH65" s="92">
        <v>99.77</v>
      </c>
      <c r="AI65" s="93">
        <v>103.8</v>
      </c>
      <c r="AJ65" s="3" t="s">
        <v>1259</v>
      </c>
      <c r="AK65" s="3" t="s">
        <v>1259</v>
      </c>
      <c r="AL65" s="3" t="s">
        <v>1259</v>
      </c>
      <c r="AM65" s="3" t="s">
        <v>1259</v>
      </c>
      <c r="AN65" s="3" t="s">
        <v>1259</v>
      </c>
      <c r="AO65" s="3" t="s">
        <v>1259</v>
      </c>
      <c r="AP65" s="3" t="s">
        <v>1259</v>
      </c>
      <c r="AQ65" s="3" t="s">
        <v>1259</v>
      </c>
      <c r="AR65" s="3" t="s">
        <v>1259</v>
      </c>
      <c r="AS65" s="3" t="s">
        <v>1259</v>
      </c>
      <c r="AT65" s="3" t="s">
        <v>1259</v>
      </c>
      <c r="AU65" s="3" t="s">
        <v>1259</v>
      </c>
      <c r="AV65" s="3" t="s">
        <v>1259</v>
      </c>
      <c r="AW65" s="3" t="s">
        <v>1259</v>
      </c>
      <c r="AX65" s="3" t="s">
        <v>1259</v>
      </c>
      <c r="AY65" s="3" t="s">
        <v>1259</v>
      </c>
      <c r="AZ65" s="3" t="s">
        <v>1259</v>
      </c>
      <c r="BA65" s="3" t="s">
        <v>1259</v>
      </c>
      <c r="BB65" s="3" t="s">
        <v>1259</v>
      </c>
      <c r="BC65" s="3" t="s">
        <v>1259</v>
      </c>
      <c r="BD65" s="3" t="s">
        <v>1259</v>
      </c>
      <c r="BE65" s="3" t="s">
        <v>1259</v>
      </c>
      <c r="BF65" s="3" t="s">
        <v>1259</v>
      </c>
      <c r="BG65" s="3" t="s">
        <v>1259</v>
      </c>
      <c r="BH65" s="3" t="s">
        <v>1259</v>
      </c>
      <c r="BI65" s="3" t="s">
        <v>1259</v>
      </c>
      <c r="BJ65" s="3" t="s">
        <v>1259</v>
      </c>
      <c r="BK65" s="3" t="s">
        <v>1259</v>
      </c>
      <c r="BL65" s="3" t="s">
        <v>1259</v>
      </c>
      <c r="BM65" s="3" t="s">
        <v>1259</v>
      </c>
      <c r="BN65" s="3" t="s">
        <v>1259</v>
      </c>
      <c r="BO65" s="3" t="s">
        <v>1259</v>
      </c>
      <c r="BP65" s="3" t="s">
        <v>1259</v>
      </c>
      <c r="BQ65" s="3" t="s">
        <v>1259</v>
      </c>
      <c r="BR65" s="3" t="s">
        <v>1259</v>
      </c>
      <c r="BS65" s="3" t="s">
        <v>1259</v>
      </c>
      <c r="BT65" s="3" t="s">
        <v>1259</v>
      </c>
      <c r="BU65" s="3" t="s">
        <v>1259</v>
      </c>
      <c r="BV65" s="3" t="s">
        <v>1259</v>
      </c>
      <c r="BW65" s="3" t="s">
        <v>1259</v>
      </c>
      <c r="BX65" s="3" t="s">
        <v>1259</v>
      </c>
      <c r="BY65" s="3" t="s">
        <v>1259</v>
      </c>
      <c r="BZ65" s="3" t="s">
        <v>1259</v>
      </c>
      <c r="CA65" s="3" t="s">
        <v>1259</v>
      </c>
      <c r="CB65" s="3" t="s">
        <v>1259</v>
      </c>
      <c r="CC65" s="3" t="s">
        <v>1259</v>
      </c>
      <c r="CD65" s="3" t="s">
        <v>1259</v>
      </c>
      <c r="CE65" s="3" t="s">
        <v>1259</v>
      </c>
      <c r="CF65" s="3" t="s">
        <v>1259</v>
      </c>
      <c r="CG65" s="3" t="s">
        <v>1259</v>
      </c>
      <c r="CH65" s="3" t="s">
        <v>1259</v>
      </c>
      <c r="CI65" s="3" t="s">
        <v>1259</v>
      </c>
      <c r="CJ65" s="3" t="s">
        <v>1259</v>
      </c>
      <c r="CK65" s="3" t="s">
        <v>1259</v>
      </c>
      <c r="CL65" s="3" t="s">
        <v>1259</v>
      </c>
      <c r="CM65" s="3" t="s">
        <v>1259</v>
      </c>
      <c r="CN65" s="3" t="s">
        <v>1259</v>
      </c>
      <c r="CO65" s="3" t="s">
        <v>1259</v>
      </c>
      <c r="CP65" s="3" t="s">
        <v>1259</v>
      </c>
      <c r="CQ65" s="3" t="s">
        <v>1259</v>
      </c>
      <c r="CR65" s="3" t="s">
        <v>1259</v>
      </c>
      <c r="CS65" s="3" t="s">
        <v>1259</v>
      </c>
      <c r="CT65" s="3" t="s">
        <v>1259</v>
      </c>
      <c r="CU65" s="3" t="s">
        <v>1259</v>
      </c>
      <c r="CV65" s="3" t="s">
        <v>1259</v>
      </c>
      <c r="CW65" s="3" t="s">
        <v>1259</v>
      </c>
      <c r="CX65" s="3" t="s">
        <v>1259</v>
      </c>
      <c r="CY65" s="3" t="s">
        <v>1259</v>
      </c>
      <c r="CZ65" s="3" t="s">
        <v>1259</v>
      </c>
      <c r="DA65" s="3" t="s">
        <v>1259</v>
      </c>
      <c r="DB65" s="3" t="s">
        <v>1259</v>
      </c>
      <c r="DC65" s="3" t="s">
        <v>1259</v>
      </c>
      <c r="DD65" s="3" t="s">
        <v>1259</v>
      </c>
      <c r="DE65" s="3" t="s">
        <v>1259</v>
      </c>
      <c r="DF65" s="3" t="s">
        <v>1259</v>
      </c>
      <c r="DG65" s="3" t="s">
        <v>1259</v>
      </c>
      <c r="DH65" s="3" t="s">
        <v>1259</v>
      </c>
      <c r="DI65" s="3" t="s">
        <v>1259</v>
      </c>
      <c r="DJ65" s="3" t="s">
        <v>1259</v>
      </c>
      <c r="DK65" s="3" t="s">
        <v>1259</v>
      </c>
      <c r="DL65" s="3" t="s">
        <v>1259</v>
      </c>
      <c r="DM65" s="3" t="s">
        <v>1259</v>
      </c>
      <c r="DN65" s="3" t="s">
        <v>1259</v>
      </c>
      <c r="DO65" s="3" t="s">
        <v>1259</v>
      </c>
      <c r="DP65" s="3" t="s">
        <v>1259</v>
      </c>
      <c r="DQ65" s="3" t="s">
        <v>1259</v>
      </c>
      <c r="DR65" s="3" t="s">
        <v>1259</v>
      </c>
      <c r="DS65" s="3" t="s">
        <v>1259</v>
      </c>
      <c r="DT65" s="3" t="s">
        <v>1259</v>
      </c>
      <c r="DU65" s="3" t="s">
        <v>1259</v>
      </c>
      <c r="DV65" s="3" t="s">
        <v>1259</v>
      </c>
      <c r="DW65" s="3" t="s">
        <v>1259</v>
      </c>
      <c r="DX65" s="3" t="s">
        <v>1259</v>
      </c>
      <c r="DY65" s="3" t="s">
        <v>1259</v>
      </c>
      <c r="DZ65" s="3" t="s">
        <v>1259</v>
      </c>
      <c r="EA65" s="3" t="s">
        <v>1259</v>
      </c>
      <c r="EB65" s="3" t="s">
        <v>1259</v>
      </c>
      <c r="EC65" s="3" t="s">
        <v>1259</v>
      </c>
      <c r="ED65" s="3" t="s">
        <v>1259</v>
      </c>
      <c r="EE65" s="3" t="s">
        <v>1259</v>
      </c>
      <c r="EF65" s="3" t="s">
        <v>1259</v>
      </c>
      <c r="EG65" s="3" t="s">
        <v>1259</v>
      </c>
      <c r="EH65" s="3" t="s">
        <v>1259</v>
      </c>
      <c r="EI65" s="3" t="s">
        <v>1259</v>
      </c>
      <c r="EJ65" s="3" t="s">
        <v>1259</v>
      </c>
      <c r="EK65" s="3" t="s">
        <v>1259</v>
      </c>
      <c r="EL65" s="3" t="s">
        <v>1259</v>
      </c>
      <c r="EM65" s="3" t="s">
        <v>1259</v>
      </c>
      <c r="EN65" s="3" t="s">
        <v>1259</v>
      </c>
      <c r="EO65" s="3" t="s">
        <v>1259</v>
      </c>
      <c r="EP65" s="3" t="s">
        <v>1259</v>
      </c>
      <c r="EQ65" s="3" t="s">
        <v>1259</v>
      </c>
      <c r="ER65" s="3" t="s">
        <v>1259</v>
      </c>
      <c r="ES65" s="3" t="s">
        <v>1259</v>
      </c>
      <c r="ET65" s="3" t="s">
        <v>1259</v>
      </c>
      <c r="EU65" s="3" t="s">
        <v>1259</v>
      </c>
      <c r="EV65" s="3" t="s">
        <v>1259</v>
      </c>
      <c r="EW65" s="3" t="s">
        <v>1259</v>
      </c>
      <c r="EX65" s="3" t="s">
        <v>1259</v>
      </c>
      <c r="EY65" s="3" t="s">
        <v>1259</v>
      </c>
      <c r="EZ65" s="3" t="s">
        <v>1259</v>
      </c>
      <c r="FA65" s="3" t="s">
        <v>1259</v>
      </c>
      <c r="FB65" s="3" t="s">
        <v>1259</v>
      </c>
      <c r="FC65" s="3" t="s">
        <v>1259</v>
      </c>
      <c r="FD65" s="3" t="s">
        <v>1259</v>
      </c>
      <c r="FE65" s="3" t="s">
        <v>1259</v>
      </c>
      <c r="FF65" s="3" t="s">
        <v>1259</v>
      </c>
      <c r="FG65" s="3" t="s">
        <v>1259</v>
      </c>
      <c r="FH65" s="3" t="s">
        <v>1259</v>
      </c>
      <c r="FI65" s="3" t="s">
        <v>1259</v>
      </c>
      <c r="FJ65" s="3" t="s">
        <v>1259</v>
      </c>
      <c r="FK65" s="3" t="s">
        <v>1259</v>
      </c>
      <c r="FL65" s="3" t="s">
        <v>1259</v>
      </c>
      <c r="FM65" s="3" t="s">
        <v>1259</v>
      </c>
      <c r="FN65" s="3" t="s">
        <v>1259</v>
      </c>
      <c r="FO65" s="3" t="s">
        <v>1259</v>
      </c>
      <c r="FP65" s="3" t="s">
        <v>1259</v>
      </c>
      <c r="FQ65" s="3" t="s">
        <v>1259</v>
      </c>
      <c r="FR65" s="3" t="s">
        <v>1259</v>
      </c>
      <c r="FS65" s="3" t="s">
        <v>1259</v>
      </c>
      <c r="FT65" s="3" t="s">
        <v>1259</v>
      </c>
      <c r="FU65" s="3" t="s">
        <v>1259</v>
      </c>
      <c r="FV65" s="3" t="s">
        <v>1259</v>
      </c>
      <c r="FW65" s="3" t="s">
        <v>1259</v>
      </c>
      <c r="FX65" s="3" t="s">
        <v>1259</v>
      </c>
      <c r="FY65" s="3" t="s">
        <v>1259</v>
      </c>
      <c r="FZ65" s="3" t="s">
        <v>1259</v>
      </c>
      <c r="GA65" s="3" t="s">
        <v>1259</v>
      </c>
      <c r="GB65" s="3" t="s">
        <v>1259</v>
      </c>
      <c r="GC65" s="3" t="s">
        <v>1259</v>
      </c>
      <c r="GD65" s="3" t="s">
        <v>1259</v>
      </c>
      <c r="GE65" s="3" t="s">
        <v>1259</v>
      </c>
      <c r="GF65" s="3" t="s">
        <v>1259</v>
      </c>
      <c r="GG65" s="3" t="s">
        <v>1259</v>
      </c>
      <c r="GH65" s="3" t="s">
        <v>1259</v>
      </c>
      <c r="GI65" s="3" t="s">
        <v>1259</v>
      </c>
      <c r="GJ65" s="3" t="s">
        <v>1259</v>
      </c>
      <c r="GK65" s="3" t="s">
        <v>1259</v>
      </c>
      <c r="GL65" s="3" t="s">
        <v>1259</v>
      </c>
      <c r="GM65" s="3" t="s">
        <v>1259</v>
      </c>
      <c r="GN65" s="3" t="s">
        <v>1259</v>
      </c>
      <c r="GO65" s="3" t="s">
        <v>1259</v>
      </c>
      <c r="GP65" s="3" t="s">
        <v>1259</v>
      </c>
      <c r="GQ65" s="3" t="s">
        <v>1259</v>
      </c>
      <c r="GR65" s="3" t="s">
        <v>1259</v>
      </c>
      <c r="GS65" s="3" t="s">
        <v>1259</v>
      </c>
      <c r="GT65" s="3" t="s">
        <v>1259</v>
      </c>
      <c r="GU65" s="3" t="s">
        <v>1259</v>
      </c>
      <c r="GV65" s="3" t="s">
        <v>1259</v>
      </c>
      <c r="GW65" s="3" t="s">
        <v>1259</v>
      </c>
      <c r="GX65" s="3" t="s">
        <v>1259</v>
      </c>
      <c r="GY65" s="3" t="s">
        <v>1259</v>
      </c>
      <c r="GZ65" s="3" t="s">
        <v>1259</v>
      </c>
      <c r="HA65" s="3" t="s">
        <v>1259</v>
      </c>
      <c r="HB65" s="3" t="s">
        <v>1259</v>
      </c>
      <c r="HC65" s="3" t="s">
        <v>1259</v>
      </c>
      <c r="HD65" s="3" t="s">
        <v>1259</v>
      </c>
      <c r="HE65" s="3" t="s">
        <v>1259</v>
      </c>
      <c r="HF65" s="3" t="s">
        <v>1259</v>
      </c>
      <c r="HG65" s="3" t="s">
        <v>1259</v>
      </c>
      <c r="HH65" s="3" t="s">
        <v>1259</v>
      </c>
      <c r="HI65" s="3" t="s">
        <v>1259</v>
      </c>
      <c r="HJ65" s="3" t="s">
        <v>1259</v>
      </c>
      <c r="HK65" s="3" t="s">
        <v>1259</v>
      </c>
      <c r="HL65" s="3" t="s">
        <v>1259</v>
      </c>
      <c r="HM65" s="3" t="s">
        <v>1259</v>
      </c>
      <c r="HN65" s="3" t="s">
        <v>1259</v>
      </c>
      <c r="HO65" s="3" t="s">
        <v>1259</v>
      </c>
      <c r="HP65" s="3" t="s">
        <v>1259</v>
      </c>
      <c r="HQ65" s="3" t="s">
        <v>1259</v>
      </c>
      <c r="HR65" s="3" t="s">
        <v>1259</v>
      </c>
      <c r="HS65" s="3" t="s">
        <v>1259</v>
      </c>
    </row>
    <row r="66" spans="1:227" x14ac:dyDescent="0.25">
      <c r="A66" s="4">
        <v>25841</v>
      </c>
      <c r="B66" s="3" t="s">
        <v>1259</v>
      </c>
      <c r="C66" s="3" t="s">
        <v>1259</v>
      </c>
      <c r="D66" s="3" t="s">
        <v>1259</v>
      </c>
      <c r="E66" s="3" t="s">
        <v>1259</v>
      </c>
      <c r="F66" s="3" t="s">
        <v>1259</v>
      </c>
      <c r="G66" s="3" t="s">
        <v>1259</v>
      </c>
      <c r="H66" s="3" t="s">
        <v>1259</v>
      </c>
      <c r="I66" s="3" t="s">
        <v>1259</v>
      </c>
      <c r="J66" s="3" t="s">
        <v>1259</v>
      </c>
      <c r="K66" s="3" t="s">
        <v>1259</v>
      </c>
      <c r="L66" s="3" t="s">
        <v>1259</v>
      </c>
      <c r="M66" s="3" t="s">
        <v>1259</v>
      </c>
      <c r="N66" s="3" t="s">
        <v>1259</v>
      </c>
      <c r="O66" s="3" t="s">
        <v>1259</v>
      </c>
      <c r="P66" s="3" t="s">
        <v>1259</v>
      </c>
      <c r="Q66" s="3" t="s">
        <v>1259</v>
      </c>
      <c r="R66" s="3" t="s">
        <v>1259</v>
      </c>
      <c r="S66" s="3" t="s">
        <v>1259</v>
      </c>
      <c r="T66" s="3" t="s">
        <v>1259</v>
      </c>
      <c r="U66" s="3" t="s">
        <v>1259</v>
      </c>
      <c r="V66" s="3" t="s">
        <v>1259</v>
      </c>
      <c r="W66" s="3" t="s">
        <v>1259</v>
      </c>
      <c r="X66" s="3" t="s">
        <v>1259</v>
      </c>
      <c r="Y66" s="3" t="s">
        <v>1259</v>
      </c>
      <c r="Z66" s="3" t="s">
        <v>1259</v>
      </c>
      <c r="AA66" s="3" t="s">
        <v>1259</v>
      </c>
      <c r="AB66" s="3" t="s">
        <v>1259</v>
      </c>
      <c r="AC66" s="3" t="s">
        <v>1259</v>
      </c>
      <c r="AD66" s="3" t="s">
        <v>1259</v>
      </c>
      <c r="AE66" s="89">
        <v>104.39</v>
      </c>
      <c r="AF66" s="90">
        <v>100.85</v>
      </c>
      <c r="AG66" s="91">
        <v>114.33</v>
      </c>
      <c r="AH66" s="92">
        <v>94.74</v>
      </c>
      <c r="AI66" s="93">
        <v>103.9</v>
      </c>
      <c r="AJ66" s="3" t="s">
        <v>1259</v>
      </c>
      <c r="AK66" s="3" t="s">
        <v>1259</v>
      </c>
      <c r="AL66" s="3" t="s">
        <v>1259</v>
      </c>
      <c r="AM66" s="3" t="s">
        <v>1259</v>
      </c>
      <c r="AN66" s="3" t="s">
        <v>1259</v>
      </c>
      <c r="AO66" s="3" t="s">
        <v>1259</v>
      </c>
      <c r="AP66" s="3" t="s">
        <v>1259</v>
      </c>
      <c r="AQ66" s="3" t="s">
        <v>1259</v>
      </c>
      <c r="AR66" s="3" t="s">
        <v>1259</v>
      </c>
      <c r="AS66" s="3" t="s">
        <v>1259</v>
      </c>
      <c r="AT66" s="3" t="s">
        <v>1259</v>
      </c>
      <c r="AU66" s="3" t="s">
        <v>1259</v>
      </c>
      <c r="AV66" s="3" t="s">
        <v>1259</v>
      </c>
      <c r="AW66" s="3" t="s">
        <v>1259</v>
      </c>
      <c r="AX66" s="3" t="s">
        <v>1259</v>
      </c>
      <c r="AY66" s="3" t="s">
        <v>1259</v>
      </c>
      <c r="AZ66" s="3" t="s">
        <v>1259</v>
      </c>
      <c r="BA66" s="3" t="s">
        <v>1259</v>
      </c>
      <c r="BB66" s="3" t="s">
        <v>1259</v>
      </c>
      <c r="BC66" s="3" t="s">
        <v>1259</v>
      </c>
      <c r="BD66" s="3" t="s">
        <v>1259</v>
      </c>
      <c r="BE66" s="3" t="s">
        <v>1259</v>
      </c>
      <c r="BF66" s="3" t="s">
        <v>1259</v>
      </c>
      <c r="BG66" s="3" t="s">
        <v>1259</v>
      </c>
      <c r="BH66" s="3" t="s">
        <v>1259</v>
      </c>
      <c r="BI66" s="3" t="s">
        <v>1259</v>
      </c>
      <c r="BJ66" s="3" t="s">
        <v>1259</v>
      </c>
      <c r="BK66" s="3" t="s">
        <v>1259</v>
      </c>
      <c r="BL66" s="3" t="s">
        <v>1259</v>
      </c>
      <c r="BM66" s="3" t="s">
        <v>1259</v>
      </c>
      <c r="BN66" s="3" t="s">
        <v>1259</v>
      </c>
      <c r="BO66" s="3" t="s">
        <v>1259</v>
      </c>
      <c r="BP66" s="3" t="s">
        <v>1259</v>
      </c>
      <c r="BQ66" s="3" t="s">
        <v>1259</v>
      </c>
      <c r="BR66" s="3" t="s">
        <v>1259</v>
      </c>
      <c r="BS66" s="3" t="s">
        <v>1259</v>
      </c>
      <c r="BT66" s="3" t="s">
        <v>1259</v>
      </c>
      <c r="BU66" s="3" t="s">
        <v>1259</v>
      </c>
      <c r="BV66" s="3" t="s">
        <v>1259</v>
      </c>
      <c r="BW66" s="3" t="s">
        <v>1259</v>
      </c>
      <c r="BX66" s="3" t="s">
        <v>1259</v>
      </c>
      <c r="BY66" s="3" t="s">
        <v>1259</v>
      </c>
      <c r="BZ66" s="3" t="s">
        <v>1259</v>
      </c>
      <c r="CA66" s="3" t="s">
        <v>1259</v>
      </c>
      <c r="CB66" s="3" t="s">
        <v>1259</v>
      </c>
      <c r="CC66" s="3" t="s">
        <v>1259</v>
      </c>
      <c r="CD66" s="3" t="s">
        <v>1259</v>
      </c>
      <c r="CE66" s="3" t="s">
        <v>1259</v>
      </c>
      <c r="CF66" s="3" t="s">
        <v>1259</v>
      </c>
      <c r="CG66" s="3" t="s">
        <v>1259</v>
      </c>
      <c r="CH66" s="3" t="s">
        <v>1259</v>
      </c>
      <c r="CI66" s="3" t="s">
        <v>1259</v>
      </c>
      <c r="CJ66" s="3" t="s">
        <v>1259</v>
      </c>
      <c r="CK66" s="3" t="s">
        <v>1259</v>
      </c>
      <c r="CL66" s="3" t="s">
        <v>1259</v>
      </c>
      <c r="CM66" s="3" t="s">
        <v>1259</v>
      </c>
      <c r="CN66" s="3" t="s">
        <v>1259</v>
      </c>
      <c r="CO66" s="3" t="s">
        <v>1259</v>
      </c>
      <c r="CP66" s="3" t="s">
        <v>1259</v>
      </c>
      <c r="CQ66" s="3" t="s">
        <v>1259</v>
      </c>
      <c r="CR66" s="3" t="s">
        <v>1259</v>
      </c>
      <c r="CS66" s="3" t="s">
        <v>1259</v>
      </c>
      <c r="CT66" s="3" t="s">
        <v>1259</v>
      </c>
      <c r="CU66" s="3" t="s">
        <v>1259</v>
      </c>
      <c r="CV66" s="3" t="s">
        <v>1259</v>
      </c>
      <c r="CW66" s="3" t="s">
        <v>1259</v>
      </c>
      <c r="CX66" s="3" t="s">
        <v>1259</v>
      </c>
      <c r="CY66" s="3" t="s">
        <v>1259</v>
      </c>
      <c r="CZ66" s="3" t="s">
        <v>1259</v>
      </c>
      <c r="DA66" s="3" t="s">
        <v>1259</v>
      </c>
      <c r="DB66" s="3" t="s">
        <v>1259</v>
      </c>
      <c r="DC66" s="3" t="s">
        <v>1259</v>
      </c>
      <c r="DD66" s="3" t="s">
        <v>1259</v>
      </c>
      <c r="DE66" s="3" t="s">
        <v>1259</v>
      </c>
      <c r="DF66" s="3" t="s">
        <v>1259</v>
      </c>
      <c r="DG66" s="3" t="s">
        <v>1259</v>
      </c>
      <c r="DH66" s="3" t="s">
        <v>1259</v>
      </c>
      <c r="DI66" s="3" t="s">
        <v>1259</v>
      </c>
      <c r="DJ66" s="3" t="s">
        <v>1259</v>
      </c>
      <c r="DK66" s="3" t="s">
        <v>1259</v>
      </c>
      <c r="DL66" s="3" t="s">
        <v>1259</v>
      </c>
      <c r="DM66" s="3" t="s">
        <v>1259</v>
      </c>
      <c r="DN66" s="3" t="s">
        <v>1259</v>
      </c>
      <c r="DO66" s="3" t="s">
        <v>1259</v>
      </c>
      <c r="DP66" s="3" t="s">
        <v>1259</v>
      </c>
      <c r="DQ66" s="3" t="s">
        <v>1259</v>
      </c>
      <c r="DR66" s="3" t="s">
        <v>1259</v>
      </c>
      <c r="DS66" s="3" t="s">
        <v>1259</v>
      </c>
      <c r="DT66" s="3" t="s">
        <v>1259</v>
      </c>
      <c r="DU66" s="3" t="s">
        <v>1259</v>
      </c>
      <c r="DV66" s="3" t="s">
        <v>1259</v>
      </c>
      <c r="DW66" s="3" t="s">
        <v>1259</v>
      </c>
      <c r="DX66" s="3" t="s">
        <v>1259</v>
      </c>
      <c r="DY66" s="3" t="s">
        <v>1259</v>
      </c>
      <c r="DZ66" s="3" t="s">
        <v>1259</v>
      </c>
      <c r="EA66" s="3" t="s">
        <v>1259</v>
      </c>
      <c r="EB66" s="3" t="s">
        <v>1259</v>
      </c>
      <c r="EC66" s="3" t="s">
        <v>1259</v>
      </c>
      <c r="ED66" s="3" t="s">
        <v>1259</v>
      </c>
      <c r="EE66" s="3" t="s">
        <v>1259</v>
      </c>
      <c r="EF66" s="3" t="s">
        <v>1259</v>
      </c>
      <c r="EG66" s="3" t="s">
        <v>1259</v>
      </c>
      <c r="EH66" s="3" t="s">
        <v>1259</v>
      </c>
      <c r="EI66" s="3" t="s">
        <v>1259</v>
      </c>
      <c r="EJ66" s="3" t="s">
        <v>1259</v>
      </c>
      <c r="EK66" s="3" t="s">
        <v>1259</v>
      </c>
      <c r="EL66" s="3" t="s">
        <v>1259</v>
      </c>
      <c r="EM66" s="3" t="s">
        <v>1259</v>
      </c>
      <c r="EN66" s="3" t="s">
        <v>1259</v>
      </c>
      <c r="EO66" s="3" t="s">
        <v>1259</v>
      </c>
      <c r="EP66" s="204">
        <v>21.4</v>
      </c>
      <c r="EQ66" s="205">
        <v>45.4</v>
      </c>
      <c r="ER66" s="206">
        <v>23.5</v>
      </c>
      <c r="ES66" s="207">
        <v>46.3</v>
      </c>
      <c r="ET66" s="3" t="s">
        <v>1259</v>
      </c>
      <c r="EU66" s="3" t="s">
        <v>1259</v>
      </c>
      <c r="EV66" s="3" t="s">
        <v>1259</v>
      </c>
      <c r="EW66" s="3" t="s">
        <v>1259</v>
      </c>
      <c r="EX66" s="3" t="s">
        <v>1259</v>
      </c>
      <c r="EY66" s="3" t="s">
        <v>1259</v>
      </c>
      <c r="EZ66" s="3" t="s">
        <v>1259</v>
      </c>
      <c r="FA66" s="3" t="s">
        <v>1259</v>
      </c>
      <c r="FB66" s="3" t="s">
        <v>1259</v>
      </c>
      <c r="FC66" s="3" t="s">
        <v>1259</v>
      </c>
      <c r="FD66" s="3" t="s">
        <v>1259</v>
      </c>
      <c r="FE66" s="3" t="s">
        <v>1259</v>
      </c>
      <c r="FF66" s="3" t="s">
        <v>1259</v>
      </c>
      <c r="FG66" s="3" t="s">
        <v>1259</v>
      </c>
      <c r="FH66" s="3" t="s">
        <v>1259</v>
      </c>
      <c r="FI66" s="3" t="s">
        <v>1259</v>
      </c>
      <c r="FJ66" s="3" t="s">
        <v>1259</v>
      </c>
      <c r="FK66" s="3" t="s">
        <v>1259</v>
      </c>
      <c r="FL66" s="3" t="s">
        <v>1259</v>
      </c>
      <c r="FM66" s="3" t="s">
        <v>1259</v>
      </c>
      <c r="FN66" s="3" t="s">
        <v>1259</v>
      </c>
      <c r="FO66" s="3" t="s">
        <v>1259</v>
      </c>
      <c r="FP66" s="3" t="s">
        <v>1259</v>
      </c>
      <c r="FQ66" s="3" t="s">
        <v>1259</v>
      </c>
      <c r="FR66" s="3" t="s">
        <v>1259</v>
      </c>
      <c r="FS66" s="3" t="s">
        <v>1259</v>
      </c>
      <c r="FT66" s="3" t="s">
        <v>1259</v>
      </c>
      <c r="FU66" s="3" t="s">
        <v>1259</v>
      </c>
      <c r="FV66" s="3" t="s">
        <v>1259</v>
      </c>
      <c r="FW66" s="3" t="s">
        <v>1259</v>
      </c>
      <c r="FX66" s="3" t="s">
        <v>1259</v>
      </c>
      <c r="FY66" s="3" t="s">
        <v>1259</v>
      </c>
      <c r="FZ66" s="3" t="s">
        <v>1259</v>
      </c>
      <c r="GA66" s="3" t="s">
        <v>1259</v>
      </c>
      <c r="GB66" s="3" t="s">
        <v>1259</v>
      </c>
      <c r="GC66" s="3" t="s">
        <v>1259</v>
      </c>
      <c r="GD66" s="3" t="s">
        <v>1259</v>
      </c>
      <c r="GE66" s="3" t="s">
        <v>1259</v>
      </c>
      <c r="GF66" s="3" t="s">
        <v>1259</v>
      </c>
      <c r="GG66" s="3" t="s">
        <v>1259</v>
      </c>
      <c r="GH66" s="3" t="s">
        <v>1259</v>
      </c>
      <c r="GI66" s="3" t="s">
        <v>1259</v>
      </c>
      <c r="GJ66" s="3" t="s">
        <v>1259</v>
      </c>
      <c r="GK66" s="3" t="s">
        <v>1259</v>
      </c>
      <c r="GL66" s="3" t="s">
        <v>1259</v>
      </c>
      <c r="GM66" s="3" t="s">
        <v>1259</v>
      </c>
      <c r="GN66" s="3" t="s">
        <v>1259</v>
      </c>
      <c r="GO66" s="3" t="s">
        <v>1259</v>
      </c>
      <c r="GP66" s="3" t="s">
        <v>1259</v>
      </c>
      <c r="GQ66" s="3" t="s">
        <v>1259</v>
      </c>
      <c r="GR66" s="3" t="s">
        <v>1259</v>
      </c>
      <c r="GS66" s="3" t="s">
        <v>1259</v>
      </c>
      <c r="GT66" s="3" t="s">
        <v>1259</v>
      </c>
      <c r="GU66" s="3" t="s">
        <v>1259</v>
      </c>
      <c r="GV66" s="3" t="s">
        <v>1259</v>
      </c>
      <c r="GW66" s="3" t="s">
        <v>1259</v>
      </c>
      <c r="GX66" s="3" t="s">
        <v>1259</v>
      </c>
      <c r="GY66" s="3" t="s">
        <v>1259</v>
      </c>
      <c r="GZ66" s="3" t="s">
        <v>1259</v>
      </c>
      <c r="HA66" s="3" t="s">
        <v>1259</v>
      </c>
      <c r="HB66" s="3" t="s">
        <v>1259</v>
      </c>
      <c r="HC66" s="3" t="s">
        <v>1259</v>
      </c>
      <c r="HD66" s="3" t="s">
        <v>1259</v>
      </c>
      <c r="HE66" s="3" t="s">
        <v>1259</v>
      </c>
      <c r="HF66" s="3" t="s">
        <v>1259</v>
      </c>
      <c r="HG66" s="3" t="s">
        <v>1259</v>
      </c>
      <c r="HH66" s="3" t="s">
        <v>1259</v>
      </c>
      <c r="HI66" s="3" t="s">
        <v>1259</v>
      </c>
      <c r="HJ66" s="3" t="s">
        <v>1259</v>
      </c>
      <c r="HK66" s="3" t="s">
        <v>1259</v>
      </c>
      <c r="HL66" s="3" t="s">
        <v>1259</v>
      </c>
      <c r="HM66" s="3" t="s">
        <v>1259</v>
      </c>
      <c r="HN66" s="3" t="s">
        <v>1259</v>
      </c>
      <c r="HO66" s="3" t="s">
        <v>1259</v>
      </c>
      <c r="HP66" s="3" t="s">
        <v>1259</v>
      </c>
      <c r="HQ66" s="3" t="s">
        <v>1259</v>
      </c>
      <c r="HR66" s="3" t="s">
        <v>1259</v>
      </c>
      <c r="HS66" s="3" t="s">
        <v>1259</v>
      </c>
    </row>
    <row r="67" spans="1:227" x14ac:dyDescent="0.25">
      <c r="A67" s="4">
        <v>25933</v>
      </c>
      <c r="B67" s="3" t="s">
        <v>1259</v>
      </c>
      <c r="C67" s="3" t="s">
        <v>1259</v>
      </c>
      <c r="D67" s="3" t="s">
        <v>1259</v>
      </c>
      <c r="E67" s="3" t="s">
        <v>1259</v>
      </c>
      <c r="F67" s="3" t="s">
        <v>1259</v>
      </c>
      <c r="G67" s="3" t="s">
        <v>1259</v>
      </c>
      <c r="H67" s="3" t="s">
        <v>1259</v>
      </c>
      <c r="I67" s="3" t="s">
        <v>1259</v>
      </c>
      <c r="J67" s="3" t="s">
        <v>1259</v>
      </c>
      <c r="K67" s="3" t="s">
        <v>1259</v>
      </c>
      <c r="L67" s="3" t="s">
        <v>1259</v>
      </c>
      <c r="M67" s="3" t="s">
        <v>1259</v>
      </c>
      <c r="N67" s="3" t="s">
        <v>1259</v>
      </c>
      <c r="O67" s="3" t="s">
        <v>1259</v>
      </c>
      <c r="P67" s="3" t="s">
        <v>1259</v>
      </c>
      <c r="Q67" s="3" t="s">
        <v>1259</v>
      </c>
      <c r="R67" s="3" t="s">
        <v>1259</v>
      </c>
      <c r="S67" s="3" t="s">
        <v>1259</v>
      </c>
      <c r="T67" s="3" t="s">
        <v>1259</v>
      </c>
      <c r="U67" s="3" t="s">
        <v>1259</v>
      </c>
      <c r="V67" s="3" t="s">
        <v>1259</v>
      </c>
      <c r="W67" s="3" t="s">
        <v>1259</v>
      </c>
      <c r="X67" s="3" t="s">
        <v>1259</v>
      </c>
      <c r="Y67" s="3" t="s">
        <v>1259</v>
      </c>
      <c r="Z67" s="3" t="s">
        <v>1259</v>
      </c>
      <c r="AA67" s="3" t="s">
        <v>1259</v>
      </c>
      <c r="AB67" s="3" t="s">
        <v>1259</v>
      </c>
      <c r="AC67" s="3" t="s">
        <v>1259</v>
      </c>
      <c r="AD67" s="3" t="s">
        <v>1259</v>
      </c>
      <c r="AE67" s="89">
        <v>108.46</v>
      </c>
      <c r="AF67" s="90">
        <v>96.96</v>
      </c>
      <c r="AG67" s="91">
        <v>123.05</v>
      </c>
      <c r="AH67" s="92">
        <v>112.41</v>
      </c>
      <c r="AI67" s="93">
        <v>108.6</v>
      </c>
      <c r="AJ67" s="3" t="s">
        <v>1259</v>
      </c>
      <c r="AK67" s="3" t="s">
        <v>1259</v>
      </c>
      <c r="AL67" s="3" t="s">
        <v>1259</v>
      </c>
      <c r="AM67" s="3" t="s">
        <v>1259</v>
      </c>
      <c r="AN67" s="3" t="s">
        <v>1259</v>
      </c>
      <c r="AO67" s="3" t="s">
        <v>1259</v>
      </c>
      <c r="AP67" s="3" t="s">
        <v>1259</v>
      </c>
      <c r="AQ67" s="3" t="s">
        <v>1259</v>
      </c>
      <c r="AR67" s="3" t="s">
        <v>1259</v>
      </c>
      <c r="AS67" s="3" t="s">
        <v>1259</v>
      </c>
      <c r="AT67" s="3" t="s">
        <v>1259</v>
      </c>
      <c r="AU67" s="3" t="s">
        <v>1259</v>
      </c>
      <c r="AV67" s="3" t="s">
        <v>1259</v>
      </c>
      <c r="AW67" s="3" t="s">
        <v>1259</v>
      </c>
      <c r="AX67" s="3" t="s">
        <v>1259</v>
      </c>
      <c r="AY67" s="3" t="s">
        <v>1259</v>
      </c>
      <c r="AZ67" s="3" t="s">
        <v>1259</v>
      </c>
      <c r="BA67" s="3" t="s">
        <v>1259</v>
      </c>
      <c r="BB67" s="3" t="s">
        <v>1259</v>
      </c>
      <c r="BC67" s="3" t="s">
        <v>1259</v>
      </c>
      <c r="BD67" s="3" t="s">
        <v>1259</v>
      </c>
      <c r="BE67" s="3" t="s">
        <v>1259</v>
      </c>
      <c r="BF67" s="3" t="s">
        <v>1259</v>
      </c>
      <c r="BG67" s="3" t="s">
        <v>1259</v>
      </c>
      <c r="BH67" s="3" t="s">
        <v>1259</v>
      </c>
      <c r="BI67" s="3" t="s">
        <v>1259</v>
      </c>
      <c r="BJ67" s="3" t="s">
        <v>1259</v>
      </c>
      <c r="BK67" s="3" t="s">
        <v>1259</v>
      </c>
      <c r="BL67" s="3" t="s">
        <v>1259</v>
      </c>
      <c r="BM67" s="3" t="s">
        <v>1259</v>
      </c>
      <c r="BN67" s="3" t="s">
        <v>1259</v>
      </c>
      <c r="BO67" s="3" t="s">
        <v>1259</v>
      </c>
      <c r="BP67" s="3" t="s">
        <v>1259</v>
      </c>
      <c r="BQ67" s="3" t="s">
        <v>1259</v>
      </c>
      <c r="BR67" s="3" t="s">
        <v>1259</v>
      </c>
      <c r="BS67" s="3" t="s">
        <v>1259</v>
      </c>
      <c r="BT67" s="3" t="s">
        <v>1259</v>
      </c>
      <c r="BU67" s="3" t="s">
        <v>1259</v>
      </c>
      <c r="BV67" s="3" t="s">
        <v>1259</v>
      </c>
      <c r="BW67" s="3" t="s">
        <v>1259</v>
      </c>
      <c r="BX67" s="3" t="s">
        <v>1259</v>
      </c>
      <c r="BY67" s="3" t="s">
        <v>1259</v>
      </c>
      <c r="BZ67" s="3" t="s">
        <v>1259</v>
      </c>
      <c r="CA67" s="3" t="s">
        <v>1259</v>
      </c>
      <c r="CB67" s="3" t="s">
        <v>1259</v>
      </c>
      <c r="CC67" s="3" t="s">
        <v>1259</v>
      </c>
      <c r="CD67" s="3" t="s">
        <v>1259</v>
      </c>
      <c r="CE67" s="3" t="s">
        <v>1259</v>
      </c>
      <c r="CF67" s="3" t="s">
        <v>1259</v>
      </c>
      <c r="CG67" s="3" t="s">
        <v>1259</v>
      </c>
      <c r="CH67" s="3" t="s">
        <v>1259</v>
      </c>
      <c r="CI67" s="3" t="s">
        <v>1259</v>
      </c>
      <c r="CJ67" s="3" t="s">
        <v>1259</v>
      </c>
      <c r="CK67" s="3" t="s">
        <v>1259</v>
      </c>
      <c r="CL67" s="3" t="s">
        <v>1259</v>
      </c>
      <c r="CM67" s="3" t="s">
        <v>1259</v>
      </c>
      <c r="CN67" s="3" t="s">
        <v>1259</v>
      </c>
      <c r="CO67" s="3" t="s">
        <v>1259</v>
      </c>
      <c r="CP67" s="3" t="s">
        <v>1259</v>
      </c>
      <c r="CQ67" s="3" t="s">
        <v>1259</v>
      </c>
      <c r="CR67" s="3" t="s">
        <v>1259</v>
      </c>
      <c r="CS67" s="3" t="s">
        <v>1259</v>
      </c>
      <c r="CT67" s="3" t="s">
        <v>1259</v>
      </c>
      <c r="CU67" s="3" t="s">
        <v>1259</v>
      </c>
      <c r="CV67" s="3" t="s">
        <v>1259</v>
      </c>
      <c r="CW67" s="3" t="s">
        <v>1259</v>
      </c>
      <c r="CX67" s="3" t="s">
        <v>1259</v>
      </c>
      <c r="CY67" s="3" t="s">
        <v>1259</v>
      </c>
      <c r="CZ67" s="3" t="s">
        <v>1259</v>
      </c>
      <c r="DA67" s="3" t="s">
        <v>1259</v>
      </c>
      <c r="DB67" s="3" t="s">
        <v>1259</v>
      </c>
      <c r="DC67" s="3" t="s">
        <v>1259</v>
      </c>
      <c r="DD67" s="3" t="s">
        <v>1259</v>
      </c>
      <c r="DE67" s="3" t="s">
        <v>1259</v>
      </c>
      <c r="DF67" s="3" t="s">
        <v>1259</v>
      </c>
      <c r="DG67" s="3" t="s">
        <v>1259</v>
      </c>
      <c r="DH67" s="3" t="s">
        <v>1259</v>
      </c>
      <c r="DI67" s="3" t="s">
        <v>1259</v>
      </c>
      <c r="DJ67" s="3" t="s">
        <v>1259</v>
      </c>
      <c r="DK67" s="3" t="s">
        <v>1259</v>
      </c>
      <c r="DL67" s="3" t="s">
        <v>1259</v>
      </c>
      <c r="DM67" s="3" t="s">
        <v>1259</v>
      </c>
      <c r="DN67" s="3" t="s">
        <v>1259</v>
      </c>
      <c r="DO67" s="3" t="s">
        <v>1259</v>
      </c>
      <c r="DP67" s="3" t="s">
        <v>1259</v>
      </c>
      <c r="DQ67" s="3" t="s">
        <v>1259</v>
      </c>
      <c r="DR67" s="3" t="s">
        <v>1259</v>
      </c>
      <c r="DS67" s="3" t="s">
        <v>1259</v>
      </c>
      <c r="DT67" s="3" t="s">
        <v>1259</v>
      </c>
      <c r="DU67" s="3" t="s">
        <v>1259</v>
      </c>
      <c r="DV67" s="3" t="s">
        <v>1259</v>
      </c>
      <c r="DW67" s="3" t="s">
        <v>1259</v>
      </c>
      <c r="DX67" s="3" t="s">
        <v>1259</v>
      </c>
      <c r="DY67" s="3" t="s">
        <v>1259</v>
      </c>
      <c r="DZ67" s="3" t="s">
        <v>1259</v>
      </c>
      <c r="EA67" s="3" t="s">
        <v>1259</v>
      </c>
      <c r="EB67" s="3" t="s">
        <v>1259</v>
      </c>
      <c r="EC67" s="3" t="s">
        <v>1259</v>
      </c>
      <c r="ED67" s="3" t="s">
        <v>1259</v>
      </c>
      <c r="EE67" s="3" t="s">
        <v>1259</v>
      </c>
      <c r="EF67" s="3" t="s">
        <v>1259</v>
      </c>
      <c r="EG67" s="3" t="s">
        <v>1259</v>
      </c>
      <c r="EH67" s="3" t="s">
        <v>1259</v>
      </c>
      <c r="EI67" s="3" t="s">
        <v>1259</v>
      </c>
      <c r="EJ67" s="3" t="s">
        <v>1259</v>
      </c>
      <c r="EK67" s="3" t="s">
        <v>1259</v>
      </c>
      <c r="EL67" s="3" t="s">
        <v>1259</v>
      </c>
      <c r="EM67" s="3" t="s">
        <v>1259</v>
      </c>
      <c r="EN67" s="3" t="s">
        <v>1259</v>
      </c>
      <c r="EO67" s="3" t="s">
        <v>1259</v>
      </c>
      <c r="EP67" s="3" t="s">
        <v>1259</v>
      </c>
      <c r="EQ67" s="3" t="s">
        <v>1259</v>
      </c>
      <c r="ER67" s="3" t="s">
        <v>1259</v>
      </c>
      <c r="ES67" s="3" t="s">
        <v>1259</v>
      </c>
      <c r="ET67" s="3" t="s">
        <v>1259</v>
      </c>
      <c r="EU67" s="3" t="s">
        <v>1259</v>
      </c>
      <c r="EV67" s="3" t="s">
        <v>1259</v>
      </c>
      <c r="EW67" s="3" t="s">
        <v>1259</v>
      </c>
      <c r="EX67" s="3" t="s">
        <v>1259</v>
      </c>
      <c r="EY67" s="3" t="s">
        <v>1259</v>
      </c>
      <c r="EZ67" s="3" t="s">
        <v>1259</v>
      </c>
      <c r="FA67" s="3" t="s">
        <v>1259</v>
      </c>
      <c r="FB67" s="3" t="s">
        <v>1259</v>
      </c>
      <c r="FC67" s="3" t="s">
        <v>1259</v>
      </c>
      <c r="FD67" s="3" t="s">
        <v>1259</v>
      </c>
      <c r="FE67" s="3" t="s">
        <v>1259</v>
      </c>
      <c r="FF67" s="3" t="s">
        <v>1259</v>
      </c>
      <c r="FG67" s="3" t="s">
        <v>1259</v>
      </c>
      <c r="FH67" s="3" t="s">
        <v>1259</v>
      </c>
      <c r="FI67" s="3" t="s">
        <v>1259</v>
      </c>
      <c r="FJ67" s="3" t="s">
        <v>1259</v>
      </c>
      <c r="FK67" s="3" t="s">
        <v>1259</v>
      </c>
      <c r="FL67" s="3" t="s">
        <v>1259</v>
      </c>
      <c r="FM67" s="3" t="s">
        <v>1259</v>
      </c>
      <c r="FN67" s="3" t="s">
        <v>1259</v>
      </c>
      <c r="FO67" s="3" t="s">
        <v>1259</v>
      </c>
      <c r="FP67" s="3" t="s">
        <v>1259</v>
      </c>
      <c r="FQ67" s="3" t="s">
        <v>1259</v>
      </c>
      <c r="FR67" s="3" t="s">
        <v>1259</v>
      </c>
      <c r="FS67" s="3" t="s">
        <v>1259</v>
      </c>
      <c r="FT67" s="3" t="s">
        <v>1259</v>
      </c>
      <c r="FU67" s="3" t="s">
        <v>1259</v>
      </c>
      <c r="FV67" s="3" t="s">
        <v>1259</v>
      </c>
      <c r="FW67" s="3" t="s">
        <v>1259</v>
      </c>
      <c r="FX67" s="3" t="s">
        <v>1259</v>
      </c>
      <c r="FY67" s="3" t="s">
        <v>1259</v>
      </c>
      <c r="FZ67" s="3" t="s">
        <v>1259</v>
      </c>
      <c r="GA67" s="3" t="s">
        <v>1259</v>
      </c>
      <c r="GB67" s="3" t="s">
        <v>1259</v>
      </c>
      <c r="GC67" s="3" t="s">
        <v>1259</v>
      </c>
      <c r="GD67" s="3" t="s">
        <v>1259</v>
      </c>
      <c r="GE67" s="3" t="s">
        <v>1259</v>
      </c>
      <c r="GF67" s="3" t="s">
        <v>1259</v>
      </c>
      <c r="GG67" s="3" t="s">
        <v>1259</v>
      </c>
      <c r="GH67" s="3" t="s">
        <v>1259</v>
      </c>
      <c r="GI67" s="3" t="s">
        <v>1259</v>
      </c>
      <c r="GJ67" s="3" t="s">
        <v>1259</v>
      </c>
      <c r="GK67" s="3" t="s">
        <v>1259</v>
      </c>
      <c r="GL67" s="3" t="s">
        <v>1259</v>
      </c>
      <c r="GM67" s="3" t="s">
        <v>1259</v>
      </c>
      <c r="GN67" s="3" t="s">
        <v>1259</v>
      </c>
      <c r="GO67" s="3" t="s">
        <v>1259</v>
      </c>
      <c r="GP67" s="3" t="s">
        <v>1259</v>
      </c>
      <c r="GQ67" s="3" t="s">
        <v>1259</v>
      </c>
      <c r="GR67" s="3" t="s">
        <v>1259</v>
      </c>
      <c r="GS67" s="3" t="s">
        <v>1259</v>
      </c>
      <c r="GT67" s="3" t="s">
        <v>1259</v>
      </c>
      <c r="GU67" s="3" t="s">
        <v>1259</v>
      </c>
      <c r="GV67" s="3" t="s">
        <v>1259</v>
      </c>
      <c r="GW67" s="3" t="s">
        <v>1259</v>
      </c>
      <c r="GX67" s="3" t="s">
        <v>1259</v>
      </c>
      <c r="GY67" s="3" t="s">
        <v>1259</v>
      </c>
      <c r="GZ67" s="3" t="s">
        <v>1259</v>
      </c>
      <c r="HA67" s="3" t="s">
        <v>1259</v>
      </c>
      <c r="HB67" s="3" t="s">
        <v>1259</v>
      </c>
      <c r="HC67" s="3" t="s">
        <v>1259</v>
      </c>
      <c r="HD67" s="3" t="s">
        <v>1259</v>
      </c>
      <c r="HE67" s="3" t="s">
        <v>1259</v>
      </c>
      <c r="HF67" s="3" t="s">
        <v>1259</v>
      </c>
      <c r="HG67" s="3" t="s">
        <v>1259</v>
      </c>
      <c r="HH67" s="3" t="s">
        <v>1259</v>
      </c>
      <c r="HI67" s="3" t="s">
        <v>1259</v>
      </c>
      <c r="HJ67" s="3" t="s">
        <v>1259</v>
      </c>
      <c r="HK67" s="3" t="s">
        <v>1259</v>
      </c>
      <c r="HL67" s="3" t="s">
        <v>1259</v>
      </c>
      <c r="HM67" s="3" t="s">
        <v>1259</v>
      </c>
      <c r="HN67" s="3" t="s">
        <v>1259</v>
      </c>
      <c r="HO67" s="3" t="s">
        <v>1259</v>
      </c>
      <c r="HP67" s="3" t="s">
        <v>1259</v>
      </c>
      <c r="HQ67" s="3" t="s">
        <v>1259</v>
      </c>
      <c r="HR67" s="3" t="s">
        <v>1259</v>
      </c>
      <c r="HS67" s="3" t="s">
        <v>1259</v>
      </c>
    </row>
    <row r="68" spans="1:227" x14ac:dyDescent="0.25">
      <c r="A68" s="4">
        <v>26023</v>
      </c>
      <c r="B68" s="3" t="s">
        <v>1259</v>
      </c>
      <c r="C68" s="3" t="s">
        <v>1259</v>
      </c>
      <c r="D68" s="3" t="s">
        <v>1259</v>
      </c>
      <c r="E68" s="3" t="s">
        <v>1259</v>
      </c>
      <c r="F68" s="3" t="s">
        <v>1259</v>
      </c>
      <c r="G68" s="3" t="s">
        <v>1259</v>
      </c>
      <c r="H68" s="3" t="s">
        <v>1259</v>
      </c>
      <c r="I68" s="3" t="s">
        <v>1259</v>
      </c>
      <c r="J68" s="3" t="s">
        <v>1259</v>
      </c>
      <c r="K68" s="3" t="s">
        <v>1259</v>
      </c>
      <c r="L68" s="3" t="s">
        <v>1259</v>
      </c>
      <c r="M68" s="3" t="s">
        <v>1259</v>
      </c>
      <c r="N68" s="3" t="s">
        <v>1259</v>
      </c>
      <c r="O68" s="3" t="s">
        <v>1259</v>
      </c>
      <c r="P68" s="3" t="s">
        <v>1259</v>
      </c>
      <c r="Q68" s="3" t="s">
        <v>1259</v>
      </c>
      <c r="R68" s="3" t="s">
        <v>1259</v>
      </c>
      <c r="S68" s="3" t="s">
        <v>1259</v>
      </c>
      <c r="T68" s="3" t="s">
        <v>1259</v>
      </c>
      <c r="U68" s="3" t="s">
        <v>1259</v>
      </c>
      <c r="V68" s="3" t="s">
        <v>1259</v>
      </c>
      <c r="W68" s="3" t="s">
        <v>1259</v>
      </c>
      <c r="X68" s="3" t="s">
        <v>1259</v>
      </c>
      <c r="Y68" s="3" t="s">
        <v>1259</v>
      </c>
      <c r="Z68" s="3" t="s">
        <v>1259</v>
      </c>
      <c r="AA68" s="3" t="s">
        <v>1259</v>
      </c>
      <c r="AB68" s="3" t="s">
        <v>1259</v>
      </c>
      <c r="AC68" s="3" t="s">
        <v>1259</v>
      </c>
      <c r="AD68" s="3" t="s">
        <v>1259</v>
      </c>
      <c r="AE68" s="89">
        <v>114.94</v>
      </c>
      <c r="AF68" s="90">
        <v>104.77</v>
      </c>
      <c r="AG68" s="91">
        <v>104.76</v>
      </c>
      <c r="AH68" s="92">
        <v>101.76</v>
      </c>
      <c r="AI68" s="93">
        <v>111.7</v>
      </c>
      <c r="AJ68" s="3" t="s">
        <v>1259</v>
      </c>
      <c r="AK68" s="3" t="s">
        <v>1259</v>
      </c>
      <c r="AL68" s="3" t="s">
        <v>1259</v>
      </c>
      <c r="AM68" s="3" t="s">
        <v>1259</v>
      </c>
      <c r="AN68" s="3" t="s">
        <v>1259</v>
      </c>
      <c r="AO68" s="3" t="s">
        <v>1259</v>
      </c>
      <c r="AP68" s="3" t="s">
        <v>1259</v>
      </c>
      <c r="AQ68" s="3" t="s">
        <v>1259</v>
      </c>
      <c r="AR68" s="3" t="s">
        <v>1259</v>
      </c>
      <c r="AS68" s="3" t="s">
        <v>1259</v>
      </c>
      <c r="AT68" s="3" t="s">
        <v>1259</v>
      </c>
      <c r="AU68" s="3" t="s">
        <v>1259</v>
      </c>
      <c r="AV68" s="3" t="s">
        <v>1259</v>
      </c>
      <c r="AW68" s="3" t="s">
        <v>1259</v>
      </c>
      <c r="AX68" s="3" t="s">
        <v>1259</v>
      </c>
      <c r="AY68" s="3" t="s">
        <v>1259</v>
      </c>
      <c r="AZ68" s="3" t="s">
        <v>1259</v>
      </c>
      <c r="BA68" s="3" t="s">
        <v>1259</v>
      </c>
      <c r="BB68" s="3" t="s">
        <v>1259</v>
      </c>
      <c r="BC68" s="3" t="s">
        <v>1259</v>
      </c>
      <c r="BD68" s="3" t="s">
        <v>1259</v>
      </c>
      <c r="BE68" s="3" t="s">
        <v>1259</v>
      </c>
      <c r="BF68" s="3" t="s">
        <v>1259</v>
      </c>
      <c r="BG68" s="3" t="s">
        <v>1259</v>
      </c>
      <c r="BH68" s="3" t="s">
        <v>1259</v>
      </c>
      <c r="BI68" s="119">
        <v>37.051000000000002</v>
      </c>
      <c r="BJ68" s="3" t="s">
        <v>1259</v>
      </c>
      <c r="BK68" s="3" t="s">
        <v>1259</v>
      </c>
      <c r="BL68" s="3" t="s">
        <v>1259</v>
      </c>
      <c r="BM68" s="3" t="s">
        <v>1259</v>
      </c>
      <c r="BN68" s="3" t="s">
        <v>1259</v>
      </c>
      <c r="BO68" s="3" t="s">
        <v>1259</v>
      </c>
      <c r="BP68" s="3" t="s">
        <v>1259</v>
      </c>
      <c r="BQ68" s="3" t="s">
        <v>1259</v>
      </c>
      <c r="BR68" s="3" t="s">
        <v>1259</v>
      </c>
      <c r="BS68" s="3" t="s">
        <v>1259</v>
      </c>
      <c r="BT68" s="3" t="s">
        <v>1259</v>
      </c>
      <c r="BU68" s="3" t="s">
        <v>1259</v>
      </c>
      <c r="BV68" s="3" t="s">
        <v>1259</v>
      </c>
      <c r="BW68" s="3" t="s">
        <v>1259</v>
      </c>
      <c r="BX68" s="3" t="s">
        <v>1259</v>
      </c>
      <c r="BY68" s="3" t="s">
        <v>1259</v>
      </c>
      <c r="BZ68" s="3" t="s">
        <v>1259</v>
      </c>
      <c r="CA68" s="3" t="s">
        <v>1259</v>
      </c>
      <c r="CB68" s="3" t="s">
        <v>1259</v>
      </c>
      <c r="CC68" s="3" t="s">
        <v>1259</v>
      </c>
      <c r="CD68" s="3" t="s">
        <v>1259</v>
      </c>
      <c r="CE68" s="3" t="s">
        <v>1259</v>
      </c>
      <c r="CF68" s="3" t="s">
        <v>1259</v>
      </c>
      <c r="CG68" s="3" t="s">
        <v>1259</v>
      </c>
      <c r="CH68" s="3" t="s">
        <v>1259</v>
      </c>
      <c r="CI68" s="3" t="s">
        <v>1259</v>
      </c>
      <c r="CJ68" s="3" t="s">
        <v>1259</v>
      </c>
      <c r="CK68" s="3" t="s">
        <v>1259</v>
      </c>
      <c r="CL68" s="3" t="s">
        <v>1259</v>
      </c>
      <c r="CM68" s="3" t="s">
        <v>1259</v>
      </c>
      <c r="CN68" s="3" t="s">
        <v>1259</v>
      </c>
      <c r="CO68" s="3" t="s">
        <v>1259</v>
      </c>
      <c r="CP68" s="3" t="s">
        <v>1259</v>
      </c>
      <c r="CQ68" s="3" t="s">
        <v>1259</v>
      </c>
      <c r="CR68" s="3" t="s">
        <v>1259</v>
      </c>
      <c r="CS68" s="3" t="s">
        <v>1259</v>
      </c>
      <c r="CT68" s="3" t="s">
        <v>1259</v>
      </c>
      <c r="CU68" s="3" t="s">
        <v>1259</v>
      </c>
      <c r="CV68" s="3" t="s">
        <v>1259</v>
      </c>
      <c r="CW68" s="3" t="s">
        <v>1259</v>
      </c>
      <c r="CX68" s="3" t="s">
        <v>1259</v>
      </c>
      <c r="CY68" s="3" t="s">
        <v>1259</v>
      </c>
      <c r="CZ68" s="3" t="s">
        <v>1259</v>
      </c>
      <c r="DA68" s="3" t="s">
        <v>1259</v>
      </c>
      <c r="DB68" s="3" t="s">
        <v>1259</v>
      </c>
      <c r="DC68" s="3" t="s">
        <v>1259</v>
      </c>
      <c r="DD68" s="3" t="s">
        <v>1259</v>
      </c>
      <c r="DE68" s="3" t="s">
        <v>1259</v>
      </c>
      <c r="DF68" s="3" t="s">
        <v>1259</v>
      </c>
      <c r="DG68" s="3" t="s">
        <v>1259</v>
      </c>
      <c r="DH68" s="3" t="s">
        <v>1259</v>
      </c>
      <c r="DI68" s="3" t="s">
        <v>1259</v>
      </c>
      <c r="DJ68" s="3" t="s">
        <v>1259</v>
      </c>
      <c r="DK68" s="3" t="s">
        <v>1259</v>
      </c>
      <c r="DL68" s="3" t="s">
        <v>1259</v>
      </c>
      <c r="DM68" s="3" t="s">
        <v>1259</v>
      </c>
      <c r="DN68" s="3" t="s">
        <v>1259</v>
      </c>
      <c r="DO68" s="3" t="s">
        <v>1259</v>
      </c>
      <c r="DP68" s="3" t="s">
        <v>1259</v>
      </c>
      <c r="DQ68" s="3" t="s">
        <v>1259</v>
      </c>
      <c r="DR68" s="3" t="s">
        <v>1259</v>
      </c>
      <c r="DS68" s="3" t="s">
        <v>1259</v>
      </c>
      <c r="DT68" s="3" t="s">
        <v>1259</v>
      </c>
      <c r="DU68" s="3" t="s">
        <v>1259</v>
      </c>
      <c r="DV68" s="3" t="s">
        <v>1259</v>
      </c>
      <c r="DW68" s="3" t="s">
        <v>1259</v>
      </c>
      <c r="DX68" s="3" t="s">
        <v>1259</v>
      </c>
      <c r="DY68" s="3" t="s">
        <v>1259</v>
      </c>
      <c r="DZ68" s="3" t="s">
        <v>1259</v>
      </c>
      <c r="EA68" s="3" t="s">
        <v>1259</v>
      </c>
      <c r="EB68" s="3" t="s">
        <v>1259</v>
      </c>
      <c r="EC68" s="3" t="s">
        <v>1259</v>
      </c>
      <c r="ED68" s="3" t="s">
        <v>1259</v>
      </c>
      <c r="EE68" s="3" t="s">
        <v>1259</v>
      </c>
      <c r="EF68" s="3" t="s">
        <v>1259</v>
      </c>
      <c r="EG68" s="3" t="s">
        <v>1259</v>
      </c>
      <c r="EH68" s="3" t="s">
        <v>1259</v>
      </c>
      <c r="EI68" s="3" t="s">
        <v>1259</v>
      </c>
      <c r="EJ68" s="3" t="s">
        <v>1259</v>
      </c>
      <c r="EK68" s="3" t="s">
        <v>1259</v>
      </c>
      <c r="EL68" s="3" t="s">
        <v>1259</v>
      </c>
      <c r="EM68" s="3" t="s">
        <v>1259</v>
      </c>
      <c r="EN68" s="3" t="s">
        <v>1259</v>
      </c>
      <c r="EO68" s="3" t="s">
        <v>1259</v>
      </c>
      <c r="EP68" s="204">
        <v>23.1</v>
      </c>
      <c r="EQ68" s="205">
        <v>47.5</v>
      </c>
      <c r="ER68" s="206">
        <v>25.3</v>
      </c>
      <c r="ES68" s="207">
        <v>49</v>
      </c>
      <c r="ET68" s="3" t="s">
        <v>1259</v>
      </c>
      <c r="EU68" s="3" t="s">
        <v>1259</v>
      </c>
      <c r="EV68" s="3" t="s">
        <v>1259</v>
      </c>
      <c r="EW68" s="3" t="s">
        <v>1259</v>
      </c>
      <c r="EX68" s="3" t="s">
        <v>1259</v>
      </c>
      <c r="EY68" s="3" t="s">
        <v>1259</v>
      </c>
      <c r="EZ68" s="3" t="s">
        <v>1259</v>
      </c>
      <c r="FA68" s="3" t="s">
        <v>1259</v>
      </c>
      <c r="FB68" s="3" t="s">
        <v>1259</v>
      </c>
      <c r="FC68" s="3" t="s">
        <v>1259</v>
      </c>
      <c r="FD68" s="3" t="s">
        <v>1259</v>
      </c>
      <c r="FE68" s="3" t="s">
        <v>1259</v>
      </c>
      <c r="FF68" s="3" t="s">
        <v>1259</v>
      </c>
      <c r="FG68" s="3" t="s">
        <v>1259</v>
      </c>
      <c r="FH68" s="3" t="s">
        <v>1259</v>
      </c>
      <c r="FI68" s="3" t="s">
        <v>1259</v>
      </c>
      <c r="FJ68" s="3" t="s">
        <v>1259</v>
      </c>
      <c r="FK68" s="3" t="s">
        <v>1259</v>
      </c>
      <c r="FL68" s="3" t="s">
        <v>1259</v>
      </c>
      <c r="FM68" s="3" t="s">
        <v>1259</v>
      </c>
      <c r="FN68" s="3" t="s">
        <v>1259</v>
      </c>
      <c r="FO68" s="3" t="s">
        <v>1259</v>
      </c>
      <c r="FP68" s="3" t="s">
        <v>1259</v>
      </c>
      <c r="FQ68" s="3" t="s">
        <v>1259</v>
      </c>
      <c r="FR68" s="3" t="s">
        <v>1259</v>
      </c>
      <c r="FS68" s="3" t="s">
        <v>1259</v>
      </c>
      <c r="FT68" s="3" t="s">
        <v>1259</v>
      </c>
      <c r="FU68" s="3" t="s">
        <v>1259</v>
      </c>
      <c r="FV68" s="3" t="s">
        <v>1259</v>
      </c>
      <c r="FW68" s="3" t="s">
        <v>1259</v>
      </c>
      <c r="FX68" s="3" t="s">
        <v>1259</v>
      </c>
      <c r="FY68" s="3" t="s">
        <v>1259</v>
      </c>
      <c r="FZ68" s="3" t="s">
        <v>1259</v>
      </c>
      <c r="GA68" s="3" t="s">
        <v>1259</v>
      </c>
      <c r="GB68" s="3" t="s">
        <v>1259</v>
      </c>
      <c r="GC68" s="3" t="s">
        <v>1259</v>
      </c>
      <c r="GD68" s="3" t="s">
        <v>1259</v>
      </c>
      <c r="GE68" s="3" t="s">
        <v>1259</v>
      </c>
      <c r="GF68" s="3" t="s">
        <v>1259</v>
      </c>
      <c r="GG68" s="3" t="s">
        <v>1259</v>
      </c>
      <c r="GH68" s="3" t="s">
        <v>1259</v>
      </c>
      <c r="GI68" s="3" t="s">
        <v>1259</v>
      </c>
      <c r="GJ68" s="3" t="s">
        <v>1259</v>
      </c>
      <c r="GK68" s="3" t="s">
        <v>1259</v>
      </c>
      <c r="GL68" s="3" t="s">
        <v>1259</v>
      </c>
      <c r="GM68" s="3" t="s">
        <v>1259</v>
      </c>
      <c r="GN68" s="3" t="s">
        <v>1259</v>
      </c>
      <c r="GO68" s="3" t="s">
        <v>1259</v>
      </c>
      <c r="GP68" s="3" t="s">
        <v>1259</v>
      </c>
      <c r="GQ68" s="3" t="s">
        <v>1259</v>
      </c>
      <c r="GR68" s="3" t="s">
        <v>1259</v>
      </c>
      <c r="GS68" s="3" t="s">
        <v>1259</v>
      </c>
      <c r="GT68" s="3" t="s">
        <v>1259</v>
      </c>
      <c r="GU68" s="3" t="s">
        <v>1259</v>
      </c>
      <c r="GV68" s="3" t="s">
        <v>1259</v>
      </c>
      <c r="GW68" s="3" t="s">
        <v>1259</v>
      </c>
      <c r="GX68" s="3" t="s">
        <v>1259</v>
      </c>
      <c r="GY68" s="3" t="s">
        <v>1259</v>
      </c>
      <c r="GZ68" s="3" t="s">
        <v>1259</v>
      </c>
      <c r="HA68" s="3" t="s">
        <v>1259</v>
      </c>
      <c r="HB68" s="3" t="s">
        <v>1259</v>
      </c>
      <c r="HC68" s="3" t="s">
        <v>1259</v>
      </c>
      <c r="HD68" s="3" t="s">
        <v>1259</v>
      </c>
      <c r="HE68" s="3" t="s">
        <v>1259</v>
      </c>
      <c r="HF68" s="3" t="s">
        <v>1259</v>
      </c>
      <c r="HG68" s="3" t="s">
        <v>1259</v>
      </c>
      <c r="HH68" s="3" t="s">
        <v>1259</v>
      </c>
      <c r="HI68" s="3" t="s">
        <v>1259</v>
      </c>
      <c r="HJ68" s="3" t="s">
        <v>1259</v>
      </c>
      <c r="HK68" s="3" t="s">
        <v>1259</v>
      </c>
      <c r="HL68" s="3" t="s">
        <v>1259</v>
      </c>
      <c r="HM68" s="3" t="s">
        <v>1259</v>
      </c>
      <c r="HN68" s="3" t="s">
        <v>1259</v>
      </c>
      <c r="HO68" s="3" t="s">
        <v>1259</v>
      </c>
      <c r="HP68" s="3" t="s">
        <v>1259</v>
      </c>
      <c r="HQ68" s="3" t="s">
        <v>1259</v>
      </c>
      <c r="HR68" s="3" t="s">
        <v>1259</v>
      </c>
      <c r="HS68" s="3" t="s">
        <v>1259</v>
      </c>
    </row>
    <row r="69" spans="1:227" x14ac:dyDescent="0.25">
      <c r="A69" s="4">
        <v>26114</v>
      </c>
      <c r="B69" s="3" t="s">
        <v>1259</v>
      </c>
      <c r="C69" s="3" t="s">
        <v>1259</v>
      </c>
      <c r="D69" s="3" t="s">
        <v>1259</v>
      </c>
      <c r="E69" s="3" t="s">
        <v>1259</v>
      </c>
      <c r="F69" s="3" t="s">
        <v>1259</v>
      </c>
      <c r="G69" s="3" t="s">
        <v>1259</v>
      </c>
      <c r="H69" s="3" t="s">
        <v>1259</v>
      </c>
      <c r="I69" s="3" t="s">
        <v>1259</v>
      </c>
      <c r="J69" s="3" t="s">
        <v>1259</v>
      </c>
      <c r="K69" s="3" t="s">
        <v>1259</v>
      </c>
      <c r="L69" s="3" t="s">
        <v>1259</v>
      </c>
      <c r="M69" s="3" t="s">
        <v>1259</v>
      </c>
      <c r="N69" s="3" t="s">
        <v>1259</v>
      </c>
      <c r="O69" s="3" t="s">
        <v>1259</v>
      </c>
      <c r="P69" s="3" t="s">
        <v>1259</v>
      </c>
      <c r="Q69" s="3" t="s">
        <v>1259</v>
      </c>
      <c r="R69" s="3" t="s">
        <v>1259</v>
      </c>
      <c r="S69" s="3" t="s">
        <v>1259</v>
      </c>
      <c r="T69" s="3" t="s">
        <v>1259</v>
      </c>
      <c r="U69" s="3" t="s">
        <v>1259</v>
      </c>
      <c r="V69" s="3" t="s">
        <v>1259</v>
      </c>
      <c r="W69" s="3" t="s">
        <v>1259</v>
      </c>
      <c r="X69" s="3" t="s">
        <v>1259</v>
      </c>
      <c r="Y69" s="3" t="s">
        <v>1259</v>
      </c>
      <c r="Z69" s="3" t="s">
        <v>1259</v>
      </c>
      <c r="AA69" s="3" t="s">
        <v>1259</v>
      </c>
      <c r="AB69" s="3" t="s">
        <v>1259</v>
      </c>
      <c r="AC69" s="3" t="s">
        <v>1259</v>
      </c>
      <c r="AD69" s="3" t="s">
        <v>1259</v>
      </c>
      <c r="AE69" s="89">
        <v>114.26</v>
      </c>
      <c r="AF69" s="90">
        <v>104.91</v>
      </c>
      <c r="AG69" s="91">
        <v>116.14</v>
      </c>
      <c r="AH69" s="92">
        <v>119.34</v>
      </c>
      <c r="AI69" s="93">
        <v>120.9</v>
      </c>
      <c r="AJ69" s="3" t="s">
        <v>1259</v>
      </c>
      <c r="AK69" s="3" t="s">
        <v>1259</v>
      </c>
      <c r="AL69" s="3" t="s">
        <v>1259</v>
      </c>
      <c r="AM69" s="3" t="s">
        <v>1259</v>
      </c>
      <c r="AN69" s="3" t="s">
        <v>1259</v>
      </c>
      <c r="AO69" s="3" t="s">
        <v>1259</v>
      </c>
      <c r="AP69" s="3" t="s">
        <v>1259</v>
      </c>
      <c r="AQ69" s="3" t="s">
        <v>1259</v>
      </c>
      <c r="AR69" s="3" t="s">
        <v>1259</v>
      </c>
      <c r="AS69" s="3" t="s">
        <v>1259</v>
      </c>
      <c r="AT69" s="3" t="s">
        <v>1259</v>
      </c>
      <c r="AU69" s="3" t="s">
        <v>1259</v>
      </c>
      <c r="AV69" s="3" t="s">
        <v>1259</v>
      </c>
      <c r="AW69" s="3" t="s">
        <v>1259</v>
      </c>
      <c r="AX69" s="3" t="s">
        <v>1259</v>
      </c>
      <c r="AY69" s="3" t="s">
        <v>1259</v>
      </c>
      <c r="AZ69" s="3" t="s">
        <v>1259</v>
      </c>
      <c r="BA69" s="3" t="s">
        <v>1259</v>
      </c>
      <c r="BB69" s="3" t="s">
        <v>1259</v>
      </c>
      <c r="BC69" s="3" t="s">
        <v>1259</v>
      </c>
      <c r="BD69" s="3" t="s">
        <v>1259</v>
      </c>
      <c r="BE69" s="3" t="s">
        <v>1259</v>
      </c>
      <c r="BF69" s="3" t="s">
        <v>1259</v>
      </c>
      <c r="BG69" s="3" t="s">
        <v>1259</v>
      </c>
      <c r="BH69" s="3" t="s">
        <v>1259</v>
      </c>
      <c r="BI69" s="119">
        <v>37.36</v>
      </c>
      <c r="BJ69" s="3" t="s">
        <v>1259</v>
      </c>
      <c r="BK69" s="3" t="s">
        <v>1259</v>
      </c>
      <c r="BL69" s="3" t="s">
        <v>1259</v>
      </c>
      <c r="BM69" s="3" t="s">
        <v>1259</v>
      </c>
      <c r="BN69" s="3" t="s">
        <v>1259</v>
      </c>
      <c r="BO69" s="3" t="s">
        <v>1259</v>
      </c>
      <c r="BP69" s="3" t="s">
        <v>1259</v>
      </c>
      <c r="BQ69" s="3" t="s">
        <v>1259</v>
      </c>
      <c r="BR69" s="3" t="s">
        <v>1259</v>
      </c>
      <c r="BS69" s="3" t="s">
        <v>1259</v>
      </c>
      <c r="BT69" s="3" t="s">
        <v>1259</v>
      </c>
      <c r="BU69" s="3" t="s">
        <v>1259</v>
      </c>
      <c r="BV69" s="3" t="s">
        <v>1259</v>
      </c>
      <c r="BW69" s="3" t="s">
        <v>1259</v>
      </c>
      <c r="BX69" s="3" t="s">
        <v>1259</v>
      </c>
      <c r="BY69" s="3" t="s">
        <v>1259</v>
      </c>
      <c r="BZ69" s="3" t="s">
        <v>1259</v>
      </c>
      <c r="CA69" s="3" t="s">
        <v>1259</v>
      </c>
      <c r="CB69" s="3" t="s">
        <v>1259</v>
      </c>
      <c r="CC69" s="3" t="s">
        <v>1259</v>
      </c>
      <c r="CD69" s="3" t="s">
        <v>1259</v>
      </c>
      <c r="CE69" s="3" t="s">
        <v>1259</v>
      </c>
      <c r="CF69" s="3" t="s">
        <v>1259</v>
      </c>
      <c r="CG69" s="3" t="s">
        <v>1259</v>
      </c>
      <c r="CH69" s="3" t="s">
        <v>1259</v>
      </c>
      <c r="CI69" s="3" t="s">
        <v>1259</v>
      </c>
      <c r="CJ69" s="3" t="s">
        <v>1259</v>
      </c>
      <c r="CK69" s="3" t="s">
        <v>1259</v>
      </c>
      <c r="CL69" s="3" t="s">
        <v>1259</v>
      </c>
      <c r="CM69" s="3" t="s">
        <v>1259</v>
      </c>
      <c r="CN69" s="3" t="s">
        <v>1259</v>
      </c>
      <c r="CO69" s="3" t="s">
        <v>1259</v>
      </c>
      <c r="CP69" s="3" t="s">
        <v>1259</v>
      </c>
      <c r="CQ69" s="3" t="s">
        <v>1259</v>
      </c>
      <c r="CR69" s="3" t="s">
        <v>1259</v>
      </c>
      <c r="CS69" s="3" t="s">
        <v>1259</v>
      </c>
      <c r="CT69" s="3" t="s">
        <v>1259</v>
      </c>
      <c r="CU69" s="3" t="s">
        <v>1259</v>
      </c>
      <c r="CV69" s="3" t="s">
        <v>1259</v>
      </c>
      <c r="CW69" s="3" t="s">
        <v>1259</v>
      </c>
      <c r="CX69" s="3" t="s">
        <v>1259</v>
      </c>
      <c r="CY69" s="3" t="s">
        <v>1259</v>
      </c>
      <c r="CZ69" s="3" t="s">
        <v>1259</v>
      </c>
      <c r="DA69" s="3" t="s">
        <v>1259</v>
      </c>
      <c r="DB69" s="3" t="s">
        <v>1259</v>
      </c>
      <c r="DC69" s="3" t="s">
        <v>1259</v>
      </c>
      <c r="DD69" s="3" t="s">
        <v>1259</v>
      </c>
      <c r="DE69" s="3" t="s">
        <v>1259</v>
      </c>
      <c r="DF69" s="3" t="s">
        <v>1259</v>
      </c>
      <c r="DG69" s="3" t="s">
        <v>1259</v>
      </c>
      <c r="DH69" s="3" t="s">
        <v>1259</v>
      </c>
      <c r="DI69" s="3" t="s">
        <v>1259</v>
      </c>
      <c r="DJ69" s="3" t="s">
        <v>1259</v>
      </c>
      <c r="DK69" s="3" t="s">
        <v>1259</v>
      </c>
      <c r="DL69" s="3" t="s">
        <v>1259</v>
      </c>
      <c r="DM69" s="3" t="s">
        <v>1259</v>
      </c>
      <c r="DN69" s="3" t="s">
        <v>1259</v>
      </c>
      <c r="DO69" s="3" t="s">
        <v>1259</v>
      </c>
      <c r="DP69" s="3" t="s">
        <v>1259</v>
      </c>
      <c r="DQ69" s="3" t="s">
        <v>1259</v>
      </c>
      <c r="DR69" s="3" t="s">
        <v>1259</v>
      </c>
      <c r="DS69" s="3" t="s">
        <v>1259</v>
      </c>
      <c r="DT69" s="3" t="s">
        <v>1259</v>
      </c>
      <c r="DU69" s="3" t="s">
        <v>1259</v>
      </c>
      <c r="DV69" s="3" t="s">
        <v>1259</v>
      </c>
      <c r="DW69" s="3" t="s">
        <v>1259</v>
      </c>
      <c r="DX69" s="3" t="s">
        <v>1259</v>
      </c>
      <c r="DY69" s="3" t="s">
        <v>1259</v>
      </c>
      <c r="DZ69" s="3" t="s">
        <v>1259</v>
      </c>
      <c r="EA69" s="3" t="s">
        <v>1259</v>
      </c>
      <c r="EB69" s="3" t="s">
        <v>1259</v>
      </c>
      <c r="EC69" s="3" t="s">
        <v>1259</v>
      </c>
      <c r="ED69" s="3" t="s">
        <v>1259</v>
      </c>
      <c r="EE69" s="3" t="s">
        <v>1259</v>
      </c>
      <c r="EF69" s="3" t="s">
        <v>1259</v>
      </c>
      <c r="EG69" s="3" t="s">
        <v>1259</v>
      </c>
      <c r="EH69" s="3" t="s">
        <v>1259</v>
      </c>
      <c r="EI69" s="3" t="s">
        <v>1259</v>
      </c>
      <c r="EJ69" s="3" t="s">
        <v>1259</v>
      </c>
      <c r="EK69" s="3" t="s">
        <v>1259</v>
      </c>
      <c r="EL69" s="3" t="s">
        <v>1259</v>
      </c>
      <c r="EM69" s="3" t="s">
        <v>1259</v>
      </c>
      <c r="EN69" s="3" t="s">
        <v>1259</v>
      </c>
      <c r="EO69" s="3" t="s">
        <v>1259</v>
      </c>
      <c r="EP69" s="3" t="s">
        <v>1259</v>
      </c>
      <c r="EQ69" s="3" t="s">
        <v>1259</v>
      </c>
      <c r="ER69" s="3" t="s">
        <v>1259</v>
      </c>
      <c r="ES69" s="3" t="s">
        <v>1259</v>
      </c>
      <c r="ET69" s="3" t="s">
        <v>1259</v>
      </c>
      <c r="EU69" s="3" t="s">
        <v>1259</v>
      </c>
      <c r="EV69" s="3" t="s">
        <v>1259</v>
      </c>
      <c r="EW69" s="3" t="s">
        <v>1259</v>
      </c>
      <c r="EX69" s="3" t="s">
        <v>1259</v>
      </c>
      <c r="EY69" s="3" t="s">
        <v>1259</v>
      </c>
      <c r="EZ69" s="3" t="s">
        <v>1259</v>
      </c>
      <c r="FA69" s="3" t="s">
        <v>1259</v>
      </c>
      <c r="FB69" s="3" t="s">
        <v>1259</v>
      </c>
      <c r="FC69" s="3" t="s">
        <v>1259</v>
      </c>
      <c r="FD69" s="3" t="s">
        <v>1259</v>
      </c>
      <c r="FE69" s="3" t="s">
        <v>1259</v>
      </c>
      <c r="FF69" s="3" t="s">
        <v>1259</v>
      </c>
      <c r="FG69" s="3" t="s">
        <v>1259</v>
      </c>
      <c r="FH69" s="3" t="s">
        <v>1259</v>
      </c>
      <c r="FI69" s="3" t="s">
        <v>1259</v>
      </c>
      <c r="FJ69" s="3" t="s">
        <v>1259</v>
      </c>
      <c r="FK69" s="3" t="s">
        <v>1259</v>
      </c>
      <c r="FL69" s="3" t="s">
        <v>1259</v>
      </c>
      <c r="FM69" s="3" t="s">
        <v>1259</v>
      </c>
      <c r="FN69" s="3" t="s">
        <v>1259</v>
      </c>
      <c r="FO69" s="3" t="s">
        <v>1259</v>
      </c>
      <c r="FP69" s="3" t="s">
        <v>1259</v>
      </c>
      <c r="FQ69" s="3" t="s">
        <v>1259</v>
      </c>
      <c r="FR69" s="3" t="s">
        <v>1259</v>
      </c>
      <c r="FS69" s="3" t="s">
        <v>1259</v>
      </c>
      <c r="FT69" s="3" t="s">
        <v>1259</v>
      </c>
      <c r="FU69" s="3" t="s">
        <v>1259</v>
      </c>
      <c r="FV69" s="3" t="s">
        <v>1259</v>
      </c>
      <c r="FW69" s="3" t="s">
        <v>1259</v>
      </c>
      <c r="FX69" s="3" t="s">
        <v>1259</v>
      </c>
      <c r="FY69" s="3" t="s">
        <v>1259</v>
      </c>
      <c r="FZ69" s="3" t="s">
        <v>1259</v>
      </c>
      <c r="GA69" s="3" t="s">
        <v>1259</v>
      </c>
      <c r="GB69" s="3" t="s">
        <v>1259</v>
      </c>
      <c r="GC69" s="3" t="s">
        <v>1259</v>
      </c>
      <c r="GD69" s="3" t="s">
        <v>1259</v>
      </c>
      <c r="GE69" s="3" t="s">
        <v>1259</v>
      </c>
      <c r="GF69" s="3" t="s">
        <v>1259</v>
      </c>
      <c r="GG69" s="3" t="s">
        <v>1259</v>
      </c>
      <c r="GH69" s="3" t="s">
        <v>1259</v>
      </c>
      <c r="GI69" s="3" t="s">
        <v>1259</v>
      </c>
      <c r="GJ69" s="3" t="s">
        <v>1259</v>
      </c>
      <c r="GK69" s="3" t="s">
        <v>1259</v>
      </c>
      <c r="GL69" s="3" t="s">
        <v>1259</v>
      </c>
      <c r="GM69" s="3" t="s">
        <v>1259</v>
      </c>
      <c r="GN69" s="3" t="s">
        <v>1259</v>
      </c>
      <c r="GO69" s="3" t="s">
        <v>1259</v>
      </c>
      <c r="GP69" s="3" t="s">
        <v>1259</v>
      </c>
      <c r="GQ69" s="3" t="s">
        <v>1259</v>
      </c>
      <c r="GR69" s="3" t="s">
        <v>1259</v>
      </c>
      <c r="GS69" s="3" t="s">
        <v>1259</v>
      </c>
      <c r="GT69" s="3" t="s">
        <v>1259</v>
      </c>
      <c r="GU69" s="3" t="s">
        <v>1259</v>
      </c>
      <c r="GV69" s="3" t="s">
        <v>1259</v>
      </c>
      <c r="GW69" s="3" t="s">
        <v>1259</v>
      </c>
      <c r="GX69" s="3" t="s">
        <v>1259</v>
      </c>
      <c r="GY69" s="3" t="s">
        <v>1259</v>
      </c>
      <c r="GZ69" s="3" t="s">
        <v>1259</v>
      </c>
      <c r="HA69" s="3" t="s">
        <v>1259</v>
      </c>
      <c r="HB69" s="3" t="s">
        <v>1259</v>
      </c>
      <c r="HC69" s="3" t="s">
        <v>1259</v>
      </c>
      <c r="HD69" s="3" t="s">
        <v>1259</v>
      </c>
      <c r="HE69" s="3" t="s">
        <v>1259</v>
      </c>
      <c r="HF69" s="3" t="s">
        <v>1259</v>
      </c>
      <c r="HG69" s="3" t="s">
        <v>1259</v>
      </c>
      <c r="HH69" s="3" t="s">
        <v>1259</v>
      </c>
      <c r="HI69" s="3" t="s">
        <v>1259</v>
      </c>
      <c r="HJ69" s="3" t="s">
        <v>1259</v>
      </c>
      <c r="HK69" s="3" t="s">
        <v>1259</v>
      </c>
      <c r="HL69" s="3" t="s">
        <v>1259</v>
      </c>
      <c r="HM69" s="3" t="s">
        <v>1259</v>
      </c>
      <c r="HN69" s="3" t="s">
        <v>1259</v>
      </c>
      <c r="HO69" s="3" t="s">
        <v>1259</v>
      </c>
      <c r="HP69" s="3" t="s">
        <v>1259</v>
      </c>
      <c r="HQ69" s="3" t="s">
        <v>1259</v>
      </c>
      <c r="HR69" s="3" t="s">
        <v>1259</v>
      </c>
      <c r="HS69" s="3" t="s">
        <v>1259</v>
      </c>
    </row>
    <row r="70" spans="1:227" x14ac:dyDescent="0.25">
      <c r="A70" s="4">
        <v>26206</v>
      </c>
      <c r="B70" s="3" t="s">
        <v>1259</v>
      </c>
      <c r="C70" s="3" t="s">
        <v>1259</v>
      </c>
      <c r="D70" s="3" t="s">
        <v>1259</v>
      </c>
      <c r="E70" s="3" t="s">
        <v>1259</v>
      </c>
      <c r="F70" s="3" t="s">
        <v>1259</v>
      </c>
      <c r="G70" s="3" t="s">
        <v>1259</v>
      </c>
      <c r="H70" s="3" t="s">
        <v>1259</v>
      </c>
      <c r="I70" s="3" t="s">
        <v>1259</v>
      </c>
      <c r="J70" s="3" t="s">
        <v>1259</v>
      </c>
      <c r="K70" s="3" t="s">
        <v>1259</v>
      </c>
      <c r="L70" s="3" t="s">
        <v>1259</v>
      </c>
      <c r="M70" s="3" t="s">
        <v>1259</v>
      </c>
      <c r="N70" s="3" t="s">
        <v>1259</v>
      </c>
      <c r="O70" s="3" t="s">
        <v>1259</v>
      </c>
      <c r="P70" s="3" t="s">
        <v>1259</v>
      </c>
      <c r="Q70" s="3" t="s">
        <v>1259</v>
      </c>
      <c r="R70" s="3" t="s">
        <v>1259</v>
      </c>
      <c r="S70" s="3" t="s">
        <v>1259</v>
      </c>
      <c r="T70" s="3" t="s">
        <v>1259</v>
      </c>
      <c r="U70" s="3" t="s">
        <v>1259</v>
      </c>
      <c r="V70" s="3" t="s">
        <v>1259</v>
      </c>
      <c r="W70" s="3" t="s">
        <v>1259</v>
      </c>
      <c r="X70" s="3" t="s">
        <v>1259</v>
      </c>
      <c r="Y70" s="3" t="s">
        <v>1259</v>
      </c>
      <c r="Z70" s="3" t="s">
        <v>1259</v>
      </c>
      <c r="AA70" s="3" t="s">
        <v>1259</v>
      </c>
      <c r="AB70" s="3" t="s">
        <v>1259</v>
      </c>
      <c r="AC70" s="3" t="s">
        <v>1259</v>
      </c>
      <c r="AD70" s="3" t="s">
        <v>1259</v>
      </c>
      <c r="AE70" s="89">
        <v>120.63</v>
      </c>
      <c r="AF70" s="90">
        <v>108.26</v>
      </c>
      <c r="AG70" s="91">
        <v>130.43</v>
      </c>
      <c r="AH70" s="92">
        <v>137.91</v>
      </c>
      <c r="AI70" s="93">
        <v>122.1</v>
      </c>
      <c r="AJ70" s="3" t="s">
        <v>1259</v>
      </c>
      <c r="AK70" s="3" t="s">
        <v>1259</v>
      </c>
      <c r="AL70" s="3" t="s">
        <v>1259</v>
      </c>
      <c r="AM70" s="3" t="s">
        <v>1259</v>
      </c>
      <c r="AN70" s="3" t="s">
        <v>1259</v>
      </c>
      <c r="AO70" s="3" t="s">
        <v>1259</v>
      </c>
      <c r="AP70" s="3" t="s">
        <v>1259</v>
      </c>
      <c r="AQ70" s="3" t="s">
        <v>1259</v>
      </c>
      <c r="AR70" s="3" t="s">
        <v>1259</v>
      </c>
      <c r="AS70" s="3" t="s">
        <v>1259</v>
      </c>
      <c r="AT70" s="3" t="s">
        <v>1259</v>
      </c>
      <c r="AU70" s="3" t="s">
        <v>1259</v>
      </c>
      <c r="AV70" s="3" t="s">
        <v>1259</v>
      </c>
      <c r="AW70" s="3" t="s">
        <v>1259</v>
      </c>
      <c r="AX70" s="3" t="s">
        <v>1259</v>
      </c>
      <c r="AY70" s="3" t="s">
        <v>1259</v>
      </c>
      <c r="AZ70" s="3" t="s">
        <v>1259</v>
      </c>
      <c r="BA70" s="3" t="s">
        <v>1259</v>
      </c>
      <c r="BB70" s="3" t="s">
        <v>1259</v>
      </c>
      <c r="BC70" s="3" t="s">
        <v>1259</v>
      </c>
      <c r="BD70" s="3" t="s">
        <v>1259</v>
      </c>
      <c r="BE70" s="3" t="s">
        <v>1259</v>
      </c>
      <c r="BF70" s="3" t="s">
        <v>1259</v>
      </c>
      <c r="BG70" s="3" t="s">
        <v>1259</v>
      </c>
      <c r="BH70" s="3" t="s">
        <v>1259</v>
      </c>
      <c r="BI70" s="119">
        <v>38.441000000000003</v>
      </c>
      <c r="BJ70" s="3" t="s">
        <v>1259</v>
      </c>
      <c r="BK70" s="3" t="s">
        <v>1259</v>
      </c>
      <c r="BL70" s="3" t="s">
        <v>1259</v>
      </c>
      <c r="BM70" s="3" t="s">
        <v>1259</v>
      </c>
      <c r="BN70" s="3" t="s">
        <v>1259</v>
      </c>
      <c r="BO70" s="3" t="s">
        <v>1259</v>
      </c>
      <c r="BP70" s="3" t="s">
        <v>1259</v>
      </c>
      <c r="BQ70" s="3" t="s">
        <v>1259</v>
      </c>
      <c r="BR70" s="3" t="s">
        <v>1259</v>
      </c>
      <c r="BS70" s="3" t="s">
        <v>1259</v>
      </c>
      <c r="BT70" s="3" t="s">
        <v>1259</v>
      </c>
      <c r="BU70" s="3" t="s">
        <v>1259</v>
      </c>
      <c r="BV70" s="3" t="s">
        <v>1259</v>
      </c>
      <c r="BW70" s="3" t="s">
        <v>1259</v>
      </c>
      <c r="BX70" s="3" t="s">
        <v>1259</v>
      </c>
      <c r="BY70" s="3" t="s">
        <v>1259</v>
      </c>
      <c r="BZ70" s="3" t="s">
        <v>1259</v>
      </c>
      <c r="CA70" s="3" t="s">
        <v>1259</v>
      </c>
      <c r="CB70" s="3" t="s">
        <v>1259</v>
      </c>
      <c r="CC70" s="3" t="s">
        <v>1259</v>
      </c>
      <c r="CD70" s="3" t="s">
        <v>1259</v>
      </c>
      <c r="CE70" s="3" t="s">
        <v>1259</v>
      </c>
      <c r="CF70" s="3" t="s">
        <v>1259</v>
      </c>
      <c r="CG70" s="3" t="s">
        <v>1259</v>
      </c>
      <c r="CH70" s="3" t="s">
        <v>1259</v>
      </c>
      <c r="CI70" s="3" t="s">
        <v>1259</v>
      </c>
      <c r="CJ70" s="3" t="s">
        <v>1259</v>
      </c>
      <c r="CK70" s="3" t="s">
        <v>1259</v>
      </c>
      <c r="CL70" s="3" t="s">
        <v>1259</v>
      </c>
      <c r="CM70" s="3" t="s">
        <v>1259</v>
      </c>
      <c r="CN70" s="3" t="s">
        <v>1259</v>
      </c>
      <c r="CO70" s="3" t="s">
        <v>1259</v>
      </c>
      <c r="CP70" s="3" t="s">
        <v>1259</v>
      </c>
      <c r="CQ70" s="3" t="s">
        <v>1259</v>
      </c>
      <c r="CR70" s="3" t="s">
        <v>1259</v>
      </c>
      <c r="CS70" s="3" t="s">
        <v>1259</v>
      </c>
      <c r="CT70" s="3" t="s">
        <v>1259</v>
      </c>
      <c r="CU70" s="3" t="s">
        <v>1259</v>
      </c>
      <c r="CV70" s="3" t="s">
        <v>1259</v>
      </c>
      <c r="CW70" s="3" t="s">
        <v>1259</v>
      </c>
      <c r="CX70" s="3" t="s">
        <v>1259</v>
      </c>
      <c r="CY70" s="3" t="s">
        <v>1259</v>
      </c>
      <c r="CZ70" s="3" t="s">
        <v>1259</v>
      </c>
      <c r="DA70" s="3" t="s">
        <v>1259</v>
      </c>
      <c r="DB70" s="3" t="s">
        <v>1259</v>
      </c>
      <c r="DC70" s="3" t="s">
        <v>1259</v>
      </c>
      <c r="DD70" s="3" t="s">
        <v>1259</v>
      </c>
      <c r="DE70" s="3" t="s">
        <v>1259</v>
      </c>
      <c r="DF70" s="3" t="s">
        <v>1259</v>
      </c>
      <c r="DG70" s="3" t="s">
        <v>1259</v>
      </c>
      <c r="DH70" s="3" t="s">
        <v>1259</v>
      </c>
      <c r="DI70" s="3" t="s">
        <v>1259</v>
      </c>
      <c r="DJ70" s="3" t="s">
        <v>1259</v>
      </c>
      <c r="DK70" s="3" t="s">
        <v>1259</v>
      </c>
      <c r="DL70" s="3" t="s">
        <v>1259</v>
      </c>
      <c r="DM70" s="3" t="s">
        <v>1259</v>
      </c>
      <c r="DN70" s="3" t="s">
        <v>1259</v>
      </c>
      <c r="DO70" s="3" t="s">
        <v>1259</v>
      </c>
      <c r="DP70" s="3" t="s">
        <v>1259</v>
      </c>
      <c r="DQ70" s="3" t="s">
        <v>1259</v>
      </c>
      <c r="DR70" s="3" t="s">
        <v>1259</v>
      </c>
      <c r="DS70" s="3" t="s">
        <v>1259</v>
      </c>
      <c r="DT70" s="3" t="s">
        <v>1259</v>
      </c>
      <c r="DU70" s="3" t="s">
        <v>1259</v>
      </c>
      <c r="DV70" s="3" t="s">
        <v>1259</v>
      </c>
      <c r="DW70" s="3" t="s">
        <v>1259</v>
      </c>
      <c r="DX70" s="3" t="s">
        <v>1259</v>
      </c>
      <c r="DY70" s="3" t="s">
        <v>1259</v>
      </c>
      <c r="DZ70" s="3" t="s">
        <v>1259</v>
      </c>
      <c r="EA70" s="3" t="s">
        <v>1259</v>
      </c>
      <c r="EB70" s="3" t="s">
        <v>1259</v>
      </c>
      <c r="EC70" s="3" t="s">
        <v>1259</v>
      </c>
      <c r="ED70" s="3" t="s">
        <v>1259</v>
      </c>
      <c r="EE70" s="3" t="s">
        <v>1259</v>
      </c>
      <c r="EF70" s="3" t="s">
        <v>1259</v>
      </c>
      <c r="EG70" s="3" t="s">
        <v>1259</v>
      </c>
      <c r="EH70" s="3" t="s">
        <v>1259</v>
      </c>
      <c r="EI70" s="3" t="s">
        <v>1259</v>
      </c>
      <c r="EJ70" s="3" t="s">
        <v>1259</v>
      </c>
      <c r="EK70" s="3" t="s">
        <v>1259</v>
      </c>
      <c r="EL70" s="3" t="s">
        <v>1259</v>
      </c>
      <c r="EM70" s="3" t="s">
        <v>1259</v>
      </c>
      <c r="EN70" s="3" t="s">
        <v>1259</v>
      </c>
      <c r="EO70" s="3" t="s">
        <v>1259</v>
      </c>
      <c r="EP70" s="204">
        <v>24.9</v>
      </c>
      <c r="EQ70" s="205">
        <v>49.4</v>
      </c>
      <c r="ER70" s="206">
        <v>27.2</v>
      </c>
      <c r="ES70" s="207">
        <v>51.4</v>
      </c>
      <c r="ET70" s="3" t="s">
        <v>1259</v>
      </c>
      <c r="EU70" s="3" t="s">
        <v>1259</v>
      </c>
      <c r="EV70" s="3" t="s">
        <v>1259</v>
      </c>
      <c r="EW70" s="3" t="s">
        <v>1259</v>
      </c>
      <c r="EX70" s="3" t="s">
        <v>1259</v>
      </c>
      <c r="EY70" s="3" t="s">
        <v>1259</v>
      </c>
      <c r="EZ70" s="3" t="s">
        <v>1259</v>
      </c>
      <c r="FA70" s="3" t="s">
        <v>1259</v>
      </c>
      <c r="FB70" s="3" t="s">
        <v>1259</v>
      </c>
      <c r="FC70" s="3" t="s">
        <v>1259</v>
      </c>
      <c r="FD70" s="3" t="s">
        <v>1259</v>
      </c>
      <c r="FE70" s="3" t="s">
        <v>1259</v>
      </c>
      <c r="FF70" s="3" t="s">
        <v>1259</v>
      </c>
      <c r="FG70" s="3" t="s">
        <v>1259</v>
      </c>
      <c r="FH70" s="3" t="s">
        <v>1259</v>
      </c>
      <c r="FI70" s="3" t="s">
        <v>1259</v>
      </c>
      <c r="FJ70" s="3" t="s">
        <v>1259</v>
      </c>
      <c r="FK70" s="3" t="s">
        <v>1259</v>
      </c>
      <c r="FL70" s="3" t="s">
        <v>1259</v>
      </c>
      <c r="FM70" s="3" t="s">
        <v>1259</v>
      </c>
      <c r="FN70" s="3" t="s">
        <v>1259</v>
      </c>
      <c r="FO70" s="3" t="s">
        <v>1259</v>
      </c>
      <c r="FP70" s="3" t="s">
        <v>1259</v>
      </c>
      <c r="FQ70" s="3" t="s">
        <v>1259</v>
      </c>
      <c r="FR70" s="3" t="s">
        <v>1259</v>
      </c>
      <c r="FS70" s="3" t="s">
        <v>1259</v>
      </c>
      <c r="FT70" s="3" t="s">
        <v>1259</v>
      </c>
      <c r="FU70" s="3" t="s">
        <v>1259</v>
      </c>
      <c r="FV70" s="3" t="s">
        <v>1259</v>
      </c>
      <c r="FW70" s="3" t="s">
        <v>1259</v>
      </c>
      <c r="FX70" s="3" t="s">
        <v>1259</v>
      </c>
      <c r="FY70" s="3" t="s">
        <v>1259</v>
      </c>
      <c r="FZ70" s="3" t="s">
        <v>1259</v>
      </c>
      <c r="GA70" s="3" t="s">
        <v>1259</v>
      </c>
      <c r="GB70" s="3" t="s">
        <v>1259</v>
      </c>
      <c r="GC70" s="3" t="s">
        <v>1259</v>
      </c>
      <c r="GD70" s="3" t="s">
        <v>1259</v>
      </c>
      <c r="GE70" s="3" t="s">
        <v>1259</v>
      </c>
      <c r="GF70" s="3" t="s">
        <v>1259</v>
      </c>
      <c r="GG70" s="3" t="s">
        <v>1259</v>
      </c>
      <c r="GH70" s="3" t="s">
        <v>1259</v>
      </c>
      <c r="GI70" s="3" t="s">
        <v>1259</v>
      </c>
      <c r="GJ70" s="3" t="s">
        <v>1259</v>
      </c>
      <c r="GK70" s="3" t="s">
        <v>1259</v>
      </c>
      <c r="GL70" s="3" t="s">
        <v>1259</v>
      </c>
      <c r="GM70" s="3" t="s">
        <v>1259</v>
      </c>
      <c r="GN70" s="3" t="s">
        <v>1259</v>
      </c>
      <c r="GO70" s="3" t="s">
        <v>1259</v>
      </c>
      <c r="GP70" s="3" t="s">
        <v>1259</v>
      </c>
      <c r="GQ70" s="3" t="s">
        <v>1259</v>
      </c>
      <c r="GR70" s="3" t="s">
        <v>1259</v>
      </c>
      <c r="GS70" s="3" t="s">
        <v>1259</v>
      </c>
      <c r="GT70" s="3" t="s">
        <v>1259</v>
      </c>
      <c r="GU70" s="3" t="s">
        <v>1259</v>
      </c>
      <c r="GV70" s="3" t="s">
        <v>1259</v>
      </c>
      <c r="GW70" s="3" t="s">
        <v>1259</v>
      </c>
      <c r="GX70" s="3" t="s">
        <v>1259</v>
      </c>
      <c r="GY70" s="3" t="s">
        <v>1259</v>
      </c>
      <c r="GZ70" s="3" t="s">
        <v>1259</v>
      </c>
      <c r="HA70" s="3" t="s">
        <v>1259</v>
      </c>
      <c r="HB70" s="3" t="s">
        <v>1259</v>
      </c>
      <c r="HC70" s="3" t="s">
        <v>1259</v>
      </c>
      <c r="HD70" s="3" t="s">
        <v>1259</v>
      </c>
      <c r="HE70" s="3" t="s">
        <v>1259</v>
      </c>
      <c r="HF70" s="3" t="s">
        <v>1259</v>
      </c>
      <c r="HG70" s="3" t="s">
        <v>1259</v>
      </c>
      <c r="HH70" s="3" t="s">
        <v>1259</v>
      </c>
      <c r="HI70" s="3" t="s">
        <v>1259</v>
      </c>
      <c r="HJ70" s="3" t="s">
        <v>1259</v>
      </c>
      <c r="HK70" s="3" t="s">
        <v>1259</v>
      </c>
      <c r="HL70" s="3" t="s">
        <v>1259</v>
      </c>
      <c r="HM70" s="3" t="s">
        <v>1259</v>
      </c>
      <c r="HN70" s="3" t="s">
        <v>1259</v>
      </c>
      <c r="HO70" s="3" t="s">
        <v>1259</v>
      </c>
      <c r="HP70" s="3" t="s">
        <v>1259</v>
      </c>
      <c r="HQ70" s="3" t="s">
        <v>1259</v>
      </c>
      <c r="HR70" s="3" t="s">
        <v>1259</v>
      </c>
      <c r="HS70" s="3" t="s">
        <v>1259</v>
      </c>
    </row>
    <row r="71" spans="1:227" x14ac:dyDescent="0.25">
      <c r="A71" s="4">
        <v>26298</v>
      </c>
      <c r="B71" s="3" t="s">
        <v>1259</v>
      </c>
      <c r="C71" s="3" t="s">
        <v>1259</v>
      </c>
      <c r="D71" s="3" t="s">
        <v>1259</v>
      </c>
      <c r="E71" s="3" t="s">
        <v>1259</v>
      </c>
      <c r="F71" s="3" t="s">
        <v>1259</v>
      </c>
      <c r="G71" s="3" t="s">
        <v>1259</v>
      </c>
      <c r="H71" s="3" t="s">
        <v>1259</v>
      </c>
      <c r="I71" s="3" t="s">
        <v>1259</v>
      </c>
      <c r="J71" s="3" t="s">
        <v>1259</v>
      </c>
      <c r="K71" s="3" t="s">
        <v>1259</v>
      </c>
      <c r="L71" s="3" t="s">
        <v>1259</v>
      </c>
      <c r="M71" s="3" t="s">
        <v>1259</v>
      </c>
      <c r="N71" s="3" t="s">
        <v>1259</v>
      </c>
      <c r="O71" s="3" t="s">
        <v>1259</v>
      </c>
      <c r="P71" s="3" t="s">
        <v>1259</v>
      </c>
      <c r="Q71" s="3" t="s">
        <v>1259</v>
      </c>
      <c r="R71" s="3" t="s">
        <v>1259</v>
      </c>
      <c r="S71" s="3" t="s">
        <v>1259</v>
      </c>
      <c r="T71" s="3" t="s">
        <v>1259</v>
      </c>
      <c r="U71" s="3" t="s">
        <v>1259</v>
      </c>
      <c r="V71" s="3" t="s">
        <v>1259</v>
      </c>
      <c r="W71" s="3" t="s">
        <v>1259</v>
      </c>
      <c r="X71" s="3" t="s">
        <v>1259</v>
      </c>
      <c r="Y71" s="3" t="s">
        <v>1259</v>
      </c>
      <c r="Z71" s="3" t="s">
        <v>1259</v>
      </c>
      <c r="AA71" s="3" t="s">
        <v>1259</v>
      </c>
      <c r="AB71" s="3" t="s">
        <v>1259</v>
      </c>
      <c r="AC71" s="3" t="s">
        <v>1259</v>
      </c>
      <c r="AD71" s="3" t="s">
        <v>1259</v>
      </c>
      <c r="AE71" s="89">
        <v>123.92</v>
      </c>
      <c r="AF71" s="90">
        <v>109.23</v>
      </c>
      <c r="AG71" s="91">
        <v>116.65</v>
      </c>
      <c r="AH71" s="92">
        <v>117.09</v>
      </c>
      <c r="AI71" s="93">
        <v>127.5</v>
      </c>
      <c r="AJ71" s="3" t="s">
        <v>1259</v>
      </c>
      <c r="AK71" s="3" t="s">
        <v>1259</v>
      </c>
      <c r="AL71" s="3" t="s">
        <v>1259</v>
      </c>
      <c r="AM71" s="3" t="s">
        <v>1259</v>
      </c>
      <c r="AN71" s="3" t="s">
        <v>1259</v>
      </c>
      <c r="AO71" s="3" t="s">
        <v>1259</v>
      </c>
      <c r="AP71" s="3" t="s">
        <v>1259</v>
      </c>
      <c r="AQ71" s="3" t="s">
        <v>1259</v>
      </c>
      <c r="AR71" s="3" t="s">
        <v>1259</v>
      </c>
      <c r="AS71" s="3" t="s">
        <v>1259</v>
      </c>
      <c r="AT71" s="3" t="s">
        <v>1259</v>
      </c>
      <c r="AU71" s="3" t="s">
        <v>1259</v>
      </c>
      <c r="AV71" s="3" t="s">
        <v>1259</v>
      </c>
      <c r="AW71" s="3" t="s">
        <v>1259</v>
      </c>
      <c r="AX71" s="3" t="s">
        <v>1259</v>
      </c>
      <c r="AY71" s="3" t="s">
        <v>1259</v>
      </c>
      <c r="AZ71" s="3" t="s">
        <v>1259</v>
      </c>
      <c r="BA71" s="3" t="s">
        <v>1259</v>
      </c>
      <c r="BB71" s="3" t="s">
        <v>1259</v>
      </c>
      <c r="BC71" s="3" t="s">
        <v>1259</v>
      </c>
      <c r="BD71" s="3" t="s">
        <v>1259</v>
      </c>
      <c r="BE71" s="3" t="s">
        <v>1259</v>
      </c>
      <c r="BF71" s="3" t="s">
        <v>1259</v>
      </c>
      <c r="BG71" s="3" t="s">
        <v>1259</v>
      </c>
      <c r="BH71" s="3" t="s">
        <v>1259</v>
      </c>
      <c r="BI71" s="119">
        <v>40.448</v>
      </c>
      <c r="BJ71" s="3" t="s">
        <v>1259</v>
      </c>
      <c r="BK71" s="3" t="s">
        <v>1259</v>
      </c>
      <c r="BL71" s="3" t="s">
        <v>1259</v>
      </c>
      <c r="BM71" s="3" t="s">
        <v>1259</v>
      </c>
      <c r="BN71" s="3" t="s">
        <v>1259</v>
      </c>
      <c r="BO71" s="3" t="s">
        <v>1259</v>
      </c>
      <c r="BP71" s="3" t="s">
        <v>1259</v>
      </c>
      <c r="BQ71" s="3" t="s">
        <v>1259</v>
      </c>
      <c r="BR71" s="3" t="s">
        <v>1259</v>
      </c>
      <c r="BS71" s="3" t="s">
        <v>1259</v>
      </c>
      <c r="BT71" s="3" t="s">
        <v>1259</v>
      </c>
      <c r="BU71" s="3" t="s">
        <v>1259</v>
      </c>
      <c r="BV71" s="3" t="s">
        <v>1259</v>
      </c>
      <c r="BW71" s="3" t="s">
        <v>1259</v>
      </c>
      <c r="BX71" s="3" t="s">
        <v>1259</v>
      </c>
      <c r="BY71" s="3" t="s">
        <v>1259</v>
      </c>
      <c r="BZ71" s="3" t="s">
        <v>1259</v>
      </c>
      <c r="CA71" s="3" t="s">
        <v>1259</v>
      </c>
      <c r="CB71" s="3" t="s">
        <v>1259</v>
      </c>
      <c r="CC71" s="3" t="s">
        <v>1259</v>
      </c>
      <c r="CD71" s="3" t="s">
        <v>1259</v>
      </c>
      <c r="CE71" s="3" t="s">
        <v>1259</v>
      </c>
      <c r="CF71" s="3" t="s">
        <v>1259</v>
      </c>
      <c r="CG71" s="3" t="s">
        <v>1259</v>
      </c>
      <c r="CH71" s="3" t="s">
        <v>1259</v>
      </c>
      <c r="CI71" s="3" t="s">
        <v>1259</v>
      </c>
      <c r="CJ71" s="3" t="s">
        <v>1259</v>
      </c>
      <c r="CK71" s="3" t="s">
        <v>1259</v>
      </c>
      <c r="CL71" s="3" t="s">
        <v>1259</v>
      </c>
      <c r="CM71" s="3" t="s">
        <v>1259</v>
      </c>
      <c r="CN71" s="3" t="s">
        <v>1259</v>
      </c>
      <c r="CO71" s="3" t="s">
        <v>1259</v>
      </c>
      <c r="CP71" s="3" t="s">
        <v>1259</v>
      </c>
      <c r="CQ71" s="3" t="s">
        <v>1259</v>
      </c>
      <c r="CR71" s="3" t="s">
        <v>1259</v>
      </c>
      <c r="CS71" s="3" t="s">
        <v>1259</v>
      </c>
      <c r="CT71" s="3" t="s">
        <v>1259</v>
      </c>
      <c r="CU71" s="3" t="s">
        <v>1259</v>
      </c>
      <c r="CV71" s="3" t="s">
        <v>1259</v>
      </c>
      <c r="CW71" s="3" t="s">
        <v>1259</v>
      </c>
      <c r="CX71" s="3" t="s">
        <v>1259</v>
      </c>
      <c r="CY71" s="3" t="s">
        <v>1259</v>
      </c>
      <c r="CZ71" s="3" t="s">
        <v>1259</v>
      </c>
      <c r="DA71" s="3" t="s">
        <v>1259</v>
      </c>
      <c r="DB71" s="3" t="s">
        <v>1259</v>
      </c>
      <c r="DC71" s="3" t="s">
        <v>1259</v>
      </c>
      <c r="DD71" s="3" t="s">
        <v>1259</v>
      </c>
      <c r="DE71" s="3" t="s">
        <v>1259</v>
      </c>
      <c r="DF71" s="3" t="s">
        <v>1259</v>
      </c>
      <c r="DG71" s="3" t="s">
        <v>1259</v>
      </c>
      <c r="DH71" s="3" t="s">
        <v>1259</v>
      </c>
      <c r="DI71" s="3" t="s">
        <v>1259</v>
      </c>
      <c r="DJ71" s="3" t="s">
        <v>1259</v>
      </c>
      <c r="DK71" s="3" t="s">
        <v>1259</v>
      </c>
      <c r="DL71" s="3" t="s">
        <v>1259</v>
      </c>
      <c r="DM71" s="3" t="s">
        <v>1259</v>
      </c>
      <c r="DN71" s="3" t="s">
        <v>1259</v>
      </c>
      <c r="DO71" s="3" t="s">
        <v>1259</v>
      </c>
      <c r="DP71" s="3" t="s">
        <v>1259</v>
      </c>
      <c r="DQ71" s="3" t="s">
        <v>1259</v>
      </c>
      <c r="DR71" s="3" t="s">
        <v>1259</v>
      </c>
      <c r="DS71" s="3" t="s">
        <v>1259</v>
      </c>
      <c r="DT71" s="3" t="s">
        <v>1259</v>
      </c>
      <c r="DU71" s="3" t="s">
        <v>1259</v>
      </c>
      <c r="DV71" s="3" t="s">
        <v>1259</v>
      </c>
      <c r="DW71" s="3" t="s">
        <v>1259</v>
      </c>
      <c r="DX71" s="3" t="s">
        <v>1259</v>
      </c>
      <c r="DY71" s="3" t="s">
        <v>1259</v>
      </c>
      <c r="DZ71" s="3" t="s">
        <v>1259</v>
      </c>
      <c r="EA71" s="3" t="s">
        <v>1259</v>
      </c>
      <c r="EB71" s="3" t="s">
        <v>1259</v>
      </c>
      <c r="EC71" s="3" t="s">
        <v>1259</v>
      </c>
      <c r="ED71" s="3" t="s">
        <v>1259</v>
      </c>
      <c r="EE71" s="3" t="s">
        <v>1259</v>
      </c>
      <c r="EF71" s="3" t="s">
        <v>1259</v>
      </c>
      <c r="EG71" s="3" t="s">
        <v>1259</v>
      </c>
      <c r="EH71" s="3" t="s">
        <v>1259</v>
      </c>
      <c r="EI71" s="3" t="s">
        <v>1259</v>
      </c>
      <c r="EJ71" s="3" t="s">
        <v>1259</v>
      </c>
      <c r="EK71" s="3" t="s">
        <v>1259</v>
      </c>
      <c r="EL71" s="3" t="s">
        <v>1259</v>
      </c>
      <c r="EM71" s="3" t="s">
        <v>1259</v>
      </c>
      <c r="EN71" s="3" t="s">
        <v>1259</v>
      </c>
      <c r="EO71" s="3" t="s">
        <v>1259</v>
      </c>
      <c r="EP71" s="3" t="s">
        <v>1259</v>
      </c>
      <c r="EQ71" s="3" t="s">
        <v>1259</v>
      </c>
      <c r="ER71" s="3" t="s">
        <v>1259</v>
      </c>
      <c r="ES71" s="3" t="s">
        <v>1259</v>
      </c>
      <c r="ET71" s="3" t="s">
        <v>1259</v>
      </c>
      <c r="EU71" s="3" t="s">
        <v>1259</v>
      </c>
      <c r="EV71" s="3" t="s">
        <v>1259</v>
      </c>
      <c r="EW71" s="3" t="s">
        <v>1259</v>
      </c>
      <c r="EX71" s="3" t="s">
        <v>1259</v>
      </c>
      <c r="EY71" s="3" t="s">
        <v>1259</v>
      </c>
      <c r="EZ71" s="3" t="s">
        <v>1259</v>
      </c>
      <c r="FA71" s="3" t="s">
        <v>1259</v>
      </c>
      <c r="FB71" s="3" t="s">
        <v>1259</v>
      </c>
      <c r="FC71" s="3" t="s">
        <v>1259</v>
      </c>
      <c r="FD71" s="3" t="s">
        <v>1259</v>
      </c>
      <c r="FE71" s="3" t="s">
        <v>1259</v>
      </c>
      <c r="FF71" s="3" t="s">
        <v>1259</v>
      </c>
      <c r="FG71" s="3" t="s">
        <v>1259</v>
      </c>
      <c r="FH71" s="3" t="s">
        <v>1259</v>
      </c>
      <c r="FI71" s="3" t="s">
        <v>1259</v>
      </c>
      <c r="FJ71" s="3" t="s">
        <v>1259</v>
      </c>
      <c r="FK71" s="3" t="s">
        <v>1259</v>
      </c>
      <c r="FL71" s="3" t="s">
        <v>1259</v>
      </c>
      <c r="FM71" s="3" t="s">
        <v>1259</v>
      </c>
      <c r="FN71" s="3" t="s">
        <v>1259</v>
      </c>
      <c r="FO71" s="3" t="s">
        <v>1259</v>
      </c>
      <c r="FP71" s="3" t="s">
        <v>1259</v>
      </c>
      <c r="FQ71" s="3" t="s">
        <v>1259</v>
      </c>
      <c r="FR71" s="3" t="s">
        <v>1259</v>
      </c>
      <c r="FS71" s="3" t="s">
        <v>1259</v>
      </c>
      <c r="FT71" s="3" t="s">
        <v>1259</v>
      </c>
      <c r="FU71" s="3" t="s">
        <v>1259</v>
      </c>
      <c r="FV71" s="3" t="s">
        <v>1259</v>
      </c>
      <c r="FW71" s="3" t="s">
        <v>1259</v>
      </c>
      <c r="FX71" s="3" t="s">
        <v>1259</v>
      </c>
      <c r="FY71" s="3" t="s">
        <v>1259</v>
      </c>
      <c r="FZ71" s="3" t="s">
        <v>1259</v>
      </c>
      <c r="GA71" s="3" t="s">
        <v>1259</v>
      </c>
      <c r="GB71" s="3" t="s">
        <v>1259</v>
      </c>
      <c r="GC71" s="3" t="s">
        <v>1259</v>
      </c>
      <c r="GD71" s="3" t="s">
        <v>1259</v>
      </c>
      <c r="GE71" s="3" t="s">
        <v>1259</v>
      </c>
      <c r="GF71" s="3" t="s">
        <v>1259</v>
      </c>
      <c r="GG71" s="3" t="s">
        <v>1259</v>
      </c>
      <c r="GH71" s="3" t="s">
        <v>1259</v>
      </c>
      <c r="GI71" s="3" t="s">
        <v>1259</v>
      </c>
      <c r="GJ71" s="3" t="s">
        <v>1259</v>
      </c>
      <c r="GK71" s="3" t="s">
        <v>1259</v>
      </c>
      <c r="GL71" s="3" t="s">
        <v>1259</v>
      </c>
      <c r="GM71" s="3" t="s">
        <v>1259</v>
      </c>
      <c r="GN71" s="3" t="s">
        <v>1259</v>
      </c>
      <c r="GO71" s="3" t="s">
        <v>1259</v>
      </c>
      <c r="GP71" s="3" t="s">
        <v>1259</v>
      </c>
      <c r="GQ71" s="3" t="s">
        <v>1259</v>
      </c>
      <c r="GR71" s="3" t="s">
        <v>1259</v>
      </c>
      <c r="GS71" s="3" t="s">
        <v>1259</v>
      </c>
      <c r="GT71" s="3" t="s">
        <v>1259</v>
      </c>
      <c r="GU71" s="3" t="s">
        <v>1259</v>
      </c>
      <c r="GV71" s="3" t="s">
        <v>1259</v>
      </c>
      <c r="GW71" s="3" t="s">
        <v>1259</v>
      </c>
      <c r="GX71" s="3" t="s">
        <v>1259</v>
      </c>
      <c r="GY71" s="3" t="s">
        <v>1259</v>
      </c>
      <c r="GZ71" s="3" t="s">
        <v>1259</v>
      </c>
      <c r="HA71" s="3" t="s">
        <v>1259</v>
      </c>
      <c r="HB71" s="3" t="s">
        <v>1259</v>
      </c>
      <c r="HC71" s="3" t="s">
        <v>1259</v>
      </c>
      <c r="HD71" s="3" t="s">
        <v>1259</v>
      </c>
      <c r="HE71" s="3" t="s">
        <v>1259</v>
      </c>
      <c r="HF71" s="3" t="s">
        <v>1259</v>
      </c>
      <c r="HG71" s="3" t="s">
        <v>1259</v>
      </c>
      <c r="HH71" s="3" t="s">
        <v>1259</v>
      </c>
      <c r="HI71" s="3" t="s">
        <v>1259</v>
      </c>
      <c r="HJ71" s="3" t="s">
        <v>1259</v>
      </c>
      <c r="HK71" s="3" t="s">
        <v>1259</v>
      </c>
      <c r="HL71" s="3" t="s">
        <v>1259</v>
      </c>
      <c r="HM71" s="3" t="s">
        <v>1259</v>
      </c>
      <c r="HN71" s="3" t="s">
        <v>1259</v>
      </c>
      <c r="HO71" s="3" t="s">
        <v>1259</v>
      </c>
      <c r="HP71" s="3" t="s">
        <v>1259</v>
      </c>
      <c r="HQ71" s="3" t="s">
        <v>1259</v>
      </c>
      <c r="HR71" s="3" t="s">
        <v>1259</v>
      </c>
      <c r="HS71" s="3" t="s">
        <v>1259</v>
      </c>
    </row>
    <row r="72" spans="1:227" x14ac:dyDescent="0.25">
      <c r="A72" s="4">
        <v>26389</v>
      </c>
      <c r="B72" s="3" t="s">
        <v>1259</v>
      </c>
      <c r="C72" s="3" t="s">
        <v>1259</v>
      </c>
      <c r="D72" s="3" t="s">
        <v>1259</v>
      </c>
      <c r="E72" s="3" t="s">
        <v>1259</v>
      </c>
      <c r="F72" s="3" t="s">
        <v>1259</v>
      </c>
      <c r="G72" s="3" t="s">
        <v>1259</v>
      </c>
      <c r="H72" s="3" t="s">
        <v>1259</v>
      </c>
      <c r="I72" s="3" t="s">
        <v>1259</v>
      </c>
      <c r="J72" s="3" t="s">
        <v>1259</v>
      </c>
      <c r="K72" s="3" t="s">
        <v>1259</v>
      </c>
      <c r="L72" s="3" t="s">
        <v>1259</v>
      </c>
      <c r="M72" s="3" t="s">
        <v>1259</v>
      </c>
      <c r="N72" s="3" t="s">
        <v>1259</v>
      </c>
      <c r="O72" s="3" t="s">
        <v>1259</v>
      </c>
      <c r="P72" s="3" t="s">
        <v>1259</v>
      </c>
      <c r="Q72" s="3" t="s">
        <v>1259</v>
      </c>
      <c r="R72" s="3" t="s">
        <v>1259</v>
      </c>
      <c r="S72" s="3" t="s">
        <v>1259</v>
      </c>
      <c r="T72" s="3" t="s">
        <v>1259</v>
      </c>
      <c r="U72" s="3" t="s">
        <v>1259</v>
      </c>
      <c r="V72" s="3" t="s">
        <v>1259</v>
      </c>
      <c r="W72" s="3" t="s">
        <v>1259</v>
      </c>
      <c r="X72" s="3" t="s">
        <v>1259</v>
      </c>
      <c r="Y72" s="3" t="s">
        <v>1259</v>
      </c>
      <c r="Z72" s="3" t="s">
        <v>1259</v>
      </c>
      <c r="AA72" s="3" t="s">
        <v>1259</v>
      </c>
      <c r="AB72" s="3" t="s">
        <v>1259</v>
      </c>
      <c r="AC72" s="3" t="s">
        <v>1259</v>
      </c>
      <c r="AD72" s="3" t="s">
        <v>1259</v>
      </c>
      <c r="AE72" s="89">
        <v>131.37</v>
      </c>
      <c r="AF72" s="90">
        <v>111.19</v>
      </c>
      <c r="AG72" s="91">
        <v>129.28</v>
      </c>
      <c r="AH72" s="92">
        <v>124.36</v>
      </c>
      <c r="AI72" s="93">
        <v>130.69999999999999</v>
      </c>
      <c r="AJ72" s="3" t="s">
        <v>1259</v>
      </c>
      <c r="AK72" s="3" t="s">
        <v>1259</v>
      </c>
      <c r="AL72" s="3" t="s">
        <v>1259</v>
      </c>
      <c r="AM72" s="3" t="s">
        <v>1259</v>
      </c>
      <c r="AN72" s="3" t="s">
        <v>1259</v>
      </c>
      <c r="AO72" s="3" t="s">
        <v>1259</v>
      </c>
      <c r="AP72" s="3" t="s">
        <v>1259</v>
      </c>
      <c r="AQ72" s="3" t="s">
        <v>1259</v>
      </c>
      <c r="AR72" s="3" t="s">
        <v>1259</v>
      </c>
      <c r="AS72" s="3" t="s">
        <v>1259</v>
      </c>
      <c r="AT72" s="3" t="s">
        <v>1259</v>
      </c>
      <c r="AU72" s="3" t="s">
        <v>1259</v>
      </c>
      <c r="AV72" s="3" t="s">
        <v>1259</v>
      </c>
      <c r="AW72" s="3" t="s">
        <v>1259</v>
      </c>
      <c r="AX72" s="3" t="s">
        <v>1259</v>
      </c>
      <c r="AY72" s="3" t="s">
        <v>1259</v>
      </c>
      <c r="AZ72" s="3" t="s">
        <v>1259</v>
      </c>
      <c r="BA72" s="3" t="s">
        <v>1259</v>
      </c>
      <c r="BB72" s="3" t="s">
        <v>1259</v>
      </c>
      <c r="BC72" s="3" t="s">
        <v>1259</v>
      </c>
      <c r="BD72" s="3" t="s">
        <v>1259</v>
      </c>
      <c r="BE72" s="3" t="s">
        <v>1259</v>
      </c>
      <c r="BF72" s="3" t="s">
        <v>1259</v>
      </c>
      <c r="BG72" s="3" t="s">
        <v>1259</v>
      </c>
      <c r="BH72" s="3" t="s">
        <v>1259</v>
      </c>
      <c r="BI72" s="119">
        <v>42.762999999999998</v>
      </c>
      <c r="BJ72" s="3" t="s">
        <v>1259</v>
      </c>
      <c r="BK72" s="3" t="s">
        <v>1259</v>
      </c>
      <c r="BL72" s="3" t="s">
        <v>1259</v>
      </c>
      <c r="BM72" s="3" t="s">
        <v>1259</v>
      </c>
      <c r="BN72" s="3" t="s">
        <v>1259</v>
      </c>
      <c r="BO72" s="3" t="s">
        <v>1259</v>
      </c>
      <c r="BP72" s="3" t="s">
        <v>1259</v>
      </c>
      <c r="BQ72" s="3" t="s">
        <v>1259</v>
      </c>
      <c r="BR72" s="3" t="s">
        <v>1259</v>
      </c>
      <c r="BS72" s="3" t="s">
        <v>1259</v>
      </c>
      <c r="BT72" s="3" t="s">
        <v>1259</v>
      </c>
      <c r="BU72" s="3" t="s">
        <v>1259</v>
      </c>
      <c r="BV72" s="3" t="s">
        <v>1259</v>
      </c>
      <c r="BW72" s="3" t="s">
        <v>1259</v>
      </c>
      <c r="BX72" s="3" t="s">
        <v>1259</v>
      </c>
      <c r="BY72" s="3" t="s">
        <v>1259</v>
      </c>
      <c r="BZ72" s="3" t="s">
        <v>1259</v>
      </c>
      <c r="CA72" s="3" t="s">
        <v>1259</v>
      </c>
      <c r="CB72" s="3" t="s">
        <v>1259</v>
      </c>
      <c r="CC72" s="3" t="s">
        <v>1259</v>
      </c>
      <c r="CD72" s="3" t="s">
        <v>1259</v>
      </c>
      <c r="CE72" s="3" t="s">
        <v>1259</v>
      </c>
      <c r="CF72" s="3" t="s">
        <v>1259</v>
      </c>
      <c r="CG72" s="3" t="s">
        <v>1259</v>
      </c>
      <c r="CH72" s="3" t="s">
        <v>1259</v>
      </c>
      <c r="CI72" s="3" t="s">
        <v>1259</v>
      </c>
      <c r="CJ72" s="3" t="s">
        <v>1259</v>
      </c>
      <c r="CK72" s="3" t="s">
        <v>1259</v>
      </c>
      <c r="CL72" s="3" t="s">
        <v>1259</v>
      </c>
      <c r="CM72" s="3" t="s">
        <v>1259</v>
      </c>
      <c r="CN72" s="3" t="s">
        <v>1259</v>
      </c>
      <c r="CO72" s="3" t="s">
        <v>1259</v>
      </c>
      <c r="CP72" s="3" t="s">
        <v>1259</v>
      </c>
      <c r="CQ72" s="3" t="s">
        <v>1259</v>
      </c>
      <c r="CR72" s="3" t="s">
        <v>1259</v>
      </c>
      <c r="CS72" s="3" t="s">
        <v>1259</v>
      </c>
      <c r="CT72" s="3" t="s">
        <v>1259</v>
      </c>
      <c r="CU72" s="3" t="s">
        <v>1259</v>
      </c>
      <c r="CV72" s="3" t="s">
        <v>1259</v>
      </c>
      <c r="CW72" s="3" t="s">
        <v>1259</v>
      </c>
      <c r="CX72" s="3" t="s">
        <v>1259</v>
      </c>
      <c r="CY72" s="3" t="s">
        <v>1259</v>
      </c>
      <c r="CZ72" s="3" t="s">
        <v>1259</v>
      </c>
      <c r="DA72" s="3" t="s">
        <v>1259</v>
      </c>
      <c r="DB72" s="3" t="s">
        <v>1259</v>
      </c>
      <c r="DC72" s="3" t="s">
        <v>1259</v>
      </c>
      <c r="DD72" s="3" t="s">
        <v>1259</v>
      </c>
      <c r="DE72" s="3" t="s">
        <v>1259</v>
      </c>
      <c r="DF72" s="3" t="s">
        <v>1259</v>
      </c>
      <c r="DG72" s="3" t="s">
        <v>1259</v>
      </c>
      <c r="DH72" s="3" t="s">
        <v>1259</v>
      </c>
      <c r="DI72" s="3" t="s">
        <v>1259</v>
      </c>
      <c r="DJ72" s="3" t="s">
        <v>1259</v>
      </c>
      <c r="DK72" s="3" t="s">
        <v>1259</v>
      </c>
      <c r="DL72" s="3" t="s">
        <v>1259</v>
      </c>
      <c r="DM72" s="3" t="s">
        <v>1259</v>
      </c>
      <c r="DN72" s="3" t="s">
        <v>1259</v>
      </c>
      <c r="DO72" s="3" t="s">
        <v>1259</v>
      </c>
      <c r="DP72" s="3" t="s">
        <v>1259</v>
      </c>
      <c r="DQ72" s="3" t="s">
        <v>1259</v>
      </c>
      <c r="DR72" s="3" t="s">
        <v>1259</v>
      </c>
      <c r="DS72" s="3" t="s">
        <v>1259</v>
      </c>
      <c r="DT72" s="3" t="s">
        <v>1259</v>
      </c>
      <c r="DU72" s="3" t="s">
        <v>1259</v>
      </c>
      <c r="DV72" s="3" t="s">
        <v>1259</v>
      </c>
      <c r="DW72" s="3" t="s">
        <v>1259</v>
      </c>
      <c r="DX72" s="3" t="s">
        <v>1259</v>
      </c>
      <c r="DY72" s="3" t="s">
        <v>1259</v>
      </c>
      <c r="DZ72" s="3" t="s">
        <v>1259</v>
      </c>
      <c r="EA72" s="3" t="s">
        <v>1259</v>
      </c>
      <c r="EB72" s="3" t="s">
        <v>1259</v>
      </c>
      <c r="EC72" s="3" t="s">
        <v>1259</v>
      </c>
      <c r="ED72" s="3" t="s">
        <v>1259</v>
      </c>
      <c r="EE72" s="3" t="s">
        <v>1259</v>
      </c>
      <c r="EF72" s="3" t="s">
        <v>1259</v>
      </c>
      <c r="EG72" s="3" t="s">
        <v>1259</v>
      </c>
      <c r="EH72" s="3" t="s">
        <v>1259</v>
      </c>
      <c r="EI72" s="3" t="s">
        <v>1259</v>
      </c>
      <c r="EJ72" s="3" t="s">
        <v>1259</v>
      </c>
      <c r="EK72" s="3" t="s">
        <v>1259</v>
      </c>
      <c r="EL72" s="3" t="s">
        <v>1259</v>
      </c>
      <c r="EM72" s="3" t="s">
        <v>1259</v>
      </c>
      <c r="EN72" s="3" t="s">
        <v>1259</v>
      </c>
      <c r="EO72" s="3" t="s">
        <v>1259</v>
      </c>
      <c r="EP72" s="204">
        <v>26.6</v>
      </c>
      <c r="EQ72" s="205">
        <v>51.8</v>
      </c>
      <c r="ER72" s="206">
        <v>29</v>
      </c>
      <c r="ES72" s="207">
        <v>54.4</v>
      </c>
      <c r="ET72" s="3" t="s">
        <v>1259</v>
      </c>
      <c r="EU72" s="3" t="s">
        <v>1259</v>
      </c>
      <c r="EV72" s="3" t="s">
        <v>1259</v>
      </c>
      <c r="EW72" s="3" t="s">
        <v>1259</v>
      </c>
      <c r="EX72" s="3" t="s">
        <v>1259</v>
      </c>
      <c r="EY72" s="3" t="s">
        <v>1259</v>
      </c>
      <c r="EZ72" s="3" t="s">
        <v>1259</v>
      </c>
      <c r="FA72" s="3" t="s">
        <v>1259</v>
      </c>
      <c r="FB72" s="3" t="s">
        <v>1259</v>
      </c>
      <c r="FC72" s="3" t="s">
        <v>1259</v>
      </c>
      <c r="FD72" s="3" t="s">
        <v>1259</v>
      </c>
      <c r="FE72" s="3" t="s">
        <v>1259</v>
      </c>
      <c r="FF72" s="3" t="s">
        <v>1259</v>
      </c>
      <c r="FG72" s="3" t="s">
        <v>1259</v>
      </c>
      <c r="FH72" s="3" t="s">
        <v>1259</v>
      </c>
      <c r="FI72" s="3" t="s">
        <v>1259</v>
      </c>
      <c r="FJ72" s="3" t="s">
        <v>1259</v>
      </c>
      <c r="FK72" s="3" t="s">
        <v>1259</v>
      </c>
      <c r="FL72" s="3" t="s">
        <v>1259</v>
      </c>
      <c r="FM72" s="3" t="s">
        <v>1259</v>
      </c>
      <c r="FN72" s="3" t="s">
        <v>1259</v>
      </c>
      <c r="FO72" s="3" t="s">
        <v>1259</v>
      </c>
      <c r="FP72" s="3" t="s">
        <v>1259</v>
      </c>
      <c r="FQ72" s="3" t="s">
        <v>1259</v>
      </c>
      <c r="FR72" s="3" t="s">
        <v>1259</v>
      </c>
      <c r="FS72" s="3" t="s">
        <v>1259</v>
      </c>
      <c r="FT72" s="3" t="s">
        <v>1259</v>
      </c>
      <c r="FU72" s="3" t="s">
        <v>1259</v>
      </c>
      <c r="FV72" s="3" t="s">
        <v>1259</v>
      </c>
      <c r="FW72" s="3" t="s">
        <v>1259</v>
      </c>
      <c r="FX72" s="3" t="s">
        <v>1259</v>
      </c>
      <c r="FY72" s="3" t="s">
        <v>1259</v>
      </c>
      <c r="FZ72" s="3" t="s">
        <v>1259</v>
      </c>
      <c r="GA72" s="3" t="s">
        <v>1259</v>
      </c>
      <c r="GB72" s="3" t="s">
        <v>1259</v>
      </c>
      <c r="GC72" s="3" t="s">
        <v>1259</v>
      </c>
      <c r="GD72" s="3" t="s">
        <v>1259</v>
      </c>
      <c r="GE72" s="3" t="s">
        <v>1259</v>
      </c>
      <c r="GF72" s="3" t="s">
        <v>1259</v>
      </c>
      <c r="GG72" s="3" t="s">
        <v>1259</v>
      </c>
      <c r="GH72" s="3" t="s">
        <v>1259</v>
      </c>
      <c r="GI72" s="3" t="s">
        <v>1259</v>
      </c>
      <c r="GJ72" s="3" t="s">
        <v>1259</v>
      </c>
      <c r="GK72" s="3" t="s">
        <v>1259</v>
      </c>
      <c r="GL72" s="3" t="s">
        <v>1259</v>
      </c>
      <c r="GM72" s="3" t="s">
        <v>1259</v>
      </c>
      <c r="GN72" s="3" t="s">
        <v>1259</v>
      </c>
      <c r="GO72" s="3" t="s">
        <v>1259</v>
      </c>
      <c r="GP72" s="3" t="s">
        <v>1259</v>
      </c>
      <c r="GQ72" s="3" t="s">
        <v>1259</v>
      </c>
      <c r="GR72" s="3" t="s">
        <v>1259</v>
      </c>
      <c r="GS72" s="3" t="s">
        <v>1259</v>
      </c>
      <c r="GT72" s="3" t="s">
        <v>1259</v>
      </c>
      <c r="GU72" s="3" t="s">
        <v>1259</v>
      </c>
      <c r="GV72" s="3" t="s">
        <v>1259</v>
      </c>
      <c r="GW72" s="3" t="s">
        <v>1259</v>
      </c>
      <c r="GX72" s="3" t="s">
        <v>1259</v>
      </c>
      <c r="GY72" s="3" t="s">
        <v>1259</v>
      </c>
      <c r="GZ72" s="3" t="s">
        <v>1259</v>
      </c>
      <c r="HA72" s="3" t="s">
        <v>1259</v>
      </c>
      <c r="HB72" s="3" t="s">
        <v>1259</v>
      </c>
      <c r="HC72" s="3" t="s">
        <v>1259</v>
      </c>
      <c r="HD72" s="3" t="s">
        <v>1259</v>
      </c>
      <c r="HE72" s="3" t="s">
        <v>1259</v>
      </c>
      <c r="HF72" s="3" t="s">
        <v>1259</v>
      </c>
      <c r="HG72" s="3" t="s">
        <v>1259</v>
      </c>
      <c r="HH72" s="3" t="s">
        <v>1259</v>
      </c>
      <c r="HI72" s="3" t="s">
        <v>1259</v>
      </c>
      <c r="HJ72" s="3" t="s">
        <v>1259</v>
      </c>
      <c r="HK72" s="3" t="s">
        <v>1259</v>
      </c>
      <c r="HL72" s="3" t="s">
        <v>1259</v>
      </c>
      <c r="HM72" s="3" t="s">
        <v>1259</v>
      </c>
      <c r="HN72" s="3" t="s">
        <v>1259</v>
      </c>
      <c r="HO72" s="3" t="s">
        <v>1259</v>
      </c>
      <c r="HP72" s="3" t="s">
        <v>1259</v>
      </c>
      <c r="HQ72" s="3" t="s">
        <v>1259</v>
      </c>
      <c r="HR72" s="3" t="s">
        <v>1259</v>
      </c>
      <c r="HS72" s="3" t="s">
        <v>1259</v>
      </c>
    </row>
    <row r="73" spans="1:227" x14ac:dyDescent="0.25">
      <c r="A73" s="4">
        <v>26480</v>
      </c>
      <c r="B73" s="3" t="s">
        <v>1259</v>
      </c>
      <c r="C73" s="3" t="s">
        <v>1259</v>
      </c>
      <c r="D73" s="3" t="s">
        <v>1259</v>
      </c>
      <c r="E73" s="3" t="s">
        <v>1259</v>
      </c>
      <c r="F73" s="3" t="s">
        <v>1259</v>
      </c>
      <c r="G73" s="3" t="s">
        <v>1259</v>
      </c>
      <c r="H73" s="3" t="s">
        <v>1259</v>
      </c>
      <c r="I73" s="3" t="s">
        <v>1259</v>
      </c>
      <c r="J73" s="3" t="s">
        <v>1259</v>
      </c>
      <c r="K73" s="3" t="s">
        <v>1259</v>
      </c>
      <c r="L73" s="3" t="s">
        <v>1259</v>
      </c>
      <c r="M73" s="3" t="s">
        <v>1259</v>
      </c>
      <c r="N73" s="3" t="s">
        <v>1259</v>
      </c>
      <c r="O73" s="3" t="s">
        <v>1259</v>
      </c>
      <c r="P73" s="3" t="s">
        <v>1259</v>
      </c>
      <c r="Q73" s="3" t="s">
        <v>1259</v>
      </c>
      <c r="R73" s="3" t="s">
        <v>1259</v>
      </c>
      <c r="S73" s="3" t="s">
        <v>1259</v>
      </c>
      <c r="T73" s="3" t="s">
        <v>1259</v>
      </c>
      <c r="U73" s="3" t="s">
        <v>1259</v>
      </c>
      <c r="V73" s="3" t="s">
        <v>1259</v>
      </c>
      <c r="W73" s="3" t="s">
        <v>1259</v>
      </c>
      <c r="X73" s="3" t="s">
        <v>1259</v>
      </c>
      <c r="Y73" s="3" t="s">
        <v>1259</v>
      </c>
      <c r="Z73" s="3" t="s">
        <v>1259</v>
      </c>
      <c r="AA73" s="3" t="s">
        <v>1259</v>
      </c>
      <c r="AB73" s="3" t="s">
        <v>1259</v>
      </c>
      <c r="AC73" s="3" t="s">
        <v>1259</v>
      </c>
      <c r="AD73" s="3" t="s">
        <v>1259</v>
      </c>
      <c r="AE73" s="89">
        <v>139.12</v>
      </c>
      <c r="AF73" s="90">
        <v>118.66</v>
      </c>
      <c r="AG73" s="91">
        <v>135.01</v>
      </c>
      <c r="AH73" s="92">
        <v>129.66</v>
      </c>
      <c r="AI73" s="93">
        <v>134.5</v>
      </c>
      <c r="AJ73" s="3" t="s">
        <v>1259</v>
      </c>
      <c r="AK73" s="3" t="s">
        <v>1259</v>
      </c>
      <c r="AL73" s="3" t="s">
        <v>1259</v>
      </c>
      <c r="AM73" s="3" t="s">
        <v>1259</v>
      </c>
      <c r="AN73" s="3" t="s">
        <v>1259</v>
      </c>
      <c r="AO73" s="3" t="s">
        <v>1259</v>
      </c>
      <c r="AP73" s="3" t="s">
        <v>1259</v>
      </c>
      <c r="AQ73" s="3" t="s">
        <v>1259</v>
      </c>
      <c r="AR73" s="3" t="s">
        <v>1259</v>
      </c>
      <c r="AS73" s="3" t="s">
        <v>1259</v>
      </c>
      <c r="AT73" s="3" t="s">
        <v>1259</v>
      </c>
      <c r="AU73" s="3" t="s">
        <v>1259</v>
      </c>
      <c r="AV73" s="3" t="s">
        <v>1259</v>
      </c>
      <c r="AW73" s="3" t="s">
        <v>1259</v>
      </c>
      <c r="AX73" s="3" t="s">
        <v>1259</v>
      </c>
      <c r="AY73" s="3" t="s">
        <v>1259</v>
      </c>
      <c r="AZ73" s="3" t="s">
        <v>1259</v>
      </c>
      <c r="BA73" s="3" t="s">
        <v>1259</v>
      </c>
      <c r="BB73" s="3" t="s">
        <v>1259</v>
      </c>
      <c r="BC73" s="3" t="s">
        <v>1259</v>
      </c>
      <c r="BD73" s="3" t="s">
        <v>1259</v>
      </c>
      <c r="BE73" s="3" t="s">
        <v>1259</v>
      </c>
      <c r="BF73" s="3" t="s">
        <v>1259</v>
      </c>
      <c r="BG73" s="3" t="s">
        <v>1259</v>
      </c>
      <c r="BH73" s="3" t="s">
        <v>1259</v>
      </c>
      <c r="BI73" s="119">
        <v>44.77</v>
      </c>
      <c r="BJ73" s="3" t="s">
        <v>1259</v>
      </c>
      <c r="BK73" s="3" t="s">
        <v>1259</v>
      </c>
      <c r="BL73" s="3" t="s">
        <v>1259</v>
      </c>
      <c r="BM73" s="3" t="s">
        <v>1259</v>
      </c>
      <c r="BN73" s="3" t="s">
        <v>1259</v>
      </c>
      <c r="BO73" s="3" t="s">
        <v>1259</v>
      </c>
      <c r="BP73" s="3" t="s">
        <v>1259</v>
      </c>
      <c r="BQ73" s="3" t="s">
        <v>1259</v>
      </c>
      <c r="BR73" s="3" t="s">
        <v>1259</v>
      </c>
      <c r="BS73" s="3" t="s">
        <v>1259</v>
      </c>
      <c r="BT73" s="3" t="s">
        <v>1259</v>
      </c>
      <c r="BU73" s="3" t="s">
        <v>1259</v>
      </c>
      <c r="BV73" s="3" t="s">
        <v>1259</v>
      </c>
      <c r="BW73" s="3" t="s">
        <v>1259</v>
      </c>
      <c r="BX73" s="3" t="s">
        <v>1259</v>
      </c>
      <c r="BY73" s="3" t="s">
        <v>1259</v>
      </c>
      <c r="BZ73" s="3" t="s">
        <v>1259</v>
      </c>
      <c r="CA73" s="3" t="s">
        <v>1259</v>
      </c>
      <c r="CB73" s="3" t="s">
        <v>1259</v>
      </c>
      <c r="CC73" s="3" t="s">
        <v>1259</v>
      </c>
      <c r="CD73" s="3" t="s">
        <v>1259</v>
      </c>
      <c r="CE73" s="3" t="s">
        <v>1259</v>
      </c>
      <c r="CF73" s="3" t="s">
        <v>1259</v>
      </c>
      <c r="CG73" s="3" t="s">
        <v>1259</v>
      </c>
      <c r="CH73" s="3" t="s">
        <v>1259</v>
      </c>
      <c r="CI73" s="3" t="s">
        <v>1259</v>
      </c>
      <c r="CJ73" s="3" t="s">
        <v>1259</v>
      </c>
      <c r="CK73" s="3" t="s">
        <v>1259</v>
      </c>
      <c r="CL73" s="3" t="s">
        <v>1259</v>
      </c>
      <c r="CM73" s="3" t="s">
        <v>1259</v>
      </c>
      <c r="CN73" s="3" t="s">
        <v>1259</v>
      </c>
      <c r="CO73" s="3" t="s">
        <v>1259</v>
      </c>
      <c r="CP73" s="3" t="s">
        <v>1259</v>
      </c>
      <c r="CQ73" s="3" t="s">
        <v>1259</v>
      </c>
      <c r="CR73" s="3" t="s">
        <v>1259</v>
      </c>
      <c r="CS73" s="3" t="s">
        <v>1259</v>
      </c>
      <c r="CT73" s="3" t="s">
        <v>1259</v>
      </c>
      <c r="CU73" s="3" t="s">
        <v>1259</v>
      </c>
      <c r="CV73" s="3" t="s">
        <v>1259</v>
      </c>
      <c r="CW73" s="3" t="s">
        <v>1259</v>
      </c>
      <c r="CX73" s="3" t="s">
        <v>1259</v>
      </c>
      <c r="CY73" s="3" t="s">
        <v>1259</v>
      </c>
      <c r="CZ73" s="3" t="s">
        <v>1259</v>
      </c>
      <c r="DA73" s="3" t="s">
        <v>1259</v>
      </c>
      <c r="DB73" s="3" t="s">
        <v>1259</v>
      </c>
      <c r="DC73" s="3" t="s">
        <v>1259</v>
      </c>
      <c r="DD73" s="3" t="s">
        <v>1259</v>
      </c>
      <c r="DE73" s="3" t="s">
        <v>1259</v>
      </c>
      <c r="DF73" s="3" t="s">
        <v>1259</v>
      </c>
      <c r="DG73" s="3" t="s">
        <v>1259</v>
      </c>
      <c r="DH73" s="3" t="s">
        <v>1259</v>
      </c>
      <c r="DI73" s="3" t="s">
        <v>1259</v>
      </c>
      <c r="DJ73" s="3" t="s">
        <v>1259</v>
      </c>
      <c r="DK73" s="3" t="s">
        <v>1259</v>
      </c>
      <c r="DL73" s="3" t="s">
        <v>1259</v>
      </c>
      <c r="DM73" s="3" t="s">
        <v>1259</v>
      </c>
      <c r="DN73" s="3" t="s">
        <v>1259</v>
      </c>
      <c r="DO73" s="3" t="s">
        <v>1259</v>
      </c>
      <c r="DP73" s="3" t="s">
        <v>1259</v>
      </c>
      <c r="DQ73" s="3" t="s">
        <v>1259</v>
      </c>
      <c r="DR73" s="3" t="s">
        <v>1259</v>
      </c>
      <c r="DS73" s="3" t="s">
        <v>1259</v>
      </c>
      <c r="DT73" s="3" t="s">
        <v>1259</v>
      </c>
      <c r="DU73" s="3" t="s">
        <v>1259</v>
      </c>
      <c r="DV73" s="3" t="s">
        <v>1259</v>
      </c>
      <c r="DW73" s="3" t="s">
        <v>1259</v>
      </c>
      <c r="DX73" s="3" t="s">
        <v>1259</v>
      </c>
      <c r="DY73" s="3" t="s">
        <v>1259</v>
      </c>
      <c r="DZ73" s="3" t="s">
        <v>1259</v>
      </c>
      <c r="EA73" s="3" t="s">
        <v>1259</v>
      </c>
      <c r="EB73" s="3" t="s">
        <v>1259</v>
      </c>
      <c r="EC73" s="3" t="s">
        <v>1259</v>
      </c>
      <c r="ED73" s="3" t="s">
        <v>1259</v>
      </c>
      <c r="EE73" s="3" t="s">
        <v>1259</v>
      </c>
      <c r="EF73" s="3" t="s">
        <v>1259</v>
      </c>
      <c r="EG73" s="3" t="s">
        <v>1259</v>
      </c>
      <c r="EH73" s="3" t="s">
        <v>1259</v>
      </c>
      <c r="EI73" s="3" t="s">
        <v>1259</v>
      </c>
      <c r="EJ73" s="3" t="s">
        <v>1259</v>
      </c>
      <c r="EK73" s="3" t="s">
        <v>1259</v>
      </c>
      <c r="EL73" s="3" t="s">
        <v>1259</v>
      </c>
      <c r="EM73" s="3" t="s">
        <v>1259</v>
      </c>
      <c r="EN73" s="3" t="s">
        <v>1259</v>
      </c>
      <c r="EO73" s="3" t="s">
        <v>1259</v>
      </c>
      <c r="EP73" s="3" t="s">
        <v>1259</v>
      </c>
      <c r="EQ73" s="3" t="s">
        <v>1259</v>
      </c>
      <c r="ER73" s="3" t="s">
        <v>1259</v>
      </c>
      <c r="ES73" s="3" t="s">
        <v>1259</v>
      </c>
      <c r="ET73" s="3" t="s">
        <v>1259</v>
      </c>
      <c r="EU73" s="3" t="s">
        <v>1259</v>
      </c>
      <c r="EV73" s="3" t="s">
        <v>1259</v>
      </c>
      <c r="EW73" s="3" t="s">
        <v>1259</v>
      </c>
      <c r="EX73" s="3" t="s">
        <v>1259</v>
      </c>
      <c r="EY73" s="3" t="s">
        <v>1259</v>
      </c>
      <c r="EZ73" s="3" t="s">
        <v>1259</v>
      </c>
      <c r="FA73" s="3" t="s">
        <v>1259</v>
      </c>
      <c r="FB73" s="3" t="s">
        <v>1259</v>
      </c>
      <c r="FC73" s="3" t="s">
        <v>1259</v>
      </c>
      <c r="FD73" s="3" t="s">
        <v>1259</v>
      </c>
      <c r="FE73" s="3" t="s">
        <v>1259</v>
      </c>
      <c r="FF73" s="3" t="s">
        <v>1259</v>
      </c>
      <c r="FG73" s="3" t="s">
        <v>1259</v>
      </c>
      <c r="FH73" s="3" t="s">
        <v>1259</v>
      </c>
      <c r="FI73" s="3" t="s">
        <v>1259</v>
      </c>
      <c r="FJ73" s="3" t="s">
        <v>1259</v>
      </c>
      <c r="FK73" s="3" t="s">
        <v>1259</v>
      </c>
      <c r="FL73" s="3" t="s">
        <v>1259</v>
      </c>
      <c r="FM73" s="3" t="s">
        <v>1259</v>
      </c>
      <c r="FN73" s="3" t="s">
        <v>1259</v>
      </c>
      <c r="FO73" s="3" t="s">
        <v>1259</v>
      </c>
      <c r="FP73" s="3" t="s">
        <v>1259</v>
      </c>
      <c r="FQ73" s="3" t="s">
        <v>1259</v>
      </c>
      <c r="FR73" s="3" t="s">
        <v>1259</v>
      </c>
      <c r="FS73" s="3" t="s">
        <v>1259</v>
      </c>
      <c r="FT73" s="3" t="s">
        <v>1259</v>
      </c>
      <c r="FU73" s="3" t="s">
        <v>1259</v>
      </c>
      <c r="FV73" s="3" t="s">
        <v>1259</v>
      </c>
      <c r="FW73" s="3" t="s">
        <v>1259</v>
      </c>
      <c r="FX73" s="3" t="s">
        <v>1259</v>
      </c>
      <c r="FY73" s="3" t="s">
        <v>1259</v>
      </c>
      <c r="FZ73" s="3" t="s">
        <v>1259</v>
      </c>
      <c r="GA73" s="3" t="s">
        <v>1259</v>
      </c>
      <c r="GB73" s="3" t="s">
        <v>1259</v>
      </c>
      <c r="GC73" s="3" t="s">
        <v>1259</v>
      </c>
      <c r="GD73" s="3" t="s">
        <v>1259</v>
      </c>
      <c r="GE73" s="3" t="s">
        <v>1259</v>
      </c>
      <c r="GF73" s="3" t="s">
        <v>1259</v>
      </c>
      <c r="GG73" s="3" t="s">
        <v>1259</v>
      </c>
      <c r="GH73" s="3" t="s">
        <v>1259</v>
      </c>
      <c r="GI73" s="3" t="s">
        <v>1259</v>
      </c>
      <c r="GJ73" s="3" t="s">
        <v>1259</v>
      </c>
      <c r="GK73" s="3" t="s">
        <v>1259</v>
      </c>
      <c r="GL73" s="3" t="s">
        <v>1259</v>
      </c>
      <c r="GM73" s="3" t="s">
        <v>1259</v>
      </c>
      <c r="GN73" s="3" t="s">
        <v>1259</v>
      </c>
      <c r="GO73" s="3" t="s">
        <v>1259</v>
      </c>
      <c r="GP73" s="3" t="s">
        <v>1259</v>
      </c>
      <c r="GQ73" s="3" t="s">
        <v>1259</v>
      </c>
      <c r="GR73" s="3" t="s">
        <v>1259</v>
      </c>
      <c r="GS73" s="3" t="s">
        <v>1259</v>
      </c>
      <c r="GT73" s="3" t="s">
        <v>1259</v>
      </c>
      <c r="GU73" s="3" t="s">
        <v>1259</v>
      </c>
      <c r="GV73" s="3" t="s">
        <v>1259</v>
      </c>
      <c r="GW73" s="3" t="s">
        <v>1259</v>
      </c>
      <c r="GX73" s="3" t="s">
        <v>1259</v>
      </c>
      <c r="GY73" s="3" t="s">
        <v>1259</v>
      </c>
      <c r="GZ73" s="3" t="s">
        <v>1259</v>
      </c>
      <c r="HA73" s="3" t="s">
        <v>1259</v>
      </c>
      <c r="HB73" s="3" t="s">
        <v>1259</v>
      </c>
      <c r="HC73" s="3" t="s">
        <v>1259</v>
      </c>
      <c r="HD73" s="3" t="s">
        <v>1259</v>
      </c>
      <c r="HE73" s="3" t="s">
        <v>1259</v>
      </c>
      <c r="HF73" s="3" t="s">
        <v>1259</v>
      </c>
      <c r="HG73" s="3" t="s">
        <v>1259</v>
      </c>
      <c r="HH73" s="3" t="s">
        <v>1259</v>
      </c>
      <c r="HI73" s="3" t="s">
        <v>1259</v>
      </c>
      <c r="HJ73" s="3" t="s">
        <v>1259</v>
      </c>
      <c r="HK73" s="3" t="s">
        <v>1259</v>
      </c>
      <c r="HL73" s="3" t="s">
        <v>1259</v>
      </c>
      <c r="HM73" s="3" t="s">
        <v>1259</v>
      </c>
      <c r="HN73" s="3" t="s">
        <v>1259</v>
      </c>
      <c r="HO73" s="3" t="s">
        <v>1259</v>
      </c>
      <c r="HP73" s="3" t="s">
        <v>1259</v>
      </c>
      <c r="HQ73" s="3" t="s">
        <v>1259</v>
      </c>
      <c r="HR73" s="3" t="s">
        <v>1259</v>
      </c>
      <c r="HS73" s="3" t="s">
        <v>1259</v>
      </c>
    </row>
    <row r="74" spans="1:227" x14ac:dyDescent="0.25">
      <c r="A74" s="4">
        <v>26572</v>
      </c>
      <c r="B74" s="3" t="s">
        <v>1259</v>
      </c>
      <c r="C74" s="3" t="s">
        <v>1259</v>
      </c>
      <c r="D74" s="3" t="s">
        <v>1259</v>
      </c>
      <c r="E74" s="3" t="s">
        <v>1259</v>
      </c>
      <c r="F74" s="3" t="s">
        <v>1259</v>
      </c>
      <c r="G74" s="3" t="s">
        <v>1259</v>
      </c>
      <c r="H74" s="3" t="s">
        <v>1259</v>
      </c>
      <c r="I74" s="3" t="s">
        <v>1259</v>
      </c>
      <c r="J74" s="3" t="s">
        <v>1259</v>
      </c>
      <c r="K74" s="3" t="s">
        <v>1259</v>
      </c>
      <c r="L74" s="3" t="s">
        <v>1259</v>
      </c>
      <c r="M74" s="3" t="s">
        <v>1259</v>
      </c>
      <c r="N74" s="3" t="s">
        <v>1259</v>
      </c>
      <c r="O74" s="3" t="s">
        <v>1259</v>
      </c>
      <c r="P74" s="3" t="s">
        <v>1259</v>
      </c>
      <c r="Q74" s="3" t="s">
        <v>1259</v>
      </c>
      <c r="R74" s="3" t="s">
        <v>1259</v>
      </c>
      <c r="S74" s="3" t="s">
        <v>1259</v>
      </c>
      <c r="T74" s="3" t="s">
        <v>1259</v>
      </c>
      <c r="U74" s="3" t="s">
        <v>1259</v>
      </c>
      <c r="V74" s="3" t="s">
        <v>1259</v>
      </c>
      <c r="W74" s="3" t="s">
        <v>1259</v>
      </c>
      <c r="X74" s="3" t="s">
        <v>1259</v>
      </c>
      <c r="Y74" s="3" t="s">
        <v>1259</v>
      </c>
      <c r="Z74" s="3" t="s">
        <v>1259</v>
      </c>
      <c r="AA74" s="3" t="s">
        <v>1259</v>
      </c>
      <c r="AB74" s="3" t="s">
        <v>1259</v>
      </c>
      <c r="AC74" s="3" t="s">
        <v>1259</v>
      </c>
      <c r="AD74" s="3" t="s">
        <v>1259</v>
      </c>
      <c r="AE74" s="89">
        <v>146.79</v>
      </c>
      <c r="AF74" s="90">
        <v>122.91</v>
      </c>
      <c r="AG74" s="91">
        <v>139.1</v>
      </c>
      <c r="AH74" s="92">
        <v>121.55</v>
      </c>
      <c r="AI74" s="93">
        <v>138.1</v>
      </c>
      <c r="AJ74" s="3" t="s">
        <v>1259</v>
      </c>
      <c r="AK74" s="3" t="s">
        <v>1259</v>
      </c>
      <c r="AL74" s="3" t="s">
        <v>1259</v>
      </c>
      <c r="AM74" s="3" t="s">
        <v>1259</v>
      </c>
      <c r="AN74" s="3" t="s">
        <v>1259</v>
      </c>
      <c r="AO74" s="3" t="s">
        <v>1259</v>
      </c>
      <c r="AP74" s="3" t="s">
        <v>1259</v>
      </c>
      <c r="AQ74" s="3" t="s">
        <v>1259</v>
      </c>
      <c r="AR74" s="3" t="s">
        <v>1259</v>
      </c>
      <c r="AS74" s="3" t="s">
        <v>1259</v>
      </c>
      <c r="AT74" s="3" t="s">
        <v>1259</v>
      </c>
      <c r="AU74" s="3" t="s">
        <v>1259</v>
      </c>
      <c r="AV74" s="3" t="s">
        <v>1259</v>
      </c>
      <c r="AW74" s="3" t="s">
        <v>1259</v>
      </c>
      <c r="AX74" s="3" t="s">
        <v>1259</v>
      </c>
      <c r="AY74" s="3" t="s">
        <v>1259</v>
      </c>
      <c r="AZ74" s="3" t="s">
        <v>1259</v>
      </c>
      <c r="BA74" s="3" t="s">
        <v>1259</v>
      </c>
      <c r="BB74" s="3" t="s">
        <v>1259</v>
      </c>
      <c r="BC74" s="3" t="s">
        <v>1259</v>
      </c>
      <c r="BD74" s="3" t="s">
        <v>1259</v>
      </c>
      <c r="BE74" s="3" t="s">
        <v>1259</v>
      </c>
      <c r="BF74" s="3" t="s">
        <v>1259</v>
      </c>
      <c r="BG74" s="3" t="s">
        <v>1259</v>
      </c>
      <c r="BH74" s="3" t="s">
        <v>1259</v>
      </c>
      <c r="BI74" s="119">
        <v>45.079000000000001</v>
      </c>
      <c r="BJ74" s="3" t="s">
        <v>1259</v>
      </c>
      <c r="BK74" s="3" t="s">
        <v>1259</v>
      </c>
      <c r="BL74" s="3" t="s">
        <v>1259</v>
      </c>
      <c r="BM74" s="3" t="s">
        <v>1259</v>
      </c>
      <c r="BN74" s="3" t="s">
        <v>1259</v>
      </c>
      <c r="BO74" s="3" t="s">
        <v>1259</v>
      </c>
      <c r="BP74" s="3" t="s">
        <v>1259</v>
      </c>
      <c r="BQ74" s="3" t="s">
        <v>1259</v>
      </c>
      <c r="BR74" s="3" t="s">
        <v>1259</v>
      </c>
      <c r="BS74" s="3" t="s">
        <v>1259</v>
      </c>
      <c r="BT74" s="3" t="s">
        <v>1259</v>
      </c>
      <c r="BU74" s="3" t="s">
        <v>1259</v>
      </c>
      <c r="BV74" s="3" t="s">
        <v>1259</v>
      </c>
      <c r="BW74" s="3" t="s">
        <v>1259</v>
      </c>
      <c r="BX74" s="3" t="s">
        <v>1259</v>
      </c>
      <c r="BY74" s="3" t="s">
        <v>1259</v>
      </c>
      <c r="BZ74" s="3" t="s">
        <v>1259</v>
      </c>
      <c r="CA74" s="3" t="s">
        <v>1259</v>
      </c>
      <c r="CB74" s="3" t="s">
        <v>1259</v>
      </c>
      <c r="CC74" s="3" t="s">
        <v>1259</v>
      </c>
      <c r="CD74" s="3" t="s">
        <v>1259</v>
      </c>
      <c r="CE74" s="3" t="s">
        <v>1259</v>
      </c>
      <c r="CF74" s="3" t="s">
        <v>1259</v>
      </c>
      <c r="CG74" s="3" t="s">
        <v>1259</v>
      </c>
      <c r="CH74" s="3" t="s">
        <v>1259</v>
      </c>
      <c r="CI74" s="3" t="s">
        <v>1259</v>
      </c>
      <c r="CJ74" s="3" t="s">
        <v>1259</v>
      </c>
      <c r="CK74" s="3" t="s">
        <v>1259</v>
      </c>
      <c r="CL74" s="3" t="s">
        <v>1259</v>
      </c>
      <c r="CM74" s="3" t="s">
        <v>1259</v>
      </c>
      <c r="CN74" s="3" t="s">
        <v>1259</v>
      </c>
      <c r="CO74" s="3" t="s">
        <v>1259</v>
      </c>
      <c r="CP74" s="3" t="s">
        <v>1259</v>
      </c>
      <c r="CQ74" s="3" t="s">
        <v>1259</v>
      </c>
      <c r="CR74" s="3" t="s">
        <v>1259</v>
      </c>
      <c r="CS74" s="3" t="s">
        <v>1259</v>
      </c>
      <c r="CT74" s="3" t="s">
        <v>1259</v>
      </c>
      <c r="CU74" s="3" t="s">
        <v>1259</v>
      </c>
      <c r="CV74" s="3" t="s">
        <v>1259</v>
      </c>
      <c r="CW74" s="3" t="s">
        <v>1259</v>
      </c>
      <c r="CX74" s="3" t="s">
        <v>1259</v>
      </c>
      <c r="CY74" s="3" t="s">
        <v>1259</v>
      </c>
      <c r="CZ74" s="3" t="s">
        <v>1259</v>
      </c>
      <c r="DA74" s="3" t="s">
        <v>1259</v>
      </c>
      <c r="DB74" s="3" t="s">
        <v>1259</v>
      </c>
      <c r="DC74" s="3" t="s">
        <v>1259</v>
      </c>
      <c r="DD74" s="3" t="s">
        <v>1259</v>
      </c>
      <c r="DE74" s="3" t="s">
        <v>1259</v>
      </c>
      <c r="DF74" s="3" t="s">
        <v>1259</v>
      </c>
      <c r="DG74" s="3" t="s">
        <v>1259</v>
      </c>
      <c r="DH74" s="3" t="s">
        <v>1259</v>
      </c>
      <c r="DI74" s="3" t="s">
        <v>1259</v>
      </c>
      <c r="DJ74" s="3" t="s">
        <v>1259</v>
      </c>
      <c r="DK74" s="3" t="s">
        <v>1259</v>
      </c>
      <c r="DL74" s="3" t="s">
        <v>1259</v>
      </c>
      <c r="DM74" s="3" t="s">
        <v>1259</v>
      </c>
      <c r="DN74" s="3" t="s">
        <v>1259</v>
      </c>
      <c r="DO74" s="3" t="s">
        <v>1259</v>
      </c>
      <c r="DP74" s="3" t="s">
        <v>1259</v>
      </c>
      <c r="DQ74" s="3" t="s">
        <v>1259</v>
      </c>
      <c r="DR74" s="3" t="s">
        <v>1259</v>
      </c>
      <c r="DS74" s="3" t="s">
        <v>1259</v>
      </c>
      <c r="DT74" s="3" t="s">
        <v>1259</v>
      </c>
      <c r="DU74" s="3" t="s">
        <v>1259</v>
      </c>
      <c r="DV74" s="3" t="s">
        <v>1259</v>
      </c>
      <c r="DW74" s="3" t="s">
        <v>1259</v>
      </c>
      <c r="DX74" s="3" t="s">
        <v>1259</v>
      </c>
      <c r="DY74" s="3" t="s">
        <v>1259</v>
      </c>
      <c r="DZ74" s="3" t="s">
        <v>1259</v>
      </c>
      <c r="EA74" s="3" t="s">
        <v>1259</v>
      </c>
      <c r="EB74" s="3" t="s">
        <v>1259</v>
      </c>
      <c r="EC74" s="3" t="s">
        <v>1259</v>
      </c>
      <c r="ED74" s="3" t="s">
        <v>1259</v>
      </c>
      <c r="EE74" s="3" t="s">
        <v>1259</v>
      </c>
      <c r="EF74" s="3" t="s">
        <v>1259</v>
      </c>
      <c r="EG74" s="3" t="s">
        <v>1259</v>
      </c>
      <c r="EH74" s="3" t="s">
        <v>1259</v>
      </c>
      <c r="EI74" s="3" t="s">
        <v>1259</v>
      </c>
      <c r="EJ74" s="3" t="s">
        <v>1259</v>
      </c>
      <c r="EK74" s="3" t="s">
        <v>1259</v>
      </c>
      <c r="EL74" s="3" t="s">
        <v>1259</v>
      </c>
      <c r="EM74" s="3" t="s">
        <v>1259</v>
      </c>
      <c r="EN74" s="3" t="s">
        <v>1259</v>
      </c>
      <c r="EO74" s="3" t="s">
        <v>1259</v>
      </c>
      <c r="EP74" s="204">
        <v>29.9</v>
      </c>
      <c r="EQ74" s="205">
        <v>56</v>
      </c>
      <c r="ER74" s="206">
        <v>31.6</v>
      </c>
      <c r="ES74" s="207">
        <v>58.3</v>
      </c>
      <c r="ET74" s="3" t="s">
        <v>1259</v>
      </c>
      <c r="EU74" s="3" t="s">
        <v>1259</v>
      </c>
      <c r="EV74" s="3" t="s">
        <v>1259</v>
      </c>
      <c r="EW74" s="3" t="s">
        <v>1259</v>
      </c>
      <c r="EX74" s="3" t="s">
        <v>1259</v>
      </c>
      <c r="EY74" s="3" t="s">
        <v>1259</v>
      </c>
      <c r="EZ74" s="3" t="s">
        <v>1259</v>
      </c>
      <c r="FA74" s="3" t="s">
        <v>1259</v>
      </c>
      <c r="FB74" s="3" t="s">
        <v>1259</v>
      </c>
      <c r="FC74" s="3" t="s">
        <v>1259</v>
      </c>
      <c r="FD74" s="3" t="s">
        <v>1259</v>
      </c>
      <c r="FE74" s="3" t="s">
        <v>1259</v>
      </c>
      <c r="FF74" s="3" t="s">
        <v>1259</v>
      </c>
      <c r="FG74" s="3" t="s">
        <v>1259</v>
      </c>
      <c r="FH74" s="3" t="s">
        <v>1259</v>
      </c>
      <c r="FI74" s="3" t="s">
        <v>1259</v>
      </c>
      <c r="FJ74" s="3" t="s">
        <v>1259</v>
      </c>
      <c r="FK74" s="3" t="s">
        <v>1259</v>
      </c>
      <c r="FL74" s="3" t="s">
        <v>1259</v>
      </c>
      <c r="FM74" s="3" t="s">
        <v>1259</v>
      </c>
      <c r="FN74" s="3" t="s">
        <v>1259</v>
      </c>
      <c r="FO74" s="3" t="s">
        <v>1259</v>
      </c>
      <c r="FP74" s="3" t="s">
        <v>1259</v>
      </c>
      <c r="FQ74" s="3" t="s">
        <v>1259</v>
      </c>
      <c r="FR74" s="3" t="s">
        <v>1259</v>
      </c>
      <c r="FS74" s="3" t="s">
        <v>1259</v>
      </c>
      <c r="FT74" s="3" t="s">
        <v>1259</v>
      </c>
      <c r="FU74" s="3" t="s">
        <v>1259</v>
      </c>
      <c r="FV74" s="3" t="s">
        <v>1259</v>
      </c>
      <c r="FW74" s="3" t="s">
        <v>1259</v>
      </c>
      <c r="FX74" s="3" t="s">
        <v>1259</v>
      </c>
      <c r="FY74" s="3" t="s">
        <v>1259</v>
      </c>
      <c r="FZ74" s="3" t="s">
        <v>1259</v>
      </c>
      <c r="GA74" s="3" t="s">
        <v>1259</v>
      </c>
      <c r="GB74" s="3" t="s">
        <v>1259</v>
      </c>
      <c r="GC74" s="3" t="s">
        <v>1259</v>
      </c>
      <c r="GD74" s="3" t="s">
        <v>1259</v>
      </c>
      <c r="GE74" s="3" t="s">
        <v>1259</v>
      </c>
      <c r="GF74" s="3" t="s">
        <v>1259</v>
      </c>
      <c r="GG74" s="3" t="s">
        <v>1259</v>
      </c>
      <c r="GH74" s="3" t="s">
        <v>1259</v>
      </c>
      <c r="GI74" s="3" t="s">
        <v>1259</v>
      </c>
      <c r="GJ74" s="3" t="s">
        <v>1259</v>
      </c>
      <c r="GK74" s="3" t="s">
        <v>1259</v>
      </c>
      <c r="GL74" s="3" t="s">
        <v>1259</v>
      </c>
      <c r="GM74" s="3" t="s">
        <v>1259</v>
      </c>
      <c r="GN74" s="3" t="s">
        <v>1259</v>
      </c>
      <c r="GO74" s="3" t="s">
        <v>1259</v>
      </c>
      <c r="GP74" s="3" t="s">
        <v>1259</v>
      </c>
      <c r="GQ74" s="3" t="s">
        <v>1259</v>
      </c>
      <c r="GR74" s="3" t="s">
        <v>1259</v>
      </c>
      <c r="GS74" s="3" t="s">
        <v>1259</v>
      </c>
      <c r="GT74" s="3" t="s">
        <v>1259</v>
      </c>
      <c r="GU74" s="3" t="s">
        <v>1259</v>
      </c>
      <c r="GV74" s="3" t="s">
        <v>1259</v>
      </c>
      <c r="GW74" s="3" t="s">
        <v>1259</v>
      </c>
      <c r="GX74" s="3" t="s">
        <v>1259</v>
      </c>
      <c r="GY74" s="3" t="s">
        <v>1259</v>
      </c>
      <c r="GZ74" s="3" t="s">
        <v>1259</v>
      </c>
      <c r="HA74" s="3" t="s">
        <v>1259</v>
      </c>
      <c r="HB74" s="3" t="s">
        <v>1259</v>
      </c>
      <c r="HC74" s="3" t="s">
        <v>1259</v>
      </c>
      <c r="HD74" s="3" t="s">
        <v>1259</v>
      </c>
      <c r="HE74" s="3" t="s">
        <v>1259</v>
      </c>
      <c r="HF74" s="3" t="s">
        <v>1259</v>
      </c>
      <c r="HG74" s="3" t="s">
        <v>1259</v>
      </c>
      <c r="HH74" s="3" t="s">
        <v>1259</v>
      </c>
      <c r="HI74" s="3" t="s">
        <v>1259</v>
      </c>
      <c r="HJ74" s="3" t="s">
        <v>1259</v>
      </c>
      <c r="HK74" s="3" t="s">
        <v>1259</v>
      </c>
      <c r="HL74" s="3" t="s">
        <v>1259</v>
      </c>
      <c r="HM74" s="3" t="s">
        <v>1259</v>
      </c>
      <c r="HN74" s="3" t="s">
        <v>1259</v>
      </c>
      <c r="HO74" s="3" t="s">
        <v>1259</v>
      </c>
      <c r="HP74" s="3" t="s">
        <v>1259</v>
      </c>
      <c r="HQ74" s="3" t="s">
        <v>1259</v>
      </c>
      <c r="HR74" s="3" t="s">
        <v>1259</v>
      </c>
      <c r="HS74" s="3" t="s">
        <v>1259</v>
      </c>
    </row>
    <row r="75" spans="1:227" x14ac:dyDescent="0.25">
      <c r="A75" s="4">
        <v>26664</v>
      </c>
      <c r="B75" s="3" t="s">
        <v>1259</v>
      </c>
      <c r="C75" s="3" t="s">
        <v>1259</v>
      </c>
      <c r="D75" s="3" t="s">
        <v>1259</v>
      </c>
      <c r="E75" s="3" t="s">
        <v>1259</v>
      </c>
      <c r="F75" s="3" t="s">
        <v>1259</v>
      </c>
      <c r="G75" s="3" t="s">
        <v>1259</v>
      </c>
      <c r="H75" s="3" t="s">
        <v>1259</v>
      </c>
      <c r="I75" s="3" t="s">
        <v>1259</v>
      </c>
      <c r="J75" s="3" t="s">
        <v>1259</v>
      </c>
      <c r="K75" s="3" t="s">
        <v>1259</v>
      </c>
      <c r="L75" s="3" t="s">
        <v>1259</v>
      </c>
      <c r="M75" s="3" t="s">
        <v>1259</v>
      </c>
      <c r="N75" s="3" t="s">
        <v>1259</v>
      </c>
      <c r="O75" s="3" t="s">
        <v>1259</v>
      </c>
      <c r="P75" s="3" t="s">
        <v>1259</v>
      </c>
      <c r="Q75" s="3" t="s">
        <v>1259</v>
      </c>
      <c r="R75" s="3" t="s">
        <v>1259</v>
      </c>
      <c r="S75" s="3" t="s">
        <v>1259</v>
      </c>
      <c r="T75" s="3" t="s">
        <v>1259</v>
      </c>
      <c r="U75" s="3" t="s">
        <v>1259</v>
      </c>
      <c r="V75" s="3" t="s">
        <v>1259</v>
      </c>
      <c r="W75" s="3" t="s">
        <v>1259</v>
      </c>
      <c r="X75" s="3" t="s">
        <v>1259</v>
      </c>
      <c r="Y75" s="3" t="s">
        <v>1259</v>
      </c>
      <c r="Z75" s="3" t="s">
        <v>1259</v>
      </c>
      <c r="AA75" s="3" t="s">
        <v>1259</v>
      </c>
      <c r="AB75" s="3" t="s">
        <v>1259</v>
      </c>
      <c r="AC75" s="3" t="s">
        <v>1259</v>
      </c>
      <c r="AD75" s="3" t="s">
        <v>1259</v>
      </c>
      <c r="AE75" s="89">
        <v>153.78</v>
      </c>
      <c r="AF75" s="90">
        <v>129.57</v>
      </c>
      <c r="AG75" s="91">
        <v>131.02000000000001</v>
      </c>
      <c r="AH75" s="92">
        <v>120.91</v>
      </c>
      <c r="AI75" s="93">
        <v>144.30000000000001</v>
      </c>
      <c r="AJ75" s="3" t="s">
        <v>1259</v>
      </c>
      <c r="AK75" s="3" t="s">
        <v>1259</v>
      </c>
      <c r="AL75" s="3" t="s">
        <v>1259</v>
      </c>
      <c r="AM75" s="3" t="s">
        <v>1259</v>
      </c>
      <c r="AN75" s="3" t="s">
        <v>1259</v>
      </c>
      <c r="AO75" s="3" t="s">
        <v>1259</v>
      </c>
      <c r="AP75" s="3" t="s">
        <v>1259</v>
      </c>
      <c r="AQ75" s="3" t="s">
        <v>1259</v>
      </c>
      <c r="AR75" s="3" t="s">
        <v>1259</v>
      </c>
      <c r="AS75" s="3" t="s">
        <v>1259</v>
      </c>
      <c r="AT75" s="3" t="s">
        <v>1259</v>
      </c>
      <c r="AU75" s="3" t="s">
        <v>1259</v>
      </c>
      <c r="AV75" s="3" t="s">
        <v>1259</v>
      </c>
      <c r="AW75" s="3" t="s">
        <v>1259</v>
      </c>
      <c r="AX75" s="3" t="s">
        <v>1259</v>
      </c>
      <c r="AY75" s="3" t="s">
        <v>1259</v>
      </c>
      <c r="AZ75" s="3" t="s">
        <v>1259</v>
      </c>
      <c r="BA75" s="3" t="s">
        <v>1259</v>
      </c>
      <c r="BB75" s="3" t="s">
        <v>1259</v>
      </c>
      <c r="BC75" s="3" t="s">
        <v>1259</v>
      </c>
      <c r="BD75" s="3" t="s">
        <v>1259</v>
      </c>
      <c r="BE75" s="3" t="s">
        <v>1259</v>
      </c>
      <c r="BF75" s="3" t="s">
        <v>1259</v>
      </c>
      <c r="BG75" s="3" t="s">
        <v>1259</v>
      </c>
      <c r="BH75" s="3" t="s">
        <v>1259</v>
      </c>
      <c r="BI75" s="119">
        <v>47.085999999999999</v>
      </c>
      <c r="BJ75" s="3" t="s">
        <v>1259</v>
      </c>
      <c r="BK75" s="3" t="s">
        <v>1259</v>
      </c>
      <c r="BL75" s="3" t="s">
        <v>1259</v>
      </c>
      <c r="BM75" s="3" t="s">
        <v>1259</v>
      </c>
      <c r="BN75" s="3" t="s">
        <v>1259</v>
      </c>
      <c r="BO75" s="3" t="s">
        <v>1259</v>
      </c>
      <c r="BP75" s="3" t="s">
        <v>1259</v>
      </c>
      <c r="BQ75" s="3" t="s">
        <v>1259</v>
      </c>
      <c r="BR75" s="3" t="s">
        <v>1259</v>
      </c>
      <c r="BS75" s="3" t="s">
        <v>1259</v>
      </c>
      <c r="BT75" s="3" t="s">
        <v>1259</v>
      </c>
      <c r="BU75" s="3" t="s">
        <v>1259</v>
      </c>
      <c r="BV75" s="3" t="s">
        <v>1259</v>
      </c>
      <c r="BW75" s="3" t="s">
        <v>1259</v>
      </c>
      <c r="BX75" s="3" t="s">
        <v>1259</v>
      </c>
      <c r="BY75" s="3" t="s">
        <v>1259</v>
      </c>
      <c r="BZ75" s="3" t="s">
        <v>1259</v>
      </c>
      <c r="CA75" s="3" t="s">
        <v>1259</v>
      </c>
      <c r="CB75" s="3" t="s">
        <v>1259</v>
      </c>
      <c r="CC75" s="3" t="s">
        <v>1259</v>
      </c>
      <c r="CD75" s="3" t="s">
        <v>1259</v>
      </c>
      <c r="CE75" s="3" t="s">
        <v>1259</v>
      </c>
      <c r="CF75" s="3" t="s">
        <v>1259</v>
      </c>
      <c r="CG75" s="3" t="s">
        <v>1259</v>
      </c>
      <c r="CH75" s="3" t="s">
        <v>1259</v>
      </c>
      <c r="CI75" s="3" t="s">
        <v>1259</v>
      </c>
      <c r="CJ75" s="3" t="s">
        <v>1259</v>
      </c>
      <c r="CK75" s="3" t="s">
        <v>1259</v>
      </c>
      <c r="CL75" s="3" t="s">
        <v>1259</v>
      </c>
      <c r="CM75" s="3" t="s">
        <v>1259</v>
      </c>
      <c r="CN75" s="3" t="s">
        <v>1259</v>
      </c>
      <c r="CO75" s="3" t="s">
        <v>1259</v>
      </c>
      <c r="CP75" s="3" t="s">
        <v>1259</v>
      </c>
      <c r="CQ75" s="3" t="s">
        <v>1259</v>
      </c>
      <c r="CR75" s="3" t="s">
        <v>1259</v>
      </c>
      <c r="CS75" s="3" t="s">
        <v>1259</v>
      </c>
      <c r="CT75" s="3" t="s">
        <v>1259</v>
      </c>
      <c r="CU75" s="3" t="s">
        <v>1259</v>
      </c>
      <c r="CV75" s="3" t="s">
        <v>1259</v>
      </c>
      <c r="CW75" s="3" t="s">
        <v>1259</v>
      </c>
      <c r="CX75" s="3" t="s">
        <v>1259</v>
      </c>
      <c r="CY75" s="3" t="s">
        <v>1259</v>
      </c>
      <c r="CZ75" s="3" t="s">
        <v>1259</v>
      </c>
      <c r="DA75" s="3" t="s">
        <v>1259</v>
      </c>
      <c r="DB75" s="3" t="s">
        <v>1259</v>
      </c>
      <c r="DC75" s="3" t="s">
        <v>1259</v>
      </c>
      <c r="DD75" s="3" t="s">
        <v>1259</v>
      </c>
      <c r="DE75" s="3" t="s">
        <v>1259</v>
      </c>
      <c r="DF75" s="3" t="s">
        <v>1259</v>
      </c>
      <c r="DG75" s="3" t="s">
        <v>1259</v>
      </c>
      <c r="DH75" s="3" t="s">
        <v>1259</v>
      </c>
      <c r="DI75" s="3" t="s">
        <v>1259</v>
      </c>
      <c r="DJ75" s="3" t="s">
        <v>1259</v>
      </c>
      <c r="DK75" s="3" t="s">
        <v>1259</v>
      </c>
      <c r="DL75" s="3" t="s">
        <v>1259</v>
      </c>
      <c r="DM75" s="3" t="s">
        <v>1259</v>
      </c>
      <c r="DN75" s="3" t="s">
        <v>1259</v>
      </c>
      <c r="DO75" s="3" t="s">
        <v>1259</v>
      </c>
      <c r="DP75" s="3" t="s">
        <v>1259</v>
      </c>
      <c r="DQ75" s="3" t="s">
        <v>1259</v>
      </c>
      <c r="DR75" s="3" t="s">
        <v>1259</v>
      </c>
      <c r="DS75" s="3" t="s">
        <v>1259</v>
      </c>
      <c r="DT75" s="3" t="s">
        <v>1259</v>
      </c>
      <c r="DU75" s="3" t="s">
        <v>1259</v>
      </c>
      <c r="DV75" s="3" t="s">
        <v>1259</v>
      </c>
      <c r="DW75" s="3" t="s">
        <v>1259</v>
      </c>
      <c r="DX75" s="3" t="s">
        <v>1259</v>
      </c>
      <c r="DY75" s="3" t="s">
        <v>1259</v>
      </c>
      <c r="DZ75" s="3" t="s">
        <v>1259</v>
      </c>
      <c r="EA75" s="3" t="s">
        <v>1259</v>
      </c>
      <c r="EB75" s="3" t="s">
        <v>1259</v>
      </c>
      <c r="EC75" s="3" t="s">
        <v>1259</v>
      </c>
      <c r="ED75" s="3" t="s">
        <v>1259</v>
      </c>
      <c r="EE75" s="3" t="s">
        <v>1259</v>
      </c>
      <c r="EF75" s="3" t="s">
        <v>1259</v>
      </c>
      <c r="EG75" s="3" t="s">
        <v>1259</v>
      </c>
      <c r="EH75" s="3" t="s">
        <v>1259</v>
      </c>
      <c r="EI75" s="3" t="s">
        <v>1259</v>
      </c>
      <c r="EJ75" s="3" t="s">
        <v>1259</v>
      </c>
      <c r="EK75" s="3" t="s">
        <v>1259</v>
      </c>
      <c r="EL75" s="3" t="s">
        <v>1259</v>
      </c>
      <c r="EM75" s="3" t="s">
        <v>1259</v>
      </c>
      <c r="EN75" s="3" t="s">
        <v>1259</v>
      </c>
      <c r="EO75" s="3" t="s">
        <v>1259</v>
      </c>
      <c r="EP75" s="3" t="s">
        <v>1259</v>
      </c>
      <c r="EQ75" s="3" t="s">
        <v>1259</v>
      </c>
      <c r="ER75" s="3" t="s">
        <v>1259</v>
      </c>
      <c r="ES75" s="3" t="s">
        <v>1259</v>
      </c>
      <c r="ET75" s="3" t="s">
        <v>1259</v>
      </c>
      <c r="EU75" s="3" t="s">
        <v>1259</v>
      </c>
      <c r="EV75" s="3" t="s">
        <v>1259</v>
      </c>
      <c r="EW75" s="3" t="s">
        <v>1259</v>
      </c>
      <c r="EX75" s="3" t="s">
        <v>1259</v>
      </c>
      <c r="EY75" s="3" t="s">
        <v>1259</v>
      </c>
      <c r="EZ75" s="3" t="s">
        <v>1259</v>
      </c>
      <c r="FA75" s="3" t="s">
        <v>1259</v>
      </c>
      <c r="FB75" s="3" t="s">
        <v>1259</v>
      </c>
      <c r="FC75" s="3" t="s">
        <v>1259</v>
      </c>
      <c r="FD75" s="3" t="s">
        <v>1259</v>
      </c>
      <c r="FE75" s="3" t="s">
        <v>1259</v>
      </c>
      <c r="FF75" s="3" t="s">
        <v>1259</v>
      </c>
      <c r="FG75" s="3" t="s">
        <v>1259</v>
      </c>
      <c r="FH75" s="3" t="s">
        <v>1259</v>
      </c>
      <c r="FI75" s="3" t="s">
        <v>1259</v>
      </c>
      <c r="FJ75" s="3" t="s">
        <v>1259</v>
      </c>
      <c r="FK75" s="3" t="s">
        <v>1259</v>
      </c>
      <c r="FL75" s="3" t="s">
        <v>1259</v>
      </c>
      <c r="FM75" s="3" t="s">
        <v>1259</v>
      </c>
      <c r="FN75" s="3" t="s">
        <v>1259</v>
      </c>
      <c r="FO75" s="3" t="s">
        <v>1259</v>
      </c>
      <c r="FP75" s="3" t="s">
        <v>1259</v>
      </c>
      <c r="FQ75" s="3" t="s">
        <v>1259</v>
      </c>
      <c r="FR75" s="3" t="s">
        <v>1259</v>
      </c>
      <c r="FS75" s="3" t="s">
        <v>1259</v>
      </c>
      <c r="FT75" s="3" t="s">
        <v>1259</v>
      </c>
      <c r="FU75" s="3" t="s">
        <v>1259</v>
      </c>
      <c r="FV75" s="3" t="s">
        <v>1259</v>
      </c>
      <c r="FW75" s="3" t="s">
        <v>1259</v>
      </c>
      <c r="FX75" s="3" t="s">
        <v>1259</v>
      </c>
      <c r="FY75" s="3" t="s">
        <v>1259</v>
      </c>
      <c r="FZ75" s="3" t="s">
        <v>1259</v>
      </c>
      <c r="GA75" s="3" t="s">
        <v>1259</v>
      </c>
      <c r="GB75" s="3" t="s">
        <v>1259</v>
      </c>
      <c r="GC75" s="3" t="s">
        <v>1259</v>
      </c>
      <c r="GD75" s="3" t="s">
        <v>1259</v>
      </c>
      <c r="GE75" s="3" t="s">
        <v>1259</v>
      </c>
      <c r="GF75" s="3" t="s">
        <v>1259</v>
      </c>
      <c r="GG75" s="3" t="s">
        <v>1259</v>
      </c>
      <c r="GH75" s="3" t="s">
        <v>1259</v>
      </c>
      <c r="GI75" s="3" t="s">
        <v>1259</v>
      </c>
      <c r="GJ75" s="3" t="s">
        <v>1259</v>
      </c>
      <c r="GK75" s="3" t="s">
        <v>1259</v>
      </c>
      <c r="GL75" s="3" t="s">
        <v>1259</v>
      </c>
      <c r="GM75" s="3" t="s">
        <v>1259</v>
      </c>
      <c r="GN75" s="3" t="s">
        <v>1259</v>
      </c>
      <c r="GO75" s="3" t="s">
        <v>1259</v>
      </c>
      <c r="GP75" s="3" t="s">
        <v>1259</v>
      </c>
      <c r="GQ75" s="3" t="s">
        <v>1259</v>
      </c>
      <c r="GR75" s="3" t="s">
        <v>1259</v>
      </c>
      <c r="GS75" s="3" t="s">
        <v>1259</v>
      </c>
      <c r="GT75" s="3" t="s">
        <v>1259</v>
      </c>
      <c r="GU75" s="3" t="s">
        <v>1259</v>
      </c>
      <c r="GV75" s="3" t="s">
        <v>1259</v>
      </c>
      <c r="GW75" s="3" t="s">
        <v>1259</v>
      </c>
      <c r="GX75" s="3" t="s">
        <v>1259</v>
      </c>
      <c r="GY75" s="3" t="s">
        <v>1259</v>
      </c>
      <c r="GZ75" s="3" t="s">
        <v>1259</v>
      </c>
      <c r="HA75" s="3" t="s">
        <v>1259</v>
      </c>
      <c r="HB75" s="3" t="s">
        <v>1259</v>
      </c>
      <c r="HC75" s="3" t="s">
        <v>1259</v>
      </c>
      <c r="HD75" s="3" t="s">
        <v>1259</v>
      </c>
      <c r="HE75" s="3" t="s">
        <v>1259</v>
      </c>
      <c r="HF75" s="3" t="s">
        <v>1259</v>
      </c>
      <c r="HG75" s="3" t="s">
        <v>1259</v>
      </c>
      <c r="HH75" s="3" t="s">
        <v>1259</v>
      </c>
      <c r="HI75" s="3" t="s">
        <v>1259</v>
      </c>
      <c r="HJ75" s="3" t="s">
        <v>1259</v>
      </c>
      <c r="HK75" s="3" t="s">
        <v>1259</v>
      </c>
      <c r="HL75" s="3" t="s">
        <v>1259</v>
      </c>
      <c r="HM75" s="3" t="s">
        <v>1259</v>
      </c>
      <c r="HN75" s="3" t="s">
        <v>1259</v>
      </c>
      <c r="HO75" s="3" t="s">
        <v>1259</v>
      </c>
      <c r="HP75" s="3" t="s">
        <v>1259</v>
      </c>
      <c r="HQ75" s="3" t="s">
        <v>1259</v>
      </c>
      <c r="HR75" s="3" t="s">
        <v>1259</v>
      </c>
      <c r="HS75" s="3" t="s">
        <v>1259</v>
      </c>
    </row>
    <row r="76" spans="1:227" x14ac:dyDescent="0.25">
      <c r="A76" s="4">
        <v>26754</v>
      </c>
      <c r="B76" s="3" t="s">
        <v>1259</v>
      </c>
      <c r="C76" s="3" t="s">
        <v>1259</v>
      </c>
      <c r="D76" s="3" t="s">
        <v>1259</v>
      </c>
      <c r="E76" s="3" t="s">
        <v>1259</v>
      </c>
      <c r="F76" s="3" t="s">
        <v>1259</v>
      </c>
      <c r="G76" s="3" t="s">
        <v>1259</v>
      </c>
      <c r="H76" s="3" t="s">
        <v>1259</v>
      </c>
      <c r="I76" s="3" t="s">
        <v>1259</v>
      </c>
      <c r="J76" s="3" t="s">
        <v>1259</v>
      </c>
      <c r="K76" s="3" t="s">
        <v>1259</v>
      </c>
      <c r="L76" s="3" t="s">
        <v>1259</v>
      </c>
      <c r="M76" s="3" t="s">
        <v>1259</v>
      </c>
      <c r="N76" s="3" t="s">
        <v>1259</v>
      </c>
      <c r="O76" s="3" t="s">
        <v>1259</v>
      </c>
      <c r="P76" s="3" t="s">
        <v>1259</v>
      </c>
      <c r="Q76" s="3" t="s">
        <v>1259</v>
      </c>
      <c r="R76" s="3" t="s">
        <v>1259</v>
      </c>
      <c r="S76" s="3" t="s">
        <v>1259</v>
      </c>
      <c r="T76" s="3" t="s">
        <v>1259</v>
      </c>
      <c r="U76" s="3" t="s">
        <v>1259</v>
      </c>
      <c r="V76" s="80">
        <v>12.21</v>
      </c>
      <c r="W76" s="3" t="s">
        <v>1259</v>
      </c>
      <c r="X76" s="3" t="s">
        <v>1259</v>
      </c>
      <c r="Y76" s="83">
        <v>11.91</v>
      </c>
      <c r="Z76" s="84">
        <v>15.19</v>
      </c>
      <c r="AA76" s="85">
        <v>10.94</v>
      </c>
      <c r="AB76" s="86">
        <v>13.32</v>
      </c>
      <c r="AC76" s="87">
        <v>12</v>
      </c>
      <c r="AD76" s="3" t="s">
        <v>1259</v>
      </c>
      <c r="AE76" s="89">
        <v>165.73</v>
      </c>
      <c r="AF76" s="90">
        <v>138.74</v>
      </c>
      <c r="AG76" s="91">
        <v>149.06</v>
      </c>
      <c r="AH76" s="92">
        <v>139.76</v>
      </c>
      <c r="AI76" s="93">
        <v>145.69999999999999</v>
      </c>
      <c r="AJ76" s="3" t="s">
        <v>1259</v>
      </c>
      <c r="AK76" s="3" t="s">
        <v>1259</v>
      </c>
      <c r="AL76" s="3" t="s">
        <v>1259</v>
      </c>
      <c r="AM76" s="3" t="s">
        <v>1259</v>
      </c>
      <c r="AN76" s="3" t="s">
        <v>1259</v>
      </c>
      <c r="AO76" s="3" t="s">
        <v>1259</v>
      </c>
      <c r="AP76" s="3" t="s">
        <v>1259</v>
      </c>
      <c r="AQ76" s="3" t="s">
        <v>1259</v>
      </c>
      <c r="AR76" s="3" t="s">
        <v>1259</v>
      </c>
      <c r="AS76" s="3" t="s">
        <v>1259</v>
      </c>
      <c r="AT76" s="3" t="s">
        <v>1259</v>
      </c>
      <c r="AU76" s="3" t="s">
        <v>1259</v>
      </c>
      <c r="AV76" s="3" t="s">
        <v>1259</v>
      </c>
      <c r="AW76" s="3" t="s">
        <v>1259</v>
      </c>
      <c r="AX76" s="3" t="s">
        <v>1259</v>
      </c>
      <c r="AY76" s="3" t="s">
        <v>1259</v>
      </c>
      <c r="AZ76" s="3" t="s">
        <v>1259</v>
      </c>
      <c r="BA76" s="3" t="s">
        <v>1259</v>
      </c>
      <c r="BB76" s="3" t="s">
        <v>1259</v>
      </c>
      <c r="BC76" s="3" t="s">
        <v>1259</v>
      </c>
      <c r="BD76" s="3" t="s">
        <v>1259</v>
      </c>
      <c r="BE76" s="3" t="s">
        <v>1259</v>
      </c>
      <c r="BF76" s="3" t="s">
        <v>1259</v>
      </c>
      <c r="BG76" s="3" t="s">
        <v>1259</v>
      </c>
      <c r="BH76" s="3" t="s">
        <v>1259</v>
      </c>
      <c r="BI76" s="119">
        <v>49.247</v>
      </c>
      <c r="BJ76" s="3" t="s">
        <v>1259</v>
      </c>
      <c r="BK76" s="3" t="s">
        <v>1259</v>
      </c>
      <c r="BL76" s="3" t="s">
        <v>1259</v>
      </c>
      <c r="BM76" s="3" t="s">
        <v>1259</v>
      </c>
      <c r="BN76" s="3" t="s">
        <v>1259</v>
      </c>
      <c r="BO76" s="3" t="s">
        <v>1259</v>
      </c>
      <c r="BP76" s="3" t="s">
        <v>1259</v>
      </c>
      <c r="BQ76" s="3" t="s">
        <v>1259</v>
      </c>
      <c r="BR76" s="3" t="s">
        <v>1259</v>
      </c>
      <c r="BS76" s="3" t="s">
        <v>1259</v>
      </c>
      <c r="BT76" s="3" t="s">
        <v>1259</v>
      </c>
      <c r="BU76" s="3" t="s">
        <v>1259</v>
      </c>
      <c r="BV76" s="3" t="s">
        <v>1259</v>
      </c>
      <c r="BW76" s="3" t="s">
        <v>1259</v>
      </c>
      <c r="BX76" s="3" t="s">
        <v>1259</v>
      </c>
      <c r="BY76" s="3" t="s">
        <v>1259</v>
      </c>
      <c r="BZ76" s="3" t="s">
        <v>1259</v>
      </c>
      <c r="CA76" s="3" t="s">
        <v>1259</v>
      </c>
      <c r="CB76" s="3" t="s">
        <v>1259</v>
      </c>
      <c r="CC76" s="3" t="s">
        <v>1259</v>
      </c>
      <c r="CD76" s="3" t="s">
        <v>1259</v>
      </c>
      <c r="CE76" s="3" t="s">
        <v>1259</v>
      </c>
      <c r="CF76" s="3" t="s">
        <v>1259</v>
      </c>
      <c r="CG76" s="3" t="s">
        <v>1259</v>
      </c>
      <c r="CH76" s="3" t="s">
        <v>1259</v>
      </c>
      <c r="CI76" s="3" t="s">
        <v>1259</v>
      </c>
      <c r="CJ76" s="3" t="s">
        <v>1259</v>
      </c>
      <c r="CK76" s="3" t="s">
        <v>1259</v>
      </c>
      <c r="CL76" s="3" t="s">
        <v>1259</v>
      </c>
      <c r="CM76" s="3" t="s">
        <v>1259</v>
      </c>
      <c r="CN76" s="3" t="s">
        <v>1259</v>
      </c>
      <c r="CO76" s="3" t="s">
        <v>1259</v>
      </c>
      <c r="CP76" s="3" t="s">
        <v>1259</v>
      </c>
      <c r="CQ76" s="3" t="s">
        <v>1259</v>
      </c>
      <c r="CR76" s="3" t="s">
        <v>1259</v>
      </c>
      <c r="CS76" s="3" t="s">
        <v>1259</v>
      </c>
      <c r="CT76" s="3" t="s">
        <v>1259</v>
      </c>
      <c r="CU76" s="3" t="s">
        <v>1259</v>
      </c>
      <c r="CV76" s="3" t="s">
        <v>1259</v>
      </c>
      <c r="CW76" s="3" t="s">
        <v>1259</v>
      </c>
      <c r="CX76" s="3" t="s">
        <v>1259</v>
      </c>
      <c r="CY76" s="3" t="s">
        <v>1259</v>
      </c>
      <c r="CZ76" s="3" t="s">
        <v>1259</v>
      </c>
      <c r="DA76" s="3" t="s">
        <v>1259</v>
      </c>
      <c r="DB76" s="3" t="s">
        <v>1259</v>
      </c>
      <c r="DC76" s="3" t="s">
        <v>1259</v>
      </c>
      <c r="DD76" s="3" t="s">
        <v>1259</v>
      </c>
      <c r="DE76" s="3" t="s">
        <v>1259</v>
      </c>
      <c r="DF76" s="3" t="s">
        <v>1259</v>
      </c>
      <c r="DG76" s="3" t="s">
        <v>1259</v>
      </c>
      <c r="DH76" s="3" t="s">
        <v>1259</v>
      </c>
      <c r="DI76" s="3" t="s">
        <v>1259</v>
      </c>
      <c r="DJ76" s="3" t="s">
        <v>1259</v>
      </c>
      <c r="DK76" s="3" t="s">
        <v>1259</v>
      </c>
      <c r="DL76" s="3" t="s">
        <v>1259</v>
      </c>
      <c r="DM76" s="3" t="s">
        <v>1259</v>
      </c>
      <c r="DN76" s="3" t="s">
        <v>1259</v>
      </c>
      <c r="DO76" s="3" t="s">
        <v>1259</v>
      </c>
      <c r="DP76" s="3" t="s">
        <v>1259</v>
      </c>
      <c r="DQ76" s="3" t="s">
        <v>1259</v>
      </c>
      <c r="DR76" s="3" t="s">
        <v>1259</v>
      </c>
      <c r="DS76" s="3" t="s">
        <v>1259</v>
      </c>
      <c r="DT76" s="3" t="s">
        <v>1259</v>
      </c>
      <c r="DU76" s="3" t="s">
        <v>1259</v>
      </c>
      <c r="DV76" s="3" t="s">
        <v>1259</v>
      </c>
      <c r="DW76" s="3" t="s">
        <v>1259</v>
      </c>
      <c r="DX76" s="3" t="s">
        <v>1259</v>
      </c>
      <c r="DY76" s="3" t="s">
        <v>1259</v>
      </c>
      <c r="DZ76" s="3" t="s">
        <v>1259</v>
      </c>
      <c r="EA76" s="3" t="s">
        <v>1259</v>
      </c>
      <c r="EB76" s="3" t="s">
        <v>1259</v>
      </c>
      <c r="EC76" s="3" t="s">
        <v>1259</v>
      </c>
      <c r="ED76" s="3" t="s">
        <v>1259</v>
      </c>
      <c r="EE76" s="3" t="s">
        <v>1259</v>
      </c>
      <c r="EF76" s="3" t="s">
        <v>1259</v>
      </c>
      <c r="EG76" s="3" t="s">
        <v>1259</v>
      </c>
      <c r="EH76" s="3" t="s">
        <v>1259</v>
      </c>
      <c r="EI76" s="3" t="s">
        <v>1259</v>
      </c>
      <c r="EJ76" s="3" t="s">
        <v>1259</v>
      </c>
      <c r="EK76" s="3" t="s">
        <v>1259</v>
      </c>
      <c r="EL76" s="3" t="s">
        <v>1259</v>
      </c>
      <c r="EM76" s="3" t="s">
        <v>1259</v>
      </c>
      <c r="EN76" s="3" t="s">
        <v>1259</v>
      </c>
      <c r="EO76" s="3" t="s">
        <v>1259</v>
      </c>
      <c r="EP76" s="204">
        <v>36.799999999999997</v>
      </c>
      <c r="EQ76" s="205">
        <v>64.7</v>
      </c>
      <c r="ER76" s="206">
        <v>37.4</v>
      </c>
      <c r="ES76" s="207">
        <v>65.900000000000006</v>
      </c>
      <c r="ET76" s="3" t="s">
        <v>1259</v>
      </c>
      <c r="EU76" s="3" t="s">
        <v>1259</v>
      </c>
      <c r="EV76" s="3" t="s">
        <v>1259</v>
      </c>
      <c r="EW76" s="3" t="s">
        <v>1259</v>
      </c>
      <c r="EX76" s="3" t="s">
        <v>1259</v>
      </c>
      <c r="EY76" s="3" t="s">
        <v>1259</v>
      </c>
      <c r="EZ76" s="3" t="s">
        <v>1259</v>
      </c>
      <c r="FA76" s="3" t="s">
        <v>1259</v>
      </c>
      <c r="FB76" s="3" t="s">
        <v>1259</v>
      </c>
      <c r="FC76" s="3" t="s">
        <v>1259</v>
      </c>
      <c r="FD76" s="3" t="s">
        <v>1259</v>
      </c>
      <c r="FE76" s="3" t="s">
        <v>1259</v>
      </c>
      <c r="FF76" s="3" t="s">
        <v>1259</v>
      </c>
      <c r="FG76" s="3" t="s">
        <v>1259</v>
      </c>
      <c r="FH76" s="3" t="s">
        <v>1259</v>
      </c>
      <c r="FI76" s="3" t="s">
        <v>1259</v>
      </c>
      <c r="FJ76" s="3" t="s">
        <v>1259</v>
      </c>
      <c r="FK76" s="3" t="s">
        <v>1259</v>
      </c>
      <c r="FL76" s="3" t="s">
        <v>1259</v>
      </c>
      <c r="FM76" s="3" t="s">
        <v>1259</v>
      </c>
      <c r="FN76" s="3" t="s">
        <v>1259</v>
      </c>
      <c r="FO76" s="3" t="s">
        <v>1259</v>
      </c>
      <c r="FP76" s="3" t="s">
        <v>1259</v>
      </c>
      <c r="FQ76" s="3" t="s">
        <v>1259</v>
      </c>
      <c r="FR76" s="3" t="s">
        <v>1259</v>
      </c>
      <c r="FS76" s="3" t="s">
        <v>1259</v>
      </c>
      <c r="FT76" s="3" t="s">
        <v>1259</v>
      </c>
      <c r="FU76" s="3" t="s">
        <v>1259</v>
      </c>
      <c r="FV76" s="3" t="s">
        <v>1259</v>
      </c>
      <c r="FW76" s="3" t="s">
        <v>1259</v>
      </c>
      <c r="FX76" s="3" t="s">
        <v>1259</v>
      </c>
      <c r="FY76" s="3" t="s">
        <v>1259</v>
      </c>
      <c r="FZ76" s="3" t="s">
        <v>1259</v>
      </c>
      <c r="GA76" s="3" t="s">
        <v>1259</v>
      </c>
      <c r="GB76" s="3" t="s">
        <v>1259</v>
      </c>
      <c r="GC76" s="3" t="s">
        <v>1259</v>
      </c>
      <c r="GD76" s="3" t="s">
        <v>1259</v>
      </c>
      <c r="GE76" s="3" t="s">
        <v>1259</v>
      </c>
      <c r="GF76" s="3" t="s">
        <v>1259</v>
      </c>
      <c r="GG76" s="3" t="s">
        <v>1259</v>
      </c>
      <c r="GH76" s="3" t="s">
        <v>1259</v>
      </c>
      <c r="GI76" s="3" t="s">
        <v>1259</v>
      </c>
      <c r="GJ76" s="3" t="s">
        <v>1259</v>
      </c>
      <c r="GK76" s="3" t="s">
        <v>1259</v>
      </c>
      <c r="GL76" s="3" t="s">
        <v>1259</v>
      </c>
      <c r="GM76" s="3" t="s">
        <v>1259</v>
      </c>
      <c r="GN76" s="3" t="s">
        <v>1259</v>
      </c>
      <c r="GO76" s="3" t="s">
        <v>1259</v>
      </c>
      <c r="GP76" s="3" t="s">
        <v>1259</v>
      </c>
      <c r="GQ76" s="3" t="s">
        <v>1259</v>
      </c>
      <c r="GR76" s="3" t="s">
        <v>1259</v>
      </c>
      <c r="GS76" s="3" t="s">
        <v>1259</v>
      </c>
      <c r="GT76" s="3" t="s">
        <v>1259</v>
      </c>
      <c r="GU76" s="3" t="s">
        <v>1259</v>
      </c>
      <c r="GV76" s="3" t="s">
        <v>1259</v>
      </c>
      <c r="GW76" s="3" t="s">
        <v>1259</v>
      </c>
      <c r="GX76" s="3" t="s">
        <v>1259</v>
      </c>
      <c r="GY76" s="3" t="s">
        <v>1259</v>
      </c>
      <c r="GZ76" s="3" t="s">
        <v>1259</v>
      </c>
      <c r="HA76" s="3" t="s">
        <v>1259</v>
      </c>
      <c r="HB76" s="3" t="s">
        <v>1259</v>
      </c>
      <c r="HC76" s="3" t="s">
        <v>1259</v>
      </c>
      <c r="HD76" s="3" t="s">
        <v>1259</v>
      </c>
      <c r="HE76" s="3" t="s">
        <v>1259</v>
      </c>
      <c r="HF76" s="3" t="s">
        <v>1259</v>
      </c>
      <c r="HG76" s="3" t="s">
        <v>1259</v>
      </c>
      <c r="HH76" s="3" t="s">
        <v>1259</v>
      </c>
      <c r="HI76" s="3" t="s">
        <v>1259</v>
      </c>
      <c r="HJ76" s="3" t="s">
        <v>1259</v>
      </c>
      <c r="HK76" s="3" t="s">
        <v>1259</v>
      </c>
      <c r="HL76" s="3" t="s">
        <v>1259</v>
      </c>
      <c r="HM76" s="3" t="s">
        <v>1259</v>
      </c>
      <c r="HN76" s="3" t="s">
        <v>1259</v>
      </c>
      <c r="HO76" s="3" t="s">
        <v>1259</v>
      </c>
      <c r="HP76" s="3" t="s">
        <v>1259</v>
      </c>
      <c r="HQ76" s="3" t="s">
        <v>1259</v>
      </c>
      <c r="HR76" s="3" t="s">
        <v>1259</v>
      </c>
      <c r="HS76" s="3" t="s">
        <v>1259</v>
      </c>
    </row>
    <row r="77" spans="1:227" x14ac:dyDescent="0.25">
      <c r="A77" s="4">
        <v>26845</v>
      </c>
      <c r="B77" s="3" t="s">
        <v>1259</v>
      </c>
      <c r="C77" s="3" t="s">
        <v>1259</v>
      </c>
      <c r="D77" s="3" t="s">
        <v>1259</v>
      </c>
      <c r="E77" s="3" t="s">
        <v>1259</v>
      </c>
      <c r="F77" s="3" t="s">
        <v>1259</v>
      </c>
      <c r="G77" s="3" t="s">
        <v>1259</v>
      </c>
      <c r="H77" s="3" t="s">
        <v>1259</v>
      </c>
      <c r="I77" s="3" t="s">
        <v>1259</v>
      </c>
      <c r="J77" s="3" t="s">
        <v>1259</v>
      </c>
      <c r="K77" s="3" t="s">
        <v>1259</v>
      </c>
      <c r="L77" s="3" t="s">
        <v>1259</v>
      </c>
      <c r="M77" s="3" t="s">
        <v>1259</v>
      </c>
      <c r="N77" s="3" t="s">
        <v>1259</v>
      </c>
      <c r="O77" s="3" t="s">
        <v>1259</v>
      </c>
      <c r="P77" s="3" t="s">
        <v>1259</v>
      </c>
      <c r="Q77" s="3" t="s">
        <v>1259</v>
      </c>
      <c r="R77" s="3" t="s">
        <v>1259</v>
      </c>
      <c r="S77" s="3" t="s">
        <v>1259</v>
      </c>
      <c r="T77" s="3" t="s">
        <v>1259</v>
      </c>
      <c r="U77" s="3" t="s">
        <v>1259</v>
      </c>
      <c r="V77" s="80">
        <v>12.86</v>
      </c>
      <c r="W77" s="3" t="s">
        <v>1259</v>
      </c>
      <c r="X77" s="3" t="s">
        <v>1259</v>
      </c>
      <c r="Y77" s="83">
        <v>12.43</v>
      </c>
      <c r="Z77" s="84">
        <v>16.16</v>
      </c>
      <c r="AA77" s="85">
        <v>11.39</v>
      </c>
      <c r="AB77" s="86">
        <v>14.27</v>
      </c>
      <c r="AC77" s="87">
        <v>12</v>
      </c>
      <c r="AD77" s="3" t="s">
        <v>1259</v>
      </c>
      <c r="AE77" s="89">
        <v>163.68</v>
      </c>
      <c r="AF77" s="90">
        <v>138.38999999999999</v>
      </c>
      <c r="AG77" s="91">
        <v>137.1</v>
      </c>
      <c r="AH77" s="92">
        <v>144.99</v>
      </c>
      <c r="AI77" s="93">
        <v>153.6</v>
      </c>
      <c r="AJ77" s="3" t="s">
        <v>1259</v>
      </c>
      <c r="AK77" s="3" t="s">
        <v>1259</v>
      </c>
      <c r="AL77" s="3" t="s">
        <v>1259</v>
      </c>
      <c r="AM77" s="3" t="s">
        <v>1259</v>
      </c>
      <c r="AN77" s="3" t="s">
        <v>1259</v>
      </c>
      <c r="AO77" s="3" t="s">
        <v>1259</v>
      </c>
      <c r="AP77" s="3" t="s">
        <v>1259</v>
      </c>
      <c r="AQ77" s="3" t="s">
        <v>1259</v>
      </c>
      <c r="AR77" s="3" t="s">
        <v>1259</v>
      </c>
      <c r="AS77" s="3" t="s">
        <v>1259</v>
      </c>
      <c r="AT77" s="3" t="s">
        <v>1259</v>
      </c>
      <c r="AU77" s="3" t="s">
        <v>1259</v>
      </c>
      <c r="AV77" s="3" t="s">
        <v>1259</v>
      </c>
      <c r="AW77" s="3" t="s">
        <v>1259</v>
      </c>
      <c r="AX77" s="3" t="s">
        <v>1259</v>
      </c>
      <c r="AY77" s="3" t="s">
        <v>1259</v>
      </c>
      <c r="AZ77" s="3" t="s">
        <v>1259</v>
      </c>
      <c r="BA77" s="3" t="s">
        <v>1259</v>
      </c>
      <c r="BB77" s="3" t="s">
        <v>1259</v>
      </c>
      <c r="BC77" s="3" t="s">
        <v>1259</v>
      </c>
      <c r="BD77" s="3" t="s">
        <v>1259</v>
      </c>
      <c r="BE77" s="3" t="s">
        <v>1259</v>
      </c>
      <c r="BF77" s="3" t="s">
        <v>1259</v>
      </c>
      <c r="BG77" s="3" t="s">
        <v>1259</v>
      </c>
      <c r="BH77" s="3" t="s">
        <v>1259</v>
      </c>
      <c r="BI77" s="119">
        <v>50.637</v>
      </c>
      <c r="BJ77" s="3" t="s">
        <v>1259</v>
      </c>
      <c r="BK77" s="3" t="s">
        <v>1259</v>
      </c>
      <c r="BL77" s="3" t="s">
        <v>1259</v>
      </c>
      <c r="BM77" s="3" t="s">
        <v>1259</v>
      </c>
      <c r="BN77" s="3" t="s">
        <v>1259</v>
      </c>
      <c r="BO77" s="3" t="s">
        <v>1259</v>
      </c>
      <c r="BP77" s="3" t="s">
        <v>1259</v>
      </c>
      <c r="BQ77" s="3" t="s">
        <v>1259</v>
      </c>
      <c r="BR77" s="3" t="s">
        <v>1259</v>
      </c>
      <c r="BS77" s="3" t="s">
        <v>1259</v>
      </c>
      <c r="BT77" s="3" t="s">
        <v>1259</v>
      </c>
      <c r="BU77" s="3" t="s">
        <v>1259</v>
      </c>
      <c r="BV77" s="3" t="s">
        <v>1259</v>
      </c>
      <c r="BW77" s="3" t="s">
        <v>1259</v>
      </c>
      <c r="BX77" s="3" t="s">
        <v>1259</v>
      </c>
      <c r="BY77" s="3" t="s">
        <v>1259</v>
      </c>
      <c r="BZ77" s="3" t="s">
        <v>1259</v>
      </c>
      <c r="CA77" s="3" t="s">
        <v>1259</v>
      </c>
      <c r="CB77" s="3" t="s">
        <v>1259</v>
      </c>
      <c r="CC77" s="3" t="s">
        <v>1259</v>
      </c>
      <c r="CD77" s="3" t="s">
        <v>1259</v>
      </c>
      <c r="CE77" s="3" t="s">
        <v>1259</v>
      </c>
      <c r="CF77" s="3" t="s">
        <v>1259</v>
      </c>
      <c r="CG77" s="3" t="s">
        <v>1259</v>
      </c>
      <c r="CH77" s="3" t="s">
        <v>1259</v>
      </c>
      <c r="CI77" s="3" t="s">
        <v>1259</v>
      </c>
      <c r="CJ77" s="3" t="s">
        <v>1259</v>
      </c>
      <c r="CK77" s="3" t="s">
        <v>1259</v>
      </c>
      <c r="CL77" s="3" t="s">
        <v>1259</v>
      </c>
      <c r="CM77" s="3" t="s">
        <v>1259</v>
      </c>
      <c r="CN77" s="3" t="s">
        <v>1259</v>
      </c>
      <c r="CO77" s="3" t="s">
        <v>1259</v>
      </c>
      <c r="CP77" s="3" t="s">
        <v>1259</v>
      </c>
      <c r="CQ77" s="3" t="s">
        <v>1259</v>
      </c>
      <c r="CR77" s="3" t="s">
        <v>1259</v>
      </c>
      <c r="CS77" s="3" t="s">
        <v>1259</v>
      </c>
      <c r="CT77" s="3" t="s">
        <v>1259</v>
      </c>
      <c r="CU77" s="3" t="s">
        <v>1259</v>
      </c>
      <c r="CV77" s="3" t="s">
        <v>1259</v>
      </c>
      <c r="CW77" s="3" t="s">
        <v>1259</v>
      </c>
      <c r="CX77" s="3" t="s">
        <v>1259</v>
      </c>
      <c r="CY77" s="3" t="s">
        <v>1259</v>
      </c>
      <c r="CZ77" s="3" t="s">
        <v>1259</v>
      </c>
      <c r="DA77" s="3" t="s">
        <v>1259</v>
      </c>
      <c r="DB77" s="3" t="s">
        <v>1259</v>
      </c>
      <c r="DC77" s="3" t="s">
        <v>1259</v>
      </c>
      <c r="DD77" s="3" t="s">
        <v>1259</v>
      </c>
      <c r="DE77" s="3" t="s">
        <v>1259</v>
      </c>
      <c r="DF77" s="3" t="s">
        <v>1259</v>
      </c>
      <c r="DG77" s="3" t="s">
        <v>1259</v>
      </c>
      <c r="DH77" s="3" t="s">
        <v>1259</v>
      </c>
      <c r="DI77" s="3" t="s">
        <v>1259</v>
      </c>
      <c r="DJ77" s="3" t="s">
        <v>1259</v>
      </c>
      <c r="DK77" s="3" t="s">
        <v>1259</v>
      </c>
      <c r="DL77" s="3" t="s">
        <v>1259</v>
      </c>
      <c r="DM77" s="3" t="s">
        <v>1259</v>
      </c>
      <c r="DN77" s="3" t="s">
        <v>1259</v>
      </c>
      <c r="DO77" s="3" t="s">
        <v>1259</v>
      </c>
      <c r="DP77" s="3" t="s">
        <v>1259</v>
      </c>
      <c r="DQ77" s="3" t="s">
        <v>1259</v>
      </c>
      <c r="DR77" s="3" t="s">
        <v>1259</v>
      </c>
      <c r="DS77" s="3" t="s">
        <v>1259</v>
      </c>
      <c r="DT77" s="3" t="s">
        <v>1259</v>
      </c>
      <c r="DU77" s="3" t="s">
        <v>1259</v>
      </c>
      <c r="DV77" s="3" t="s">
        <v>1259</v>
      </c>
      <c r="DW77" s="3" t="s">
        <v>1259</v>
      </c>
      <c r="DX77" s="3" t="s">
        <v>1259</v>
      </c>
      <c r="DY77" s="3" t="s">
        <v>1259</v>
      </c>
      <c r="DZ77" s="3" t="s">
        <v>1259</v>
      </c>
      <c r="EA77" s="3" t="s">
        <v>1259</v>
      </c>
      <c r="EB77" s="3" t="s">
        <v>1259</v>
      </c>
      <c r="EC77" s="3" t="s">
        <v>1259</v>
      </c>
      <c r="ED77" s="3" t="s">
        <v>1259</v>
      </c>
      <c r="EE77" s="3" t="s">
        <v>1259</v>
      </c>
      <c r="EF77" s="3" t="s">
        <v>1259</v>
      </c>
      <c r="EG77" s="3" t="s">
        <v>1259</v>
      </c>
      <c r="EH77" s="3" t="s">
        <v>1259</v>
      </c>
      <c r="EI77" s="3" t="s">
        <v>1259</v>
      </c>
      <c r="EJ77" s="3" t="s">
        <v>1259</v>
      </c>
      <c r="EK77" s="3" t="s">
        <v>1259</v>
      </c>
      <c r="EL77" s="3" t="s">
        <v>1259</v>
      </c>
      <c r="EM77" s="3" t="s">
        <v>1259</v>
      </c>
      <c r="EN77" s="3" t="s">
        <v>1259</v>
      </c>
      <c r="EO77" s="3" t="s">
        <v>1259</v>
      </c>
      <c r="EP77" s="3" t="s">
        <v>1259</v>
      </c>
      <c r="EQ77" s="3" t="s">
        <v>1259</v>
      </c>
      <c r="ER77" s="3" t="s">
        <v>1259</v>
      </c>
      <c r="ES77" s="3" t="s">
        <v>1259</v>
      </c>
      <c r="ET77" s="3" t="s">
        <v>1259</v>
      </c>
      <c r="EU77" s="3" t="s">
        <v>1259</v>
      </c>
      <c r="EV77" s="3" t="s">
        <v>1259</v>
      </c>
      <c r="EW77" s="3" t="s">
        <v>1259</v>
      </c>
      <c r="EX77" s="3" t="s">
        <v>1259</v>
      </c>
      <c r="EY77" s="3" t="s">
        <v>1259</v>
      </c>
      <c r="EZ77" s="3" t="s">
        <v>1259</v>
      </c>
      <c r="FA77" s="3" t="s">
        <v>1259</v>
      </c>
      <c r="FB77" s="3" t="s">
        <v>1259</v>
      </c>
      <c r="FC77" s="3" t="s">
        <v>1259</v>
      </c>
      <c r="FD77" s="3" t="s">
        <v>1259</v>
      </c>
      <c r="FE77" s="3" t="s">
        <v>1259</v>
      </c>
      <c r="FF77" s="3" t="s">
        <v>1259</v>
      </c>
      <c r="FG77" s="3" t="s">
        <v>1259</v>
      </c>
      <c r="FH77" s="3" t="s">
        <v>1259</v>
      </c>
      <c r="FI77" s="3" t="s">
        <v>1259</v>
      </c>
      <c r="FJ77" s="3" t="s">
        <v>1259</v>
      </c>
      <c r="FK77" s="3" t="s">
        <v>1259</v>
      </c>
      <c r="FL77" s="3" t="s">
        <v>1259</v>
      </c>
      <c r="FM77" s="3" t="s">
        <v>1259</v>
      </c>
      <c r="FN77" s="3" t="s">
        <v>1259</v>
      </c>
      <c r="FO77" s="3" t="s">
        <v>1259</v>
      </c>
      <c r="FP77" s="3" t="s">
        <v>1259</v>
      </c>
      <c r="FQ77" s="3" t="s">
        <v>1259</v>
      </c>
      <c r="FR77" s="3" t="s">
        <v>1259</v>
      </c>
      <c r="FS77" s="3" t="s">
        <v>1259</v>
      </c>
      <c r="FT77" s="3" t="s">
        <v>1259</v>
      </c>
      <c r="FU77" s="3" t="s">
        <v>1259</v>
      </c>
      <c r="FV77" s="3" t="s">
        <v>1259</v>
      </c>
      <c r="FW77" s="3" t="s">
        <v>1259</v>
      </c>
      <c r="FX77" s="3" t="s">
        <v>1259</v>
      </c>
      <c r="FY77" s="3" t="s">
        <v>1259</v>
      </c>
      <c r="FZ77" s="3" t="s">
        <v>1259</v>
      </c>
      <c r="GA77" s="3" t="s">
        <v>1259</v>
      </c>
      <c r="GB77" s="3" t="s">
        <v>1259</v>
      </c>
      <c r="GC77" s="3" t="s">
        <v>1259</v>
      </c>
      <c r="GD77" s="3" t="s">
        <v>1259</v>
      </c>
      <c r="GE77" s="3" t="s">
        <v>1259</v>
      </c>
      <c r="GF77" s="3" t="s">
        <v>1259</v>
      </c>
      <c r="GG77" s="3" t="s">
        <v>1259</v>
      </c>
      <c r="GH77" s="3" t="s">
        <v>1259</v>
      </c>
      <c r="GI77" s="3" t="s">
        <v>1259</v>
      </c>
      <c r="GJ77" s="3" t="s">
        <v>1259</v>
      </c>
      <c r="GK77" s="3" t="s">
        <v>1259</v>
      </c>
      <c r="GL77" s="3" t="s">
        <v>1259</v>
      </c>
      <c r="GM77" s="3" t="s">
        <v>1259</v>
      </c>
      <c r="GN77" s="3" t="s">
        <v>1259</v>
      </c>
      <c r="GO77" s="3" t="s">
        <v>1259</v>
      </c>
      <c r="GP77" s="3" t="s">
        <v>1259</v>
      </c>
      <c r="GQ77" s="3" t="s">
        <v>1259</v>
      </c>
      <c r="GR77" s="3" t="s">
        <v>1259</v>
      </c>
      <c r="GS77" s="3" t="s">
        <v>1259</v>
      </c>
      <c r="GT77" s="3" t="s">
        <v>1259</v>
      </c>
      <c r="GU77" s="3" t="s">
        <v>1259</v>
      </c>
      <c r="GV77" s="3" t="s">
        <v>1259</v>
      </c>
      <c r="GW77" s="3" t="s">
        <v>1259</v>
      </c>
      <c r="GX77" s="3" t="s">
        <v>1259</v>
      </c>
      <c r="GY77" s="3" t="s">
        <v>1259</v>
      </c>
      <c r="GZ77" s="3" t="s">
        <v>1259</v>
      </c>
      <c r="HA77" s="3" t="s">
        <v>1259</v>
      </c>
      <c r="HB77" s="3" t="s">
        <v>1259</v>
      </c>
      <c r="HC77" s="3" t="s">
        <v>1259</v>
      </c>
      <c r="HD77" s="3" t="s">
        <v>1259</v>
      </c>
      <c r="HE77" s="3" t="s">
        <v>1259</v>
      </c>
      <c r="HF77" s="3" t="s">
        <v>1259</v>
      </c>
      <c r="HG77" s="3" t="s">
        <v>1259</v>
      </c>
      <c r="HH77" s="3" t="s">
        <v>1259</v>
      </c>
      <c r="HI77" s="3" t="s">
        <v>1259</v>
      </c>
      <c r="HJ77" s="3" t="s">
        <v>1259</v>
      </c>
      <c r="HK77" s="3" t="s">
        <v>1259</v>
      </c>
      <c r="HL77" s="3" t="s">
        <v>1259</v>
      </c>
      <c r="HM77" s="3" t="s">
        <v>1259</v>
      </c>
      <c r="HN77" s="3" t="s">
        <v>1259</v>
      </c>
      <c r="HO77" s="3" t="s">
        <v>1259</v>
      </c>
      <c r="HP77" s="3" t="s">
        <v>1259</v>
      </c>
      <c r="HQ77" s="3" t="s">
        <v>1259</v>
      </c>
      <c r="HR77" s="3" t="s">
        <v>1259</v>
      </c>
      <c r="HS77" s="3" t="s">
        <v>1259</v>
      </c>
    </row>
    <row r="78" spans="1:227" x14ac:dyDescent="0.25">
      <c r="A78" s="4">
        <v>26937</v>
      </c>
      <c r="B78" s="3" t="s">
        <v>1259</v>
      </c>
      <c r="C78" s="3" t="s">
        <v>1259</v>
      </c>
      <c r="D78" s="3" t="s">
        <v>1259</v>
      </c>
      <c r="E78" s="3" t="s">
        <v>1259</v>
      </c>
      <c r="F78" s="3" t="s">
        <v>1259</v>
      </c>
      <c r="G78" s="3" t="s">
        <v>1259</v>
      </c>
      <c r="H78" s="3" t="s">
        <v>1259</v>
      </c>
      <c r="I78" s="3" t="s">
        <v>1259</v>
      </c>
      <c r="J78" s="3" t="s">
        <v>1259</v>
      </c>
      <c r="K78" s="3" t="s">
        <v>1259</v>
      </c>
      <c r="L78" s="3" t="s">
        <v>1259</v>
      </c>
      <c r="M78" s="3" t="s">
        <v>1259</v>
      </c>
      <c r="N78" s="3" t="s">
        <v>1259</v>
      </c>
      <c r="O78" s="3" t="s">
        <v>1259</v>
      </c>
      <c r="P78" s="3" t="s">
        <v>1259</v>
      </c>
      <c r="Q78" s="3" t="s">
        <v>1259</v>
      </c>
      <c r="R78" s="3" t="s">
        <v>1259</v>
      </c>
      <c r="S78" s="3" t="s">
        <v>1259</v>
      </c>
      <c r="T78" s="3" t="s">
        <v>1259</v>
      </c>
      <c r="U78" s="3" t="s">
        <v>1259</v>
      </c>
      <c r="V78" s="80">
        <v>13.4</v>
      </c>
      <c r="W78" s="3" t="s">
        <v>1259</v>
      </c>
      <c r="X78" s="3" t="s">
        <v>1259</v>
      </c>
      <c r="Y78" s="83">
        <v>13.06</v>
      </c>
      <c r="Z78" s="84">
        <v>17.7</v>
      </c>
      <c r="AA78" s="85">
        <v>11.87</v>
      </c>
      <c r="AB78" s="86">
        <v>14.65</v>
      </c>
      <c r="AC78" s="87">
        <v>14</v>
      </c>
      <c r="AD78" s="3" t="s">
        <v>1259</v>
      </c>
      <c r="AE78" s="89">
        <v>172.48</v>
      </c>
      <c r="AF78" s="90">
        <v>135.61000000000001</v>
      </c>
      <c r="AG78" s="91">
        <v>141.54</v>
      </c>
      <c r="AH78" s="92">
        <v>145.57</v>
      </c>
      <c r="AI78" s="93">
        <v>150.4</v>
      </c>
      <c r="AJ78" s="3" t="s">
        <v>1259</v>
      </c>
      <c r="AK78" s="3" t="s">
        <v>1259</v>
      </c>
      <c r="AL78" s="3" t="s">
        <v>1259</v>
      </c>
      <c r="AM78" s="3" t="s">
        <v>1259</v>
      </c>
      <c r="AN78" s="3" t="s">
        <v>1259</v>
      </c>
      <c r="AO78" s="3" t="s">
        <v>1259</v>
      </c>
      <c r="AP78" s="3" t="s">
        <v>1259</v>
      </c>
      <c r="AQ78" s="3" t="s">
        <v>1259</v>
      </c>
      <c r="AR78" s="3" t="s">
        <v>1259</v>
      </c>
      <c r="AS78" s="3" t="s">
        <v>1259</v>
      </c>
      <c r="AT78" s="3" t="s">
        <v>1259</v>
      </c>
      <c r="AU78" s="3" t="s">
        <v>1259</v>
      </c>
      <c r="AV78" s="3" t="s">
        <v>1259</v>
      </c>
      <c r="AW78" s="3" t="s">
        <v>1259</v>
      </c>
      <c r="AX78" s="3" t="s">
        <v>1259</v>
      </c>
      <c r="AY78" s="3" t="s">
        <v>1259</v>
      </c>
      <c r="AZ78" s="3" t="s">
        <v>1259</v>
      </c>
      <c r="BA78" s="3" t="s">
        <v>1259</v>
      </c>
      <c r="BB78" s="3" t="s">
        <v>1259</v>
      </c>
      <c r="BC78" s="3" t="s">
        <v>1259</v>
      </c>
      <c r="BD78" s="3" t="s">
        <v>1259</v>
      </c>
      <c r="BE78" s="3" t="s">
        <v>1259</v>
      </c>
      <c r="BF78" s="3" t="s">
        <v>1259</v>
      </c>
      <c r="BG78" s="3" t="s">
        <v>1259</v>
      </c>
      <c r="BH78" s="3" t="s">
        <v>1259</v>
      </c>
      <c r="BI78" s="119">
        <v>53.106999999999999</v>
      </c>
      <c r="BJ78" s="3" t="s">
        <v>1259</v>
      </c>
      <c r="BK78" s="3" t="s">
        <v>1259</v>
      </c>
      <c r="BL78" s="3" t="s">
        <v>1259</v>
      </c>
      <c r="BM78" s="3" t="s">
        <v>1259</v>
      </c>
      <c r="BN78" s="3" t="s">
        <v>1259</v>
      </c>
      <c r="BO78" s="3" t="s">
        <v>1259</v>
      </c>
      <c r="BP78" s="3" t="s">
        <v>1259</v>
      </c>
      <c r="BQ78" s="3" t="s">
        <v>1259</v>
      </c>
      <c r="BR78" s="3" t="s">
        <v>1259</v>
      </c>
      <c r="BS78" s="3" t="s">
        <v>1259</v>
      </c>
      <c r="BT78" s="3" t="s">
        <v>1259</v>
      </c>
      <c r="BU78" s="3" t="s">
        <v>1259</v>
      </c>
      <c r="BV78" s="3" t="s">
        <v>1259</v>
      </c>
      <c r="BW78" s="3" t="s">
        <v>1259</v>
      </c>
      <c r="BX78" s="3" t="s">
        <v>1259</v>
      </c>
      <c r="BY78" s="3" t="s">
        <v>1259</v>
      </c>
      <c r="BZ78" s="3" t="s">
        <v>1259</v>
      </c>
      <c r="CA78" s="3" t="s">
        <v>1259</v>
      </c>
      <c r="CB78" s="3" t="s">
        <v>1259</v>
      </c>
      <c r="CC78" s="3" t="s">
        <v>1259</v>
      </c>
      <c r="CD78" s="3" t="s">
        <v>1259</v>
      </c>
      <c r="CE78" s="3" t="s">
        <v>1259</v>
      </c>
      <c r="CF78" s="3" t="s">
        <v>1259</v>
      </c>
      <c r="CG78" s="3" t="s">
        <v>1259</v>
      </c>
      <c r="CH78" s="3" t="s">
        <v>1259</v>
      </c>
      <c r="CI78" s="3" t="s">
        <v>1259</v>
      </c>
      <c r="CJ78" s="3" t="s">
        <v>1259</v>
      </c>
      <c r="CK78" s="3" t="s">
        <v>1259</v>
      </c>
      <c r="CL78" s="3" t="s">
        <v>1259</v>
      </c>
      <c r="CM78" s="3" t="s">
        <v>1259</v>
      </c>
      <c r="CN78" s="3" t="s">
        <v>1259</v>
      </c>
      <c r="CO78" s="3" t="s">
        <v>1259</v>
      </c>
      <c r="CP78" s="3" t="s">
        <v>1259</v>
      </c>
      <c r="CQ78" s="3" t="s">
        <v>1259</v>
      </c>
      <c r="CR78" s="3" t="s">
        <v>1259</v>
      </c>
      <c r="CS78" s="3" t="s">
        <v>1259</v>
      </c>
      <c r="CT78" s="3" t="s">
        <v>1259</v>
      </c>
      <c r="CU78" s="3" t="s">
        <v>1259</v>
      </c>
      <c r="CV78" s="3" t="s">
        <v>1259</v>
      </c>
      <c r="CW78" s="3" t="s">
        <v>1259</v>
      </c>
      <c r="CX78" s="3" t="s">
        <v>1259</v>
      </c>
      <c r="CY78" s="3" t="s">
        <v>1259</v>
      </c>
      <c r="CZ78" s="3" t="s">
        <v>1259</v>
      </c>
      <c r="DA78" s="3" t="s">
        <v>1259</v>
      </c>
      <c r="DB78" s="3" t="s">
        <v>1259</v>
      </c>
      <c r="DC78" s="3" t="s">
        <v>1259</v>
      </c>
      <c r="DD78" s="3" t="s">
        <v>1259</v>
      </c>
      <c r="DE78" s="3" t="s">
        <v>1259</v>
      </c>
      <c r="DF78" s="3" t="s">
        <v>1259</v>
      </c>
      <c r="DG78" s="3" t="s">
        <v>1259</v>
      </c>
      <c r="DH78" s="3" t="s">
        <v>1259</v>
      </c>
      <c r="DI78" s="3" t="s">
        <v>1259</v>
      </c>
      <c r="DJ78" s="3" t="s">
        <v>1259</v>
      </c>
      <c r="DK78" s="3" t="s">
        <v>1259</v>
      </c>
      <c r="DL78" s="3" t="s">
        <v>1259</v>
      </c>
      <c r="DM78" s="3" t="s">
        <v>1259</v>
      </c>
      <c r="DN78" s="3" t="s">
        <v>1259</v>
      </c>
      <c r="DO78" s="3" t="s">
        <v>1259</v>
      </c>
      <c r="DP78" s="3" t="s">
        <v>1259</v>
      </c>
      <c r="DQ78" s="3" t="s">
        <v>1259</v>
      </c>
      <c r="DR78" s="3" t="s">
        <v>1259</v>
      </c>
      <c r="DS78" s="3" t="s">
        <v>1259</v>
      </c>
      <c r="DT78" s="3" t="s">
        <v>1259</v>
      </c>
      <c r="DU78" s="3" t="s">
        <v>1259</v>
      </c>
      <c r="DV78" s="3" t="s">
        <v>1259</v>
      </c>
      <c r="DW78" s="3" t="s">
        <v>1259</v>
      </c>
      <c r="DX78" s="3" t="s">
        <v>1259</v>
      </c>
      <c r="DY78" s="3" t="s">
        <v>1259</v>
      </c>
      <c r="DZ78" s="3" t="s">
        <v>1259</v>
      </c>
      <c r="EA78" s="3" t="s">
        <v>1259</v>
      </c>
      <c r="EB78" s="3" t="s">
        <v>1259</v>
      </c>
      <c r="EC78" s="3" t="s">
        <v>1259</v>
      </c>
      <c r="ED78" s="3" t="s">
        <v>1259</v>
      </c>
      <c r="EE78" s="3" t="s">
        <v>1259</v>
      </c>
      <c r="EF78" s="3" t="s">
        <v>1259</v>
      </c>
      <c r="EG78" s="3" t="s">
        <v>1259</v>
      </c>
      <c r="EH78" s="3" t="s">
        <v>1259</v>
      </c>
      <c r="EI78" s="3" t="s">
        <v>1259</v>
      </c>
      <c r="EJ78" s="3" t="s">
        <v>1259</v>
      </c>
      <c r="EK78" s="3" t="s">
        <v>1259</v>
      </c>
      <c r="EL78" s="3" t="s">
        <v>1259</v>
      </c>
      <c r="EM78" s="3" t="s">
        <v>1259</v>
      </c>
      <c r="EN78" s="3" t="s">
        <v>1259</v>
      </c>
      <c r="EO78" s="3" t="s">
        <v>1259</v>
      </c>
      <c r="EP78" s="204">
        <v>42.6</v>
      </c>
      <c r="EQ78" s="205">
        <v>72</v>
      </c>
      <c r="ER78" s="206">
        <v>43.5</v>
      </c>
      <c r="ES78" s="207">
        <v>73.900000000000006</v>
      </c>
      <c r="ET78" s="3" t="s">
        <v>1259</v>
      </c>
      <c r="EU78" s="3" t="s">
        <v>1259</v>
      </c>
      <c r="EV78" s="3" t="s">
        <v>1259</v>
      </c>
      <c r="EW78" s="3" t="s">
        <v>1259</v>
      </c>
      <c r="EX78" s="3" t="s">
        <v>1259</v>
      </c>
      <c r="EY78" s="3" t="s">
        <v>1259</v>
      </c>
      <c r="EZ78" s="3" t="s">
        <v>1259</v>
      </c>
      <c r="FA78" s="3" t="s">
        <v>1259</v>
      </c>
      <c r="FB78" s="3" t="s">
        <v>1259</v>
      </c>
      <c r="FC78" s="3" t="s">
        <v>1259</v>
      </c>
      <c r="FD78" s="3" t="s">
        <v>1259</v>
      </c>
      <c r="FE78" s="3" t="s">
        <v>1259</v>
      </c>
      <c r="FF78" s="3" t="s">
        <v>1259</v>
      </c>
      <c r="FG78" s="3" t="s">
        <v>1259</v>
      </c>
      <c r="FH78" s="3" t="s">
        <v>1259</v>
      </c>
      <c r="FI78" s="3" t="s">
        <v>1259</v>
      </c>
      <c r="FJ78" s="3" t="s">
        <v>1259</v>
      </c>
      <c r="FK78" s="3" t="s">
        <v>1259</v>
      </c>
      <c r="FL78" s="3" t="s">
        <v>1259</v>
      </c>
      <c r="FM78" s="3" t="s">
        <v>1259</v>
      </c>
      <c r="FN78" s="3" t="s">
        <v>1259</v>
      </c>
      <c r="FO78" s="3" t="s">
        <v>1259</v>
      </c>
      <c r="FP78" s="3" t="s">
        <v>1259</v>
      </c>
      <c r="FQ78" s="3" t="s">
        <v>1259</v>
      </c>
      <c r="FR78" s="3" t="s">
        <v>1259</v>
      </c>
      <c r="FS78" s="3" t="s">
        <v>1259</v>
      </c>
      <c r="FT78" s="3" t="s">
        <v>1259</v>
      </c>
      <c r="FU78" s="3" t="s">
        <v>1259</v>
      </c>
      <c r="FV78" s="3" t="s">
        <v>1259</v>
      </c>
      <c r="FW78" s="3" t="s">
        <v>1259</v>
      </c>
      <c r="FX78" s="3" t="s">
        <v>1259</v>
      </c>
      <c r="FY78" s="3" t="s">
        <v>1259</v>
      </c>
      <c r="FZ78" s="3" t="s">
        <v>1259</v>
      </c>
      <c r="GA78" s="3" t="s">
        <v>1259</v>
      </c>
      <c r="GB78" s="3" t="s">
        <v>1259</v>
      </c>
      <c r="GC78" s="3" t="s">
        <v>1259</v>
      </c>
      <c r="GD78" s="3" t="s">
        <v>1259</v>
      </c>
      <c r="GE78" s="3" t="s">
        <v>1259</v>
      </c>
      <c r="GF78" s="3" t="s">
        <v>1259</v>
      </c>
      <c r="GG78" s="3" t="s">
        <v>1259</v>
      </c>
      <c r="GH78" s="3" t="s">
        <v>1259</v>
      </c>
      <c r="GI78" s="3" t="s">
        <v>1259</v>
      </c>
      <c r="GJ78" s="3" t="s">
        <v>1259</v>
      </c>
      <c r="GK78" s="3" t="s">
        <v>1259</v>
      </c>
      <c r="GL78" s="3" t="s">
        <v>1259</v>
      </c>
      <c r="GM78" s="3" t="s">
        <v>1259</v>
      </c>
      <c r="GN78" s="3" t="s">
        <v>1259</v>
      </c>
      <c r="GO78" s="3" t="s">
        <v>1259</v>
      </c>
      <c r="GP78" s="3" t="s">
        <v>1259</v>
      </c>
      <c r="GQ78" s="3" t="s">
        <v>1259</v>
      </c>
      <c r="GR78" s="3" t="s">
        <v>1259</v>
      </c>
      <c r="GS78" s="3" t="s">
        <v>1259</v>
      </c>
      <c r="GT78" s="3" t="s">
        <v>1259</v>
      </c>
      <c r="GU78" s="3" t="s">
        <v>1259</v>
      </c>
      <c r="GV78" s="3" t="s">
        <v>1259</v>
      </c>
      <c r="GW78" s="3" t="s">
        <v>1259</v>
      </c>
      <c r="GX78" s="3" t="s">
        <v>1259</v>
      </c>
      <c r="GY78" s="3" t="s">
        <v>1259</v>
      </c>
      <c r="GZ78" s="3" t="s">
        <v>1259</v>
      </c>
      <c r="HA78" s="3" t="s">
        <v>1259</v>
      </c>
      <c r="HB78" s="3" t="s">
        <v>1259</v>
      </c>
      <c r="HC78" s="3" t="s">
        <v>1259</v>
      </c>
      <c r="HD78" s="3" t="s">
        <v>1259</v>
      </c>
      <c r="HE78" s="3" t="s">
        <v>1259</v>
      </c>
      <c r="HF78" s="3" t="s">
        <v>1259</v>
      </c>
      <c r="HG78" s="3" t="s">
        <v>1259</v>
      </c>
      <c r="HH78" s="3" t="s">
        <v>1259</v>
      </c>
      <c r="HI78" s="3" t="s">
        <v>1259</v>
      </c>
      <c r="HJ78" s="3" t="s">
        <v>1259</v>
      </c>
      <c r="HK78" s="3" t="s">
        <v>1259</v>
      </c>
      <c r="HL78" s="3" t="s">
        <v>1259</v>
      </c>
      <c r="HM78" s="3" t="s">
        <v>1259</v>
      </c>
      <c r="HN78" s="3" t="s">
        <v>1259</v>
      </c>
      <c r="HO78" s="3" t="s">
        <v>1259</v>
      </c>
      <c r="HP78" s="3" t="s">
        <v>1259</v>
      </c>
      <c r="HQ78" s="3" t="s">
        <v>1259</v>
      </c>
      <c r="HR78" s="3" t="s">
        <v>1259</v>
      </c>
      <c r="HS78" s="3" t="s">
        <v>1259</v>
      </c>
    </row>
    <row r="79" spans="1:227" x14ac:dyDescent="0.25">
      <c r="A79" s="4">
        <v>27029</v>
      </c>
      <c r="B79" s="3" t="s">
        <v>1259</v>
      </c>
      <c r="C79" s="3" t="s">
        <v>1259</v>
      </c>
      <c r="D79" s="3" t="s">
        <v>1259</v>
      </c>
      <c r="E79" s="3" t="s">
        <v>1259</v>
      </c>
      <c r="F79" s="3" t="s">
        <v>1259</v>
      </c>
      <c r="G79" s="3" t="s">
        <v>1259</v>
      </c>
      <c r="H79" s="3" t="s">
        <v>1259</v>
      </c>
      <c r="I79" s="3" t="s">
        <v>1259</v>
      </c>
      <c r="J79" s="3" t="s">
        <v>1259</v>
      </c>
      <c r="K79" s="3" t="s">
        <v>1259</v>
      </c>
      <c r="L79" s="3" t="s">
        <v>1259</v>
      </c>
      <c r="M79" s="3" t="s">
        <v>1259</v>
      </c>
      <c r="N79" s="3" t="s">
        <v>1259</v>
      </c>
      <c r="O79" s="3" t="s">
        <v>1259</v>
      </c>
      <c r="P79" s="3" t="s">
        <v>1259</v>
      </c>
      <c r="Q79" s="3" t="s">
        <v>1259</v>
      </c>
      <c r="R79" s="3" t="s">
        <v>1259</v>
      </c>
      <c r="S79" s="3" t="s">
        <v>1259</v>
      </c>
      <c r="T79" s="3" t="s">
        <v>1259</v>
      </c>
      <c r="U79" s="3" t="s">
        <v>1259</v>
      </c>
      <c r="V79" s="80">
        <v>13.55</v>
      </c>
      <c r="W79" s="3" t="s">
        <v>1259</v>
      </c>
      <c r="X79" s="3" t="s">
        <v>1259</v>
      </c>
      <c r="Y79" s="83">
        <v>13.15</v>
      </c>
      <c r="Z79" s="84">
        <v>16.850000000000001</v>
      </c>
      <c r="AA79" s="85">
        <v>12.09</v>
      </c>
      <c r="AB79" s="86">
        <v>14.95</v>
      </c>
      <c r="AC79" s="87">
        <v>13</v>
      </c>
      <c r="AD79" s="3" t="s">
        <v>1259</v>
      </c>
      <c r="AE79" s="89">
        <v>171.78</v>
      </c>
      <c r="AF79" s="90">
        <v>131.82</v>
      </c>
      <c r="AG79" s="91">
        <v>151.18</v>
      </c>
      <c r="AH79" s="92">
        <v>156.57</v>
      </c>
      <c r="AI79" s="93">
        <v>154.9</v>
      </c>
      <c r="AJ79" s="3" t="s">
        <v>1259</v>
      </c>
      <c r="AK79" s="3" t="s">
        <v>1259</v>
      </c>
      <c r="AL79" s="3" t="s">
        <v>1259</v>
      </c>
      <c r="AM79" s="3" t="s">
        <v>1259</v>
      </c>
      <c r="AN79" s="3" t="s">
        <v>1259</v>
      </c>
      <c r="AO79" s="3" t="s">
        <v>1259</v>
      </c>
      <c r="AP79" s="3" t="s">
        <v>1259</v>
      </c>
      <c r="AQ79" s="3" t="s">
        <v>1259</v>
      </c>
      <c r="AR79" s="3" t="s">
        <v>1259</v>
      </c>
      <c r="AS79" s="3" t="s">
        <v>1259</v>
      </c>
      <c r="AT79" s="3" t="s">
        <v>1259</v>
      </c>
      <c r="AU79" s="3" t="s">
        <v>1259</v>
      </c>
      <c r="AV79" s="3" t="s">
        <v>1259</v>
      </c>
      <c r="AW79" s="3" t="s">
        <v>1259</v>
      </c>
      <c r="AX79" s="3" t="s">
        <v>1259</v>
      </c>
      <c r="AY79" s="3" t="s">
        <v>1259</v>
      </c>
      <c r="AZ79" s="3" t="s">
        <v>1259</v>
      </c>
      <c r="BA79" s="3" t="s">
        <v>1259</v>
      </c>
      <c r="BB79" s="3" t="s">
        <v>1259</v>
      </c>
      <c r="BC79" s="3" t="s">
        <v>1259</v>
      </c>
      <c r="BD79" s="3" t="s">
        <v>1259</v>
      </c>
      <c r="BE79" s="3" t="s">
        <v>1259</v>
      </c>
      <c r="BF79" s="3" t="s">
        <v>1259</v>
      </c>
      <c r="BG79" s="3" t="s">
        <v>1259</v>
      </c>
      <c r="BH79" s="3" t="s">
        <v>1259</v>
      </c>
      <c r="BI79" s="119">
        <v>54.496000000000002</v>
      </c>
      <c r="BJ79" s="3" t="s">
        <v>1259</v>
      </c>
      <c r="BK79" s="3" t="s">
        <v>1259</v>
      </c>
      <c r="BL79" s="3" t="s">
        <v>1259</v>
      </c>
      <c r="BM79" s="3" t="s">
        <v>1259</v>
      </c>
      <c r="BN79" s="3" t="s">
        <v>1259</v>
      </c>
      <c r="BO79" s="3" t="s">
        <v>1259</v>
      </c>
      <c r="BP79" s="3" t="s">
        <v>1259</v>
      </c>
      <c r="BQ79" s="3" t="s">
        <v>1259</v>
      </c>
      <c r="BR79" s="3" t="s">
        <v>1259</v>
      </c>
      <c r="BS79" s="3" t="s">
        <v>1259</v>
      </c>
      <c r="BT79" s="3" t="s">
        <v>1259</v>
      </c>
      <c r="BU79" s="3" t="s">
        <v>1259</v>
      </c>
      <c r="BV79" s="3" t="s">
        <v>1259</v>
      </c>
      <c r="BW79" s="3" t="s">
        <v>1259</v>
      </c>
      <c r="BX79" s="3" t="s">
        <v>1259</v>
      </c>
      <c r="BY79" s="3" t="s">
        <v>1259</v>
      </c>
      <c r="BZ79" s="3" t="s">
        <v>1259</v>
      </c>
      <c r="CA79" s="3" t="s">
        <v>1259</v>
      </c>
      <c r="CB79" s="3" t="s">
        <v>1259</v>
      </c>
      <c r="CC79" s="3" t="s">
        <v>1259</v>
      </c>
      <c r="CD79" s="3" t="s">
        <v>1259</v>
      </c>
      <c r="CE79" s="3" t="s">
        <v>1259</v>
      </c>
      <c r="CF79" s="3" t="s">
        <v>1259</v>
      </c>
      <c r="CG79" s="3" t="s">
        <v>1259</v>
      </c>
      <c r="CH79" s="3" t="s">
        <v>1259</v>
      </c>
      <c r="CI79" s="3" t="s">
        <v>1259</v>
      </c>
      <c r="CJ79" s="3" t="s">
        <v>1259</v>
      </c>
      <c r="CK79" s="3" t="s">
        <v>1259</v>
      </c>
      <c r="CL79" s="3" t="s">
        <v>1259</v>
      </c>
      <c r="CM79" s="3" t="s">
        <v>1259</v>
      </c>
      <c r="CN79" s="3" t="s">
        <v>1259</v>
      </c>
      <c r="CO79" s="3" t="s">
        <v>1259</v>
      </c>
      <c r="CP79" s="3" t="s">
        <v>1259</v>
      </c>
      <c r="CQ79" s="3" t="s">
        <v>1259</v>
      </c>
      <c r="CR79" s="3" t="s">
        <v>1259</v>
      </c>
      <c r="CS79" s="3" t="s">
        <v>1259</v>
      </c>
      <c r="CT79" s="3" t="s">
        <v>1259</v>
      </c>
      <c r="CU79" s="3" t="s">
        <v>1259</v>
      </c>
      <c r="CV79" s="3" t="s">
        <v>1259</v>
      </c>
      <c r="CW79" s="3" t="s">
        <v>1259</v>
      </c>
      <c r="CX79" s="3" t="s">
        <v>1259</v>
      </c>
      <c r="CY79" s="3" t="s">
        <v>1259</v>
      </c>
      <c r="CZ79" s="3" t="s">
        <v>1259</v>
      </c>
      <c r="DA79" s="3" t="s">
        <v>1259</v>
      </c>
      <c r="DB79" s="3" t="s">
        <v>1259</v>
      </c>
      <c r="DC79" s="3" t="s">
        <v>1259</v>
      </c>
      <c r="DD79" s="3" t="s">
        <v>1259</v>
      </c>
      <c r="DE79" s="3" t="s">
        <v>1259</v>
      </c>
      <c r="DF79" s="3" t="s">
        <v>1259</v>
      </c>
      <c r="DG79" s="3" t="s">
        <v>1259</v>
      </c>
      <c r="DH79" s="3" t="s">
        <v>1259</v>
      </c>
      <c r="DI79" s="3" t="s">
        <v>1259</v>
      </c>
      <c r="DJ79" s="3" t="s">
        <v>1259</v>
      </c>
      <c r="DK79" s="3" t="s">
        <v>1259</v>
      </c>
      <c r="DL79" s="3" t="s">
        <v>1259</v>
      </c>
      <c r="DM79" s="3" t="s">
        <v>1259</v>
      </c>
      <c r="DN79" s="3" t="s">
        <v>1259</v>
      </c>
      <c r="DO79" s="3" t="s">
        <v>1259</v>
      </c>
      <c r="DP79" s="3" t="s">
        <v>1259</v>
      </c>
      <c r="DQ79" s="3" t="s">
        <v>1259</v>
      </c>
      <c r="DR79" s="3" t="s">
        <v>1259</v>
      </c>
      <c r="DS79" s="3" t="s">
        <v>1259</v>
      </c>
      <c r="DT79" s="3" t="s">
        <v>1259</v>
      </c>
      <c r="DU79" s="3" t="s">
        <v>1259</v>
      </c>
      <c r="DV79" s="3" t="s">
        <v>1259</v>
      </c>
      <c r="DW79" s="3" t="s">
        <v>1259</v>
      </c>
      <c r="DX79" s="3" t="s">
        <v>1259</v>
      </c>
      <c r="DY79" s="3" t="s">
        <v>1259</v>
      </c>
      <c r="DZ79" s="3" t="s">
        <v>1259</v>
      </c>
      <c r="EA79" s="3" t="s">
        <v>1259</v>
      </c>
      <c r="EB79" s="3" t="s">
        <v>1259</v>
      </c>
      <c r="EC79" s="3" t="s">
        <v>1259</v>
      </c>
      <c r="ED79" s="3" t="s">
        <v>1259</v>
      </c>
      <c r="EE79" s="3" t="s">
        <v>1259</v>
      </c>
      <c r="EF79" s="3" t="s">
        <v>1259</v>
      </c>
      <c r="EG79" s="3" t="s">
        <v>1259</v>
      </c>
      <c r="EH79" s="3" t="s">
        <v>1259</v>
      </c>
      <c r="EI79" s="3" t="s">
        <v>1259</v>
      </c>
      <c r="EJ79" s="3" t="s">
        <v>1259</v>
      </c>
      <c r="EK79" s="3" t="s">
        <v>1259</v>
      </c>
      <c r="EL79" s="3" t="s">
        <v>1259</v>
      </c>
      <c r="EM79" s="3" t="s">
        <v>1259</v>
      </c>
      <c r="EN79" s="3" t="s">
        <v>1259</v>
      </c>
      <c r="EO79" s="3" t="s">
        <v>1259</v>
      </c>
      <c r="EP79" s="3" t="s">
        <v>1259</v>
      </c>
      <c r="EQ79" s="3" t="s">
        <v>1259</v>
      </c>
      <c r="ER79" s="3" t="s">
        <v>1259</v>
      </c>
      <c r="ES79" s="3" t="s">
        <v>1259</v>
      </c>
      <c r="ET79" s="3" t="s">
        <v>1259</v>
      </c>
      <c r="EU79" s="3" t="s">
        <v>1259</v>
      </c>
      <c r="EV79" s="3" t="s">
        <v>1259</v>
      </c>
      <c r="EW79" s="3" t="s">
        <v>1259</v>
      </c>
      <c r="EX79" s="3" t="s">
        <v>1259</v>
      </c>
      <c r="EY79" s="3" t="s">
        <v>1259</v>
      </c>
      <c r="EZ79" s="3" t="s">
        <v>1259</v>
      </c>
      <c r="FA79" s="3" t="s">
        <v>1259</v>
      </c>
      <c r="FB79" s="3" t="s">
        <v>1259</v>
      </c>
      <c r="FC79" s="3" t="s">
        <v>1259</v>
      </c>
      <c r="FD79" s="3" t="s">
        <v>1259</v>
      </c>
      <c r="FE79" s="3" t="s">
        <v>1259</v>
      </c>
      <c r="FF79" s="3" t="s">
        <v>1259</v>
      </c>
      <c r="FG79" s="3" t="s">
        <v>1259</v>
      </c>
      <c r="FH79" s="3" t="s">
        <v>1259</v>
      </c>
      <c r="FI79" s="3" t="s">
        <v>1259</v>
      </c>
      <c r="FJ79" s="3" t="s">
        <v>1259</v>
      </c>
      <c r="FK79" s="3" t="s">
        <v>1259</v>
      </c>
      <c r="FL79" s="3" t="s">
        <v>1259</v>
      </c>
      <c r="FM79" s="3" t="s">
        <v>1259</v>
      </c>
      <c r="FN79" s="3" t="s">
        <v>1259</v>
      </c>
      <c r="FO79" s="3" t="s">
        <v>1259</v>
      </c>
      <c r="FP79" s="3" t="s">
        <v>1259</v>
      </c>
      <c r="FQ79" s="3" t="s">
        <v>1259</v>
      </c>
      <c r="FR79" s="3" t="s">
        <v>1259</v>
      </c>
      <c r="FS79" s="3" t="s">
        <v>1259</v>
      </c>
      <c r="FT79" s="3" t="s">
        <v>1259</v>
      </c>
      <c r="FU79" s="3" t="s">
        <v>1259</v>
      </c>
      <c r="FV79" s="3" t="s">
        <v>1259</v>
      </c>
      <c r="FW79" s="3" t="s">
        <v>1259</v>
      </c>
      <c r="FX79" s="3" t="s">
        <v>1259</v>
      </c>
      <c r="FY79" s="3" t="s">
        <v>1259</v>
      </c>
      <c r="FZ79" s="3" t="s">
        <v>1259</v>
      </c>
      <c r="GA79" s="3" t="s">
        <v>1259</v>
      </c>
      <c r="GB79" s="3" t="s">
        <v>1259</v>
      </c>
      <c r="GC79" s="3" t="s">
        <v>1259</v>
      </c>
      <c r="GD79" s="3" t="s">
        <v>1259</v>
      </c>
      <c r="GE79" s="3" t="s">
        <v>1259</v>
      </c>
      <c r="GF79" s="3" t="s">
        <v>1259</v>
      </c>
      <c r="GG79" s="3" t="s">
        <v>1259</v>
      </c>
      <c r="GH79" s="3" t="s">
        <v>1259</v>
      </c>
      <c r="GI79" s="3" t="s">
        <v>1259</v>
      </c>
      <c r="GJ79" s="3" t="s">
        <v>1259</v>
      </c>
      <c r="GK79" s="3" t="s">
        <v>1259</v>
      </c>
      <c r="GL79" s="3" t="s">
        <v>1259</v>
      </c>
      <c r="GM79" s="3" t="s">
        <v>1259</v>
      </c>
      <c r="GN79" s="3" t="s">
        <v>1259</v>
      </c>
      <c r="GO79" s="3" t="s">
        <v>1259</v>
      </c>
      <c r="GP79" s="3" t="s">
        <v>1259</v>
      </c>
      <c r="GQ79" s="3" t="s">
        <v>1259</v>
      </c>
      <c r="GR79" s="3" t="s">
        <v>1259</v>
      </c>
      <c r="GS79" s="3" t="s">
        <v>1259</v>
      </c>
      <c r="GT79" s="3" t="s">
        <v>1259</v>
      </c>
      <c r="GU79" s="3" t="s">
        <v>1259</v>
      </c>
      <c r="GV79" s="3" t="s">
        <v>1259</v>
      </c>
      <c r="GW79" s="3" t="s">
        <v>1259</v>
      </c>
      <c r="GX79" s="3" t="s">
        <v>1259</v>
      </c>
      <c r="GY79" s="3" t="s">
        <v>1259</v>
      </c>
      <c r="GZ79" s="3" t="s">
        <v>1259</v>
      </c>
      <c r="HA79" s="3" t="s">
        <v>1259</v>
      </c>
      <c r="HB79" s="3" t="s">
        <v>1259</v>
      </c>
      <c r="HC79" s="3" t="s">
        <v>1259</v>
      </c>
      <c r="HD79" s="3" t="s">
        <v>1259</v>
      </c>
      <c r="HE79" s="3" t="s">
        <v>1259</v>
      </c>
      <c r="HF79" s="3" t="s">
        <v>1259</v>
      </c>
      <c r="HG79" s="3" t="s">
        <v>1259</v>
      </c>
      <c r="HH79" s="3" t="s">
        <v>1259</v>
      </c>
      <c r="HI79" s="3" t="s">
        <v>1259</v>
      </c>
      <c r="HJ79" s="3" t="s">
        <v>1259</v>
      </c>
      <c r="HK79" s="3" t="s">
        <v>1259</v>
      </c>
      <c r="HL79" s="3" t="s">
        <v>1259</v>
      </c>
      <c r="HM79" s="3" t="s">
        <v>1259</v>
      </c>
      <c r="HN79" s="3" t="s">
        <v>1259</v>
      </c>
      <c r="HO79" s="3" t="s">
        <v>1259</v>
      </c>
      <c r="HP79" s="3" t="s">
        <v>1259</v>
      </c>
      <c r="HQ79" s="3" t="s">
        <v>1259</v>
      </c>
      <c r="HR79" s="3" t="s">
        <v>1259</v>
      </c>
      <c r="HS79" s="3" t="s">
        <v>1259</v>
      </c>
    </row>
    <row r="80" spans="1:227" x14ac:dyDescent="0.25">
      <c r="A80" s="4">
        <v>27119</v>
      </c>
      <c r="B80" s="3" t="s">
        <v>1259</v>
      </c>
      <c r="C80" s="3" t="s">
        <v>1259</v>
      </c>
      <c r="D80" s="3" t="s">
        <v>1259</v>
      </c>
      <c r="E80" s="3" t="s">
        <v>1259</v>
      </c>
      <c r="F80" s="3" t="s">
        <v>1259</v>
      </c>
      <c r="G80" s="3" t="s">
        <v>1259</v>
      </c>
      <c r="H80" s="3" t="s">
        <v>1259</v>
      </c>
      <c r="I80" s="3" t="s">
        <v>1259</v>
      </c>
      <c r="J80" s="3" t="s">
        <v>1259</v>
      </c>
      <c r="K80" s="3" t="s">
        <v>1259</v>
      </c>
      <c r="L80" s="3" t="s">
        <v>1259</v>
      </c>
      <c r="M80" s="3" t="s">
        <v>1259</v>
      </c>
      <c r="N80" s="3" t="s">
        <v>1259</v>
      </c>
      <c r="O80" s="3" t="s">
        <v>1259</v>
      </c>
      <c r="P80" s="3" t="s">
        <v>1259</v>
      </c>
      <c r="Q80" s="3" t="s">
        <v>1259</v>
      </c>
      <c r="R80" s="3" t="s">
        <v>1259</v>
      </c>
      <c r="S80" s="3" t="s">
        <v>1259</v>
      </c>
      <c r="T80" s="3" t="s">
        <v>1259</v>
      </c>
      <c r="U80" s="3" t="s">
        <v>1259</v>
      </c>
      <c r="V80" s="80">
        <v>13.71</v>
      </c>
      <c r="W80" s="3" t="s">
        <v>1259</v>
      </c>
      <c r="X80" s="3" t="s">
        <v>1259</v>
      </c>
      <c r="Y80" s="83">
        <v>13.69</v>
      </c>
      <c r="Z80" s="84">
        <v>17.78</v>
      </c>
      <c r="AA80" s="85">
        <v>12.56</v>
      </c>
      <c r="AB80" s="86">
        <v>14.16</v>
      </c>
      <c r="AC80" s="87">
        <v>13</v>
      </c>
      <c r="AD80" s="3" t="s">
        <v>1259</v>
      </c>
      <c r="AE80" s="89">
        <v>169.46</v>
      </c>
      <c r="AF80" s="90">
        <v>132.85</v>
      </c>
      <c r="AG80" s="91">
        <v>141.47</v>
      </c>
      <c r="AH80" s="92">
        <v>142.41</v>
      </c>
      <c r="AI80" s="93">
        <v>156.6</v>
      </c>
      <c r="AJ80" s="3" t="s">
        <v>1259</v>
      </c>
      <c r="AK80" s="3" t="s">
        <v>1259</v>
      </c>
      <c r="AL80" s="3" t="s">
        <v>1259</v>
      </c>
      <c r="AM80" s="3" t="s">
        <v>1259</v>
      </c>
      <c r="AN80" s="3" t="s">
        <v>1259</v>
      </c>
      <c r="AO80" s="3" t="s">
        <v>1259</v>
      </c>
      <c r="AP80" s="3" t="s">
        <v>1259</v>
      </c>
      <c r="AQ80" s="3" t="s">
        <v>1259</v>
      </c>
      <c r="AR80" s="3" t="s">
        <v>1259</v>
      </c>
      <c r="AS80" s="3" t="s">
        <v>1259</v>
      </c>
      <c r="AT80" s="3" t="s">
        <v>1259</v>
      </c>
      <c r="AU80" s="3" t="s">
        <v>1259</v>
      </c>
      <c r="AV80" s="3" t="s">
        <v>1259</v>
      </c>
      <c r="AW80" s="3" t="s">
        <v>1259</v>
      </c>
      <c r="AX80" s="3" t="s">
        <v>1259</v>
      </c>
      <c r="AY80" s="3" t="s">
        <v>1259</v>
      </c>
      <c r="AZ80" s="3" t="s">
        <v>1259</v>
      </c>
      <c r="BA80" s="3" t="s">
        <v>1259</v>
      </c>
      <c r="BB80" s="3" t="s">
        <v>1259</v>
      </c>
      <c r="BC80" s="3" t="s">
        <v>1259</v>
      </c>
      <c r="BD80" s="3" t="s">
        <v>1259</v>
      </c>
      <c r="BE80" s="3" t="s">
        <v>1259</v>
      </c>
      <c r="BF80" s="3" t="s">
        <v>1259</v>
      </c>
      <c r="BG80" s="3" t="s">
        <v>1259</v>
      </c>
      <c r="BH80" s="3" t="s">
        <v>1259</v>
      </c>
      <c r="BI80" s="119">
        <v>54.496000000000002</v>
      </c>
      <c r="BJ80" s="3" t="s">
        <v>1259</v>
      </c>
      <c r="BK80" s="3" t="s">
        <v>1259</v>
      </c>
      <c r="BL80" s="3" t="s">
        <v>1259</v>
      </c>
      <c r="BM80" s="3" t="s">
        <v>1259</v>
      </c>
      <c r="BN80" s="3" t="s">
        <v>1259</v>
      </c>
      <c r="BO80" s="3" t="s">
        <v>1259</v>
      </c>
      <c r="BP80" s="3" t="s">
        <v>1259</v>
      </c>
      <c r="BQ80" s="3" t="s">
        <v>1259</v>
      </c>
      <c r="BR80" s="3" t="s">
        <v>1259</v>
      </c>
      <c r="BS80" s="3" t="s">
        <v>1259</v>
      </c>
      <c r="BT80" s="3" t="s">
        <v>1259</v>
      </c>
      <c r="BU80" s="3" t="s">
        <v>1259</v>
      </c>
      <c r="BV80" s="3" t="s">
        <v>1259</v>
      </c>
      <c r="BW80" s="3" t="s">
        <v>1259</v>
      </c>
      <c r="BX80" s="3" t="s">
        <v>1259</v>
      </c>
      <c r="BY80" s="3" t="s">
        <v>1259</v>
      </c>
      <c r="BZ80" s="3" t="s">
        <v>1259</v>
      </c>
      <c r="CA80" s="3" t="s">
        <v>1259</v>
      </c>
      <c r="CB80" s="3" t="s">
        <v>1259</v>
      </c>
      <c r="CC80" s="3" t="s">
        <v>1259</v>
      </c>
      <c r="CD80" s="3" t="s">
        <v>1259</v>
      </c>
      <c r="CE80" s="3" t="s">
        <v>1259</v>
      </c>
      <c r="CF80" s="3" t="s">
        <v>1259</v>
      </c>
      <c r="CG80" s="3" t="s">
        <v>1259</v>
      </c>
      <c r="CH80" s="3" t="s">
        <v>1259</v>
      </c>
      <c r="CI80" s="3" t="s">
        <v>1259</v>
      </c>
      <c r="CJ80" s="3" t="s">
        <v>1259</v>
      </c>
      <c r="CK80" s="3" t="s">
        <v>1259</v>
      </c>
      <c r="CL80" s="3" t="s">
        <v>1259</v>
      </c>
      <c r="CM80" s="3" t="s">
        <v>1259</v>
      </c>
      <c r="CN80" s="3" t="s">
        <v>1259</v>
      </c>
      <c r="CO80" s="3" t="s">
        <v>1259</v>
      </c>
      <c r="CP80" s="3" t="s">
        <v>1259</v>
      </c>
      <c r="CQ80" s="3" t="s">
        <v>1259</v>
      </c>
      <c r="CR80" s="3" t="s">
        <v>1259</v>
      </c>
      <c r="CS80" s="3" t="s">
        <v>1259</v>
      </c>
      <c r="CT80" s="3" t="s">
        <v>1259</v>
      </c>
      <c r="CU80" s="3" t="s">
        <v>1259</v>
      </c>
      <c r="CV80" s="3" t="s">
        <v>1259</v>
      </c>
      <c r="CW80" s="3" t="s">
        <v>1259</v>
      </c>
      <c r="CX80" s="3" t="s">
        <v>1259</v>
      </c>
      <c r="CY80" s="3" t="s">
        <v>1259</v>
      </c>
      <c r="CZ80" s="3" t="s">
        <v>1259</v>
      </c>
      <c r="DA80" s="3" t="s">
        <v>1259</v>
      </c>
      <c r="DB80" s="3" t="s">
        <v>1259</v>
      </c>
      <c r="DC80" s="3" t="s">
        <v>1259</v>
      </c>
      <c r="DD80" s="3" t="s">
        <v>1259</v>
      </c>
      <c r="DE80" s="3" t="s">
        <v>1259</v>
      </c>
      <c r="DF80" s="3" t="s">
        <v>1259</v>
      </c>
      <c r="DG80" s="3" t="s">
        <v>1259</v>
      </c>
      <c r="DH80" s="3" t="s">
        <v>1259</v>
      </c>
      <c r="DI80" s="3" t="s">
        <v>1259</v>
      </c>
      <c r="DJ80" s="3" t="s">
        <v>1259</v>
      </c>
      <c r="DK80" s="3" t="s">
        <v>1259</v>
      </c>
      <c r="DL80" s="3" t="s">
        <v>1259</v>
      </c>
      <c r="DM80" s="3" t="s">
        <v>1259</v>
      </c>
      <c r="DN80" s="3" t="s">
        <v>1259</v>
      </c>
      <c r="DO80" s="3" t="s">
        <v>1259</v>
      </c>
      <c r="DP80" s="3" t="s">
        <v>1259</v>
      </c>
      <c r="DQ80" s="3" t="s">
        <v>1259</v>
      </c>
      <c r="DR80" s="3" t="s">
        <v>1259</v>
      </c>
      <c r="DS80" s="3" t="s">
        <v>1259</v>
      </c>
      <c r="DT80" s="3" t="s">
        <v>1259</v>
      </c>
      <c r="DU80" s="3" t="s">
        <v>1259</v>
      </c>
      <c r="DV80" s="3" t="s">
        <v>1259</v>
      </c>
      <c r="DW80" s="3" t="s">
        <v>1259</v>
      </c>
      <c r="DX80" s="3" t="s">
        <v>1259</v>
      </c>
      <c r="DY80" s="3" t="s">
        <v>1259</v>
      </c>
      <c r="DZ80" s="3" t="s">
        <v>1259</v>
      </c>
      <c r="EA80" s="3" t="s">
        <v>1259</v>
      </c>
      <c r="EB80" s="3" t="s">
        <v>1259</v>
      </c>
      <c r="EC80" s="3" t="s">
        <v>1259</v>
      </c>
      <c r="ED80" s="3" t="s">
        <v>1259</v>
      </c>
      <c r="EE80" s="3" t="s">
        <v>1259</v>
      </c>
      <c r="EF80" s="3" t="s">
        <v>1259</v>
      </c>
      <c r="EG80" s="3" t="s">
        <v>1259</v>
      </c>
      <c r="EH80" s="3" t="s">
        <v>1259</v>
      </c>
      <c r="EI80" s="3" t="s">
        <v>1259</v>
      </c>
      <c r="EJ80" s="3" t="s">
        <v>1259</v>
      </c>
      <c r="EK80" s="3" t="s">
        <v>1259</v>
      </c>
      <c r="EL80" s="3" t="s">
        <v>1259</v>
      </c>
      <c r="EM80" s="3" t="s">
        <v>1259</v>
      </c>
      <c r="EN80" s="3" t="s">
        <v>1259</v>
      </c>
      <c r="EO80" s="3" t="s">
        <v>1259</v>
      </c>
      <c r="EP80" s="204">
        <v>44.1</v>
      </c>
      <c r="EQ80" s="205">
        <v>74.5</v>
      </c>
      <c r="ER80" s="206">
        <v>47.1</v>
      </c>
      <c r="ES80" s="207">
        <v>78.599999999999994</v>
      </c>
      <c r="ET80" s="3" t="s">
        <v>1259</v>
      </c>
      <c r="EU80" s="3" t="s">
        <v>1259</v>
      </c>
      <c r="EV80" s="3" t="s">
        <v>1259</v>
      </c>
      <c r="EW80" s="3" t="s">
        <v>1259</v>
      </c>
      <c r="EX80" s="3" t="s">
        <v>1259</v>
      </c>
      <c r="EY80" s="3" t="s">
        <v>1259</v>
      </c>
      <c r="EZ80" s="3" t="s">
        <v>1259</v>
      </c>
      <c r="FA80" s="3" t="s">
        <v>1259</v>
      </c>
      <c r="FB80" s="3" t="s">
        <v>1259</v>
      </c>
      <c r="FC80" s="3" t="s">
        <v>1259</v>
      </c>
      <c r="FD80" s="3" t="s">
        <v>1259</v>
      </c>
      <c r="FE80" s="3" t="s">
        <v>1259</v>
      </c>
      <c r="FF80" s="3" t="s">
        <v>1259</v>
      </c>
      <c r="FG80" s="3" t="s">
        <v>1259</v>
      </c>
      <c r="FH80" s="3" t="s">
        <v>1259</v>
      </c>
      <c r="FI80" s="3" t="s">
        <v>1259</v>
      </c>
      <c r="FJ80" s="3" t="s">
        <v>1259</v>
      </c>
      <c r="FK80" s="3" t="s">
        <v>1259</v>
      </c>
      <c r="FL80" s="3" t="s">
        <v>1259</v>
      </c>
      <c r="FM80" s="3" t="s">
        <v>1259</v>
      </c>
      <c r="FN80" s="3" t="s">
        <v>1259</v>
      </c>
      <c r="FO80" s="3" t="s">
        <v>1259</v>
      </c>
      <c r="FP80" s="3" t="s">
        <v>1259</v>
      </c>
      <c r="FQ80" s="3" t="s">
        <v>1259</v>
      </c>
      <c r="FR80" s="3" t="s">
        <v>1259</v>
      </c>
      <c r="FS80" s="3" t="s">
        <v>1259</v>
      </c>
      <c r="FT80" s="3" t="s">
        <v>1259</v>
      </c>
      <c r="FU80" s="3" t="s">
        <v>1259</v>
      </c>
      <c r="FV80" s="3" t="s">
        <v>1259</v>
      </c>
      <c r="FW80" s="3" t="s">
        <v>1259</v>
      </c>
      <c r="FX80" s="3" t="s">
        <v>1259</v>
      </c>
      <c r="FY80" s="3" t="s">
        <v>1259</v>
      </c>
      <c r="FZ80" s="3" t="s">
        <v>1259</v>
      </c>
      <c r="GA80" s="3" t="s">
        <v>1259</v>
      </c>
      <c r="GB80" s="3" t="s">
        <v>1259</v>
      </c>
      <c r="GC80" s="3" t="s">
        <v>1259</v>
      </c>
      <c r="GD80" s="3" t="s">
        <v>1259</v>
      </c>
      <c r="GE80" s="3" t="s">
        <v>1259</v>
      </c>
      <c r="GF80" s="3" t="s">
        <v>1259</v>
      </c>
      <c r="GG80" s="3" t="s">
        <v>1259</v>
      </c>
      <c r="GH80" s="3" t="s">
        <v>1259</v>
      </c>
      <c r="GI80" s="3" t="s">
        <v>1259</v>
      </c>
      <c r="GJ80" s="3" t="s">
        <v>1259</v>
      </c>
      <c r="GK80" s="3" t="s">
        <v>1259</v>
      </c>
      <c r="GL80" s="3" t="s">
        <v>1259</v>
      </c>
      <c r="GM80" s="3" t="s">
        <v>1259</v>
      </c>
      <c r="GN80" s="3" t="s">
        <v>1259</v>
      </c>
      <c r="GO80" s="3" t="s">
        <v>1259</v>
      </c>
      <c r="GP80" s="3" t="s">
        <v>1259</v>
      </c>
      <c r="GQ80" s="3" t="s">
        <v>1259</v>
      </c>
      <c r="GR80" s="3" t="s">
        <v>1259</v>
      </c>
      <c r="GS80" s="3" t="s">
        <v>1259</v>
      </c>
      <c r="GT80" s="3" t="s">
        <v>1259</v>
      </c>
      <c r="GU80" s="3" t="s">
        <v>1259</v>
      </c>
      <c r="GV80" s="3" t="s">
        <v>1259</v>
      </c>
      <c r="GW80" s="3" t="s">
        <v>1259</v>
      </c>
      <c r="GX80" s="3" t="s">
        <v>1259</v>
      </c>
      <c r="GY80" s="3" t="s">
        <v>1259</v>
      </c>
      <c r="GZ80" s="3" t="s">
        <v>1259</v>
      </c>
      <c r="HA80" s="3" t="s">
        <v>1259</v>
      </c>
      <c r="HB80" s="3" t="s">
        <v>1259</v>
      </c>
      <c r="HC80" s="3" t="s">
        <v>1259</v>
      </c>
      <c r="HD80" s="3" t="s">
        <v>1259</v>
      </c>
      <c r="HE80" s="3" t="s">
        <v>1259</v>
      </c>
      <c r="HF80" s="3" t="s">
        <v>1259</v>
      </c>
      <c r="HG80" s="3" t="s">
        <v>1259</v>
      </c>
      <c r="HH80" s="3" t="s">
        <v>1259</v>
      </c>
      <c r="HI80" s="3" t="s">
        <v>1259</v>
      </c>
      <c r="HJ80" s="3" t="s">
        <v>1259</v>
      </c>
      <c r="HK80" s="3" t="s">
        <v>1259</v>
      </c>
      <c r="HL80" s="3" t="s">
        <v>1259</v>
      </c>
      <c r="HM80" s="3" t="s">
        <v>1259</v>
      </c>
      <c r="HN80" s="3" t="s">
        <v>1259</v>
      </c>
      <c r="HO80" s="3" t="s">
        <v>1259</v>
      </c>
      <c r="HP80" s="3" t="s">
        <v>1259</v>
      </c>
      <c r="HQ80" s="3" t="s">
        <v>1259</v>
      </c>
      <c r="HR80" s="3" t="s">
        <v>1259</v>
      </c>
      <c r="HS80" s="3" t="s">
        <v>1259</v>
      </c>
    </row>
    <row r="81" spans="1:227" x14ac:dyDescent="0.25">
      <c r="A81" s="4">
        <v>27210</v>
      </c>
      <c r="B81" s="3" t="s">
        <v>1259</v>
      </c>
      <c r="C81" s="3" t="s">
        <v>1259</v>
      </c>
      <c r="D81" s="3" t="s">
        <v>1259</v>
      </c>
      <c r="E81" s="3" t="s">
        <v>1259</v>
      </c>
      <c r="F81" s="3" t="s">
        <v>1259</v>
      </c>
      <c r="G81" s="3" t="s">
        <v>1259</v>
      </c>
      <c r="H81" s="3" t="s">
        <v>1259</v>
      </c>
      <c r="I81" s="3" t="s">
        <v>1259</v>
      </c>
      <c r="J81" s="3" t="s">
        <v>1259</v>
      </c>
      <c r="K81" s="3" t="s">
        <v>1259</v>
      </c>
      <c r="L81" s="3" t="s">
        <v>1259</v>
      </c>
      <c r="M81" s="3" t="s">
        <v>1259</v>
      </c>
      <c r="N81" s="3" t="s">
        <v>1259</v>
      </c>
      <c r="O81" s="3" t="s">
        <v>1259</v>
      </c>
      <c r="P81" s="3" t="s">
        <v>1259</v>
      </c>
      <c r="Q81" s="3" t="s">
        <v>1259</v>
      </c>
      <c r="R81" s="3" t="s">
        <v>1259</v>
      </c>
      <c r="S81" s="3" t="s">
        <v>1259</v>
      </c>
      <c r="T81" s="3" t="s">
        <v>1259</v>
      </c>
      <c r="U81" s="3" t="s">
        <v>1259</v>
      </c>
      <c r="V81" s="80">
        <v>14.98</v>
      </c>
      <c r="W81" s="3" t="s">
        <v>1259</v>
      </c>
      <c r="X81" s="3" t="s">
        <v>1259</v>
      </c>
      <c r="Y81" s="83">
        <v>14.44</v>
      </c>
      <c r="Z81" s="84">
        <v>18.79</v>
      </c>
      <c r="AA81" s="85">
        <v>13.25</v>
      </c>
      <c r="AB81" s="86">
        <v>16.41</v>
      </c>
      <c r="AC81" s="87">
        <v>13</v>
      </c>
      <c r="AD81" s="3" t="s">
        <v>1259</v>
      </c>
      <c r="AE81" s="89">
        <v>168.4</v>
      </c>
      <c r="AF81" s="90">
        <v>134.69999999999999</v>
      </c>
      <c r="AG81" s="91">
        <v>150.13</v>
      </c>
      <c r="AH81" s="92">
        <v>135.19</v>
      </c>
      <c r="AI81" s="93">
        <v>159.5</v>
      </c>
      <c r="AJ81" s="3" t="s">
        <v>1259</v>
      </c>
      <c r="AK81" s="3" t="s">
        <v>1259</v>
      </c>
      <c r="AL81" s="3" t="s">
        <v>1259</v>
      </c>
      <c r="AM81" s="3" t="s">
        <v>1259</v>
      </c>
      <c r="AN81" s="3" t="s">
        <v>1259</v>
      </c>
      <c r="AO81" s="3" t="s">
        <v>1259</v>
      </c>
      <c r="AP81" s="3" t="s">
        <v>1259</v>
      </c>
      <c r="AQ81" s="3" t="s">
        <v>1259</v>
      </c>
      <c r="AR81" s="3" t="s">
        <v>1259</v>
      </c>
      <c r="AS81" s="3" t="s">
        <v>1259</v>
      </c>
      <c r="AT81" s="3" t="s">
        <v>1259</v>
      </c>
      <c r="AU81" s="3" t="s">
        <v>1259</v>
      </c>
      <c r="AV81" s="3" t="s">
        <v>1259</v>
      </c>
      <c r="AW81" s="3" t="s">
        <v>1259</v>
      </c>
      <c r="AX81" s="3" t="s">
        <v>1259</v>
      </c>
      <c r="AY81" s="3" t="s">
        <v>1259</v>
      </c>
      <c r="AZ81" s="3" t="s">
        <v>1259</v>
      </c>
      <c r="BA81" s="3" t="s">
        <v>1259</v>
      </c>
      <c r="BB81" s="3" t="s">
        <v>1259</v>
      </c>
      <c r="BC81" s="3" t="s">
        <v>1259</v>
      </c>
      <c r="BD81" s="3" t="s">
        <v>1259</v>
      </c>
      <c r="BE81" s="3" t="s">
        <v>1259</v>
      </c>
      <c r="BF81" s="3" t="s">
        <v>1259</v>
      </c>
      <c r="BG81" s="3" t="s">
        <v>1259</v>
      </c>
      <c r="BH81" s="3" t="s">
        <v>1259</v>
      </c>
      <c r="BI81" s="119">
        <v>52.643999999999998</v>
      </c>
      <c r="BJ81" s="3" t="s">
        <v>1259</v>
      </c>
      <c r="BK81" s="3" t="s">
        <v>1259</v>
      </c>
      <c r="BL81" s="3" t="s">
        <v>1259</v>
      </c>
      <c r="BM81" s="3" t="s">
        <v>1259</v>
      </c>
      <c r="BN81" s="3" t="s">
        <v>1259</v>
      </c>
      <c r="BO81" s="3" t="s">
        <v>1259</v>
      </c>
      <c r="BP81" s="3" t="s">
        <v>1259</v>
      </c>
      <c r="BQ81" s="3" t="s">
        <v>1259</v>
      </c>
      <c r="BR81" s="3" t="s">
        <v>1259</v>
      </c>
      <c r="BS81" s="3" t="s">
        <v>1259</v>
      </c>
      <c r="BT81" s="3" t="s">
        <v>1259</v>
      </c>
      <c r="BU81" s="3" t="s">
        <v>1259</v>
      </c>
      <c r="BV81" s="3" t="s">
        <v>1259</v>
      </c>
      <c r="BW81" s="3" t="s">
        <v>1259</v>
      </c>
      <c r="BX81" s="3" t="s">
        <v>1259</v>
      </c>
      <c r="BY81" s="3" t="s">
        <v>1259</v>
      </c>
      <c r="BZ81" s="3" t="s">
        <v>1259</v>
      </c>
      <c r="CA81" s="3" t="s">
        <v>1259</v>
      </c>
      <c r="CB81" s="3" t="s">
        <v>1259</v>
      </c>
      <c r="CC81" s="3" t="s">
        <v>1259</v>
      </c>
      <c r="CD81" s="3" t="s">
        <v>1259</v>
      </c>
      <c r="CE81" s="3" t="s">
        <v>1259</v>
      </c>
      <c r="CF81" s="3" t="s">
        <v>1259</v>
      </c>
      <c r="CG81" s="3" t="s">
        <v>1259</v>
      </c>
      <c r="CH81" s="3" t="s">
        <v>1259</v>
      </c>
      <c r="CI81" s="3" t="s">
        <v>1259</v>
      </c>
      <c r="CJ81" s="3" t="s">
        <v>1259</v>
      </c>
      <c r="CK81" s="3" t="s">
        <v>1259</v>
      </c>
      <c r="CL81" s="3" t="s">
        <v>1259</v>
      </c>
      <c r="CM81" s="3" t="s">
        <v>1259</v>
      </c>
      <c r="CN81" s="3" t="s">
        <v>1259</v>
      </c>
      <c r="CO81" s="3" t="s">
        <v>1259</v>
      </c>
      <c r="CP81" s="3" t="s">
        <v>1259</v>
      </c>
      <c r="CQ81" s="3" t="s">
        <v>1259</v>
      </c>
      <c r="CR81" s="3" t="s">
        <v>1259</v>
      </c>
      <c r="CS81" s="3" t="s">
        <v>1259</v>
      </c>
      <c r="CT81" s="3" t="s">
        <v>1259</v>
      </c>
      <c r="CU81" s="3" t="s">
        <v>1259</v>
      </c>
      <c r="CV81" s="3" t="s">
        <v>1259</v>
      </c>
      <c r="CW81" s="3" t="s">
        <v>1259</v>
      </c>
      <c r="CX81" s="3" t="s">
        <v>1259</v>
      </c>
      <c r="CY81" s="3" t="s">
        <v>1259</v>
      </c>
      <c r="CZ81" s="3" t="s">
        <v>1259</v>
      </c>
      <c r="DA81" s="3" t="s">
        <v>1259</v>
      </c>
      <c r="DB81" s="3" t="s">
        <v>1259</v>
      </c>
      <c r="DC81" s="3" t="s">
        <v>1259</v>
      </c>
      <c r="DD81" s="3" t="s">
        <v>1259</v>
      </c>
      <c r="DE81" s="3" t="s">
        <v>1259</v>
      </c>
      <c r="DF81" s="3" t="s">
        <v>1259</v>
      </c>
      <c r="DG81" s="3" t="s">
        <v>1259</v>
      </c>
      <c r="DH81" s="3" t="s">
        <v>1259</v>
      </c>
      <c r="DI81" s="3" t="s">
        <v>1259</v>
      </c>
      <c r="DJ81" s="3" t="s">
        <v>1259</v>
      </c>
      <c r="DK81" s="3" t="s">
        <v>1259</v>
      </c>
      <c r="DL81" s="3" t="s">
        <v>1259</v>
      </c>
      <c r="DM81" s="3" t="s">
        <v>1259</v>
      </c>
      <c r="DN81" s="3" t="s">
        <v>1259</v>
      </c>
      <c r="DO81" s="3" t="s">
        <v>1259</v>
      </c>
      <c r="DP81" s="3" t="s">
        <v>1259</v>
      </c>
      <c r="DQ81" s="3" t="s">
        <v>1259</v>
      </c>
      <c r="DR81" s="3" t="s">
        <v>1259</v>
      </c>
      <c r="DS81" s="3" t="s">
        <v>1259</v>
      </c>
      <c r="DT81" s="3" t="s">
        <v>1259</v>
      </c>
      <c r="DU81" s="3" t="s">
        <v>1259</v>
      </c>
      <c r="DV81" s="3" t="s">
        <v>1259</v>
      </c>
      <c r="DW81" s="3" t="s">
        <v>1259</v>
      </c>
      <c r="DX81" s="3" t="s">
        <v>1259</v>
      </c>
      <c r="DY81" s="3" t="s">
        <v>1259</v>
      </c>
      <c r="DZ81" s="3" t="s">
        <v>1259</v>
      </c>
      <c r="EA81" s="3" t="s">
        <v>1259</v>
      </c>
      <c r="EB81" s="3" t="s">
        <v>1259</v>
      </c>
      <c r="EC81" s="3" t="s">
        <v>1259</v>
      </c>
      <c r="ED81" s="3" t="s">
        <v>1259</v>
      </c>
      <c r="EE81" s="3" t="s">
        <v>1259</v>
      </c>
      <c r="EF81" s="3" t="s">
        <v>1259</v>
      </c>
      <c r="EG81" s="3" t="s">
        <v>1259</v>
      </c>
      <c r="EH81" s="3" t="s">
        <v>1259</v>
      </c>
      <c r="EI81" s="3" t="s">
        <v>1259</v>
      </c>
      <c r="EJ81" s="3" t="s">
        <v>1259</v>
      </c>
      <c r="EK81" s="3" t="s">
        <v>1259</v>
      </c>
      <c r="EL81" s="3" t="s">
        <v>1259</v>
      </c>
      <c r="EM81" s="3" t="s">
        <v>1259</v>
      </c>
      <c r="EN81" s="3" t="s">
        <v>1259</v>
      </c>
      <c r="EO81" s="3" t="s">
        <v>1259</v>
      </c>
      <c r="EP81" s="3" t="s">
        <v>1259</v>
      </c>
      <c r="EQ81" s="3" t="s">
        <v>1259</v>
      </c>
      <c r="ER81" s="3" t="s">
        <v>1259</v>
      </c>
      <c r="ES81" s="3" t="s">
        <v>1259</v>
      </c>
      <c r="ET81" s="3" t="s">
        <v>1259</v>
      </c>
      <c r="EU81" s="3" t="s">
        <v>1259</v>
      </c>
      <c r="EV81" s="3" t="s">
        <v>1259</v>
      </c>
      <c r="EW81" s="3" t="s">
        <v>1259</v>
      </c>
      <c r="EX81" s="3" t="s">
        <v>1259</v>
      </c>
      <c r="EY81" s="3" t="s">
        <v>1259</v>
      </c>
      <c r="EZ81" s="3" t="s">
        <v>1259</v>
      </c>
      <c r="FA81" s="3" t="s">
        <v>1259</v>
      </c>
      <c r="FB81" s="3" t="s">
        <v>1259</v>
      </c>
      <c r="FC81" s="3" t="s">
        <v>1259</v>
      </c>
      <c r="FD81" s="3" t="s">
        <v>1259</v>
      </c>
      <c r="FE81" s="3" t="s">
        <v>1259</v>
      </c>
      <c r="FF81" s="3" t="s">
        <v>1259</v>
      </c>
      <c r="FG81" s="3" t="s">
        <v>1259</v>
      </c>
      <c r="FH81" s="3" t="s">
        <v>1259</v>
      </c>
      <c r="FI81" s="3" t="s">
        <v>1259</v>
      </c>
      <c r="FJ81" s="3" t="s">
        <v>1259</v>
      </c>
      <c r="FK81" s="3" t="s">
        <v>1259</v>
      </c>
      <c r="FL81" s="3" t="s">
        <v>1259</v>
      </c>
      <c r="FM81" s="3" t="s">
        <v>1259</v>
      </c>
      <c r="FN81" s="3" t="s">
        <v>1259</v>
      </c>
      <c r="FO81" s="3" t="s">
        <v>1259</v>
      </c>
      <c r="FP81" s="3" t="s">
        <v>1259</v>
      </c>
      <c r="FQ81" s="3" t="s">
        <v>1259</v>
      </c>
      <c r="FR81" s="3" t="s">
        <v>1259</v>
      </c>
      <c r="FS81" s="3" t="s">
        <v>1259</v>
      </c>
      <c r="FT81" s="3" t="s">
        <v>1259</v>
      </c>
      <c r="FU81" s="3" t="s">
        <v>1259</v>
      </c>
      <c r="FV81" s="3" t="s">
        <v>1259</v>
      </c>
      <c r="FW81" s="3" t="s">
        <v>1259</v>
      </c>
      <c r="FX81" s="3" t="s">
        <v>1259</v>
      </c>
      <c r="FY81" s="3" t="s">
        <v>1259</v>
      </c>
      <c r="FZ81" s="3" t="s">
        <v>1259</v>
      </c>
      <c r="GA81" s="3" t="s">
        <v>1259</v>
      </c>
      <c r="GB81" s="3" t="s">
        <v>1259</v>
      </c>
      <c r="GC81" s="3" t="s">
        <v>1259</v>
      </c>
      <c r="GD81" s="3" t="s">
        <v>1259</v>
      </c>
      <c r="GE81" s="3" t="s">
        <v>1259</v>
      </c>
      <c r="GF81" s="3" t="s">
        <v>1259</v>
      </c>
      <c r="GG81" s="3" t="s">
        <v>1259</v>
      </c>
      <c r="GH81" s="3" t="s">
        <v>1259</v>
      </c>
      <c r="GI81" s="3" t="s">
        <v>1259</v>
      </c>
      <c r="GJ81" s="3" t="s">
        <v>1259</v>
      </c>
      <c r="GK81" s="3" t="s">
        <v>1259</v>
      </c>
      <c r="GL81" s="3" t="s">
        <v>1259</v>
      </c>
      <c r="GM81" s="3" t="s">
        <v>1259</v>
      </c>
      <c r="GN81" s="3" t="s">
        <v>1259</v>
      </c>
      <c r="GO81" s="3" t="s">
        <v>1259</v>
      </c>
      <c r="GP81" s="3" t="s">
        <v>1259</v>
      </c>
      <c r="GQ81" s="3" t="s">
        <v>1259</v>
      </c>
      <c r="GR81" s="3" t="s">
        <v>1259</v>
      </c>
      <c r="GS81" s="3" t="s">
        <v>1259</v>
      </c>
      <c r="GT81" s="3" t="s">
        <v>1259</v>
      </c>
      <c r="GU81" s="3" t="s">
        <v>1259</v>
      </c>
      <c r="GV81" s="3" t="s">
        <v>1259</v>
      </c>
      <c r="GW81" s="3" t="s">
        <v>1259</v>
      </c>
      <c r="GX81" s="3" t="s">
        <v>1259</v>
      </c>
      <c r="GY81" s="3" t="s">
        <v>1259</v>
      </c>
      <c r="GZ81" s="3" t="s">
        <v>1259</v>
      </c>
      <c r="HA81" s="3" t="s">
        <v>1259</v>
      </c>
      <c r="HB81" s="3" t="s">
        <v>1259</v>
      </c>
      <c r="HC81" s="3" t="s">
        <v>1259</v>
      </c>
      <c r="HD81" s="3" t="s">
        <v>1259</v>
      </c>
      <c r="HE81" s="3" t="s">
        <v>1259</v>
      </c>
      <c r="HF81" s="3" t="s">
        <v>1259</v>
      </c>
      <c r="HG81" s="3" t="s">
        <v>1259</v>
      </c>
      <c r="HH81" s="3" t="s">
        <v>1259</v>
      </c>
      <c r="HI81" s="3" t="s">
        <v>1259</v>
      </c>
      <c r="HJ81" s="3" t="s">
        <v>1259</v>
      </c>
      <c r="HK81" s="3" t="s">
        <v>1259</v>
      </c>
      <c r="HL81" s="3" t="s">
        <v>1259</v>
      </c>
      <c r="HM81" s="3" t="s">
        <v>1259</v>
      </c>
      <c r="HN81" s="3" t="s">
        <v>1259</v>
      </c>
      <c r="HO81" s="3" t="s">
        <v>1259</v>
      </c>
      <c r="HP81" s="3" t="s">
        <v>1259</v>
      </c>
      <c r="HQ81" s="3" t="s">
        <v>1259</v>
      </c>
      <c r="HR81" s="3" t="s">
        <v>1259</v>
      </c>
      <c r="HS81" s="3" t="s">
        <v>1259</v>
      </c>
    </row>
    <row r="82" spans="1:227" x14ac:dyDescent="0.25">
      <c r="A82" s="4">
        <v>27302</v>
      </c>
      <c r="B82" s="3" t="s">
        <v>1259</v>
      </c>
      <c r="C82" s="3" t="s">
        <v>1259</v>
      </c>
      <c r="D82" s="3" t="s">
        <v>1259</v>
      </c>
      <c r="E82" s="3" t="s">
        <v>1259</v>
      </c>
      <c r="F82" s="3" t="s">
        <v>1259</v>
      </c>
      <c r="G82" s="3" t="s">
        <v>1259</v>
      </c>
      <c r="H82" s="3" t="s">
        <v>1259</v>
      </c>
      <c r="I82" s="3" t="s">
        <v>1259</v>
      </c>
      <c r="J82" s="3" t="s">
        <v>1259</v>
      </c>
      <c r="K82" s="3" t="s">
        <v>1259</v>
      </c>
      <c r="L82" s="3" t="s">
        <v>1259</v>
      </c>
      <c r="M82" s="3" t="s">
        <v>1259</v>
      </c>
      <c r="N82" s="3" t="s">
        <v>1259</v>
      </c>
      <c r="O82" s="3" t="s">
        <v>1259</v>
      </c>
      <c r="P82" s="3" t="s">
        <v>1259</v>
      </c>
      <c r="Q82" s="3" t="s">
        <v>1259</v>
      </c>
      <c r="R82" s="3" t="s">
        <v>1259</v>
      </c>
      <c r="S82" s="3" t="s">
        <v>1259</v>
      </c>
      <c r="T82" s="3" t="s">
        <v>1259</v>
      </c>
      <c r="U82" s="3" t="s">
        <v>1259</v>
      </c>
      <c r="V82" s="80">
        <v>15.68</v>
      </c>
      <c r="W82" s="3" t="s">
        <v>1259</v>
      </c>
      <c r="X82" s="3" t="s">
        <v>1259</v>
      </c>
      <c r="Y82" s="83">
        <v>15.07</v>
      </c>
      <c r="Z82" s="84">
        <v>20.36</v>
      </c>
      <c r="AA82" s="85">
        <v>13.73</v>
      </c>
      <c r="AB82" s="86">
        <v>17.27</v>
      </c>
      <c r="AC82" s="87">
        <v>13</v>
      </c>
      <c r="AD82" s="3" t="s">
        <v>1259</v>
      </c>
      <c r="AE82" s="89">
        <v>168.96</v>
      </c>
      <c r="AF82" s="90">
        <v>136.37</v>
      </c>
      <c r="AG82" s="91">
        <v>145.35</v>
      </c>
      <c r="AH82" s="92">
        <v>135.59</v>
      </c>
      <c r="AI82" s="93">
        <v>161</v>
      </c>
      <c r="AJ82" s="3" t="s">
        <v>1259</v>
      </c>
      <c r="AK82" s="3" t="s">
        <v>1259</v>
      </c>
      <c r="AL82" s="3" t="s">
        <v>1259</v>
      </c>
      <c r="AM82" s="3" t="s">
        <v>1259</v>
      </c>
      <c r="AN82" s="3" t="s">
        <v>1259</v>
      </c>
      <c r="AO82" s="3" t="s">
        <v>1259</v>
      </c>
      <c r="AP82" s="3" t="s">
        <v>1259</v>
      </c>
      <c r="AQ82" s="3" t="s">
        <v>1259</v>
      </c>
      <c r="AR82" s="3" t="s">
        <v>1259</v>
      </c>
      <c r="AS82" s="3" t="s">
        <v>1259</v>
      </c>
      <c r="AT82" s="3" t="s">
        <v>1259</v>
      </c>
      <c r="AU82" s="3" t="s">
        <v>1259</v>
      </c>
      <c r="AV82" s="3" t="s">
        <v>1259</v>
      </c>
      <c r="AW82" s="3" t="s">
        <v>1259</v>
      </c>
      <c r="AX82" s="3" t="s">
        <v>1259</v>
      </c>
      <c r="AY82" s="3" t="s">
        <v>1259</v>
      </c>
      <c r="AZ82" s="3" t="s">
        <v>1259</v>
      </c>
      <c r="BA82" s="3" t="s">
        <v>1259</v>
      </c>
      <c r="BB82" s="3" t="s">
        <v>1259</v>
      </c>
      <c r="BC82" s="3" t="s">
        <v>1259</v>
      </c>
      <c r="BD82" s="3" t="s">
        <v>1259</v>
      </c>
      <c r="BE82" s="3" t="s">
        <v>1259</v>
      </c>
      <c r="BF82" s="3" t="s">
        <v>1259</v>
      </c>
      <c r="BG82" s="3" t="s">
        <v>1259</v>
      </c>
      <c r="BH82" s="3" t="s">
        <v>1259</v>
      </c>
      <c r="BI82" s="119">
        <v>53.261000000000003</v>
      </c>
      <c r="BJ82" s="3" t="s">
        <v>1259</v>
      </c>
      <c r="BK82" s="3" t="s">
        <v>1259</v>
      </c>
      <c r="BL82" s="3" t="s">
        <v>1259</v>
      </c>
      <c r="BM82" s="3" t="s">
        <v>1259</v>
      </c>
      <c r="BN82" s="3" t="s">
        <v>1259</v>
      </c>
      <c r="BO82" s="3" t="s">
        <v>1259</v>
      </c>
      <c r="BP82" s="3" t="s">
        <v>1259</v>
      </c>
      <c r="BQ82" s="3" t="s">
        <v>1259</v>
      </c>
      <c r="BR82" s="3" t="s">
        <v>1259</v>
      </c>
      <c r="BS82" s="3" t="s">
        <v>1259</v>
      </c>
      <c r="BT82" s="3" t="s">
        <v>1259</v>
      </c>
      <c r="BU82" s="3" t="s">
        <v>1259</v>
      </c>
      <c r="BV82" s="3" t="s">
        <v>1259</v>
      </c>
      <c r="BW82" s="3" t="s">
        <v>1259</v>
      </c>
      <c r="BX82" s="3" t="s">
        <v>1259</v>
      </c>
      <c r="BY82" s="3" t="s">
        <v>1259</v>
      </c>
      <c r="BZ82" s="3" t="s">
        <v>1259</v>
      </c>
      <c r="CA82" s="3" t="s">
        <v>1259</v>
      </c>
      <c r="CB82" s="3" t="s">
        <v>1259</v>
      </c>
      <c r="CC82" s="3" t="s">
        <v>1259</v>
      </c>
      <c r="CD82" s="3" t="s">
        <v>1259</v>
      </c>
      <c r="CE82" s="3" t="s">
        <v>1259</v>
      </c>
      <c r="CF82" s="3" t="s">
        <v>1259</v>
      </c>
      <c r="CG82" s="3" t="s">
        <v>1259</v>
      </c>
      <c r="CH82" s="3" t="s">
        <v>1259</v>
      </c>
      <c r="CI82" s="3" t="s">
        <v>1259</v>
      </c>
      <c r="CJ82" s="3" t="s">
        <v>1259</v>
      </c>
      <c r="CK82" s="3" t="s">
        <v>1259</v>
      </c>
      <c r="CL82" s="3" t="s">
        <v>1259</v>
      </c>
      <c r="CM82" s="3" t="s">
        <v>1259</v>
      </c>
      <c r="CN82" s="3" t="s">
        <v>1259</v>
      </c>
      <c r="CO82" s="3" t="s">
        <v>1259</v>
      </c>
      <c r="CP82" s="3" t="s">
        <v>1259</v>
      </c>
      <c r="CQ82" s="3" t="s">
        <v>1259</v>
      </c>
      <c r="CR82" s="3" t="s">
        <v>1259</v>
      </c>
      <c r="CS82" s="3" t="s">
        <v>1259</v>
      </c>
      <c r="CT82" s="3" t="s">
        <v>1259</v>
      </c>
      <c r="CU82" s="3" t="s">
        <v>1259</v>
      </c>
      <c r="CV82" s="3" t="s">
        <v>1259</v>
      </c>
      <c r="CW82" s="3" t="s">
        <v>1259</v>
      </c>
      <c r="CX82" s="3" t="s">
        <v>1259</v>
      </c>
      <c r="CY82" s="3" t="s">
        <v>1259</v>
      </c>
      <c r="CZ82" s="3" t="s">
        <v>1259</v>
      </c>
      <c r="DA82" s="3" t="s">
        <v>1259</v>
      </c>
      <c r="DB82" s="3" t="s">
        <v>1259</v>
      </c>
      <c r="DC82" s="3" t="s">
        <v>1259</v>
      </c>
      <c r="DD82" s="3" t="s">
        <v>1259</v>
      </c>
      <c r="DE82" s="3" t="s">
        <v>1259</v>
      </c>
      <c r="DF82" s="3" t="s">
        <v>1259</v>
      </c>
      <c r="DG82" s="3" t="s">
        <v>1259</v>
      </c>
      <c r="DH82" s="3" t="s">
        <v>1259</v>
      </c>
      <c r="DI82" s="3" t="s">
        <v>1259</v>
      </c>
      <c r="DJ82" s="3" t="s">
        <v>1259</v>
      </c>
      <c r="DK82" s="3" t="s">
        <v>1259</v>
      </c>
      <c r="DL82" s="3" t="s">
        <v>1259</v>
      </c>
      <c r="DM82" s="3" t="s">
        <v>1259</v>
      </c>
      <c r="DN82" s="3" t="s">
        <v>1259</v>
      </c>
      <c r="DO82" s="3" t="s">
        <v>1259</v>
      </c>
      <c r="DP82" s="3" t="s">
        <v>1259</v>
      </c>
      <c r="DQ82" s="3" t="s">
        <v>1259</v>
      </c>
      <c r="DR82" s="3" t="s">
        <v>1259</v>
      </c>
      <c r="DS82" s="3" t="s">
        <v>1259</v>
      </c>
      <c r="DT82" s="3" t="s">
        <v>1259</v>
      </c>
      <c r="DU82" s="3" t="s">
        <v>1259</v>
      </c>
      <c r="DV82" s="3" t="s">
        <v>1259</v>
      </c>
      <c r="DW82" s="3" t="s">
        <v>1259</v>
      </c>
      <c r="DX82" s="3" t="s">
        <v>1259</v>
      </c>
      <c r="DY82" s="3" t="s">
        <v>1259</v>
      </c>
      <c r="DZ82" s="3" t="s">
        <v>1259</v>
      </c>
      <c r="EA82" s="3" t="s">
        <v>1259</v>
      </c>
      <c r="EB82" s="3" t="s">
        <v>1259</v>
      </c>
      <c r="EC82" s="3" t="s">
        <v>1259</v>
      </c>
      <c r="ED82" s="3" t="s">
        <v>1259</v>
      </c>
      <c r="EE82" s="3" t="s">
        <v>1259</v>
      </c>
      <c r="EF82" s="3" t="s">
        <v>1259</v>
      </c>
      <c r="EG82" s="3" t="s">
        <v>1259</v>
      </c>
      <c r="EH82" s="3" t="s">
        <v>1259</v>
      </c>
      <c r="EI82" s="3" t="s">
        <v>1259</v>
      </c>
      <c r="EJ82" s="3" t="s">
        <v>1259</v>
      </c>
      <c r="EK82" s="3" t="s">
        <v>1259</v>
      </c>
      <c r="EL82" s="3" t="s">
        <v>1259</v>
      </c>
      <c r="EM82" s="3" t="s">
        <v>1259</v>
      </c>
      <c r="EN82" s="3" t="s">
        <v>1259</v>
      </c>
      <c r="EO82" s="3" t="s">
        <v>1259</v>
      </c>
      <c r="EP82" s="204">
        <v>44.5</v>
      </c>
      <c r="EQ82" s="205">
        <v>74.8</v>
      </c>
      <c r="ER82" s="206">
        <v>48</v>
      </c>
      <c r="ES82" s="207">
        <v>79.5</v>
      </c>
      <c r="ET82" s="3" t="s">
        <v>1259</v>
      </c>
      <c r="EU82" s="3" t="s">
        <v>1259</v>
      </c>
      <c r="EV82" s="3" t="s">
        <v>1259</v>
      </c>
      <c r="EW82" s="3" t="s">
        <v>1259</v>
      </c>
      <c r="EX82" s="3" t="s">
        <v>1259</v>
      </c>
      <c r="EY82" s="3" t="s">
        <v>1259</v>
      </c>
      <c r="EZ82" s="3" t="s">
        <v>1259</v>
      </c>
      <c r="FA82" s="3" t="s">
        <v>1259</v>
      </c>
      <c r="FB82" s="3" t="s">
        <v>1259</v>
      </c>
      <c r="FC82" s="3" t="s">
        <v>1259</v>
      </c>
      <c r="FD82" s="3" t="s">
        <v>1259</v>
      </c>
      <c r="FE82" s="3" t="s">
        <v>1259</v>
      </c>
      <c r="FF82" s="3" t="s">
        <v>1259</v>
      </c>
      <c r="FG82" s="3" t="s">
        <v>1259</v>
      </c>
      <c r="FH82" s="3" t="s">
        <v>1259</v>
      </c>
      <c r="FI82" s="3" t="s">
        <v>1259</v>
      </c>
      <c r="FJ82" s="3" t="s">
        <v>1259</v>
      </c>
      <c r="FK82" s="3" t="s">
        <v>1259</v>
      </c>
      <c r="FL82" s="3" t="s">
        <v>1259</v>
      </c>
      <c r="FM82" s="3" t="s">
        <v>1259</v>
      </c>
      <c r="FN82" s="3" t="s">
        <v>1259</v>
      </c>
      <c r="FO82" s="3" t="s">
        <v>1259</v>
      </c>
      <c r="FP82" s="3" t="s">
        <v>1259</v>
      </c>
      <c r="FQ82" s="3" t="s">
        <v>1259</v>
      </c>
      <c r="FR82" s="3" t="s">
        <v>1259</v>
      </c>
      <c r="FS82" s="3" t="s">
        <v>1259</v>
      </c>
      <c r="FT82" s="3" t="s">
        <v>1259</v>
      </c>
      <c r="FU82" s="3" t="s">
        <v>1259</v>
      </c>
      <c r="FV82" s="3" t="s">
        <v>1259</v>
      </c>
      <c r="FW82" s="3" t="s">
        <v>1259</v>
      </c>
      <c r="FX82" s="3" t="s">
        <v>1259</v>
      </c>
      <c r="FY82" s="3" t="s">
        <v>1259</v>
      </c>
      <c r="FZ82" s="3" t="s">
        <v>1259</v>
      </c>
      <c r="GA82" s="3" t="s">
        <v>1259</v>
      </c>
      <c r="GB82" s="3" t="s">
        <v>1259</v>
      </c>
      <c r="GC82" s="3" t="s">
        <v>1259</v>
      </c>
      <c r="GD82" s="3" t="s">
        <v>1259</v>
      </c>
      <c r="GE82" s="3" t="s">
        <v>1259</v>
      </c>
      <c r="GF82" s="3" t="s">
        <v>1259</v>
      </c>
      <c r="GG82" s="3" t="s">
        <v>1259</v>
      </c>
      <c r="GH82" s="3" t="s">
        <v>1259</v>
      </c>
      <c r="GI82" s="3" t="s">
        <v>1259</v>
      </c>
      <c r="GJ82" s="3" t="s">
        <v>1259</v>
      </c>
      <c r="GK82" s="3" t="s">
        <v>1259</v>
      </c>
      <c r="GL82" s="3" t="s">
        <v>1259</v>
      </c>
      <c r="GM82" s="3" t="s">
        <v>1259</v>
      </c>
      <c r="GN82" s="3" t="s">
        <v>1259</v>
      </c>
      <c r="GO82" s="3" t="s">
        <v>1259</v>
      </c>
      <c r="GP82" s="3" t="s">
        <v>1259</v>
      </c>
      <c r="GQ82" s="3" t="s">
        <v>1259</v>
      </c>
      <c r="GR82" s="3" t="s">
        <v>1259</v>
      </c>
      <c r="GS82" s="3" t="s">
        <v>1259</v>
      </c>
      <c r="GT82" s="3" t="s">
        <v>1259</v>
      </c>
      <c r="GU82" s="3" t="s">
        <v>1259</v>
      </c>
      <c r="GV82" s="3" t="s">
        <v>1259</v>
      </c>
      <c r="GW82" s="3" t="s">
        <v>1259</v>
      </c>
      <c r="GX82" s="3" t="s">
        <v>1259</v>
      </c>
      <c r="GY82" s="3" t="s">
        <v>1259</v>
      </c>
      <c r="GZ82" s="3" t="s">
        <v>1259</v>
      </c>
      <c r="HA82" s="3" t="s">
        <v>1259</v>
      </c>
      <c r="HB82" s="3" t="s">
        <v>1259</v>
      </c>
      <c r="HC82" s="3" t="s">
        <v>1259</v>
      </c>
      <c r="HD82" s="3" t="s">
        <v>1259</v>
      </c>
      <c r="HE82" s="3" t="s">
        <v>1259</v>
      </c>
      <c r="HF82" s="3" t="s">
        <v>1259</v>
      </c>
      <c r="HG82" s="3" t="s">
        <v>1259</v>
      </c>
      <c r="HH82" s="3" t="s">
        <v>1259</v>
      </c>
      <c r="HI82" s="3" t="s">
        <v>1259</v>
      </c>
      <c r="HJ82" s="3" t="s">
        <v>1259</v>
      </c>
      <c r="HK82" s="3" t="s">
        <v>1259</v>
      </c>
      <c r="HL82" s="3" t="s">
        <v>1259</v>
      </c>
      <c r="HM82" s="3" t="s">
        <v>1259</v>
      </c>
      <c r="HN82" s="3" t="s">
        <v>1259</v>
      </c>
      <c r="HO82" s="3" t="s">
        <v>1259</v>
      </c>
      <c r="HP82" s="3" t="s">
        <v>1259</v>
      </c>
      <c r="HQ82" s="3" t="s">
        <v>1259</v>
      </c>
      <c r="HR82" s="3" t="s">
        <v>1259</v>
      </c>
      <c r="HS82" s="3" t="s">
        <v>1259</v>
      </c>
    </row>
    <row r="83" spans="1:227" x14ac:dyDescent="0.25">
      <c r="A83" s="4">
        <v>27394</v>
      </c>
      <c r="B83" s="3" t="s">
        <v>1259</v>
      </c>
      <c r="C83" s="3" t="s">
        <v>1259</v>
      </c>
      <c r="D83" s="3" t="s">
        <v>1259</v>
      </c>
      <c r="E83" s="3" t="s">
        <v>1259</v>
      </c>
      <c r="F83" s="3" t="s">
        <v>1259</v>
      </c>
      <c r="G83" s="3" t="s">
        <v>1259</v>
      </c>
      <c r="H83" s="3" t="s">
        <v>1259</v>
      </c>
      <c r="I83" s="3" t="s">
        <v>1259</v>
      </c>
      <c r="J83" s="3" t="s">
        <v>1259</v>
      </c>
      <c r="K83" s="3" t="s">
        <v>1259</v>
      </c>
      <c r="L83" s="3" t="s">
        <v>1259</v>
      </c>
      <c r="M83" s="3" t="s">
        <v>1259</v>
      </c>
      <c r="N83" s="3" t="s">
        <v>1259</v>
      </c>
      <c r="O83" s="3" t="s">
        <v>1259</v>
      </c>
      <c r="P83" s="3" t="s">
        <v>1259</v>
      </c>
      <c r="Q83" s="3" t="s">
        <v>1259</v>
      </c>
      <c r="R83" s="3" t="s">
        <v>1259</v>
      </c>
      <c r="S83" s="3" t="s">
        <v>1259</v>
      </c>
      <c r="T83" s="3" t="s">
        <v>1259</v>
      </c>
      <c r="U83" s="3" t="s">
        <v>1259</v>
      </c>
      <c r="V83" s="80">
        <v>15.47</v>
      </c>
      <c r="W83" s="3" t="s">
        <v>1259</v>
      </c>
      <c r="X83" s="3" t="s">
        <v>1259</v>
      </c>
      <c r="Y83" s="83">
        <v>14.76</v>
      </c>
      <c r="Z83" s="84">
        <v>20.39</v>
      </c>
      <c r="AA83" s="85">
        <v>13.4</v>
      </c>
      <c r="AB83" s="86">
        <v>17.260000000000002</v>
      </c>
      <c r="AC83" s="87">
        <v>12</v>
      </c>
      <c r="AD83" s="3" t="s">
        <v>1259</v>
      </c>
      <c r="AE83" s="89">
        <v>168.89</v>
      </c>
      <c r="AF83" s="90">
        <v>134.16999999999999</v>
      </c>
      <c r="AG83" s="91">
        <v>146.91999999999999</v>
      </c>
      <c r="AH83" s="92">
        <v>141.97999999999999</v>
      </c>
      <c r="AI83" s="93">
        <v>164.1</v>
      </c>
      <c r="AJ83" s="3" t="s">
        <v>1259</v>
      </c>
      <c r="AK83" s="3" t="s">
        <v>1259</v>
      </c>
      <c r="AL83" s="3" t="s">
        <v>1259</v>
      </c>
      <c r="AM83" s="3" t="s">
        <v>1259</v>
      </c>
      <c r="AN83" s="3" t="s">
        <v>1259</v>
      </c>
      <c r="AO83" s="3" t="s">
        <v>1259</v>
      </c>
      <c r="AP83" s="3" t="s">
        <v>1259</v>
      </c>
      <c r="AQ83" s="3" t="s">
        <v>1259</v>
      </c>
      <c r="AR83" s="3" t="s">
        <v>1259</v>
      </c>
      <c r="AS83" s="3" t="s">
        <v>1259</v>
      </c>
      <c r="AT83" s="3" t="s">
        <v>1259</v>
      </c>
      <c r="AU83" s="3" t="s">
        <v>1259</v>
      </c>
      <c r="AV83" s="3" t="s">
        <v>1259</v>
      </c>
      <c r="AW83" s="3" t="s">
        <v>1259</v>
      </c>
      <c r="AX83" s="3" t="s">
        <v>1259</v>
      </c>
      <c r="AY83" s="3" t="s">
        <v>1259</v>
      </c>
      <c r="AZ83" s="3" t="s">
        <v>1259</v>
      </c>
      <c r="BA83" s="3" t="s">
        <v>1259</v>
      </c>
      <c r="BB83" s="3" t="s">
        <v>1259</v>
      </c>
      <c r="BC83" s="3" t="s">
        <v>1259</v>
      </c>
      <c r="BD83" s="3" t="s">
        <v>1259</v>
      </c>
      <c r="BE83" s="3" t="s">
        <v>1259</v>
      </c>
      <c r="BF83" s="3" t="s">
        <v>1259</v>
      </c>
      <c r="BG83" s="3" t="s">
        <v>1259</v>
      </c>
      <c r="BH83" s="3" t="s">
        <v>1259</v>
      </c>
      <c r="BI83" s="119">
        <v>57.121000000000002</v>
      </c>
      <c r="BJ83" s="3" t="s">
        <v>1259</v>
      </c>
      <c r="BK83" s="3" t="s">
        <v>1259</v>
      </c>
      <c r="BL83" s="3" t="s">
        <v>1259</v>
      </c>
      <c r="BM83" s="3" t="s">
        <v>1259</v>
      </c>
      <c r="BN83" s="3" t="s">
        <v>1259</v>
      </c>
      <c r="BO83" s="3" t="s">
        <v>1259</v>
      </c>
      <c r="BP83" s="3" t="s">
        <v>1259</v>
      </c>
      <c r="BQ83" s="3" t="s">
        <v>1259</v>
      </c>
      <c r="BR83" s="3" t="s">
        <v>1259</v>
      </c>
      <c r="BS83" s="3" t="s">
        <v>1259</v>
      </c>
      <c r="BT83" s="3" t="s">
        <v>1259</v>
      </c>
      <c r="BU83" s="3" t="s">
        <v>1259</v>
      </c>
      <c r="BV83" s="3" t="s">
        <v>1259</v>
      </c>
      <c r="BW83" s="3" t="s">
        <v>1259</v>
      </c>
      <c r="BX83" s="3" t="s">
        <v>1259</v>
      </c>
      <c r="BY83" s="3" t="s">
        <v>1259</v>
      </c>
      <c r="BZ83" s="3" t="s">
        <v>1259</v>
      </c>
      <c r="CA83" s="3" t="s">
        <v>1259</v>
      </c>
      <c r="CB83" s="3" t="s">
        <v>1259</v>
      </c>
      <c r="CC83" s="3" t="s">
        <v>1259</v>
      </c>
      <c r="CD83" s="3" t="s">
        <v>1259</v>
      </c>
      <c r="CE83" s="3" t="s">
        <v>1259</v>
      </c>
      <c r="CF83" s="3" t="s">
        <v>1259</v>
      </c>
      <c r="CG83" s="3" t="s">
        <v>1259</v>
      </c>
      <c r="CH83" s="3" t="s">
        <v>1259</v>
      </c>
      <c r="CI83" s="3" t="s">
        <v>1259</v>
      </c>
      <c r="CJ83" s="3" t="s">
        <v>1259</v>
      </c>
      <c r="CK83" s="3" t="s">
        <v>1259</v>
      </c>
      <c r="CL83" s="3" t="s">
        <v>1259</v>
      </c>
      <c r="CM83" s="3" t="s">
        <v>1259</v>
      </c>
      <c r="CN83" s="3" t="s">
        <v>1259</v>
      </c>
      <c r="CO83" s="3" t="s">
        <v>1259</v>
      </c>
      <c r="CP83" s="3" t="s">
        <v>1259</v>
      </c>
      <c r="CQ83" s="3" t="s">
        <v>1259</v>
      </c>
      <c r="CR83" s="3" t="s">
        <v>1259</v>
      </c>
      <c r="CS83" s="3" t="s">
        <v>1259</v>
      </c>
      <c r="CT83" s="3" t="s">
        <v>1259</v>
      </c>
      <c r="CU83" s="3" t="s">
        <v>1259</v>
      </c>
      <c r="CV83" s="3" t="s">
        <v>1259</v>
      </c>
      <c r="CW83" s="3" t="s">
        <v>1259</v>
      </c>
      <c r="CX83" s="3" t="s">
        <v>1259</v>
      </c>
      <c r="CY83" s="3" t="s">
        <v>1259</v>
      </c>
      <c r="CZ83" s="3" t="s">
        <v>1259</v>
      </c>
      <c r="DA83" s="3" t="s">
        <v>1259</v>
      </c>
      <c r="DB83" s="3" t="s">
        <v>1259</v>
      </c>
      <c r="DC83" s="3" t="s">
        <v>1259</v>
      </c>
      <c r="DD83" s="3" t="s">
        <v>1259</v>
      </c>
      <c r="DE83" s="3" t="s">
        <v>1259</v>
      </c>
      <c r="DF83" s="3" t="s">
        <v>1259</v>
      </c>
      <c r="DG83" s="3" t="s">
        <v>1259</v>
      </c>
      <c r="DH83" s="3" t="s">
        <v>1259</v>
      </c>
      <c r="DI83" s="3" t="s">
        <v>1259</v>
      </c>
      <c r="DJ83" s="3" t="s">
        <v>1259</v>
      </c>
      <c r="DK83" s="3" t="s">
        <v>1259</v>
      </c>
      <c r="DL83" s="3" t="s">
        <v>1259</v>
      </c>
      <c r="DM83" s="3" t="s">
        <v>1259</v>
      </c>
      <c r="DN83" s="3" t="s">
        <v>1259</v>
      </c>
      <c r="DO83" s="3" t="s">
        <v>1259</v>
      </c>
      <c r="DP83" s="3" t="s">
        <v>1259</v>
      </c>
      <c r="DQ83" s="3" t="s">
        <v>1259</v>
      </c>
      <c r="DR83" s="3" t="s">
        <v>1259</v>
      </c>
      <c r="DS83" s="3" t="s">
        <v>1259</v>
      </c>
      <c r="DT83" s="3" t="s">
        <v>1259</v>
      </c>
      <c r="DU83" s="3" t="s">
        <v>1259</v>
      </c>
      <c r="DV83" s="3" t="s">
        <v>1259</v>
      </c>
      <c r="DW83" s="3" t="s">
        <v>1259</v>
      </c>
      <c r="DX83" s="3" t="s">
        <v>1259</v>
      </c>
      <c r="DY83" s="3" t="s">
        <v>1259</v>
      </c>
      <c r="DZ83" s="3" t="s">
        <v>1259</v>
      </c>
      <c r="EA83" s="3" t="s">
        <v>1259</v>
      </c>
      <c r="EB83" s="3" t="s">
        <v>1259</v>
      </c>
      <c r="EC83" s="3" t="s">
        <v>1259</v>
      </c>
      <c r="ED83" s="3" t="s">
        <v>1259</v>
      </c>
      <c r="EE83" s="3" t="s">
        <v>1259</v>
      </c>
      <c r="EF83" s="3" t="s">
        <v>1259</v>
      </c>
      <c r="EG83" s="3" t="s">
        <v>1259</v>
      </c>
      <c r="EH83" s="3" t="s">
        <v>1259</v>
      </c>
      <c r="EI83" s="3" t="s">
        <v>1259</v>
      </c>
      <c r="EJ83" s="3" t="s">
        <v>1259</v>
      </c>
      <c r="EK83" s="3" t="s">
        <v>1259</v>
      </c>
      <c r="EL83" s="3" t="s">
        <v>1259</v>
      </c>
      <c r="EM83" s="3" t="s">
        <v>1259</v>
      </c>
      <c r="EN83" s="3" t="s">
        <v>1259</v>
      </c>
      <c r="EO83" s="3" t="s">
        <v>1259</v>
      </c>
      <c r="EP83" s="3" t="s">
        <v>1259</v>
      </c>
      <c r="EQ83" s="3" t="s">
        <v>1259</v>
      </c>
      <c r="ER83" s="3" t="s">
        <v>1259</v>
      </c>
      <c r="ES83" s="3" t="s">
        <v>1259</v>
      </c>
      <c r="ET83" s="3" t="s">
        <v>1259</v>
      </c>
      <c r="EU83" s="3" t="s">
        <v>1259</v>
      </c>
      <c r="EV83" s="3" t="s">
        <v>1259</v>
      </c>
      <c r="EW83" s="3" t="s">
        <v>1259</v>
      </c>
      <c r="EX83" s="3" t="s">
        <v>1259</v>
      </c>
      <c r="EY83" s="3" t="s">
        <v>1259</v>
      </c>
      <c r="EZ83" s="3" t="s">
        <v>1259</v>
      </c>
      <c r="FA83" s="3" t="s">
        <v>1259</v>
      </c>
      <c r="FB83" s="3" t="s">
        <v>1259</v>
      </c>
      <c r="FC83" s="3" t="s">
        <v>1259</v>
      </c>
      <c r="FD83" s="3" t="s">
        <v>1259</v>
      </c>
      <c r="FE83" s="3" t="s">
        <v>1259</v>
      </c>
      <c r="FF83" s="3" t="s">
        <v>1259</v>
      </c>
      <c r="FG83" s="3" t="s">
        <v>1259</v>
      </c>
      <c r="FH83" s="3" t="s">
        <v>1259</v>
      </c>
      <c r="FI83" s="3" t="s">
        <v>1259</v>
      </c>
      <c r="FJ83" s="3" t="s">
        <v>1259</v>
      </c>
      <c r="FK83" s="3" t="s">
        <v>1259</v>
      </c>
      <c r="FL83" s="3" t="s">
        <v>1259</v>
      </c>
      <c r="FM83" s="3" t="s">
        <v>1259</v>
      </c>
      <c r="FN83" s="3" t="s">
        <v>1259</v>
      </c>
      <c r="FO83" s="3" t="s">
        <v>1259</v>
      </c>
      <c r="FP83" s="3" t="s">
        <v>1259</v>
      </c>
      <c r="FQ83" s="3" t="s">
        <v>1259</v>
      </c>
      <c r="FR83" s="3" t="s">
        <v>1259</v>
      </c>
      <c r="FS83" s="3" t="s">
        <v>1259</v>
      </c>
      <c r="FT83" s="3" t="s">
        <v>1259</v>
      </c>
      <c r="FU83" s="3" t="s">
        <v>1259</v>
      </c>
      <c r="FV83" s="3" t="s">
        <v>1259</v>
      </c>
      <c r="FW83" s="3" t="s">
        <v>1259</v>
      </c>
      <c r="FX83" s="3" t="s">
        <v>1259</v>
      </c>
      <c r="FY83" s="3" t="s">
        <v>1259</v>
      </c>
      <c r="FZ83" s="3" t="s">
        <v>1259</v>
      </c>
      <c r="GA83" s="3" t="s">
        <v>1259</v>
      </c>
      <c r="GB83" s="3" t="s">
        <v>1259</v>
      </c>
      <c r="GC83" s="3" t="s">
        <v>1259</v>
      </c>
      <c r="GD83" s="3" t="s">
        <v>1259</v>
      </c>
      <c r="GE83" s="3" t="s">
        <v>1259</v>
      </c>
      <c r="GF83" s="3" t="s">
        <v>1259</v>
      </c>
      <c r="GG83" s="3" t="s">
        <v>1259</v>
      </c>
      <c r="GH83" s="3" t="s">
        <v>1259</v>
      </c>
      <c r="GI83" s="3" t="s">
        <v>1259</v>
      </c>
      <c r="GJ83" s="3" t="s">
        <v>1259</v>
      </c>
      <c r="GK83" s="3" t="s">
        <v>1259</v>
      </c>
      <c r="GL83" s="3" t="s">
        <v>1259</v>
      </c>
      <c r="GM83" s="3" t="s">
        <v>1259</v>
      </c>
      <c r="GN83" s="3" t="s">
        <v>1259</v>
      </c>
      <c r="GO83" s="3" t="s">
        <v>1259</v>
      </c>
      <c r="GP83" s="3" t="s">
        <v>1259</v>
      </c>
      <c r="GQ83" s="3" t="s">
        <v>1259</v>
      </c>
      <c r="GR83" s="3" t="s">
        <v>1259</v>
      </c>
      <c r="GS83" s="3" t="s">
        <v>1259</v>
      </c>
      <c r="GT83" s="3" t="s">
        <v>1259</v>
      </c>
      <c r="GU83" s="3" t="s">
        <v>1259</v>
      </c>
      <c r="GV83" s="3" t="s">
        <v>1259</v>
      </c>
      <c r="GW83" s="3" t="s">
        <v>1259</v>
      </c>
      <c r="GX83" s="3" t="s">
        <v>1259</v>
      </c>
      <c r="GY83" s="3" t="s">
        <v>1259</v>
      </c>
      <c r="GZ83" s="3" t="s">
        <v>1259</v>
      </c>
      <c r="HA83" s="3" t="s">
        <v>1259</v>
      </c>
      <c r="HB83" s="3" t="s">
        <v>1259</v>
      </c>
      <c r="HC83" s="3" t="s">
        <v>1259</v>
      </c>
      <c r="HD83" s="3" t="s">
        <v>1259</v>
      </c>
      <c r="HE83" s="3" t="s">
        <v>1259</v>
      </c>
      <c r="HF83" s="3" t="s">
        <v>1259</v>
      </c>
      <c r="HG83" s="3" t="s">
        <v>1259</v>
      </c>
      <c r="HH83" s="3" t="s">
        <v>1259</v>
      </c>
      <c r="HI83" s="3" t="s">
        <v>1259</v>
      </c>
      <c r="HJ83" s="3" t="s">
        <v>1259</v>
      </c>
      <c r="HK83" s="3" t="s">
        <v>1259</v>
      </c>
      <c r="HL83" s="3" t="s">
        <v>1259</v>
      </c>
      <c r="HM83" s="3" t="s">
        <v>1259</v>
      </c>
      <c r="HN83" s="3" t="s">
        <v>1259</v>
      </c>
      <c r="HO83" s="3" t="s">
        <v>1259</v>
      </c>
      <c r="HP83" s="3" t="s">
        <v>1259</v>
      </c>
      <c r="HQ83" s="3" t="s">
        <v>1259</v>
      </c>
      <c r="HR83" s="3" t="s">
        <v>1259</v>
      </c>
      <c r="HS83" s="3" t="s">
        <v>1259</v>
      </c>
    </row>
    <row r="84" spans="1:227" x14ac:dyDescent="0.25">
      <c r="A84" s="4">
        <v>27484</v>
      </c>
      <c r="B84" s="3" t="s">
        <v>1259</v>
      </c>
      <c r="C84" s="3" t="s">
        <v>1259</v>
      </c>
      <c r="D84" s="3" t="s">
        <v>1259</v>
      </c>
      <c r="E84" s="3" t="s">
        <v>1259</v>
      </c>
      <c r="F84" s="3" t="s">
        <v>1259</v>
      </c>
      <c r="G84" s="3" t="s">
        <v>1259</v>
      </c>
      <c r="H84" s="3" t="s">
        <v>1259</v>
      </c>
      <c r="I84" s="3" t="s">
        <v>1259</v>
      </c>
      <c r="J84" s="3" t="s">
        <v>1259</v>
      </c>
      <c r="K84" s="3" t="s">
        <v>1259</v>
      </c>
      <c r="L84" s="3" t="s">
        <v>1259</v>
      </c>
      <c r="M84" s="3" t="s">
        <v>1259</v>
      </c>
      <c r="N84" s="3" t="s">
        <v>1259</v>
      </c>
      <c r="O84" s="3" t="s">
        <v>1259</v>
      </c>
      <c r="P84" s="3" t="s">
        <v>1259</v>
      </c>
      <c r="Q84" s="3" t="s">
        <v>1259</v>
      </c>
      <c r="R84" s="3" t="s">
        <v>1259</v>
      </c>
      <c r="S84" s="3" t="s">
        <v>1259</v>
      </c>
      <c r="T84" s="3" t="s">
        <v>1259</v>
      </c>
      <c r="U84" s="3" t="s">
        <v>1259</v>
      </c>
      <c r="V84" s="80">
        <v>16.29</v>
      </c>
      <c r="W84" s="3" t="s">
        <v>1259</v>
      </c>
      <c r="X84" s="3" t="s">
        <v>1259</v>
      </c>
      <c r="Y84" s="83">
        <v>15.22</v>
      </c>
      <c r="Z84" s="84">
        <v>20.23</v>
      </c>
      <c r="AA84" s="85">
        <v>13.88</v>
      </c>
      <c r="AB84" s="86">
        <v>18.95</v>
      </c>
      <c r="AC84" s="87">
        <v>13</v>
      </c>
      <c r="AD84" s="3" t="s">
        <v>1259</v>
      </c>
      <c r="AE84" s="89">
        <v>158.66</v>
      </c>
      <c r="AF84" s="90">
        <v>133.27000000000001</v>
      </c>
      <c r="AG84" s="91">
        <v>144.44999999999999</v>
      </c>
      <c r="AH84" s="92">
        <v>122.86</v>
      </c>
      <c r="AI84" s="93">
        <v>160.5</v>
      </c>
      <c r="AJ84" s="3" t="s">
        <v>1259</v>
      </c>
      <c r="AK84" s="3" t="s">
        <v>1259</v>
      </c>
      <c r="AL84" s="3" t="s">
        <v>1259</v>
      </c>
      <c r="AM84" s="3" t="s">
        <v>1259</v>
      </c>
      <c r="AN84" s="3" t="s">
        <v>1259</v>
      </c>
      <c r="AO84" s="3" t="s">
        <v>1259</v>
      </c>
      <c r="AP84" s="3" t="s">
        <v>1259</v>
      </c>
      <c r="AQ84" s="3" t="s">
        <v>1259</v>
      </c>
      <c r="AR84" s="3" t="s">
        <v>1259</v>
      </c>
      <c r="AS84" s="3" t="s">
        <v>1259</v>
      </c>
      <c r="AT84" s="3" t="s">
        <v>1259</v>
      </c>
      <c r="AU84" s="3" t="s">
        <v>1259</v>
      </c>
      <c r="AV84" s="3" t="s">
        <v>1259</v>
      </c>
      <c r="AW84" s="3" t="s">
        <v>1259</v>
      </c>
      <c r="AX84" s="3" t="s">
        <v>1259</v>
      </c>
      <c r="AY84" s="3" t="s">
        <v>1259</v>
      </c>
      <c r="AZ84" s="3" t="s">
        <v>1259</v>
      </c>
      <c r="BA84" s="3" t="s">
        <v>1259</v>
      </c>
      <c r="BB84" s="3" t="s">
        <v>1259</v>
      </c>
      <c r="BC84" s="3" t="s">
        <v>1259</v>
      </c>
      <c r="BD84" s="3" t="s">
        <v>1259</v>
      </c>
      <c r="BE84" s="3" t="s">
        <v>1259</v>
      </c>
      <c r="BF84" s="3" t="s">
        <v>1259</v>
      </c>
      <c r="BG84" s="3" t="s">
        <v>1259</v>
      </c>
      <c r="BH84" s="3" t="s">
        <v>1259</v>
      </c>
      <c r="BI84" s="119">
        <v>60.98</v>
      </c>
      <c r="BJ84" s="3" t="s">
        <v>1259</v>
      </c>
      <c r="BK84" s="3" t="s">
        <v>1259</v>
      </c>
      <c r="BL84" s="3" t="s">
        <v>1259</v>
      </c>
      <c r="BM84" s="3" t="s">
        <v>1259</v>
      </c>
      <c r="BN84" s="3" t="s">
        <v>1259</v>
      </c>
      <c r="BO84" s="3" t="s">
        <v>1259</v>
      </c>
      <c r="BP84" s="3" t="s">
        <v>1259</v>
      </c>
      <c r="BQ84" s="3" t="s">
        <v>1259</v>
      </c>
      <c r="BR84" s="3" t="s">
        <v>1259</v>
      </c>
      <c r="BS84" s="3" t="s">
        <v>1259</v>
      </c>
      <c r="BT84" s="3" t="s">
        <v>1259</v>
      </c>
      <c r="BU84" s="3" t="s">
        <v>1259</v>
      </c>
      <c r="BV84" s="3" t="s">
        <v>1259</v>
      </c>
      <c r="BW84" s="3" t="s">
        <v>1259</v>
      </c>
      <c r="BX84" s="3" t="s">
        <v>1259</v>
      </c>
      <c r="BY84" s="3" t="s">
        <v>1259</v>
      </c>
      <c r="BZ84" s="3" t="s">
        <v>1259</v>
      </c>
      <c r="CA84" s="3" t="s">
        <v>1259</v>
      </c>
      <c r="CB84" s="3" t="s">
        <v>1259</v>
      </c>
      <c r="CC84" s="3" t="s">
        <v>1259</v>
      </c>
      <c r="CD84" s="3" t="s">
        <v>1259</v>
      </c>
      <c r="CE84" s="3" t="s">
        <v>1259</v>
      </c>
      <c r="CF84" s="3" t="s">
        <v>1259</v>
      </c>
      <c r="CG84" s="3" t="s">
        <v>1259</v>
      </c>
      <c r="CH84" s="3" t="s">
        <v>1259</v>
      </c>
      <c r="CI84" s="3" t="s">
        <v>1259</v>
      </c>
      <c r="CJ84" s="3" t="s">
        <v>1259</v>
      </c>
      <c r="CK84" s="3" t="s">
        <v>1259</v>
      </c>
      <c r="CL84" s="3" t="s">
        <v>1259</v>
      </c>
      <c r="CM84" s="3" t="s">
        <v>1259</v>
      </c>
      <c r="CN84" s="3" t="s">
        <v>1259</v>
      </c>
      <c r="CO84" s="3" t="s">
        <v>1259</v>
      </c>
      <c r="CP84" s="3" t="s">
        <v>1259</v>
      </c>
      <c r="CQ84" s="3" t="s">
        <v>1259</v>
      </c>
      <c r="CR84" s="3" t="s">
        <v>1259</v>
      </c>
      <c r="CS84" s="3" t="s">
        <v>1259</v>
      </c>
      <c r="CT84" s="3" t="s">
        <v>1259</v>
      </c>
      <c r="CU84" s="3" t="s">
        <v>1259</v>
      </c>
      <c r="CV84" s="3" t="s">
        <v>1259</v>
      </c>
      <c r="CW84" s="3" t="s">
        <v>1259</v>
      </c>
      <c r="CX84" s="3" t="s">
        <v>1259</v>
      </c>
      <c r="CY84" s="3" t="s">
        <v>1259</v>
      </c>
      <c r="CZ84" s="3" t="s">
        <v>1259</v>
      </c>
      <c r="DA84" s="3" t="s">
        <v>1259</v>
      </c>
      <c r="DB84" s="3" t="s">
        <v>1259</v>
      </c>
      <c r="DC84" s="3" t="s">
        <v>1259</v>
      </c>
      <c r="DD84" s="3" t="s">
        <v>1259</v>
      </c>
      <c r="DE84" s="3" t="s">
        <v>1259</v>
      </c>
      <c r="DF84" s="3" t="s">
        <v>1259</v>
      </c>
      <c r="DG84" s="3" t="s">
        <v>1259</v>
      </c>
      <c r="DH84" s="3" t="s">
        <v>1259</v>
      </c>
      <c r="DI84" s="3" t="s">
        <v>1259</v>
      </c>
      <c r="DJ84" s="3" t="s">
        <v>1259</v>
      </c>
      <c r="DK84" s="3" t="s">
        <v>1259</v>
      </c>
      <c r="DL84" s="3" t="s">
        <v>1259</v>
      </c>
      <c r="DM84" s="3" t="s">
        <v>1259</v>
      </c>
      <c r="DN84" s="3" t="s">
        <v>1259</v>
      </c>
      <c r="DO84" s="3" t="s">
        <v>1259</v>
      </c>
      <c r="DP84" s="3" t="s">
        <v>1259</v>
      </c>
      <c r="DQ84" s="3" t="s">
        <v>1259</v>
      </c>
      <c r="DR84" s="3" t="s">
        <v>1259</v>
      </c>
      <c r="DS84" s="3" t="s">
        <v>1259</v>
      </c>
      <c r="DT84" s="3" t="s">
        <v>1259</v>
      </c>
      <c r="DU84" s="3" t="s">
        <v>1259</v>
      </c>
      <c r="DV84" s="3" t="s">
        <v>1259</v>
      </c>
      <c r="DW84" s="3" t="s">
        <v>1259</v>
      </c>
      <c r="DX84" s="3" t="s">
        <v>1259</v>
      </c>
      <c r="DY84" s="3" t="s">
        <v>1259</v>
      </c>
      <c r="DZ84" s="3" t="s">
        <v>1259</v>
      </c>
      <c r="EA84" s="3" t="s">
        <v>1259</v>
      </c>
      <c r="EB84" s="3" t="s">
        <v>1259</v>
      </c>
      <c r="EC84" s="3" t="s">
        <v>1259</v>
      </c>
      <c r="ED84" s="3" t="s">
        <v>1259</v>
      </c>
      <c r="EE84" s="3" t="s">
        <v>1259</v>
      </c>
      <c r="EF84" s="3" t="s">
        <v>1259</v>
      </c>
      <c r="EG84" s="3" t="s">
        <v>1259</v>
      </c>
      <c r="EH84" s="3" t="s">
        <v>1259</v>
      </c>
      <c r="EI84" s="3" t="s">
        <v>1259</v>
      </c>
      <c r="EJ84" s="3" t="s">
        <v>1259</v>
      </c>
      <c r="EK84" s="3" t="s">
        <v>1259</v>
      </c>
      <c r="EL84" s="3" t="s">
        <v>1259</v>
      </c>
      <c r="EM84" s="3" t="s">
        <v>1259</v>
      </c>
      <c r="EN84" s="3" t="s">
        <v>1259</v>
      </c>
      <c r="EO84" s="3" t="s">
        <v>1259</v>
      </c>
      <c r="EP84" s="204">
        <v>40.799999999999997</v>
      </c>
      <c r="EQ84" s="205">
        <v>68.900000000000006</v>
      </c>
      <c r="ER84" s="206">
        <v>45.2</v>
      </c>
      <c r="ES84" s="207">
        <v>75.5</v>
      </c>
      <c r="ET84" s="3" t="s">
        <v>1259</v>
      </c>
      <c r="EU84" s="3" t="s">
        <v>1259</v>
      </c>
      <c r="EV84" s="3" t="s">
        <v>1259</v>
      </c>
      <c r="EW84" s="3" t="s">
        <v>1259</v>
      </c>
      <c r="EX84" s="3" t="s">
        <v>1259</v>
      </c>
      <c r="EY84" s="3" t="s">
        <v>1259</v>
      </c>
      <c r="EZ84" s="3" t="s">
        <v>1259</v>
      </c>
      <c r="FA84" s="3" t="s">
        <v>1259</v>
      </c>
      <c r="FB84" s="3" t="s">
        <v>1259</v>
      </c>
      <c r="FC84" s="3" t="s">
        <v>1259</v>
      </c>
      <c r="FD84" s="3" t="s">
        <v>1259</v>
      </c>
      <c r="FE84" s="3" t="s">
        <v>1259</v>
      </c>
      <c r="FF84" s="3" t="s">
        <v>1259</v>
      </c>
      <c r="FG84" s="3" t="s">
        <v>1259</v>
      </c>
      <c r="FH84" s="3" t="s">
        <v>1259</v>
      </c>
      <c r="FI84" s="3" t="s">
        <v>1259</v>
      </c>
      <c r="FJ84" s="3" t="s">
        <v>1259</v>
      </c>
      <c r="FK84" s="3" t="s">
        <v>1259</v>
      </c>
      <c r="FL84" s="3" t="s">
        <v>1259</v>
      </c>
      <c r="FM84" s="3" t="s">
        <v>1259</v>
      </c>
      <c r="FN84" s="3" t="s">
        <v>1259</v>
      </c>
      <c r="FO84" s="3" t="s">
        <v>1259</v>
      </c>
      <c r="FP84" s="3" t="s">
        <v>1259</v>
      </c>
      <c r="FQ84" s="3" t="s">
        <v>1259</v>
      </c>
      <c r="FR84" s="3" t="s">
        <v>1259</v>
      </c>
      <c r="FS84" s="3" t="s">
        <v>1259</v>
      </c>
      <c r="FT84" s="3" t="s">
        <v>1259</v>
      </c>
      <c r="FU84" s="3" t="s">
        <v>1259</v>
      </c>
      <c r="FV84" s="3" t="s">
        <v>1259</v>
      </c>
      <c r="FW84" s="3" t="s">
        <v>1259</v>
      </c>
      <c r="FX84" s="3" t="s">
        <v>1259</v>
      </c>
      <c r="FY84" s="3" t="s">
        <v>1259</v>
      </c>
      <c r="FZ84" s="3" t="s">
        <v>1259</v>
      </c>
      <c r="GA84" s="3" t="s">
        <v>1259</v>
      </c>
      <c r="GB84" s="3" t="s">
        <v>1259</v>
      </c>
      <c r="GC84" s="3" t="s">
        <v>1259</v>
      </c>
      <c r="GD84" s="3" t="s">
        <v>1259</v>
      </c>
      <c r="GE84" s="3" t="s">
        <v>1259</v>
      </c>
      <c r="GF84" s="3" t="s">
        <v>1259</v>
      </c>
      <c r="GG84" s="3" t="s">
        <v>1259</v>
      </c>
      <c r="GH84" s="3" t="s">
        <v>1259</v>
      </c>
      <c r="GI84" s="3" t="s">
        <v>1259</v>
      </c>
      <c r="GJ84" s="3" t="s">
        <v>1259</v>
      </c>
      <c r="GK84" s="3" t="s">
        <v>1259</v>
      </c>
      <c r="GL84" s="3" t="s">
        <v>1259</v>
      </c>
      <c r="GM84" s="3" t="s">
        <v>1259</v>
      </c>
      <c r="GN84" s="3" t="s">
        <v>1259</v>
      </c>
      <c r="GO84" s="3" t="s">
        <v>1259</v>
      </c>
      <c r="GP84" s="3" t="s">
        <v>1259</v>
      </c>
      <c r="GQ84" s="3" t="s">
        <v>1259</v>
      </c>
      <c r="GR84" s="3" t="s">
        <v>1259</v>
      </c>
      <c r="GS84" s="3" t="s">
        <v>1259</v>
      </c>
      <c r="GT84" s="3" t="s">
        <v>1259</v>
      </c>
      <c r="GU84" s="3" t="s">
        <v>1259</v>
      </c>
      <c r="GV84" s="3" t="s">
        <v>1259</v>
      </c>
      <c r="GW84" s="3" t="s">
        <v>1259</v>
      </c>
      <c r="GX84" s="3" t="s">
        <v>1259</v>
      </c>
      <c r="GY84" s="3" t="s">
        <v>1259</v>
      </c>
      <c r="GZ84" s="3" t="s">
        <v>1259</v>
      </c>
      <c r="HA84" s="3" t="s">
        <v>1259</v>
      </c>
      <c r="HB84" s="3" t="s">
        <v>1259</v>
      </c>
      <c r="HC84" s="3" t="s">
        <v>1259</v>
      </c>
      <c r="HD84" s="3" t="s">
        <v>1259</v>
      </c>
      <c r="HE84" s="3" t="s">
        <v>1259</v>
      </c>
      <c r="HF84" s="3" t="s">
        <v>1259</v>
      </c>
      <c r="HG84" s="3" t="s">
        <v>1259</v>
      </c>
      <c r="HH84" s="3" t="s">
        <v>1259</v>
      </c>
      <c r="HI84" s="3" t="s">
        <v>1259</v>
      </c>
      <c r="HJ84" s="3" t="s">
        <v>1259</v>
      </c>
      <c r="HK84" s="3" t="s">
        <v>1259</v>
      </c>
      <c r="HL84" s="3" t="s">
        <v>1259</v>
      </c>
      <c r="HM84" s="3" t="s">
        <v>1259</v>
      </c>
      <c r="HN84" s="3" t="s">
        <v>1259</v>
      </c>
      <c r="HO84" s="3" t="s">
        <v>1259</v>
      </c>
      <c r="HP84" s="282">
        <v>59.7</v>
      </c>
      <c r="HQ84" s="3" t="s">
        <v>1259</v>
      </c>
      <c r="HR84" s="3" t="s">
        <v>1259</v>
      </c>
      <c r="HS84" s="3" t="s">
        <v>1259</v>
      </c>
    </row>
    <row r="85" spans="1:227" x14ac:dyDescent="0.25">
      <c r="A85" s="4">
        <v>27575</v>
      </c>
      <c r="B85" s="3" t="s">
        <v>1259</v>
      </c>
      <c r="C85" s="3" t="s">
        <v>1259</v>
      </c>
      <c r="D85" s="3" t="s">
        <v>1259</v>
      </c>
      <c r="E85" s="3" t="s">
        <v>1259</v>
      </c>
      <c r="F85" s="3" t="s">
        <v>1259</v>
      </c>
      <c r="G85" s="3" t="s">
        <v>1259</v>
      </c>
      <c r="H85" s="3" t="s">
        <v>1259</v>
      </c>
      <c r="I85" s="3" t="s">
        <v>1259</v>
      </c>
      <c r="J85" s="3" t="s">
        <v>1259</v>
      </c>
      <c r="K85" s="3" t="s">
        <v>1259</v>
      </c>
      <c r="L85" s="3" t="s">
        <v>1259</v>
      </c>
      <c r="M85" s="3" t="s">
        <v>1259</v>
      </c>
      <c r="N85" s="3" t="s">
        <v>1259</v>
      </c>
      <c r="O85" s="3" t="s">
        <v>1259</v>
      </c>
      <c r="P85" s="3" t="s">
        <v>1259</v>
      </c>
      <c r="Q85" s="3" t="s">
        <v>1259</v>
      </c>
      <c r="R85" s="3" t="s">
        <v>1259</v>
      </c>
      <c r="S85" s="3" t="s">
        <v>1259</v>
      </c>
      <c r="T85" s="3" t="s">
        <v>1259</v>
      </c>
      <c r="U85" s="3" t="s">
        <v>1259</v>
      </c>
      <c r="V85" s="80">
        <v>17</v>
      </c>
      <c r="W85" s="3" t="s">
        <v>1259</v>
      </c>
      <c r="X85" s="3" t="s">
        <v>1259</v>
      </c>
      <c r="Y85" s="83">
        <v>15.92</v>
      </c>
      <c r="Z85" s="84">
        <v>19.89</v>
      </c>
      <c r="AA85" s="85">
        <v>14.64</v>
      </c>
      <c r="AB85" s="86">
        <v>19.690000000000001</v>
      </c>
      <c r="AC85" s="87">
        <v>13</v>
      </c>
      <c r="AD85" s="3" t="s">
        <v>1259</v>
      </c>
      <c r="AE85" s="89">
        <v>155.51</v>
      </c>
      <c r="AF85" s="90">
        <v>132.81</v>
      </c>
      <c r="AG85" s="91">
        <v>140.5</v>
      </c>
      <c r="AH85" s="92">
        <v>142.97</v>
      </c>
      <c r="AI85" s="93">
        <v>158.30000000000001</v>
      </c>
      <c r="AJ85" s="3" t="s">
        <v>1259</v>
      </c>
      <c r="AK85" s="3" t="s">
        <v>1259</v>
      </c>
      <c r="AL85" s="3" t="s">
        <v>1259</v>
      </c>
      <c r="AM85" s="3" t="s">
        <v>1259</v>
      </c>
      <c r="AN85" s="3" t="s">
        <v>1259</v>
      </c>
      <c r="AO85" s="3" t="s">
        <v>1259</v>
      </c>
      <c r="AP85" s="3" t="s">
        <v>1259</v>
      </c>
      <c r="AQ85" s="3" t="s">
        <v>1259</v>
      </c>
      <c r="AR85" s="3" t="s">
        <v>1259</v>
      </c>
      <c r="AS85" s="3" t="s">
        <v>1259</v>
      </c>
      <c r="AT85" s="3" t="s">
        <v>1259</v>
      </c>
      <c r="AU85" s="3" t="s">
        <v>1259</v>
      </c>
      <c r="AV85" s="3" t="s">
        <v>1259</v>
      </c>
      <c r="AW85" s="3" t="s">
        <v>1259</v>
      </c>
      <c r="AX85" s="3" t="s">
        <v>1259</v>
      </c>
      <c r="AY85" s="3" t="s">
        <v>1259</v>
      </c>
      <c r="AZ85" s="3" t="s">
        <v>1259</v>
      </c>
      <c r="BA85" s="3" t="s">
        <v>1259</v>
      </c>
      <c r="BB85" s="3" t="s">
        <v>1259</v>
      </c>
      <c r="BC85" s="3" t="s">
        <v>1259</v>
      </c>
      <c r="BD85" s="3" t="s">
        <v>1259</v>
      </c>
      <c r="BE85" s="3" t="s">
        <v>1259</v>
      </c>
      <c r="BF85" s="3" t="s">
        <v>1259</v>
      </c>
      <c r="BG85" s="3" t="s">
        <v>1259</v>
      </c>
      <c r="BH85" s="3" t="s">
        <v>1259</v>
      </c>
      <c r="BI85" s="119">
        <v>63.142000000000003</v>
      </c>
      <c r="BJ85" s="3" t="s">
        <v>1259</v>
      </c>
      <c r="BK85" s="3" t="s">
        <v>1259</v>
      </c>
      <c r="BL85" s="3" t="s">
        <v>1259</v>
      </c>
      <c r="BM85" s="3" t="s">
        <v>1259</v>
      </c>
      <c r="BN85" s="3" t="s">
        <v>1259</v>
      </c>
      <c r="BO85" s="3" t="s">
        <v>1259</v>
      </c>
      <c r="BP85" s="3" t="s">
        <v>1259</v>
      </c>
      <c r="BQ85" s="3" t="s">
        <v>1259</v>
      </c>
      <c r="BR85" s="3" t="s">
        <v>1259</v>
      </c>
      <c r="BS85" s="3" t="s">
        <v>1259</v>
      </c>
      <c r="BT85" s="3" t="s">
        <v>1259</v>
      </c>
      <c r="BU85" s="3" t="s">
        <v>1259</v>
      </c>
      <c r="BV85" s="3" t="s">
        <v>1259</v>
      </c>
      <c r="BW85" s="3" t="s">
        <v>1259</v>
      </c>
      <c r="BX85" s="3" t="s">
        <v>1259</v>
      </c>
      <c r="BY85" s="3" t="s">
        <v>1259</v>
      </c>
      <c r="BZ85" s="3" t="s">
        <v>1259</v>
      </c>
      <c r="CA85" s="3" t="s">
        <v>1259</v>
      </c>
      <c r="CB85" s="3" t="s">
        <v>1259</v>
      </c>
      <c r="CC85" s="3" t="s">
        <v>1259</v>
      </c>
      <c r="CD85" s="3" t="s">
        <v>1259</v>
      </c>
      <c r="CE85" s="3" t="s">
        <v>1259</v>
      </c>
      <c r="CF85" s="3" t="s">
        <v>1259</v>
      </c>
      <c r="CG85" s="3" t="s">
        <v>1259</v>
      </c>
      <c r="CH85" s="3" t="s">
        <v>1259</v>
      </c>
      <c r="CI85" s="3" t="s">
        <v>1259</v>
      </c>
      <c r="CJ85" s="3" t="s">
        <v>1259</v>
      </c>
      <c r="CK85" s="3" t="s">
        <v>1259</v>
      </c>
      <c r="CL85" s="3" t="s">
        <v>1259</v>
      </c>
      <c r="CM85" s="3" t="s">
        <v>1259</v>
      </c>
      <c r="CN85" s="3" t="s">
        <v>1259</v>
      </c>
      <c r="CO85" s="3" t="s">
        <v>1259</v>
      </c>
      <c r="CP85" s="3" t="s">
        <v>1259</v>
      </c>
      <c r="CQ85" s="3" t="s">
        <v>1259</v>
      </c>
      <c r="CR85" s="3" t="s">
        <v>1259</v>
      </c>
      <c r="CS85" s="3" t="s">
        <v>1259</v>
      </c>
      <c r="CT85" s="3" t="s">
        <v>1259</v>
      </c>
      <c r="CU85" s="3" t="s">
        <v>1259</v>
      </c>
      <c r="CV85" s="3" t="s">
        <v>1259</v>
      </c>
      <c r="CW85" s="3" t="s">
        <v>1259</v>
      </c>
      <c r="CX85" s="3" t="s">
        <v>1259</v>
      </c>
      <c r="CY85" s="3" t="s">
        <v>1259</v>
      </c>
      <c r="CZ85" s="3" t="s">
        <v>1259</v>
      </c>
      <c r="DA85" s="3" t="s">
        <v>1259</v>
      </c>
      <c r="DB85" s="3" t="s">
        <v>1259</v>
      </c>
      <c r="DC85" s="3" t="s">
        <v>1259</v>
      </c>
      <c r="DD85" s="3" t="s">
        <v>1259</v>
      </c>
      <c r="DE85" s="3" t="s">
        <v>1259</v>
      </c>
      <c r="DF85" s="3" t="s">
        <v>1259</v>
      </c>
      <c r="DG85" s="3" t="s">
        <v>1259</v>
      </c>
      <c r="DH85" s="3" t="s">
        <v>1259</v>
      </c>
      <c r="DI85" s="3" t="s">
        <v>1259</v>
      </c>
      <c r="DJ85" s="3" t="s">
        <v>1259</v>
      </c>
      <c r="DK85" s="3" t="s">
        <v>1259</v>
      </c>
      <c r="DL85" s="3" t="s">
        <v>1259</v>
      </c>
      <c r="DM85" s="3" t="s">
        <v>1259</v>
      </c>
      <c r="DN85" s="3" t="s">
        <v>1259</v>
      </c>
      <c r="DO85" s="3" t="s">
        <v>1259</v>
      </c>
      <c r="DP85" s="3" t="s">
        <v>1259</v>
      </c>
      <c r="DQ85" s="3" t="s">
        <v>1259</v>
      </c>
      <c r="DR85" s="3" t="s">
        <v>1259</v>
      </c>
      <c r="DS85" s="3" t="s">
        <v>1259</v>
      </c>
      <c r="DT85" s="3" t="s">
        <v>1259</v>
      </c>
      <c r="DU85" s="3" t="s">
        <v>1259</v>
      </c>
      <c r="DV85" s="3" t="s">
        <v>1259</v>
      </c>
      <c r="DW85" s="3" t="s">
        <v>1259</v>
      </c>
      <c r="DX85" s="3" t="s">
        <v>1259</v>
      </c>
      <c r="DY85" s="3" t="s">
        <v>1259</v>
      </c>
      <c r="DZ85" s="3" t="s">
        <v>1259</v>
      </c>
      <c r="EA85" s="3" t="s">
        <v>1259</v>
      </c>
      <c r="EB85" s="3" t="s">
        <v>1259</v>
      </c>
      <c r="EC85" s="3" t="s">
        <v>1259</v>
      </c>
      <c r="ED85" s="3" t="s">
        <v>1259</v>
      </c>
      <c r="EE85" s="3" t="s">
        <v>1259</v>
      </c>
      <c r="EF85" s="3" t="s">
        <v>1259</v>
      </c>
      <c r="EG85" s="3" t="s">
        <v>1259</v>
      </c>
      <c r="EH85" s="3" t="s">
        <v>1259</v>
      </c>
      <c r="EI85" s="3" t="s">
        <v>1259</v>
      </c>
      <c r="EJ85" s="3" t="s">
        <v>1259</v>
      </c>
      <c r="EK85" s="3" t="s">
        <v>1259</v>
      </c>
      <c r="EL85" s="3" t="s">
        <v>1259</v>
      </c>
      <c r="EM85" s="3" t="s">
        <v>1259</v>
      </c>
      <c r="EN85" s="3" t="s">
        <v>1259</v>
      </c>
      <c r="EO85" s="3" t="s">
        <v>1259</v>
      </c>
      <c r="EP85" s="3" t="s">
        <v>1259</v>
      </c>
      <c r="EQ85" s="3" t="s">
        <v>1259</v>
      </c>
      <c r="ER85" s="3" t="s">
        <v>1259</v>
      </c>
      <c r="ES85" s="3" t="s">
        <v>1259</v>
      </c>
      <c r="ET85" s="3" t="s">
        <v>1259</v>
      </c>
      <c r="EU85" s="3" t="s">
        <v>1259</v>
      </c>
      <c r="EV85" s="3" t="s">
        <v>1259</v>
      </c>
      <c r="EW85" s="3" t="s">
        <v>1259</v>
      </c>
      <c r="EX85" s="3" t="s">
        <v>1259</v>
      </c>
      <c r="EY85" s="3" t="s">
        <v>1259</v>
      </c>
      <c r="EZ85" s="3" t="s">
        <v>1259</v>
      </c>
      <c r="FA85" s="3" t="s">
        <v>1259</v>
      </c>
      <c r="FB85" s="3" t="s">
        <v>1259</v>
      </c>
      <c r="FC85" s="3" t="s">
        <v>1259</v>
      </c>
      <c r="FD85" s="3" t="s">
        <v>1259</v>
      </c>
      <c r="FE85" s="3" t="s">
        <v>1259</v>
      </c>
      <c r="FF85" s="3" t="s">
        <v>1259</v>
      </c>
      <c r="FG85" s="3" t="s">
        <v>1259</v>
      </c>
      <c r="FH85" s="3" t="s">
        <v>1259</v>
      </c>
      <c r="FI85" s="3" t="s">
        <v>1259</v>
      </c>
      <c r="FJ85" s="3" t="s">
        <v>1259</v>
      </c>
      <c r="FK85" s="3" t="s">
        <v>1259</v>
      </c>
      <c r="FL85" s="3" t="s">
        <v>1259</v>
      </c>
      <c r="FM85" s="3" t="s">
        <v>1259</v>
      </c>
      <c r="FN85" s="3" t="s">
        <v>1259</v>
      </c>
      <c r="FO85" s="3" t="s">
        <v>1259</v>
      </c>
      <c r="FP85" s="3" t="s">
        <v>1259</v>
      </c>
      <c r="FQ85" s="3" t="s">
        <v>1259</v>
      </c>
      <c r="FR85" s="3" t="s">
        <v>1259</v>
      </c>
      <c r="FS85" s="3" t="s">
        <v>1259</v>
      </c>
      <c r="FT85" s="3" t="s">
        <v>1259</v>
      </c>
      <c r="FU85" s="3" t="s">
        <v>1259</v>
      </c>
      <c r="FV85" s="3" t="s">
        <v>1259</v>
      </c>
      <c r="FW85" s="3" t="s">
        <v>1259</v>
      </c>
      <c r="FX85" s="3" t="s">
        <v>1259</v>
      </c>
      <c r="FY85" s="3" t="s">
        <v>1259</v>
      </c>
      <c r="FZ85" s="3" t="s">
        <v>1259</v>
      </c>
      <c r="GA85" s="3" t="s">
        <v>1259</v>
      </c>
      <c r="GB85" s="3" t="s">
        <v>1259</v>
      </c>
      <c r="GC85" s="3" t="s">
        <v>1259</v>
      </c>
      <c r="GD85" s="3" t="s">
        <v>1259</v>
      </c>
      <c r="GE85" s="3" t="s">
        <v>1259</v>
      </c>
      <c r="GF85" s="3" t="s">
        <v>1259</v>
      </c>
      <c r="GG85" s="3" t="s">
        <v>1259</v>
      </c>
      <c r="GH85" s="3" t="s">
        <v>1259</v>
      </c>
      <c r="GI85" s="3" t="s">
        <v>1259</v>
      </c>
      <c r="GJ85" s="3" t="s">
        <v>1259</v>
      </c>
      <c r="GK85" s="3" t="s">
        <v>1259</v>
      </c>
      <c r="GL85" s="3" t="s">
        <v>1259</v>
      </c>
      <c r="GM85" s="3" t="s">
        <v>1259</v>
      </c>
      <c r="GN85" s="3" t="s">
        <v>1259</v>
      </c>
      <c r="GO85" s="3" t="s">
        <v>1259</v>
      </c>
      <c r="GP85" s="3" t="s">
        <v>1259</v>
      </c>
      <c r="GQ85" s="3" t="s">
        <v>1259</v>
      </c>
      <c r="GR85" s="3" t="s">
        <v>1259</v>
      </c>
      <c r="GS85" s="3" t="s">
        <v>1259</v>
      </c>
      <c r="GT85" s="3" t="s">
        <v>1259</v>
      </c>
      <c r="GU85" s="3" t="s">
        <v>1259</v>
      </c>
      <c r="GV85" s="3" t="s">
        <v>1259</v>
      </c>
      <c r="GW85" s="3" t="s">
        <v>1259</v>
      </c>
      <c r="GX85" s="3" t="s">
        <v>1259</v>
      </c>
      <c r="GY85" s="3" t="s">
        <v>1259</v>
      </c>
      <c r="GZ85" s="3" t="s">
        <v>1259</v>
      </c>
      <c r="HA85" s="3" t="s">
        <v>1259</v>
      </c>
      <c r="HB85" s="3" t="s">
        <v>1259</v>
      </c>
      <c r="HC85" s="3" t="s">
        <v>1259</v>
      </c>
      <c r="HD85" s="3" t="s">
        <v>1259</v>
      </c>
      <c r="HE85" s="3" t="s">
        <v>1259</v>
      </c>
      <c r="HF85" s="3" t="s">
        <v>1259</v>
      </c>
      <c r="HG85" s="3" t="s">
        <v>1259</v>
      </c>
      <c r="HH85" s="3" t="s">
        <v>1259</v>
      </c>
      <c r="HI85" s="3" t="s">
        <v>1259</v>
      </c>
      <c r="HJ85" s="3" t="s">
        <v>1259</v>
      </c>
      <c r="HK85" s="3" t="s">
        <v>1259</v>
      </c>
      <c r="HL85" s="3" t="s">
        <v>1259</v>
      </c>
      <c r="HM85" s="3" t="s">
        <v>1259</v>
      </c>
      <c r="HN85" s="3" t="s">
        <v>1259</v>
      </c>
      <c r="HO85" s="3" t="s">
        <v>1259</v>
      </c>
      <c r="HP85" s="282">
        <v>61.1</v>
      </c>
      <c r="HQ85" s="3" t="s">
        <v>1259</v>
      </c>
      <c r="HR85" s="3" t="s">
        <v>1259</v>
      </c>
      <c r="HS85" s="3" t="s">
        <v>1259</v>
      </c>
    </row>
    <row r="86" spans="1:227" x14ac:dyDescent="0.25">
      <c r="A86" s="4">
        <v>27667</v>
      </c>
      <c r="B86" s="3" t="s">
        <v>1259</v>
      </c>
      <c r="C86" s="3" t="s">
        <v>1259</v>
      </c>
      <c r="D86" s="3" t="s">
        <v>1259</v>
      </c>
      <c r="E86" s="3" t="s">
        <v>1259</v>
      </c>
      <c r="F86" s="3" t="s">
        <v>1259</v>
      </c>
      <c r="G86" s="3" t="s">
        <v>1259</v>
      </c>
      <c r="H86" s="3" t="s">
        <v>1259</v>
      </c>
      <c r="I86" s="3" t="s">
        <v>1259</v>
      </c>
      <c r="J86" s="3" t="s">
        <v>1259</v>
      </c>
      <c r="K86" s="3" t="s">
        <v>1259</v>
      </c>
      <c r="L86" s="3" t="s">
        <v>1259</v>
      </c>
      <c r="M86" s="3" t="s">
        <v>1259</v>
      </c>
      <c r="N86" s="3" t="s">
        <v>1259</v>
      </c>
      <c r="O86" s="3" t="s">
        <v>1259</v>
      </c>
      <c r="P86" s="3" t="s">
        <v>1259</v>
      </c>
      <c r="Q86" s="3" t="s">
        <v>1259</v>
      </c>
      <c r="R86" s="3" t="s">
        <v>1259</v>
      </c>
      <c r="S86" s="3" t="s">
        <v>1259</v>
      </c>
      <c r="T86" s="3" t="s">
        <v>1259</v>
      </c>
      <c r="U86" s="3" t="s">
        <v>1259</v>
      </c>
      <c r="V86" s="80">
        <v>17.57</v>
      </c>
      <c r="W86" s="3" t="s">
        <v>1259</v>
      </c>
      <c r="X86" s="3" t="s">
        <v>1259</v>
      </c>
      <c r="Y86" s="83">
        <v>16.64</v>
      </c>
      <c r="Z86" s="84">
        <v>20.41</v>
      </c>
      <c r="AA86" s="85">
        <v>15.35</v>
      </c>
      <c r="AB86" s="86">
        <v>19.79</v>
      </c>
      <c r="AC86" s="87">
        <v>14</v>
      </c>
      <c r="AD86" s="3" t="s">
        <v>1259</v>
      </c>
      <c r="AE86" s="89">
        <v>155.44</v>
      </c>
      <c r="AF86" s="90">
        <v>129.94</v>
      </c>
      <c r="AG86" s="91">
        <v>146.43</v>
      </c>
      <c r="AH86" s="92">
        <v>123.12</v>
      </c>
      <c r="AI86" s="93">
        <v>154.4</v>
      </c>
      <c r="AJ86" s="3" t="s">
        <v>1259</v>
      </c>
      <c r="AK86" s="3" t="s">
        <v>1259</v>
      </c>
      <c r="AL86" s="3" t="s">
        <v>1259</v>
      </c>
      <c r="AM86" s="3" t="s">
        <v>1259</v>
      </c>
      <c r="AN86" s="3" t="s">
        <v>1259</v>
      </c>
      <c r="AO86" s="3" t="s">
        <v>1259</v>
      </c>
      <c r="AP86" s="3" t="s">
        <v>1259</v>
      </c>
      <c r="AQ86" s="3" t="s">
        <v>1259</v>
      </c>
      <c r="AR86" s="3" t="s">
        <v>1259</v>
      </c>
      <c r="AS86" s="3" t="s">
        <v>1259</v>
      </c>
      <c r="AT86" s="3" t="s">
        <v>1259</v>
      </c>
      <c r="AU86" s="3" t="s">
        <v>1259</v>
      </c>
      <c r="AV86" s="3" t="s">
        <v>1259</v>
      </c>
      <c r="AW86" s="3" t="s">
        <v>1259</v>
      </c>
      <c r="AX86" s="3" t="s">
        <v>1259</v>
      </c>
      <c r="AY86" s="3" t="s">
        <v>1259</v>
      </c>
      <c r="AZ86" s="3" t="s">
        <v>1259</v>
      </c>
      <c r="BA86" s="3" t="s">
        <v>1259</v>
      </c>
      <c r="BB86" s="3" t="s">
        <v>1259</v>
      </c>
      <c r="BC86" s="3" t="s">
        <v>1259</v>
      </c>
      <c r="BD86" s="3" t="s">
        <v>1259</v>
      </c>
      <c r="BE86" s="3" t="s">
        <v>1259</v>
      </c>
      <c r="BF86" s="3" t="s">
        <v>1259</v>
      </c>
      <c r="BG86" s="3" t="s">
        <v>1259</v>
      </c>
      <c r="BH86" s="3" t="s">
        <v>1259</v>
      </c>
      <c r="BI86" s="119">
        <v>66.075000000000003</v>
      </c>
      <c r="BJ86" s="3" t="s">
        <v>1259</v>
      </c>
      <c r="BK86" s="3" t="s">
        <v>1259</v>
      </c>
      <c r="BL86" s="3" t="s">
        <v>1259</v>
      </c>
      <c r="BM86" s="3" t="s">
        <v>1259</v>
      </c>
      <c r="BN86" s="3" t="s">
        <v>1259</v>
      </c>
      <c r="BO86" s="3" t="s">
        <v>1259</v>
      </c>
      <c r="BP86" s="3" t="s">
        <v>1259</v>
      </c>
      <c r="BQ86" s="3" t="s">
        <v>1259</v>
      </c>
      <c r="BR86" s="3" t="s">
        <v>1259</v>
      </c>
      <c r="BS86" s="3" t="s">
        <v>1259</v>
      </c>
      <c r="BT86" s="3" t="s">
        <v>1259</v>
      </c>
      <c r="BU86" s="3" t="s">
        <v>1259</v>
      </c>
      <c r="BV86" s="3" t="s">
        <v>1259</v>
      </c>
      <c r="BW86" s="3" t="s">
        <v>1259</v>
      </c>
      <c r="BX86" s="3" t="s">
        <v>1259</v>
      </c>
      <c r="BY86" s="3" t="s">
        <v>1259</v>
      </c>
      <c r="BZ86" s="3" t="s">
        <v>1259</v>
      </c>
      <c r="CA86" s="3" t="s">
        <v>1259</v>
      </c>
      <c r="CB86" s="3" t="s">
        <v>1259</v>
      </c>
      <c r="CC86" s="3" t="s">
        <v>1259</v>
      </c>
      <c r="CD86" s="3" t="s">
        <v>1259</v>
      </c>
      <c r="CE86" s="3" t="s">
        <v>1259</v>
      </c>
      <c r="CF86" s="3" t="s">
        <v>1259</v>
      </c>
      <c r="CG86" s="3" t="s">
        <v>1259</v>
      </c>
      <c r="CH86" s="3" t="s">
        <v>1259</v>
      </c>
      <c r="CI86" s="3" t="s">
        <v>1259</v>
      </c>
      <c r="CJ86" s="3" t="s">
        <v>1259</v>
      </c>
      <c r="CK86" s="3" t="s">
        <v>1259</v>
      </c>
      <c r="CL86" s="3" t="s">
        <v>1259</v>
      </c>
      <c r="CM86" s="3" t="s">
        <v>1259</v>
      </c>
      <c r="CN86" s="3" t="s">
        <v>1259</v>
      </c>
      <c r="CO86" s="3" t="s">
        <v>1259</v>
      </c>
      <c r="CP86" s="3" t="s">
        <v>1259</v>
      </c>
      <c r="CQ86" s="3" t="s">
        <v>1259</v>
      </c>
      <c r="CR86" s="3" t="s">
        <v>1259</v>
      </c>
      <c r="CS86" s="3" t="s">
        <v>1259</v>
      </c>
      <c r="CT86" s="3" t="s">
        <v>1259</v>
      </c>
      <c r="CU86" s="3" t="s">
        <v>1259</v>
      </c>
      <c r="CV86" s="3" t="s">
        <v>1259</v>
      </c>
      <c r="CW86" s="3" t="s">
        <v>1259</v>
      </c>
      <c r="CX86" s="3" t="s">
        <v>1259</v>
      </c>
      <c r="CY86" s="3" t="s">
        <v>1259</v>
      </c>
      <c r="CZ86" s="3" t="s">
        <v>1259</v>
      </c>
      <c r="DA86" s="3" t="s">
        <v>1259</v>
      </c>
      <c r="DB86" s="3" t="s">
        <v>1259</v>
      </c>
      <c r="DC86" s="3" t="s">
        <v>1259</v>
      </c>
      <c r="DD86" s="3" t="s">
        <v>1259</v>
      </c>
      <c r="DE86" s="3" t="s">
        <v>1259</v>
      </c>
      <c r="DF86" s="3" t="s">
        <v>1259</v>
      </c>
      <c r="DG86" s="3" t="s">
        <v>1259</v>
      </c>
      <c r="DH86" s="3" t="s">
        <v>1259</v>
      </c>
      <c r="DI86" s="3" t="s">
        <v>1259</v>
      </c>
      <c r="DJ86" s="3" t="s">
        <v>1259</v>
      </c>
      <c r="DK86" s="3" t="s">
        <v>1259</v>
      </c>
      <c r="DL86" s="3" t="s">
        <v>1259</v>
      </c>
      <c r="DM86" s="3" t="s">
        <v>1259</v>
      </c>
      <c r="DN86" s="3" t="s">
        <v>1259</v>
      </c>
      <c r="DO86" s="3" t="s">
        <v>1259</v>
      </c>
      <c r="DP86" s="3" t="s">
        <v>1259</v>
      </c>
      <c r="DQ86" s="3" t="s">
        <v>1259</v>
      </c>
      <c r="DR86" s="3" t="s">
        <v>1259</v>
      </c>
      <c r="DS86" s="3" t="s">
        <v>1259</v>
      </c>
      <c r="DT86" s="3" t="s">
        <v>1259</v>
      </c>
      <c r="DU86" s="3" t="s">
        <v>1259</v>
      </c>
      <c r="DV86" s="3" t="s">
        <v>1259</v>
      </c>
      <c r="DW86" s="3" t="s">
        <v>1259</v>
      </c>
      <c r="DX86" s="3" t="s">
        <v>1259</v>
      </c>
      <c r="DY86" s="3" t="s">
        <v>1259</v>
      </c>
      <c r="DZ86" s="3" t="s">
        <v>1259</v>
      </c>
      <c r="EA86" s="3" t="s">
        <v>1259</v>
      </c>
      <c r="EB86" s="3" t="s">
        <v>1259</v>
      </c>
      <c r="EC86" s="3" t="s">
        <v>1259</v>
      </c>
      <c r="ED86" s="3" t="s">
        <v>1259</v>
      </c>
      <c r="EE86" s="3" t="s">
        <v>1259</v>
      </c>
      <c r="EF86" s="3" t="s">
        <v>1259</v>
      </c>
      <c r="EG86" s="3" t="s">
        <v>1259</v>
      </c>
      <c r="EH86" s="3" t="s">
        <v>1259</v>
      </c>
      <c r="EI86" s="3" t="s">
        <v>1259</v>
      </c>
      <c r="EJ86" s="3" t="s">
        <v>1259</v>
      </c>
      <c r="EK86" s="3" t="s">
        <v>1259</v>
      </c>
      <c r="EL86" s="3" t="s">
        <v>1259</v>
      </c>
      <c r="EM86" s="3" t="s">
        <v>1259</v>
      </c>
      <c r="EN86" s="3" t="s">
        <v>1259</v>
      </c>
      <c r="EO86" s="3" t="s">
        <v>1259</v>
      </c>
      <c r="EP86" s="204">
        <v>41.2</v>
      </c>
      <c r="EQ86" s="205">
        <v>68.900000000000006</v>
      </c>
      <c r="ER86" s="206">
        <v>45.5</v>
      </c>
      <c r="ES86" s="207">
        <v>75.7</v>
      </c>
      <c r="ET86" s="3" t="s">
        <v>1259</v>
      </c>
      <c r="EU86" s="3" t="s">
        <v>1259</v>
      </c>
      <c r="EV86" s="3" t="s">
        <v>1259</v>
      </c>
      <c r="EW86" s="3" t="s">
        <v>1259</v>
      </c>
      <c r="EX86" s="3" t="s">
        <v>1259</v>
      </c>
      <c r="EY86" s="3" t="s">
        <v>1259</v>
      </c>
      <c r="EZ86" s="3" t="s">
        <v>1259</v>
      </c>
      <c r="FA86" s="3" t="s">
        <v>1259</v>
      </c>
      <c r="FB86" s="3" t="s">
        <v>1259</v>
      </c>
      <c r="FC86" s="3" t="s">
        <v>1259</v>
      </c>
      <c r="FD86" s="3" t="s">
        <v>1259</v>
      </c>
      <c r="FE86" s="3" t="s">
        <v>1259</v>
      </c>
      <c r="FF86" s="3" t="s">
        <v>1259</v>
      </c>
      <c r="FG86" s="3" t="s">
        <v>1259</v>
      </c>
      <c r="FH86" s="3" t="s">
        <v>1259</v>
      </c>
      <c r="FI86" s="3" t="s">
        <v>1259</v>
      </c>
      <c r="FJ86" s="3" t="s">
        <v>1259</v>
      </c>
      <c r="FK86" s="3" t="s">
        <v>1259</v>
      </c>
      <c r="FL86" s="3" t="s">
        <v>1259</v>
      </c>
      <c r="FM86" s="3" t="s">
        <v>1259</v>
      </c>
      <c r="FN86" s="3" t="s">
        <v>1259</v>
      </c>
      <c r="FO86" s="3" t="s">
        <v>1259</v>
      </c>
      <c r="FP86" s="3" t="s">
        <v>1259</v>
      </c>
      <c r="FQ86" s="3" t="s">
        <v>1259</v>
      </c>
      <c r="FR86" s="3" t="s">
        <v>1259</v>
      </c>
      <c r="FS86" s="3" t="s">
        <v>1259</v>
      </c>
      <c r="FT86" s="3" t="s">
        <v>1259</v>
      </c>
      <c r="FU86" s="3" t="s">
        <v>1259</v>
      </c>
      <c r="FV86" s="3" t="s">
        <v>1259</v>
      </c>
      <c r="FW86" s="3" t="s">
        <v>1259</v>
      </c>
      <c r="FX86" s="3" t="s">
        <v>1259</v>
      </c>
      <c r="FY86" s="3" t="s">
        <v>1259</v>
      </c>
      <c r="FZ86" s="3" t="s">
        <v>1259</v>
      </c>
      <c r="GA86" s="3" t="s">
        <v>1259</v>
      </c>
      <c r="GB86" s="3" t="s">
        <v>1259</v>
      </c>
      <c r="GC86" s="3" t="s">
        <v>1259</v>
      </c>
      <c r="GD86" s="3" t="s">
        <v>1259</v>
      </c>
      <c r="GE86" s="3" t="s">
        <v>1259</v>
      </c>
      <c r="GF86" s="3" t="s">
        <v>1259</v>
      </c>
      <c r="GG86" s="3" t="s">
        <v>1259</v>
      </c>
      <c r="GH86" s="3" t="s">
        <v>1259</v>
      </c>
      <c r="GI86" s="3" t="s">
        <v>1259</v>
      </c>
      <c r="GJ86" s="3" t="s">
        <v>1259</v>
      </c>
      <c r="GK86" s="3" t="s">
        <v>1259</v>
      </c>
      <c r="GL86" s="3" t="s">
        <v>1259</v>
      </c>
      <c r="GM86" s="3" t="s">
        <v>1259</v>
      </c>
      <c r="GN86" s="3" t="s">
        <v>1259</v>
      </c>
      <c r="GO86" s="3" t="s">
        <v>1259</v>
      </c>
      <c r="GP86" s="3" t="s">
        <v>1259</v>
      </c>
      <c r="GQ86" s="3" t="s">
        <v>1259</v>
      </c>
      <c r="GR86" s="3" t="s">
        <v>1259</v>
      </c>
      <c r="GS86" s="3" t="s">
        <v>1259</v>
      </c>
      <c r="GT86" s="3" t="s">
        <v>1259</v>
      </c>
      <c r="GU86" s="3" t="s">
        <v>1259</v>
      </c>
      <c r="GV86" s="3" t="s">
        <v>1259</v>
      </c>
      <c r="GW86" s="3" t="s">
        <v>1259</v>
      </c>
      <c r="GX86" s="3" t="s">
        <v>1259</v>
      </c>
      <c r="GY86" s="3" t="s">
        <v>1259</v>
      </c>
      <c r="GZ86" s="3" t="s">
        <v>1259</v>
      </c>
      <c r="HA86" s="3" t="s">
        <v>1259</v>
      </c>
      <c r="HB86" s="3" t="s">
        <v>1259</v>
      </c>
      <c r="HC86" s="3" t="s">
        <v>1259</v>
      </c>
      <c r="HD86" s="3" t="s">
        <v>1259</v>
      </c>
      <c r="HE86" s="3" t="s">
        <v>1259</v>
      </c>
      <c r="HF86" s="3" t="s">
        <v>1259</v>
      </c>
      <c r="HG86" s="3" t="s">
        <v>1259</v>
      </c>
      <c r="HH86" s="3" t="s">
        <v>1259</v>
      </c>
      <c r="HI86" s="3" t="s">
        <v>1259</v>
      </c>
      <c r="HJ86" s="3" t="s">
        <v>1259</v>
      </c>
      <c r="HK86" s="3" t="s">
        <v>1259</v>
      </c>
      <c r="HL86" s="3" t="s">
        <v>1259</v>
      </c>
      <c r="HM86" s="3" t="s">
        <v>1259</v>
      </c>
      <c r="HN86" s="3" t="s">
        <v>1259</v>
      </c>
      <c r="HO86" s="3" t="s">
        <v>1259</v>
      </c>
      <c r="HP86" s="282">
        <v>61.3</v>
      </c>
      <c r="HQ86" s="3" t="s">
        <v>1259</v>
      </c>
      <c r="HR86" s="3" t="s">
        <v>1259</v>
      </c>
      <c r="HS86" s="3" t="s">
        <v>1259</v>
      </c>
    </row>
    <row r="87" spans="1:227" x14ac:dyDescent="0.25">
      <c r="A87" s="4">
        <v>27759</v>
      </c>
      <c r="B87" s="3" t="s">
        <v>1259</v>
      </c>
      <c r="C87" s="3" t="s">
        <v>1259</v>
      </c>
      <c r="D87" s="3" t="s">
        <v>1259</v>
      </c>
      <c r="E87" s="3" t="s">
        <v>1259</v>
      </c>
      <c r="F87" s="3" t="s">
        <v>1259</v>
      </c>
      <c r="G87" s="3" t="s">
        <v>1259</v>
      </c>
      <c r="H87" s="3" t="s">
        <v>1259</v>
      </c>
      <c r="I87" s="3" t="s">
        <v>1259</v>
      </c>
      <c r="J87" s="3" t="s">
        <v>1259</v>
      </c>
      <c r="K87" s="3" t="s">
        <v>1259</v>
      </c>
      <c r="L87" s="3" t="s">
        <v>1259</v>
      </c>
      <c r="M87" s="3" t="s">
        <v>1259</v>
      </c>
      <c r="N87" s="3" t="s">
        <v>1259</v>
      </c>
      <c r="O87" s="3" t="s">
        <v>1259</v>
      </c>
      <c r="P87" s="3" t="s">
        <v>1259</v>
      </c>
      <c r="Q87" s="3" t="s">
        <v>1259</v>
      </c>
      <c r="R87" s="3" t="s">
        <v>1259</v>
      </c>
      <c r="S87" s="3" t="s">
        <v>1259</v>
      </c>
      <c r="T87" s="3" t="s">
        <v>1259</v>
      </c>
      <c r="U87" s="3" t="s">
        <v>1259</v>
      </c>
      <c r="V87" s="80">
        <v>18.23</v>
      </c>
      <c r="W87" s="3" t="s">
        <v>1259</v>
      </c>
      <c r="X87" s="3" t="s">
        <v>1259</v>
      </c>
      <c r="Y87" s="83">
        <v>17.37</v>
      </c>
      <c r="Z87" s="84">
        <v>22.03</v>
      </c>
      <c r="AA87" s="85">
        <v>15.9</v>
      </c>
      <c r="AB87" s="86">
        <v>20.23</v>
      </c>
      <c r="AC87" s="87">
        <v>14</v>
      </c>
      <c r="AD87" s="3" t="s">
        <v>1259</v>
      </c>
      <c r="AE87" s="89">
        <v>153.65</v>
      </c>
      <c r="AF87" s="90">
        <v>130.5</v>
      </c>
      <c r="AG87" s="91">
        <v>135.47</v>
      </c>
      <c r="AH87" s="92">
        <v>110.31</v>
      </c>
      <c r="AI87" s="93">
        <v>152.1</v>
      </c>
      <c r="AJ87" s="3" t="s">
        <v>1259</v>
      </c>
      <c r="AK87" s="3" t="s">
        <v>1259</v>
      </c>
      <c r="AL87" s="3" t="s">
        <v>1259</v>
      </c>
      <c r="AM87" s="3" t="s">
        <v>1259</v>
      </c>
      <c r="AN87" s="3" t="s">
        <v>1259</v>
      </c>
      <c r="AO87" s="3" t="s">
        <v>1259</v>
      </c>
      <c r="AP87" s="3" t="s">
        <v>1259</v>
      </c>
      <c r="AQ87" s="3" t="s">
        <v>1259</v>
      </c>
      <c r="AR87" s="3" t="s">
        <v>1259</v>
      </c>
      <c r="AS87" s="3" t="s">
        <v>1259</v>
      </c>
      <c r="AT87" s="3" t="s">
        <v>1259</v>
      </c>
      <c r="AU87" s="3" t="s">
        <v>1259</v>
      </c>
      <c r="AV87" s="3" t="s">
        <v>1259</v>
      </c>
      <c r="AW87" s="3" t="s">
        <v>1259</v>
      </c>
      <c r="AX87" s="3" t="s">
        <v>1259</v>
      </c>
      <c r="AY87" s="3" t="s">
        <v>1259</v>
      </c>
      <c r="AZ87" s="3" t="s">
        <v>1259</v>
      </c>
      <c r="BA87" s="3" t="s">
        <v>1259</v>
      </c>
      <c r="BB87" s="3" t="s">
        <v>1259</v>
      </c>
      <c r="BC87" s="3" t="s">
        <v>1259</v>
      </c>
      <c r="BD87" s="3" t="s">
        <v>1259</v>
      </c>
      <c r="BE87" s="3" t="s">
        <v>1259</v>
      </c>
      <c r="BF87" s="3" t="s">
        <v>1259</v>
      </c>
      <c r="BG87" s="3" t="s">
        <v>1259</v>
      </c>
      <c r="BH87" s="3" t="s">
        <v>1259</v>
      </c>
      <c r="BI87" s="119">
        <v>66.228999999999999</v>
      </c>
      <c r="BJ87" s="3" t="s">
        <v>1259</v>
      </c>
      <c r="BK87" s="3" t="s">
        <v>1259</v>
      </c>
      <c r="BL87" s="3" t="s">
        <v>1259</v>
      </c>
      <c r="BM87" s="3" t="s">
        <v>1259</v>
      </c>
      <c r="BN87" s="3" t="s">
        <v>1259</v>
      </c>
      <c r="BO87" s="3" t="s">
        <v>1259</v>
      </c>
      <c r="BP87" s="3" t="s">
        <v>1259</v>
      </c>
      <c r="BQ87" s="3" t="s">
        <v>1259</v>
      </c>
      <c r="BR87" s="3" t="s">
        <v>1259</v>
      </c>
      <c r="BS87" s="3" t="s">
        <v>1259</v>
      </c>
      <c r="BT87" s="3" t="s">
        <v>1259</v>
      </c>
      <c r="BU87" s="3" t="s">
        <v>1259</v>
      </c>
      <c r="BV87" s="3" t="s">
        <v>1259</v>
      </c>
      <c r="BW87" s="3" t="s">
        <v>1259</v>
      </c>
      <c r="BX87" s="3" t="s">
        <v>1259</v>
      </c>
      <c r="BY87" s="3" t="s">
        <v>1259</v>
      </c>
      <c r="BZ87" s="3" t="s">
        <v>1259</v>
      </c>
      <c r="CA87" s="3" t="s">
        <v>1259</v>
      </c>
      <c r="CB87" s="3" t="s">
        <v>1259</v>
      </c>
      <c r="CC87" s="3" t="s">
        <v>1259</v>
      </c>
      <c r="CD87" s="3" t="s">
        <v>1259</v>
      </c>
      <c r="CE87" s="3" t="s">
        <v>1259</v>
      </c>
      <c r="CF87" s="3" t="s">
        <v>1259</v>
      </c>
      <c r="CG87" s="3" t="s">
        <v>1259</v>
      </c>
      <c r="CH87" s="3" t="s">
        <v>1259</v>
      </c>
      <c r="CI87" s="3" t="s">
        <v>1259</v>
      </c>
      <c r="CJ87" s="3" t="s">
        <v>1259</v>
      </c>
      <c r="CK87" s="3" t="s">
        <v>1259</v>
      </c>
      <c r="CL87" s="3" t="s">
        <v>1259</v>
      </c>
      <c r="CM87" s="3" t="s">
        <v>1259</v>
      </c>
      <c r="CN87" s="3" t="s">
        <v>1259</v>
      </c>
      <c r="CO87" s="3" t="s">
        <v>1259</v>
      </c>
      <c r="CP87" s="3" t="s">
        <v>1259</v>
      </c>
      <c r="CQ87" s="3" t="s">
        <v>1259</v>
      </c>
      <c r="CR87" s="3" t="s">
        <v>1259</v>
      </c>
      <c r="CS87" s="3" t="s">
        <v>1259</v>
      </c>
      <c r="CT87" s="3" t="s">
        <v>1259</v>
      </c>
      <c r="CU87" s="3" t="s">
        <v>1259</v>
      </c>
      <c r="CV87" s="3" t="s">
        <v>1259</v>
      </c>
      <c r="CW87" s="3" t="s">
        <v>1259</v>
      </c>
      <c r="CX87" s="3" t="s">
        <v>1259</v>
      </c>
      <c r="CY87" s="3" t="s">
        <v>1259</v>
      </c>
      <c r="CZ87" s="3" t="s">
        <v>1259</v>
      </c>
      <c r="DA87" s="3" t="s">
        <v>1259</v>
      </c>
      <c r="DB87" s="3" t="s">
        <v>1259</v>
      </c>
      <c r="DC87" s="3" t="s">
        <v>1259</v>
      </c>
      <c r="DD87" s="3" t="s">
        <v>1259</v>
      </c>
      <c r="DE87" s="3" t="s">
        <v>1259</v>
      </c>
      <c r="DF87" s="3" t="s">
        <v>1259</v>
      </c>
      <c r="DG87" s="3" t="s">
        <v>1259</v>
      </c>
      <c r="DH87" s="3" t="s">
        <v>1259</v>
      </c>
      <c r="DI87" s="3" t="s">
        <v>1259</v>
      </c>
      <c r="DJ87" s="3" t="s">
        <v>1259</v>
      </c>
      <c r="DK87" s="3" t="s">
        <v>1259</v>
      </c>
      <c r="DL87" s="3" t="s">
        <v>1259</v>
      </c>
      <c r="DM87" s="3" t="s">
        <v>1259</v>
      </c>
      <c r="DN87" s="3" t="s">
        <v>1259</v>
      </c>
      <c r="DO87" s="3" t="s">
        <v>1259</v>
      </c>
      <c r="DP87" s="3" t="s">
        <v>1259</v>
      </c>
      <c r="DQ87" s="3" t="s">
        <v>1259</v>
      </c>
      <c r="DR87" s="3" t="s">
        <v>1259</v>
      </c>
      <c r="DS87" s="3" t="s">
        <v>1259</v>
      </c>
      <c r="DT87" s="3" t="s">
        <v>1259</v>
      </c>
      <c r="DU87" s="3" t="s">
        <v>1259</v>
      </c>
      <c r="DV87" s="3" t="s">
        <v>1259</v>
      </c>
      <c r="DW87" s="3" t="s">
        <v>1259</v>
      </c>
      <c r="DX87" s="3" t="s">
        <v>1259</v>
      </c>
      <c r="DY87" s="3" t="s">
        <v>1259</v>
      </c>
      <c r="DZ87" s="3" t="s">
        <v>1259</v>
      </c>
      <c r="EA87" s="3" t="s">
        <v>1259</v>
      </c>
      <c r="EB87" s="3" t="s">
        <v>1259</v>
      </c>
      <c r="EC87" s="3" t="s">
        <v>1259</v>
      </c>
      <c r="ED87" s="3" t="s">
        <v>1259</v>
      </c>
      <c r="EE87" s="3" t="s">
        <v>1259</v>
      </c>
      <c r="EF87" s="3" t="s">
        <v>1259</v>
      </c>
      <c r="EG87" s="3" t="s">
        <v>1259</v>
      </c>
      <c r="EH87" s="3" t="s">
        <v>1259</v>
      </c>
      <c r="EI87" s="3" t="s">
        <v>1259</v>
      </c>
      <c r="EJ87" s="3" t="s">
        <v>1259</v>
      </c>
      <c r="EK87" s="3" t="s">
        <v>1259</v>
      </c>
      <c r="EL87" s="3" t="s">
        <v>1259</v>
      </c>
      <c r="EM87" s="3" t="s">
        <v>1259</v>
      </c>
      <c r="EN87" s="3" t="s">
        <v>1259</v>
      </c>
      <c r="EO87" s="3" t="s">
        <v>1259</v>
      </c>
      <c r="EP87" s="3" t="s">
        <v>1259</v>
      </c>
      <c r="EQ87" s="3" t="s">
        <v>1259</v>
      </c>
      <c r="ER87" s="3" t="s">
        <v>1259</v>
      </c>
      <c r="ES87" s="3" t="s">
        <v>1259</v>
      </c>
      <c r="ET87" s="3" t="s">
        <v>1259</v>
      </c>
      <c r="EU87" s="3" t="s">
        <v>1259</v>
      </c>
      <c r="EV87" s="3" t="s">
        <v>1259</v>
      </c>
      <c r="EW87" s="3" t="s">
        <v>1259</v>
      </c>
      <c r="EX87" s="3" t="s">
        <v>1259</v>
      </c>
      <c r="EY87" s="3" t="s">
        <v>1259</v>
      </c>
      <c r="EZ87" s="3" t="s">
        <v>1259</v>
      </c>
      <c r="FA87" s="3" t="s">
        <v>1259</v>
      </c>
      <c r="FB87" s="3" t="s">
        <v>1259</v>
      </c>
      <c r="FC87" s="3" t="s">
        <v>1259</v>
      </c>
      <c r="FD87" s="3" t="s">
        <v>1259</v>
      </c>
      <c r="FE87" s="3" t="s">
        <v>1259</v>
      </c>
      <c r="FF87" s="3" t="s">
        <v>1259</v>
      </c>
      <c r="FG87" s="3" t="s">
        <v>1259</v>
      </c>
      <c r="FH87" s="3" t="s">
        <v>1259</v>
      </c>
      <c r="FI87" s="3" t="s">
        <v>1259</v>
      </c>
      <c r="FJ87" s="3" t="s">
        <v>1259</v>
      </c>
      <c r="FK87" s="3" t="s">
        <v>1259</v>
      </c>
      <c r="FL87" s="3" t="s">
        <v>1259</v>
      </c>
      <c r="FM87" s="3" t="s">
        <v>1259</v>
      </c>
      <c r="FN87" s="3" t="s">
        <v>1259</v>
      </c>
      <c r="FO87" s="3" t="s">
        <v>1259</v>
      </c>
      <c r="FP87" s="3" t="s">
        <v>1259</v>
      </c>
      <c r="FQ87" s="3" t="s">
        <v>1259</v>
      </c>
      <c r="FR87" s="3" t="s">
        <v>1259</v>
      </c>
      <c r="FS87" s="3" t="s">
        <v>1259</v>
      </c>
      <c r="FT87" s="3" t="s">
        <v>1259</v>
      </c>
      <c r="FU87" s="3" t="s">
        <v>1259</v>
      </c>
      <c r="FV87" s="3" t="s">
        <v>1259</v>
      </c>
      <c r="FW87" s="3" t="s">
        <v>1259</v>
      </c>
      <c r="FX87" s="3" t="s">
        <v>1259</v>
      </c>
      <c r="FY87" s="3" t="s">
        <v>1259</v>
      </c>
      <c r="FZ87" s="3" t="s">
        <v>1259</v>
      </c>
      <c r="GA87" s="3" t="s">
        <v>1259</v>
      </c>
      <c r="GB87" s="3" t="s">
        <v>1259</v>
      </c>
      <c r="GC87" s="3" t="s">
        <v>1259</v>
      </c>
      <c r="GD87" s="3" t="s">
        <v>1259</v>
      </c>
      <c r="GE87" s="3" t="s">
        <v>1259</v>
      </c>
      <c r="GF87" s="3" t="s">
        <v>1259</v>
      </c>
      <c r="GG87" s="3" t="s">
        <v>1259</v>
      </c>
      <c r="GH87" s="3" t="s">
        <v>1259</v>
      </c>
      <c r="GI87" s="3" t="s">
        <v>1259</v>
      </c>
      <c r="GJ87" s="3" t="s">
        <v>1259</v>
      </c>
      <c r="GK87" s="3" t="s">
        <v>1259</v>
      </c>
      <c r="GL87" s="3" t="s">
        <v>1259</v>
      </c>
      <c r="GM87" s="3" t="s">
        <v>1259</v>
      </c>
      <c r="GN87" s="3" t="s">
        <v>1259</v>
      </c>
      <c r="GO87" s="3" t="s">
        <v>1259</v>
      </c>
      <c r="GP87" s="3" t="s">
        <v>1259</v>
      </c>
      <c r="GQ87" s="3" t="s">
        <v>1259</v>
      </c>
      <c r="GR87" s="3" t="s">
        <v>1259</v>
      </c>
      <c r="GS87" s="3" t="s">
        <v>1259</v>
      </c>
      <c r="GT87" s="3" t="s">
        <v>1259</v>
      </c>
      <c r="GU87" s="3" t="s">
        <v>1259</v>
      </c>
      <c r="GV87" s="3" t="s">
        <v>1259</v>
      </c>
      <c r="GW87" s="3" t="s">
        <v>1259</v>
      </c>
      <c r="GX87" s="3" t="s">
        <v>1259</v>
      </c>
      <c r="GY87" s="3" t="s">
        <v>1259</v>
      </c>
      <c r="GZ87" s="3" t="s">
        <v>1259</v>
      </c>
      <c r="HA87" s="3" t="s">
        <v>1259</v>
      </c>
      <c r="HB87" s="3" t="s">
        <v>1259</v>
      </c>
      <c r="HC87" s="3" t="s">
        <v>1259</v>
      </c>
      <c r="HD87" s="3" t="s">
        <v>1259</v>
      </c>
      <c r="HE87" s="3" t="s">
        <v>1259</v>
      </c>
      <c r="HF87" s="3" t="s">
        <v>1259</v>
      </c>
      <c r="HG87" s="3" t="s">
        <v>1259</v>
      </c>
      <c r="HH87" s="3" t="s">
        <v>1259</v>
      </c>
      <c r="HI87" s="3" t="s">
        <v>1259</v>
      </c>
      <c r="HJ87" s="3" t="s">
        <v>1259</v>
      </c>
      <c r="HK87" s="3" t="s">
        <v>1259</v>
      </c>
      <c r="HL87" s="3" t="s">
        <v>1259</v>
      </c>
      <c r="HM87" s="3" t="s">
        <v>1259</v>
      </c>
      <c r="HN87" s="3" t="s">
        <v>1259</v>
      </c>
      <c r="HO87" s="281">
        <v>22.48</v>
      </c>
      <c r="HP87" s="282">
        <v>62.3</v>
      </c>
      <c r="HQ87" s="3" t="s">
        <v>1259</v>
      </c>
      <c r="HR87" s="3" t="s">
        <v>1259</v>
      </c>
      <c r="HS87" s="3" t="s">
        <v>1259</v>
      </c>
    </row>
    <row r="88" spans="1:227" x14ac:dyDescent="0.25">
      <c r="A88" s="4">
        <v>27850</v>
      </c>
      <c r="B88" s="3" t="s">
        <v>1259</v>
      </c>
      <c r="C88" s="3" t="s">
        <v>1259</v>
      </c>
      <c r="D88" s="3" t="s">
        <v>1259</v>
      </c>
      <c r="E88" s="3" t="s">
        <v>1259</v>
      </c>
      <c r="F88" s="3" t="s">
        <v>1259</v>
      </c>
      <c r="G88" s="3" t="s">
        <v>1259</v>
      </c>
      <c r="H88" s="3" t="s">
        <v>1259</v>
      </c>
      <c r="I88" s="3" t="s">
        <v>1259</v>
      </c>
      <c r="J88" s="3" t="s">
        <v>1259</v>
      </c>
      <c r="K88" s="3" t="s">
        <v>1259</v>
      </c>
      <c r="L88" s="3" t="s">
        <v>1259</v>
      </c>
      <c r="M88" s="3" t="s">
        <v>1259</v>
      </c>
      <c r="N88" s="3" t="s">
        <v>1259</v>
      </c>
      <c r="O88" s="3" t="s">
        <v>1259</v>
      </c>
      <c r="P88" s="3" t="s">
        <v>1259</v>
      </c>
      <c r="Q88" s="3" t="s">
        <v>1259</v>
      </c>
      <c r="R88" s="3" t="s">
        <v>1259</v>
      </c>
      <c r="S88" s="3" t="s">
        <v>1259</v>
      </c>
      <c r="T88" s="3" t="s">
        <v>1259</v>
      </c>
      <c r="U88" s="3" t="s">
        <v>1259</v>
      </c>
      <c r="V88" s="80">
        <v>19.8</v>
      </c>
      <c r="W88" s="3" t="s">
        <v>1259</v>
      </c>
      <c r="X88" s="3" t="s">
        <v>1259</v>
      </c>
      <c r="Y88" s="83">
        <v>19.05</v>
      </c>
      <c r="Z88" s="84">
        <v>23.28</v>
      </c>
      <c r="AA88" s="85">
        <v>17.559999999999999</v>
      </c>
      <c r="AB88" s="86">
        <v>21.49</v>
      </c>
      <c r="AC88" s="87">
        <v>16</v>
      </c>
      <c r="AD88" s="3" t="s">
        <v>1259</v>
      </c>
      <c r="AE88" s="89">
        <v>149.34</v>
      </c>
      <c r="AF88" s="90">
        <v>128.47999999999999</v>
      </c>
      <c r="AG88" s="91">
        <v>135.09</v>
      </c>
      <c r="AH88" s="92">
        <v>124.32</v>
      </c>
      <c r="AI88" s="93">
        <v>148.80000000000001</v>
      </c>
      <c r="AJ88" s="3" t="s">
        <v>1259</v>
      </c>
      <c r="AK88" s="3" t="s">
        <v>1259</v>
      </c>
      <c r="AL88" s="3" t="s">
        <v>1259</v>
      </c>
      <c r="AM88" s="3" t="s">
        <v>1259</v>
      </c>
      <c r="AN88" s="3" t="s">
        <v>1259</v>
      </c>
      <c r="AO88" s="3" t="s">
        <v>1259</v>
      </c>
      <c r="AP88" s="3" t="s">
        <v>1259</v>
      </c>
      <c r="AQ88" s="3" t="s">
        <v>1259</v>
      </c>
      <c r="AR88" s="3" t="s">
        <v>1259</v>
      </c>
      <c r="AS88" s="3" t="s">
        <v>1259</v>
      </c>
      <c r="AT88" s="3" t="s">
        <v>1259</v>
      </c>
      <c r="AU88" s="3" t="s">
        <v>1259</v>
      </c>
      <c r="AV88" s="3" t="s">
        <v>1259</v>
      </c>
      <c r="AW88" s="3" t="s">
        <v>1259</v>
      </c>
      <c r="AX88" s="3" t="s">
        <v>1259</v>
      </c>
      <c r="AY88" s="3" t="s">
        <v>1259</v>
      </c>
      <c r="AZ88" s="3" t="s">
        <v>1259</v>
      </c>
      <c r="BA88" s="3" t="s">
        <v>1259</v>
      </c>
      <c r="BB88" s="3" t="s">
        <v>1259</v>
      </c>
      <c r="BC88" s="3" t="s">
        <v>1259</v>
      </c>
      <c r="BD88" s="3" t="s">
        <v>1259</v>
      </c>
      <c r="BE88" s="3" t="s">
        <v>1259</v>
      </c>
      <c r="BF88" s="3" t="s">
        <v>1259</v>
      </c>
      <c r="BG88" s="3" t="s">
        <v>1259</v>
      </c>
      <c r="BH88" s="3" t="s">
        <v>1259</v>
      </c>
      <c r="BI88" s="119">
        <v>68.236000000000004</v>
      </c>
      <c r="BJ88" s="3" t="s">
        <v>1259</v>
      </c>
      <c r="BK88" s="3" t="s">
        <v>1259</v>
      </c>
      <c r="BL88" s="3" t="s">
        <v>1259</v>
      </c>
      <c r="BM88" s="3" t="s">
        <v>1259</v>
      </c>
      <c r="BN88" s="3" t="s">
        <v>1259</v>
      </c>
      <c r="BO88" s="3" t="s">
        <v>1259</v>
      </c>
      <c r="BP88" s="3" t="s">
        <v>1259</v>
      </c>
      <c r="BQ88" s="3" t="s">
        <v>1259</v>
      </c>
      <c r="BR88" s="3" t="s">
        <v>1259</v>
      </c>
      <c r="BS88" s="3" t="s">
        <v>1259</v>
      </c>
      <c r="BT88" s="3" t="s">
        <v>1259</v>
      </c>
      <c r="BU88" s="3" t="s">
        <v>1259</v>
      </c>
      <c r="BV88" s="3" t="s">
        <v>1259</v>
      </c>
      <c r="BW88" s="3" t="s">
        <v>1259</v>
      </c>
      <c r="BX88" s="3" t="s">
        <v>1259</v>
      </c>
      <c r="BY88" s="3" t="s">
        <v>1259</v>
      </c>
      <c r="BZ88" s="3" t="s">
        <v>1259</v>
      </c>
      <c r="CA88" s="3" t="s">
        <v>1259</v>
      </c>
      <c r="CB88" s="3" t="s">
        <v>1259</v>
      </c>
      <c r="CC88" s="3" t="s">
        <v>1259</v>
      </c>
      <c r="CD88" s="3" t="s">
        <v>1259</v>
      </c>
      <c r="CE88" s="3" t="s">
        <v>1259</v>
      </c>
      <c r="CF88" s="3" t="s">
        <v>1259</v>
      </c>
      <c r="CG88" s="3" t="s">
        <v>1259</v>
      </c>
      <c r="CH88" s="3" t="s">
        <v>1259</v>
      </c>
      <c r="CI88" s="3" t="s">
        <v>1259</v>
      </c>
      <c r="CJ88" s="3" t="s">
        <v>1259</v>
      </c>
      <c r="CK88" s="3" t="s">
        <v>1259</v>
      </c>
      <c r="CL88" s="3" t="s">
        <v>1259</v>
      </c>
      <c r="CM88" s="3" t="s">
        <v>1259</v>
      </c>
      <c r="CN88" s="3" t="s">
        <v>1259</v>
      </c>
      <c r="CO88" s="3" t="s">
        <v>1259</v>
      </c>
      <c r="CP88" s="3" t="s">
        <v>1259</v>
      </c>
      <c r="CQ88" s="3" t="s">
        <v>1259</v>
      </c>
      <c r="CR88" s="3" t="s">
        <v>1259</v>
      </c>
      <c r="CS88" s="3" t="s">
        <v>1259</v>
      </c>
      <c r="CT88" s="3" t="s">
        <v>1259</v>
      </c>
      <c r="CU88" s="3" t="s">
        <v>1259</v>
      </c>
      <c r="CV88" s="3" t="s">
        <v>1259</v>
      </c>
      <c r="CW88" s="3" t="s">
        <v>1259</v>
      </c>
      <c r="CX88" s="3" t="s">
        <v>1259</v>
      </c>
      <c r="CY88" s="3" t="s">
        <v>1259</v>
      </c>
      <c r="CZ88" s="3" t="s">
        <v>1259</v>
      </c>
      <c r="DA88" s="3" t="s">
        <v>1259</v>
      </c>
      <c r="DB88" s="3" t="s">
        <v>1259</v>
      </c>
      <c r="DC88" s="3" t="s">
        <v>1259</v>
      </c>
      <c r="DD88" s="3" t="s">
        <v>1259</v>
      </c>
      <c r="DE88" s="3" t="s">
        <v>1259</v>
      </c>
      <c r="DF88" s="3" t="s">
        <v>1259</v>
      </c>
      <c r="DG88" s="3" t="s">
        <v>1259</v>
      </c>
      <c r="DH88" s="3" t="s">
        <v>1259</v>
      </c>
      <c r="DI88" s="3" t="s">
        <v>1259</v>
      </c>
      <c r="DJ88" s="3" t="s">
        <v>1259</v>
      </c>
      <c r="DK88" s="3" t="s">
        <v>1259</v>
      </c>
      <c r="DL88" s="3" t="s">
        <v>1259</v>
      </c>
      <c r="DM88" s="3" t="s">
        <v>1259</v>
      </c>
      <c r="DN88" s="3" t="s">
        <v>1259</v>
      </c>
      <c r="DO88" s="3" t="s">
        <v>1259</v>
      </c>
      <c r="DP88" s="3" t="s">
        <v>1259</v>
      </c>
      <c r="DQ88" s="3" t="s">
        <v>1259</v>
      </c>
      <c r="DR88" s="3" t="s">
        <v>1259</v>
      </c>
      <c r="DS88" s="3" t="s">
        <v>1259</v>
      </c>
      <c r="DT88" s="3" t="s">
        <v>1259</v>
      </c>
      <c r="DU88" s="3" t="s">
        <v>1259</v>
      </c>
      <c r="DV88" s="3" t="s">
        <v>1259</v>
      </c>
      <c r="DW88" s="3" t="s">
        <v>1259</v>
      </c>
      <c r="DX88" s="3" t="s">
        <v>1259</v>
      </c>
      <c r="DY88" s="3" t="s">
        <v>1259</v>
      </c>
      <c r="DZ88" s="3" t="s">
        <v>1259</v>
      </c>
      <c r="EA88" s="3" t="s">
        <v>1259</v>
      </c>
      <c r="EB88" s="3" t="s">
        <v>1259</v>
      </c>
      <c r="EC88" s="3" t="s">
        <v>1259</v>
      </c>
      <c r="ED88" s="3" t="s">
        <v>1259</v>
      </c>
      <c r="EE88" s="3" t="s">
        <v>1259</v>
      </c>
      <c r="EF88" s="3" t="s">
        <v>1259</v>
      </c>
      <c r="EG88" s="3" t="s">
        <v>1259</v>
      </c>
      <c r="EH88" s="3" t="s">
        <v>1259</v>
      </c>
      <c r="EI88" s="3" t="s">
        <v>1259</v>
      </c>
      <c r="EJ88" s="3" t="s">
        <v>1259</v>
      </c>
      <c r="EK88" s="3" t="s">
        <v>1259</v>
      </c>
      <c r="EL88" s="3" t="s">
        <v>1259</v>
      </c>
      <c r="EM88" s="3" t="s">
        <v>1259</v>
      </c>
      <c r="EN88" s="3" t="s">
        <v>1259</v>
      </c>
      <c r="EO88" s="3" t="s">
        <v>1259</v>
      </c>
      <c r="EP88" s="204">
        <v>41.6</v>
      </c>
      <c r="EQ88" s="205">
        <v>69.099999999999994</v>
      </c>
      <c r="ER88" s="206">
        <v>45.9</v>
      </c>
      <c r="ES88" s="207">
        <v>76</v>
      </c>
      <c r="ET88" s="3" t="s">
        <v>1259</v>
      </c>
      <c r="EU88" s="3" t="s">
        <v>1259</v>
      </c>
      <c r="EV88" s="3" t="s">
        <v>1259</v>
      </c>
      <c r="EW88" s="3" t="s">
        <v>1259</v>
      </c>
      <c r="EX88" s="3" t="s">
        <v>1259</v>
      </c>
      <c r="EY88" s="3" t="s">
        <v>1259</v>
      </c>
      <c r="EZ88" s="3" t="s">
        <v>1259</v>
      </c>
      <c r="FA88" s="3" t="s">
        <v>1259</v>
      </c>
      <c r="FB88" s="3" t="s">
        <v>1259</v>
      </c>
      <c r="FC88" s="3" t="s">
        <v>1259</v>
      </c>
      <c r="FD88" s="3" t="s">
        <v>1259</v>
      </c>
      <c r="FE88" s="3" t="s">
        <v>1259</v>
      </c>
      <c r="FF88" s="3" t="s">
        <v>1259</v>
      </c>
      <c r="FG88" s="3" t="s">
        <v>1259</v>
      </c>
      <c r="FH88" s="3" t="s">
        <v>1259</v>
      </c>
      <c r="FI88" s="3" t="s">
        <v>1259</v>
      </c>
      <c r="FJ88" s="3" t="s">
        <v>1259</v>
      </c>
      <c r="FK88" s="3" t="s">
        <v>1259</v>
      </c>
      <c r="FL88" s="3" t="s">
        <v>1259</v>
      </c>
      <c r="FM88" s="3" t="s">
        <v>1259</v>
      </c>
      <c r="FN88" s="3" t="s">
        <v>1259</v>
      </c>
      <c r="FO88" s="3" t="s">
        <v>1259</v>
      </c>
      <c r="FP88" s="3" t="s">
        <v>1259</v>
      </c>
      <c r="FQ88" s="3" t="s">
        <v>1259</v>
      </c>
      <c r="FR88" s="3" t="s">
        <v>1259</v>
      </c>
      <c r="FS88" s="3" t="s">
        <v>1259</v>
      </c>
      <c r="FT88" s="3" t="s">
        <v>1259</v>
      </c>
      <c r="FU88" s="3" t="s">
        <v>1259</v>
      </c>
      <c r="FV88" s="3" t="s">
        <v>1259</v>
      </c>
      <c r="FW88" s="3" t="s">
        <v>1259</v>
      </c>
      <c r="FX88" s="3" t="s">
        <v>1259</v>
      </c>
      <c r="FY88" s="3" t="s">
        <v>1259</v>
      </c>
      <c r="FZ88" s="3" t="s">
        <v>1259</v>
      </c>
      <c r="GA88" s="3" t="s">
        <v>1259</v>
      </c>
      <c r="GB88" s="3" t="s">
        <v>1259</v>
      </c>
      <c r="GC88" s="3" t="s">
        <v>1259</v>
      </c>
      <c r="GD88" s="3" t="s">
        <v>1259</v>
      </c>
      <c r="GE88" s="3" t="s">
        <v>1259</v>
      </c>
      <c r="GF88" s="3" t="s">
        <v>1259</v>
      </c>
      <c r="GG88" s="3" t="s">
        <v>1259</v>
      </c>
      <c r="GH88" s="3" t="s">
        <v>1259</v>
      </c>
      <c r="GI88" s="3" t="s">
        <v>1259</v>
      </c>
      <c r="GJ88" s="3" t="s">
        <v>1259</v>
      </c>
      <c r="GK88" s="3" t="s">
        <v>1259</v>
      </c>
      <c r="GL88" s="3" t="s">
        <v>1259</v>
      </c>
      <c r="GM88" s="3" t="s">
        <v>1259</v>
      </c>
      <c r="GN88" s="3" t="s">
        <v>1259</v>
      </c>
      <c r="GO88" s="3" t="s">
        <v>1259</v>
      </c>
      <c r="GP88" s="3" t="s">
        <v>1259</v>
      </c>
      <c r="GQ88" s="3" t="s">
        <v>1259</v>
      </c>
      <c r="GR88" s="3" t="s">
        <v>1259</v>
      </c>
      <c r="GS88" s="3" t="s">
        <v>1259</v>
      </c>
      <c r="GT88" s="3" t="s">
        <v>1259</v>
      </c>
      <c r="GU88" s="3" t="s">
        <v>1259</v>
      </c>
      <c r="GV88" s="3" t="s">
        <v>1259</v>
      </c>
      <c r="GW88" s="3" t="s">
        <v>1259</v>
      </c>
      <c r="GX88" s="3" t="s">
        <v>1259</v>
      </c>
      <c r="GY88" s="3" t="s">
        <v>1259</v>
      </c>
      <c r="GZ88" s="3" t="s">
        <v>1259</v>
      </c>
      <c r="HA88" s="3" t="s">
        <v>1259</v>
      </c>
      <c r="HB88" s="3" t="s">
        <v>1259</v>
      </c>
      <c r="HC88" s="3" t="s">
        <v>1259</v>
      </c>
      <c r="HD88" s="3" t="s">
        <v>1259</v>
      </c>
      <c r="HE88" s="3" t="s">
        <v>1259</v>
      </c>
      <c r="HF88" s="3" t="s">
        <v>1259</v>
      </c>
      <c r="HG88" s="3" t="s">
        <v>1259</v>
      </c>
      <c r="HH88" s="3" t="s">
        <v>1259</v>
      </c>
      <c r="HI88" s="3" t="s">
        <v>1259</v>
      </c>
      <c r="HJ88" s="3" t="s">
        <v>1259</v>
      </c>
      <c r="HK88" s="3" t="s">
        <v>1259</v>
      </c>
      <c r="HL88" s="3" t="s">
        <v>1259</v>
      </c>
      <c r="HM88" s="3" t="s">
        <v>1259</v>
      </c>
      <c r="HN88" s="3" t="s">
        <v>1259</v>
      </c>
      <c r="HO88" s="281">
        <v>22.03</v>
      </c>
      <c r="HP88" s="282">
        <v>62.8</v>
      </c>
      <c r="HQ88" s="3" t="s">
        <v>1259</v>
      </c>
      <c r="HR88" s="3" t="s">
        <v>1259</v>
      </c>
      <c r="HS88" s="3" t="s">
        <v>1259</v>
      </c>
    </row>
    <row r="89" spans="1:227" x14ac:dyDescent="0.25">
      <c r="A89" s="4">
        <v>27941</v>
      </c>
      <c r="B89" s="3" t="s">
        <v>1259</v>
      </c>
      <c r="C89" s="3" t="s">
        <v>1259</v>
      </c>
      <c r="D89" s="3" t="s">
        <v>1259</v>
      </c>
      <c r="E89" s="3" t="s">
        <v>1259</v>
      </c>
      <c r="F89" s="3" t="s">
        <v>1259</v>
      </c>
      <c r="G89" s="3" t="s">
        <v>1259</v>
      </c>
      <c r="H89" s="3" t="s">
        <v>1259</v>
      </c>
      <c r="I89" s="3" t="s">
        <v>1259</v>
      </c>
      <c r="J89" s="3" t="s">
        <v>1259</v>
      </c>
      <c r="K89" s="3" t="s">
        <v>1259</v>
      </c>
      <c r="L89" s="3" t="s">
        <v>1259</v>
      </c>
      <c r="M89" s="3" t="s">
        <v>1259</v>
      </c>
      <c r="N89" s="3" t="s">
        <v>1259</v>
      </c>
      <c r="O89" s="3" t="s">
        <v>1259</v>
      </c>
      <c r="P89" s="3" t="s">
        <v>1259</v>
      </c>
      <c r="Q89" s="3" t="s">
        <v>1259</v>
      </c>
      <c r="R89" s="3" t="s">
        <v>1259</v>
      </c>
      <c r="S89" s="3" t="s">
        <v>1259</v>
      </c>
      <c r="T89" s="3" t="s">
        <v>1259</v>
      </c>
      <c r="U89" s="3" t="s">
        <v>1259</v>
      </c>
      <c r="V89" s="80">
        <v>20.420000000000002</v>
      </c>
      <c r="W89" s="3" t="s">
        <v>1259</v>
      </c>
      <c r="X89" s="3" t="s">
        <v>1259</v>
      </c>
      <c r="Y89" s="83">
        <v>19.52</v>
      </c>
      <c r="Z89" s="84">
        <v>22.61</v>
      </c>
      <c r="AA89" s="85">
        <v>18.149999999999999</v>
      </c>
      <c r="AB89" s="86">
        <v>22.47</v>
      </c>
      <c r="AC89" s="87">
        <v>16</v>
      </c>
      <c r="AD89" s="3" t="s">
        <v>1259</v>
      </c>
      <c r="AE89" s="89">
        <v>150.21</v>
      </c>
      <c r="AF89" s="90">
        <v>129.09</v>
      </c>
      <c r="AG89" s="91">
        <v>128.84</v>
      </c>
      <c r="AH89" s="92">
        <v>117.85</v>
      </c>
      <c r="AI89" s="93">
        <v>146.6</v>
      </c>
      <c r="AJ89" s="3" t="s">
        <v>1259</v>
      </c>
      <c r="AK89" s="3" t="s">
        <v>1259</v>
      </c>
      <c r="AL89" s="3" t="s">
        <v>1259</v>
      </c>
      <c r="AM89" s="3" t="s">
        <v>1259</v>
      </c>
      <c r="AN89" s="3" t="s">
        <v>1259</v>
      </c>
      <c r="AO89" s="3" t="s">
        <v>1259</v>
      </c>
      <c r="AP89" s="3" t="s">
        <v>1259</v>
      </c>
      <c r="AQ89" s="3" t="s">
        <v>1259</v>
      </c>
      <c r="AR89" s="3" t="s">
        <v>1259</v>
      </c>
      <c r="AS89" s="3" t="s">
        <v>1259</v>
      </c>
      <c r="AT89" s="3" t="s">
        <v>1259</v>
      </c>
      <c r="AU89" s="3" t="s">
        <v>1259</v>
      </c>
      <c r="AV89" s="3" t="s">
        <v>1259</v>
      </c>
      <c r="AW89" s="3" t="s">
        <v>1259</v>
      </c>
      <c r="AX89" s="3" t="s">
        <v>1259</v>
      </c>
      <c r="AY89" s="3" t="s">
        <v>1259</v>
      </c>
      <c r="AZ89" s="3" t="s">
        <v>1259</v>
      </c>
      <c r="BA89" s="3" t="s">
        <v>1259</v>
      </c>
      <c r="BB89" s="3" t="s">
        <v>1259</v>
      </c>
      <c r="BC89" s="3" t="s">
        <v>1259</v>
      </c>
      <c r="BD89" s="3" t="s">
        <v>1259</v>
      </c>
      <c r="BE89" s="3" t="s">
        <v>1259</v>
      </c>
      <c r="BF89" s="3" t="s">
        <v>1259</v>
      </c>
      <c r="BG89" s="3" t="s">
        <v>1259</v>
      </c>
      <c r="BH89" s="3" t="s">
        <v>1259</v>
      </c>
      <c r="BI89" s="119">
        <v>69.007999999999996</v>
      </c>
      <c r="BJ89" s="3" t="s">
        <v>1259</v>
      </c>
      <c r="BK89" s="3" t="s">
        <v>1259</v>
      </c>
      <c r="BL89" s="3" t="s">
        <v>1259</v>
      </c>
      <c r="BM89" s="3" t="s">
        <v>1259</v>
      </c>
      <c r="BN89" s="3" t="s">
        <v>1259</v>
      </c>
      <c r="BO89" s="3" t="s">
        <v>1259</v>
      </c>
      <c r="BP89" s="3" t="s">
        <v>1259</v>
      </c>
      <c r="BQ89" s="3" t="s">
        <v>1259</v>
      </c>
      <c r="BR89" s="3" t="s">
        <v>1259</v>
      </c>
      <c r="BS89" s="3" t="s">
        <v>1259</v>
      </c>
      <c r="BT89" s="3" t="s">
        <v>1259</v>
      </c>
      <c r="BU89" s="3" t="s">
        <v>1259</v>
      </c>
      <c r="BV89" s="3" t="s">
        <v>1259</v>
      </c>
      <c r="BW89" s="3" t="s">
        <v>1259</v>
      </c>
      <c r="BX89" s="3" t="s">
        <v>1259</v>
      </c>
      <c r="BY89" s="3" t="s">
        <v>1259</v>
      </c>
      <c r="BZ89" s="3" t="s">
        <v>1259</v>
      </c>
      <c r="CA89" s="3" t="s">
        <v>1259</v>
      </c>
      <c r="CB89" s="3" t="s">
        <v>1259</v>
      </c>
      <c r="CC89" s="3" t="s">
        <v>1259</v>
      </c>
      <c r="CD89" s="3" t="s">
        <v>1259</v>
      </c>
      <c r="CE89" s="3" t="s">
        <v>1259</v>
      </c>
      <c r="CF89" s="3" t="s">
        <v>1259</v>
      </c>
      <c r="CG89" s="3" t="s">
        <v>1259</v>
      </c>
      <c r="CH89" s="3" t="s">
        <v>1259</v>
      </c>
      <c r="CI89" s="3" t="s">
        <v>1259</v>
      </c>
      <c r="CJ89" s="3" t="s">
        <v>1259</v>
      </c>
      <c r="CK89" s="3" t="s">
        <v>1259</v>
      </c>
      <c r="CL89" s="3" t="s">
        <v>1259</v>
      </c>
      <c r="CM89" s="3" t="s">
        <v>1259</v>
      </c>
      <c r="CN89" s="3" t="s">
        <v>1259</v>
      </c>
      <c r="CO89" s="3" t="s">
        <v>1259</v>
      </c>
      <c r="CP89" s="3" t="s">
        <v>1259</v>
      </c>
      <c r="CQ89" s="3" t="s">
        <v>1259</v>
      </c>
      <c r="CR89" s="3" t="s">
        <v>1259</v>
      </c>
      <c r="CS89" s="3" t="s">
        <v>1259</v>
      </c>
      <c r="CT89" s="3" t="s">
        <v>1259</v>
      </c>
      <c r="CU89" s="3" t="s">
        <v>1259</v>
      </c>
      <c r="CV89" s="3" t="s">
        <v>1259</v>
      </c>
      <c r="CW89" s="3" t="s">
        <v>1259</v>
      </c>
      <c r="CX89" s="3" t="s">
        <v>1259</v>
      </c>
      <c r="CY89" s="3" t="s">
        <v>1259</v>
      </c>
      <c r="CZ89" s="3" t="s">
        <v>1259</v>
      </c>
      <c r="DA89" s="3" t="s">
        <v>1259</v>
      </c>
      <c r="DB89" s="3" t="s">
        <v>1259</v>
      </c>
      <c r="DC89" s="3" t="s">
        <v>1259</v>
      </c>
      <c r="DD89" s="3" t="s">
        <v>1259</v>
      </c>
      <c r="DE89" s="3" t="s">
        <v>1259</v>
      </c>
      <c r="DF89" s="3" t="s">
        <v>1259</v>
      </c>
      <c r="DG89" s="3" t="s">
        <v>1259</v>
      </c>
      <c r="DH89" s="3" t="s">
        <v>1259</v>
      </c>
      <c r="DI89" s="3" t="s">
        <v>1259</v>
      </c>
      <c r="DJ89" s="3" t="s">
        <v>1259</v>
      </c>
      <c r="DK89" s="3" t="s">
        <v>1259</v>
      </c>
      <c r="DL89" s="3" t="s">
        <v>1259</v>
      </c>
      <c r="DM89" s="3" t="s">
        <v>1259</v>
      </c>
      <c r="DN89" s="3" t="s">
        <v>1259</v>
      </c>
      <c r="DO89" s="3" t="s">
        <v>1259</v>
      </c>
      <c r="DP89" s="3" t="s">
        <v>1259</v>
      </c>
      <c r="DQ89" s="3" t="s">
        <v>1259</v>
      </c>
      <c r="DR89" s="3" t="s">
        <v>1259</v>
      </c>
      <c r="DS89" s="3" t="s">
        <v>1259</v>
      </c>
      <c r="DT89" s="3" t="s">
        <v>1259</v>
      </c>
      <c r="DU89" s="3" t="s">
        <v>1259</v>
      </c>
      <c r="DV89" s="3" t="s">
        <v>1259</v>
      </c>
      <c r="DW89" s="3" t="s">
        <v>1259</v>
      </c>
      <c r="DX89" s="3" t="s">
        <v>1259</v>
      </c>
      <c r="DY89" s="3" t="s">
        <v>1259</v>
      </c>
      <c r="DZ89" s="3" t="s">
        <v>1259</v>
      </c>
      <c r="EA89" s="3" t="s">
        <v>1259</v>
      </c>
      <c r="EB89" s="3" t="s">
        <v>1259</v>
      </c>
      <c r="EC89" s="3" t="s">
        <v>1259</v>
      </c>
      <c r="ED89" s="3" t="s">
        <v>1259</v>
      </c>
      <c r="EE89" s="3" t="s">
        <v>1259</v>
      </c>
      <c r="EF89" s="3" t="s">
        <v>1259</v>
      </c>
      <c r="EG89" s="3" t="s">
        <v>1259</v>
      </c>
      <c r="EH89" s="3" t="s">
        <v>1259</v>
      </c>
      <c r="EI89" s="3" t="s">
        <v>1259</v>
      </c>
      <c r="EJ89" s="3" t="s">
        <v>1259</v>
      </c>
      <c r="EK89" s="3" t="s">
        <v>1259</v>
      </c>
      <c r="EL89" s="3" t="s">
        <v>1259</v>
      </c>
      <c r="EM89" s="3" t="s">
        <v>1259</v>
      </c>
      <c r="EN89" s="3" t="s">
        <v>1259</v>
      </c>
      <c r="EO89" s="3" t="s">
        <v>1259</v>
      </c>
      <c r="EP89" s="3" t="s">
        <v>1259</v>
      </c>
      <c r="EQ89" s="3" t="s">
        <v>1259</v>
      </c>
      <c r="ER89" s="3" t="s">
        <v>1259</v>
      </c>
      <c r="ES89" s="3" t="s">
        <v>1259</v>
      </c>
      <c r="ET89" s="3" t="s">
        <v>1259</v>
      </c>
      <c r="EU89" s="3" t="s">
        <v>1259</v>
      </c>
      <c r="EV89" s="3" t="s">
        <v>1259</v>
      </c>
      <c r="EW89" s="3" t="s">
        <v>1259</v>
      </c>
      <c r="EX89" s="3" t="s">
        <v>1259</v>
      </c>
      <c r="EY89" s="3" t="s">
        <v>1259</v>
      </c>
      <c r="EZ89" s="3" t="s">
        <v>1259</v>
      </c>
      <c r="FA89" s="3" t="s">
        <v>1259</v>
      </c>
      <c r="FB89" s="3" t="s">
        <v>1259</v>
      </c>
      <c r="FC89" s="3" t="s">
        <v>1259</v>
      </c>
      <c r="FD89" s="3" t="s">
        <v>1259</v>
      </c>
      <c r="FE89" s="3" t="s">
        <v>1259</v>
      </c>
      <c r="FF89" s="3" t="s">
        <v>1259</v>
      </c>
      <c r="FG89" s="3" t="s">
        <v>1259</v>
      </c>
      <c r="FH89" s="3" t="s">
        <v>1259</v>
      </c>
      <c r="FI89" s="3" t="s">
        <v>1259</v>
      </c>
      <c r="FJ89" s="3" t="s">
        <v>1259</v>
      </c>
      <c r="FK89" s="3" t="s">
        <v>1259</v>
      </c>
      <c r="FL89" s="3" t="s">
        <v>1259</v>
      </c>
      <c r="FM89" s="3" t="s">
        <v>1259</v>
      </c>
      <c r="FN89" s="3" t="s">
        <v>1259</v>
      </c>
      <c r="FO89" s="3" t="s">
        <v>1259</v>
      </c>
      <c r="FP89" s="3" t="s">
        <v>1259</v>
      </c>
      <c r="FQ89" s="3" t="s">
        <v>1259</v>
      </c>
      <c r="FR89" s="3" t="s">
        <v>1259</v>
      </c>
      <c r="FS89" s="3" t="s">
        <v>1259</v>
      </c>
      <c r="FT89" s="3" t="s">
        <v>1259</v>
      </c>
      <c r="FU89" s="3" t="s">
        <v>1259</v>
      </c>
      <c r="FV89" s="3" t="s">
        <v>1259</v>
      </c>
      <c r="FW89" s="3" t="s">
        <v>1259</v>
      </c>
      <c r="FX89" s="3" t="s">
        <v>1259</v>
      </c>
      <c r="FY89" s="3" t="s">
        <v>1259</v>
      </c>
      <c r="FZ89" s="3" t="s">
        <v>1259</v>
      </c>
      <c r="GA89" s="3" t="s">
        <v>1259</v>
      </c>
      <c r="GB89" s="3" t="s">
        <v>1259</v>
      </c>
      <c r="GC89" s="3" t="s">
        <v>1259</v>
      </c>
      <c r="GD89" s="3" t="s">
        <v>1259</v>
      </c>
      <c r="GE89" s="3" t="s">
        <v>1259</v>
      </c>
      <c r="GF89" s="3" t="s">
        <v>1259</v>
      </c>
      <c r="GG89" s="3" t="s">
        <v>1259</v>
      </c>
      <c r="GH89" s="3" t="s">
        <v>1259</v>
      </c>
      <c r="GI89" s="3" t="s">
        <v>1259</v>
      </c>
      <c r="GJ89" s="3" t="s">
        <v>1259</v>
      </c>
      <c r="GK89" s="3" t="s">
        <v>1259</v>
      </c>
      <c r="GL89" s="3" t="s">
        <v>1259</v>
      </c>
      <c r="GM89" s="3" t="s">
        <v>1259</v>
      </c>
      <c r="GN89" s="3" t="s">
        <v>1259</v>
      </c>
      <c r="GO89" s="3" t="s">
        <v>1259</v>
      </c>
      <c r="GP89" s="3" t="s">
        <v>1259</v>
      </c>
      <c r="GQ89" s="3" t="s">
        <v>1259</v>
      </c>
      <c r="GR89" s="3" t="s">
        <v>1259</v>
      </c>
      <c r="GS89" s="3" t="s">
        <v>1259</v>
      </c>
      <c r="GT89" s="3" t="s">
        <v>1259</v>
      </c>
      <c r="GU89" s="3" t="s">
        <v>1259</v>
      </c>
      <c r="GV89" s="3" t="s">
        <v>1259</v>
      </c>
      <c r="GW89" s="3" t="s">
        <v>1259</v>
      </c>
      <c r="GX89" s="3" t="s">
        <v>1259</v>
      </c>
      <c r="GY89" s="3" t="s">
        <v>1259</v>
      </c>
      <c r="GZ89" s="3" t="s">
        <v>1259</v>
      </c>
      <c r="HA89" s="3" t="s">
        <v>1259</v>
      </c>
      <c r="HB89" s="3" t="s">
        <v>1259</v>
      </c>
      <c r="HC89" s="3" t="s">
        <v>1259</v>
      </c>
      <c r="HD89" s="3" t="s">
        <v>1259</v>
      </c>
      <c r="HE89" s="3" t="s">
        <v>1259</v>
      </c>
      <c r="HF89" s="3" t="s">
        <v>1259</v>
      </c>
      <c r="HG89" s="3" t="s">
        <v>1259</v>
      </c>
      <c r="HH89" s="3" t="s">
        <v>1259</v>
      </c>
      <c r="HI89" s="3" t="s">
        <v>1259</v>
      </c>
      <c r="HJ89" s="3" t="s">
        <v>1259</v>
      </c>
      <c r="HK89" s="3" t="s">
        <v>1259</v>
      </c>
      <c r="HL89" s="3" t="s">
        <v>1259</v>
      </c>
      <c r="HM89" s="3" t="s">
        <v>1259</v>
      </c>
      <c r="HN89" s="3" t="s">
        <v>1259</v>
      </c>
      <c r="HO89" s="281">
        <v>22.07</v>
      </c>
      <c r="HP89" s="282">
        <v>65.5</v>
      </c>
      <c r="HQ89" s="3" t="s">
        <v>1259</v>
      </c>
      <c r="HR89" s="3" t="s">
        <v>1259</v>
      </c>
      <c r="HS89" s="3" t="s">
        <v>1259</v>
      </c>
    </row>
    <row r="90" spans="1:227" x14ac:dyDescent="0.25">
      <c r="A90" s="4">
        <v>28033</v>
      </c>
      <c r="B90" s="3" t="s">
        <v>1259</v>
      </c>
      <c r="C90" s="3" t="s">
        <v>1259</v>
      </c>
      <c r="D90" s="3" t="s">
        <v>1259</v>
      </c>
      <c r="E90" s="3" t="s">
        <v>1259</v>
      </c>
      <c r="F90" s="3" t="s">
        <v>1259</v>
      </c>
      <c r="G90" s="3" t="s">
        <v>1259</v>
      </c>
      <c r="H90" s="3" t="s">
        <v>1259</v>
      </c>
      <c r="I90" s="3" t="s">
        <v>1259</v>
      </c>
      <c r="J90" s="3" t="s">
        <v>1259</v>
      </c>
      <c r="K90" s="3" t="s">
        <v>1259</v>
      </c>
      <c r="L90" s="3" t="s">
        <v>1259</v>
      </c>
      <c r="M90" s="3" t="s">
        <v>1259</v>
      </c>
      <c r="N90" s="3" t="s">
        <v>1259</v>
      </c>
      <c r="O90" s="3" t="s">
        <v>1259</v>
      </c>
      <c r="P90" s="3" t="s">
        <v>1259</v>
      </c>
      <c r="Q90" s="3" t="s">
        <v>1259</v>
      </c>
      <c r="R90" s="3" t="s">
        <v>1259</v>
      </c>
      <c r="S90" s="3" t="s">
        <v>1259</v>
      </c>
      <c r="T90" s="3" t="s">
        <v>1259</v>
      </c>
      <c r="U90" s="3" t="s">
        <v>1259</v>
      </c>
      <c r="V90" s="80">
        <v>21.41</v>
      </c>
      <c r="W90" s="3" t="s">
        <v>1259</v>
      </c>
      <c r="X90" s="3" t="s">
        <v>1259</v>
      </c>
      <c r="Y90" s="83">
        <v>20.73</v>
      </c>
      <c r="Z90" s="84">
        <v>24.67</v>
      </c>
      <c r="AA90" s="85">
        <v>19.18</v>
      </c>
      <c r="AB90" s="86">
        <v>22.89</v>
      </c>
      <c r="AC90" s="87">
        <v>17</v>
      </c>
      <c r="AD90" s="3" t="s">
        <v>1259</v>
      </c>
      <c r="AE90" s="89">
        <v>146.4</v>
      </c>
      <c r="AF90" s="90">
        <v>130</v>
      </c>
      <c r="AG90" s="91">
        <v>129.33000000000001</v>
      </c>
      <c r="AH90" s="92">
        <v>132.61000000000001</v>
      </c>
      <c r="AI90" s="93">
        <v>144.30000000000001</v>
      </c>
      <c r="AJ90" s="3" t="s">
        <v>1259</v>
      </c>
      <c r="AK90" s="3" t="s">
        <v>1259</v>
      </c>
      <c r="AL90" s="3" t="s">
        <v>1259</v>
      </c>
      <c r="AM90" s="3" t="s">
        <v>1259</v>
      </c>
      <c r="AN90" s="3" t="s">
        <v>1259</v>
      </c>
      <c r="AO90" s="3" t="s">
        <v>1259</v>
      </c>
      <c r="AP90" s="3" t="s">
        <v>1259</v>
      </c>
      <c r="AQ90" s="3" t="s">
        <v>1259</v>
      </c>
      <c r="AR90" s="3" t="s">
        <v>1259</v>
      </c>
      <c r="AS90" s="3" t="s">
        <v>1259</v>
      </c>
      <c r="AT90" s="3" t="s">
        <v>1259</v>
      </c>
      <c r="AU90" s="3" t="s">
        <v>1259</v>
      </c>
      <c r="AV90" s="3" t="s">
        <v>1259</v>
      </c>
      <c r="AW90" s="3" t="s">
        <v>1259</v>
      </c>
      <c r="AX90" s="3" t="s">
        <v>1259</v>
      </c>
      <c r="AY90" s="3" t="s">
        <v>1259</v>
      </c>
      <c r="AZ90" s="3" t="s">
        <v>1259</v>
      </c>
      <c r="BA90" s="3" t="s">
        <v>1259</v>
      </c>
      <c r="BB90" s="3" t="s">
        <v>1259</v>
      </c>
      <c r="BC90" s="3" t="s">
        <v>1259</v>
      </c>
      <c r="BD90" s="3" t="s">
        <v>1259</v>
      </c>
      <c r="BE90" s="3" t="s">
        <v>1259</v>
      </c>
      <c r="BF90" s="3" t="s">
        <v>1259</v>
      </c>
      <c r="BG90" s="3" t="s">
        <v>1259</v>
      </c>
      <c r="BH90" s="3" t="s">
        <v>1259</v>
      </c>
      <c r="BI90" s="119">
        <v>70.397999999999996</v>
      </c>
      <c r="BJ90" s="3" t="s">
        <v>1259</v>
      </c>
      <c r="BK90" s="3" t="s">
        <v>1259</v>
      </c>
      <c r="BL90" s="3" t="s">
        <v>1259</v>
      </c>
      <c r="BM90" s="3" t="s">
        <v>1259</v>
      </c>
      <c r="BN90" s="3" t="s">
        <v>1259</v>
      </c>
      <c r="BO90" s="3" t="s">
        <v>1259</v>
      </c>
      <c r="BP90" s="3" t="s">
        <v>1259</v>
      </c>
      <c r="BQ90" s="3" t="s">
        <v>1259</v>
      </c>
      <c r="BR90" s="3" t="s">
        <v>1259</v>
      </c>
      <c r="BS90" s="3" t="s">
        <v>1259</v>
      </c>
      <c r="BT90" s="3" t="s">
        <v>1259</v>
      </c>
      <c r="BU90" s="3" t="s">
        <v>1259</v>
      </c>
      <c r="BV90" s="3" t="s">
        <v>1259</v>
      </c>
      <c r="BW90" s="3" t="s">
        <v>1259</v>
      </c>
      <c r="BX90" s="3" t="s">
        <v>1259</v>
      </c>
      <c r="BY90" s="3" t="s">
        <v>1259</v>
      </c>
      <c r="BZ90" s="3" t="s">
        <v>1259</v>
      </c>
      <c r="CA90" s="3" t="s">
        <v>1259</v>
      </c>
      <c r="CB90" s="3" t="s">
        <v>1259</v>
      </c>
      <c r="CC90" s="3" t="s">
        <v>1259</v>
      </c>
      <c r="CD90" s="3" t="s">
        <v>1259</v>
      </c>
      <c r="CE90" s="3" t="s">
        <v>1259</v>
      </c>
      <c r="CF90" s="3" t="s">
        <v>1259</v>
      </c>
      <c r="CG90" s="3" t="s">
        <v>1259</v>
      </c>
      <c r="CH90" s="3" t="s">
        <v>1259</v>
      </c>
      <c r="CI90" s="3" t="s">
        <v>1259</v>
      </c>
      <c r="CJ90" s="3" t="s">
        <v>1259</v>
      </c>
      <c r="CK90" s="3" t="s">
        <v>1259</v>
      </c>
      <c r="CL90" s="3" t="s">
        <v>1259</v>
      </c>
      <c r="CM90" s="3" t="s">
        <v>1259</v>
      </c>
      <c r="CN90" s="3" t="s">
        <v>1259</v>
      </c>
      <c r="CO90" s="3" t="s">
        <v>1259</v>
      </c>
      <c r="CP90" s="3" t="s">
        <v>1259</v>
      </c>
      <c r="CQ90" s="3" t="s">
        <v>1259</v>
      </c>
      <c r="CR90" s="3" t="s">
        <v>1259</v>
      </c>
      <c r="CS90" s="3" t="s">
        <v>1259</v>
      </c>
      <c r="CT90" s="3" t="s">
        <v>1259</v>
      </c>
      <c r="CU90" s="3" t="s">
        <v>1259</v>
      </c>
      <c r="CV90" s="3" t="s">
        <v>1259</v>
      </c>
      <c r="CW90" s="3" t="s">
        <v>1259</v>
      </c>
      <c r="CX90" s="3" t="s">
        <v>1259</v>
      </c>
      <c r="CY90" s="3" t="s">
        <v>1259</v>
      </c>
      <c r="CZ90" s="3" t="s">
        <v>1259</v>
      </c>
      <c r="DA90" s="3" t="s">
        <v>1259</v>
      </c>
      <c r="DB90" s="3" t="s">
        <v>1259</v>
      </c>
      <c r="DC90" s="3" t="s">
        <v>1259</v>
      </c>
      <c r="DD90" s="3" t="s">
        <v>1259</v>
      </c>
      <c r="DE90" s="3" t="s">
        <v>1259</v>
      </c>
      <c r="DF90" s="3" t="s">
        <v>1259</v>
      </c>
      <c r="DG90" s="3" t="s">
        <v>1259</v>
      </c>
      <c r="DH90" s="3" t="s">
        <v>1259</v>
      </c>
      <c r="DI90" s="3" t="s">
        <v>1259</v>
      </c>
      <c r="DJ90" s="3" t="s">
        <v>1259</v>
      </c>
      <c r="DK90" s="3" t="s">
        <v>1259</v>
      </c>
      <c r="DL90" s="3" t="s">
        <v>1259</v>
      </c>
      <c r="DM90" s="3" t="s">
        <v>1259</v>
      </c>
      <c r="DN90" s="3" t="s">
        <v>1259</v>
      </c>
      <c r="DO90" s="3" t="s">
        <v>1259</v>
      </c>
      <c r="DP90" s="3" t="s">
        <v>1259</v>
      </c>
      <c r="DQ90" s="3" t="s">
        <v>1259</v>
      </c>
      <c r="DR90" s="3" t="s">
        <v>1259</v>
      </c>
      <c r="DS90" s="3" t="s">
        <v>1259</v>
      </c>
      <c r="DT90" s="3" t="s">
        <v>1259</v>
      </c>
      <c r="DU90" s="3" t="s">
        <v>1259</v>
      </c>
      <c r="DV90" s="3" t="s">
        <v>1259</v>
      </c>
      <c r="DW90" s="3" t="s">
        <v>1259</v>
      </c>
      <c r="DX90" s="3" t="s">
        <v>1259</v>
      </c>
      <c r="DY90" s="3" t="s">
        <v>1259</v>
      </c>
      <c r="DZ90" s="3" t="s">
        <v>1259</v>
      </c>
      <c r="EA90" s="3" t="s">
        <v>1259</v>
      </c>
      <c r="EB90" s="3" t="s">
        <v>1259</v>
      </c>
      <c r="EC90" s="3" t="s">
        <v>1259</v>
      </c>
      <c r="ED90" s="3" t="s">
        <v>1259</v>
      </c>
      <c r="EE90" s="3" t="s">
        <v>1259</v>
      </c>
      <c r="EF90" s="3" t="s">
        <v>1259</v>
      </c>
      <c r="EG90" s="3" t="s">
        <v>1259</v>
      </c>
      <c r="EH90" s="3" t="s">
        <v>1259</v>
      </c>
      <c r="EI90" s="3" t="s">
        <v>1259</v>
      </c>
      <c r="EJ90" s="3" t="s">
        <v>1259</v>
      </c>
      <c r="EK90" s="3" t="s">
        <v>1259</v>
      </c>
      <c r="EL90" s="3" t="s">
        <v>1259</v>
      </c>
      <c r="EM90" s="3" t="s">
        <v>1259</v>
      </c>
      <c r="EN90" s="3" t="s">
        <v>1259</v>
      </c>
      <c r="EO90" s="3" t="s">
        <v>1259</v>
      </c>
      <c r="EP90" s="204">
        <v>42.5</v>
      </c>
      <c r="EQ90" s="205">
        <v>69.5</v>
      </c>
      <c r="ER90" s="206">
        <v>46.7</v>
      </c>
      <c r="ES90" s="207">
        <v>76.3</v>
      </c>
      <c r="ET90" s="3" t="s">
        <v>1259</v>
      </c>
      <c r="EU90" s="3" t="s">
        <v>1259</v>
      </c>
      <c r="EV90" s="3" t="s">
        <v>1259</v>
      </c>
      <c r="EW90" s="3" t="s">
        <v>1259</v>
      </c>
      <c r="EX90" s="3" t="s">
        <v>1259</v>
      </c>
      <c r="EY90" s="3" t="s">
        <v>1259</v>
      </c>
      <c r="EZ90" s="3" t="s">
        <v>1259</v>
      </c>
      <c r="FA90" s="3" t="s">
        <v>1259</v>
      </c>
      <c r="FB90" s="3" t="s">
        <v>1259</v>
      </c>
      <c r="FC90" s="3" t="s">
        <v>1259</v>
      </c>
      <c r="FD90" s="3" t="s">
        <v>1259</v>
      </c>
      <c r="FE90" s="3" t="s">
        <v>1259</v>
      </c>
      <c r="FF90" s="3" t="s">
        <v>1259</v>
      </c>
      <c r="FG90" s="3" t="s">
        <v>1259</v>
      </c>
      <c r="FH90" s="3" t="s">
        <v>1259</v>
      </c>
      <c r="FI90" s="3" t="s">
        <v>1259</v>
      </c>
      <c r="FJ90" s="3" t="s">
        <v>1259</v>
      </c>
      <c r="FK90" s="3" t="s">
        <v>1259</v>
      </c>
      <c r="FL90" s="3" t="s">
        <v>1259</v>
      </c>
      <c r="FM90" s="3" t="s">
        <v>1259</v>
      </c>
      <c r="FN90" s="3" t="s">
        <v>1259</v>
      </c>
      <c r="FO90" s="3" t="s">
        <v>1259</v>
      </c>
      <c r="FP90" s="3" t="s">
        <v>1259</v>
      </c>
      <c r="FQ90" s="3" t="s">
        <v>1259</v>
      </c>
      <c r="FR90" s="3" t="s">
        <v>1259</v>
      </c>
      <c r="FS90" s="3" t="s">
        <v>1259</v>
      </c>
      <c r="FT90" s="3" t="s">
        <v>1259</v>
      </c>
      <c r="FU90" s="3" t="s">
        <v>1259</v>
      </c>
      <c r="FV90" s="3" t="s">
        <v>1259</v>
      </c>
      <c r="FW90" s="3" t="s">
        <v>1259</v>
      </c>
      <c r="FX90" s="3" t="s">
        <v>1259</v>
      </c>
      <c r="FY90" s="3" t="s">
        <v>1259</v>
      </c>
      <c r="FZ90" s="3" t="s">
        <v>1259</v>
      </c>
      <c r="GA90" s="3" t="s">
        <v>1259</v>
      </c>
      <c r="GB90" s="3" t="s">
        <v>1259</v>
      </c>
      <c r="GC90" s="3" t="s">
        <v>1259</v>
      </c>
      <c r="GD90" s="3" t="s">
        <v>1259</v>
      </c>
      <c r="GE90" s="3" t="s">
        <v>1259</v>
      </c>
      <c r="GF90" s="3" t="s">
        <v>1259</v>
      </c>
      <c r="GG90" s="3" t="s">
        <v>1259</v>
      </c>
      <c r="GH90" s="3" t="s">
        <v>1259</v>
      </c>
      <c r="GI90" s="3" t="s">
        <v>1259</v>
      </c>
      <c r="GJ90" s="3" t="s">
        <v>1259</v>
      </c>
      <c r="GK90" s="3" t="s">
        <v>1259</v>
      </c>
      <c r="GL90" s="3" t="s">
        <v>1259</v>
      </c>
      <c r="GM90" s="3" t="s">
        <v>1259</v>
      </c>
      <c r="GN90" s="3" t="s">
        <v>1259</v>
      </c>
      <c r="GO90" s="3" t="s">
        <v>1259</v>
      </c>
      <c r="GP90" s="3" t="s">
        <v>1259</v>
      </c>
      <c r="GQ90" s="3" t="s">
        <v>1259</v>
      </c>
      <c r="GR90" s="3" t="s">
        <v>1259</v>
      </c>
      <c r="GS90" s="3" t="s">
        <v>1259</v>
      </c>
      <c r="GT90" s="3" t="s">
        <v>1259</v>
      </c>
      <c r="GU90" s="3" t="s">
        <v>1259</v>
      </c>
      <c r="GV90" s="3" t="s">
        <v>1259</v>
      </c>
      <c r="GW90" s="3" t="s">
        <v>1259</v>
      </c>
      <c r="GX90" s="3" t="s">
        <v>1259</v>
      </c>
      <c r="GY90" s="3" t="s">
        <v>1259</v>
      </c>
      <c r="GZ90" s="3" t="s">
        <v>1259</v>
      </c>
      <c r="HA90" s="3" t="s">
        <v>1259</v>
      </c>
      <c r="HB90" s="3" t="s">
        <v>1259</v>
      </c>
      <c r="HC90" s="3" t="s">
        <v>1259</v>
      </c>
      <c r="HD90" s="3" t="s">
        <v>1259</v>
      </c>
      <c r="HE90" s="3" t="s">
        <v>1259</v>
      </c>
      <c r="HF90" s="3" t="s">
        <v>1259</v>
      </c>
      <c r="HG90" s="3" t="s">
        <v>1259</v>
      </c>
      <c r="HH90" s="3" t="s">
        <v>1259</v>
      </c>
      <c r="HI90" s="3" t="s">
        <v>1259</v>
      </c>
      <c r="HJ90" s="3" t="s">
        <v>1259</v>
      </c>
      <c r="HK90" s="3" t="s">
        <v>1259</v>
      </c>
      <c r="HL90" s="3" t="s">
        <v>1259</v>
      </c>
      <c r="HM90" s="3" t="s">
        <v>1259</v>
      </c>
      <c r="HN90" s="3" t="s">
        <v>1259</v>
      </c>
      <c r="HO90" s="281">
        <v>23.13</v>
      </c>
      <c r="HP90" s="282">
        <v>66.599999999999994</v>
      </c>
      <c r="HQ90" s="3" t="s">
        <v>1259</v>
      </c>
      <c r="HR90" s="3" t="s">
        <v>1259</v>
      </c>
      <c r="HS90" s="3" t="s">
        <v>1259</v>
      </c>
    </row>
    <row r="91" spans="1:227" x14ac:dyDescent="0.25">
      <c r="A91" s="4">
        <v>28125</v>
      </c>
      <c r="B91" s="3" t="s">
        <v>1259</v>
      </c>
      <c r="C91" s="3" t="s">
        <v>1259</v>
      </c>
      <c r="D91" s="3" t="s">
        <v>1259</v>
      </c>
      <c r="E91" s="3" t="s">
        <v>1259</v>
      </c>
      <c r="F91" s="3" t="s">
        <v>1259</v>
      </c>
      <c r="G91" s="3" t="s">
        <v>1259</v>
      </c>
      <c r="H91" s="3" t="s">
        <v>1259</v>
      </c>
      <c r="I91" s="3" t="s">
        <v>1259</v>
      </c>
      <c r="J91" s="3" t="s">
        <v>1259</v>
      </c>
      <c r="K91" s="3" t="s">
        <v>1259</v>
      </c>
      <c r="L91" s="3" t="s">
        <v>1259</v>
      </c>
      <c r="M91" s="3" t="s">
        <v>1259</v>
      </c>
      <c r="N91" s="3" t="s">
        <v>1259</v>
      </c>
      <c r="O91" s="3" t="s">
        <v>1259</v>
      </c>
      <c r="P91" s="3" t="s">
        <v>1259</v>
      </c>
      <c r="Q91" s="3" t="s">
        <v>1259</v>
      </c>
      <c r="R91" s="3" t="s">
        <v>1259</v>
      </c>
      <c r="S91" s="3" t="s">
        <v>1259</v>
      </c>
      <c r="T91" s="3" t="s">
        <v>1259</v>
      </c>
      <c r="U91" s="3" t="s">
        <v>1259</v>
      </c>
      <c r="V91" s="80">
        <v>22.09</v>
      </c>
      <c r="W91" s="3" t="s">
        <v>1259</v>
      </c>
      <c r="X91" s="3" t="s">
        <v>1259</v>
      </c>
      <c r="Y91" s="83">
        <v>21.48</v>
      </c>
      <c r="Z91" s="84">
        <v>25.19</v>
      </c>
      <c r="AA91" s="85">
        <v>19.93</v>
      </c>
      <c r="AB91" s="86">
        <v>23.4</v>
      </c>
      <c r="AC91" s="87">
        <v>18</v>
      </c>
      <c r="AD91" s="3" t="s">
        <v>1259</v>
      </c>
      <c r="AE91" s="89">
        <v>151.33000000000001</v>
      </c>
      <c r="AF91" s="90">
        <v>133.49</v>
      </c>
      <c r="AG91" s="91">
        <v>121.44</v>
      </c>
      <c r="AH91" s="92">
        <v>122.64</v>
      </c>
      <c r="AI91" s="93">
        <v>145.19999999999999</v>
      </c>
      <c r="AJ91" s="3" t="s">
        <v>1259</v>
      </c>
      <c r="AK91" s="3" t="s">
        <v>1259</v>
      </c>
      <c r="AL91" s="3" t="s">
        <v>1259</v>
      </c>
      <c r="AM91" s="3" t="s">
        <v>1259</v>
      </c>
      <c r="AN91" s="3" t="s">
        <v>1259</v>
      </c>
      <c r="AO91" s="3" t="s">
        <v>1259</v>
      </c>
      <c r="AP91" s="3" t="s">
        <v>1259</v>
      </c>
      <c r="AQ91" s="3" t="s">
        <v>1259</v>
      </c>
      <c r="AR91" s="3" t="s">
        <v>1259</v>
      </c>
      <c r="AS91" s="3" t="s">
        <v>1259</v>
      </c>
      <c r="AT91" s="3" t="s">
        <v>1259</v>
      </c>
      <c r="AU91" s="3" t="s">
        <v>1259</v>
      </c>
      <c r="AV91" s="3" t="s">
        <v>1259</v>
      </c>
      <c r="AW91" s="3" t="s">
        <v>1259</v>
      </c>
      <c r="AX91" s="3" t="s">
        <v>1259</v>
      </c>
      <c r="AY91" s="3" t="s">
        <v>1259</v>
      </c>
      <c r="AZ91" s="3" t="s">
        <v>1259</v>
      </c>
      <c r="BA91" s="3" t="s">
        <v>1259</v>
      </c>
      <c r="BB91" s="3" t="s">
        <v>1259</v>
      </c>
      <c r="BC91" s="3" t="s">
        <v>1259</v>
      </c>
      <c r="BD91" s="3" t="s">
        <v>1259</v>
      </c>
      <c r="BE91" s="3" t="s">
        <v>1259</v>
      </c>
      <c r="BF91" s="3" t="s">
        <v>1259</v>
      </c>
      <c r="BG91" s="3" t="s">
        <v>1259</v>
      </c>
      <c r="BH91" s="3" t="s">
        <v>1259</v>
      </c>
      <c r="BI91" s="119">
        <v>73.331000000000003</v>
      </c>
      <c r="BJ91" s="3" t="s">
        <v>1259</v>
      </c>
      <c r="BK91" s="3" t="s">
        <v>1259</v>
      </c>
      <c r="BL91" s="3" t="s">
        <v>1259</v>
      </c>
      <c r="BM91" s="3" t="s">
        <v>1259</v>
      </c>
      <c r="BN91" s="3" t="s">
        <v>1259</v>
      </c>
      <c r="BO91" s="3" t="s">
        <v>1259</v>
      </c>
      <c r="BP91" s="3" t="s">
        <v>1259</v>
      </c>
      <c r="BQ91" s="3" t="s">
        <v>1259</v>
      </c>
      <c r="BR91" s="3" t="s">
        <v>1259</v>
      </c>
      <c r="BS91" s="3" t="s">
        <v>1259</v>
      </c>
      <c r="BT91" s="3" t="s">
        <v>1259</v>
      </c>
      <c r="BU91" s="3" t="s">
        <v>1259</v>
      </c>
      <c r="BV91" s="3" t="s">
        <v>1259</v>
      </c>
      <c r="BW91" s="3" t="s">
        <v>1259</v>
      </c>
      <c r="BX91" s="3" t="s">
        <v>1259</v>
      </c>
      <c r="BY91" s="3" t="s">
        <v>1259</v>
      </c>
      <c r="BZ91" s="3" t="s">
        <v>1259</v>
      </c>
      <c r="CA91" s="3" t="s">
        <v>1259</v>
      </c>
      <c r="CB91" s="3" t="s">
        <v>1259</v>
      </c>
      <c r="CC91" s="3" t="s">
        <v>1259</v>
      </c>
      <c r="CD91" s="3" t="s">
        <v>1259</v>
      </c>
      <c r="CE91" s="3" t="s">
        <v>1259</v>
      </c>
      <c r="CF91" s="3" t="s">
        <v>1259</v>
      </c>
      <c r="CG91" s="3" t="s">
        <v>1259</v>
      </c>
      <c r="CH91" s="3" t="s">
        <v>1259</v>
      </c>
      <c r="CI91" s="3" t="s">
        <v>1259</v>
      </c>
      <c r="CJ91" s="3" t="s">
        <v>1259</v>
      </c>
      <c r="CK91" s="3" t="s">
        <v>1259</v>
      </c>
      <c r="CL91" s="3" t="s">
        <v>1259</v>
      </c>
      <c r="CM91" s="3" t="s">
        <v>1259</v>
      </c>
      <c r="CN91" s="3" t="s">
        <v>1259</v>
      </c>
      <c r="CO91" s="3" t="s">
        <v>1259</v>
      </c>
      <c r="CP91" s="3" t="s">
        <v>1259</v>
      </c>
      <c r="CQ91" s="3" t="s">
        <v>1259</v>
      </c>
      <c r="CR91" s="3" t="s">
        <v>1259</v>
      </c>
      <c r="CS91" s="3" t="s">
        <v>1259</v>
      </c>
      <c r="CT91" s="3" t="s">
        <v>1259</v>
      </c>
      <c r="CU91" s="3" t="s">
        <v>1259</v>
      </c>
      <c r="CV91" s="3" t="s">
        <v>1259</v>
      </c>
      <c r="CW91" s="3" t="s">
        <v>1259</v>
      </c>
      <c r="CX91" s="3" t="s">
        <v>1259</v>
      </c>
      <c r="CY91" s="3" t="s">
        <v>1259</v>
      </c>
      <c r="CZ91" s="3" t="s">
        <v>1259</v>
      </c>
      <c r="DA91" s="3" t="s">
        <v>1259</v>
      </c>
      <c r="DB91" s="3" t="s">
        <v>1259</v>
      </c>
      <c r="DC91" s="3" t="s">
        <v>1259</v>
      </c>
      <c r="DD91" s="3" t="s">
        <v>1259</v>
      </c>
      <c r="DE91" s="3" t="s">
        <v>1259</v>
      </c>
      <c r="DF91" s="3" t="s">
        <v>1259</v>
      </c>
      <c r="DG91" s="3" t="s">
        <v>1259</v>
      </c>
      <c r="DH91" s="3" t="s">
        <v>1259</v>
      </c>
      <c r="DI91" s="3" t="s">
        <v>1259</v>
      </c>
      <c r="DJ91" s="3" t="s">
        <v>1259</v>
      </c>
      <c r="DK91" s="3" t="s">
        <v>1259</v>
      </c>
      <c r="DL91" s="3" t="s">
        <v>1259</v>
      </c>
      <c r="DM91" s="3" t="s">
        <v>1259</v>
      </c>
      <c r="DN91" s="3" t="s">
        <v>1259</v>
      </c>
      <c r="DO91" s="3" t="s">
        <v>1259</v>
      </c>
      <c r="DP91" s="3" t="s">
        <v>1259</v>
      </c>
      <c r="DQ91" s="3" t="s">
        <v>1259</v>
      </c>
      <c r="DR91" s="3" t="s">
        <v>1259</v>
      </c>
      <c r="DS91" s="3" t="s">
        <v>1259</v>
      </c>
      <c r="DT91" s="3" t="s">
        <v>1259</v>
      </c>
      <c r="DU91" s="3" t="s">
        <v>1259</v>
      </c>
      <c r="DV91" s="3" t="s">
        <v>1259</v>
      </c>
      <c r="DW91" s="3" t="s">
        <v>1259</v>
      </c>
      <c r="DX91" s="3" t="s">
        <v>1259</v>
      </c>
      <c r="DY91" s="3" t="s">
        <v>1259</v>
      </c>
      <c r="DZ91" s="3" t="s">
        <v>1259</v>
      </c>
      <c r="EA91" s="3" t="s">
        <v>1259</v>
      </c>
      <c r="EB91" s="3" t="s">
        <v>1259</v>
      </c>
      <c r="EC91" s="3" t="s">
        <v>1259</v>
      </c>
      <c r="ED91" s="3" t="s">
        <v>1259</v>
      </c>
      <c r="EE91" s="3" t="s">
        <v>1259</v>
      </c>
      <c r="EF91" s="3" t="s">
        <v>1259</v>
      </c>
      <c r="EG91" s="3" t="s">
        <v>1259</v>
      </c>
      <c r="EH91" s="3" t="s">
        <v>1259</v>
      </c>
      <c r="EI91" s="3" t="s">
        <v>1259</v>
      </c>
      <c r="EJ91" s="3" t="s">
        <v>1259</v>
      </c>
      <c r="EK91" s="3" t="s">
        <v>1259</v>
      </c>
      <c r="EL91" s="3" t="s">
        <v>1259</v>
      </c>
      <c r="EM91" s="3" t="s">
        <v>1259</v>
      </c>
      <c r="EN91" s="3" t="s">
        <v>1259</v>
      </c>
      <c r="EO91" s="3" t="s">
        <v>1259</v>
      </c>
      <c r="EP91" s="3" t="s">
        <v>1259</v>
      </c>
      <c r="EQ91" s="3" t="s">
        <v>1259</v>
      </c>
      <c r="ER91" s="3" t="s">
        <v>1259</v>
      </c>
      <c r="ES91" s="3" t="s">
        <v>1259</v>
      </c>
      <c r="ET91" s="3" t="s">
        <v>1259</v>
      </c>
      <c r="EU91" s="3" t="s">
        <v>1259</v>
      </c>
      <c r="EV91" s="3" t="s">
        <v>1259</v>
      </c>
      <c r="EW91" s="3" t="s">
        <v>1259</v>
      </c>
      <c r="EX91" s="3" t="s">
        <v>1259</v>
      </c>
      <c r="EY91" s="3" t="s">
        <v>1259</v>
      </c>
      <c r="EZ91" s="3" t="s">
        <v>1259</v>
      </c>
      <c r="FA91" s="3" t="s">
        <v>1259</v>
      </c>
      <c r="FB91" s="3" t="s">
        <v>1259</v>
      </c>
      <c r="FC91" s="3" t="s">
        <v>1259</v>
      </c>
      <c r="FD91" s="3" t="s">
        <v>1259</v>
      </c>
      <c r="FE91" s="3" t="s">
        <v>1259</v>
      </c>
      <c r="FF91" s="3" t="s">
        <v>1259</v>
      </c>
      <c r="FG91" s="3" t="s">
        <v>1259</v>
      </c>
      <c r="FH91" s="3" t="s">
        <v>1259</v>
      </c>
      <c r="FI91" s="3" t="s">
        <v>1259</v>
      </c>
      <c r="FJ91" s="3" t="s">
        <v>1259</v>
      </c>
      <c r="FK91" s="3" t="s">
        <v>1259</v>
      </c>
      <c r="FL91" s="3" t="s">
        <v>1259</v>
      </c>
      <c r="FM91" s="3" t="s">
        <v>1259</v>
      </c>
      <c r="FN91" s="3" t="s">
        <v>1259</v>
      </c>
      <c r="FO91" s="3" t="s">
        <v>1259</v>
      </c>
      <c r="FP91" s="3" t="s">
        <v>1259</v>
      </c>
      <c r="FQ91" s="3" t="s">
        <v>1259</v>
      </c>
      <c r="FR91" s="3" t="s">
        <v>1259</v>
      </c>
      <c r="FS91" s="3" t="s">
        <v>1259</v>
      </c>
      <c r="FT91" s="3" t="s">
        <v>1259</v>
      </c>
      <c r="FU91" s="3" t="s">
        <v>1259</v>
      </c>
      <c r="FV91" s="3" t="s">
        <v>1259</v>
      </c>
      <c r="FW91" s="3" t="s">
        <v>1259</v>
      </c>
      <c r="FX91" s="3" t="s">
        <v>1259</v>
      </c>
      <c r="FY91" s="3" t="s">
        <v>1259</v>
      </c>
      <c r="FZ91" s="3" t="s">
        <v>1259</v>
      </c>
      <c r="GA91" s="3" t="s">
        <v>1259</v>
      </c>
      <c r="GB91" s="3" t="s">
        <v>1259</v>
      </c>
      <c r="GC91" s="3" t="s">
        <v>1259</v>
      </c>
      <c r="GD91" s="3" t="s">
        <v>1259</v>
      </c>
      <c r="GE91" s="3" t="s">
        <v>1259</v>
      </c>
      <c r="GF91" s="3" t="s">
        <v>1259</v>
      </c>
      <c r="GG91" s="3" t="s">
        <v>1259</v>
      </c>
      <c r="GH91" s="3" t="s">
        <v>1259</v>
      </c>
      <c r="GI91" s="3" t="s">
        <v>1259</v>
      </c>
      <c r="GJ91" s="3" t="s">
        <v>1259</v>
      </c>
      <c r="GK91" s="3" t="s">
        <v>1259</v>
      </c>
      <c r="GL91" s="3" t="s">
        <v>1259</v>
      </c>
      <c r="GM91" s="3" t="s">
        <v>1259</v>
      </c>
      <c r="GN91" s="3" t="s">
        <v>1259</v>
      </c>
      <c r="GO91" s="3" t="s">
        <v>1259</v>
      </c>
      <c r="GP91" s="3" t="s">
        <v>1259</v>
      </c>
      <c r="GQ91" s="3" t="s">
        <v>1259</v>
      </c>
      <c r="GR91" s="3" t="s">
        <v>1259</v>
      </c>
      <c r="GS91" s="3" t="s">
        <v>1259</v>
      </c>
      <c r="GT91" s="3" t="s">
        <v>1259</v>
      </c>
      <c r="GU91" s="3" t="s">
        <v>1259</v>
      </c>
      <c r="GV91" s="3" t="s">
        <v>1259</v>
      </c>
      <c r="GW91" s="3" t="s">
        <v>1259</v>
      </c>
      <c r="GX91" s="3" t="s">
        <v>1259</v>
      </c>
      <c r="GY91" s="3" t="s">
        <v>1259</v>
      </c>
      <c r="GZ91" s="3" t="s">
        <v>1259</v>
      </c>
      <c r="HA91" s="3" t="s">
        <v>1259</v>
      </c>
      <c r="HB91" s="3" t="s">
        <v>1259</v>
      </c>
      <c r="HC91" s="3" t="s">
        <v>1259</v>
      </c>
      <c r="HD91" s="3" t="s">
        <v>1259</v>
      </c>
      <c r="HE91" s="3" t="s">
        <v>1259</v>
      </c>
      <c r="HF91" s="3" t="s">
        <v>1259</v>
      </c>
      <c r="HG91" s="3" t="s">
        <v>1259</v>
      </c>
      <c r="HH91" s="3" t="s">
        <v>1259</v>
      </c>
      <c r="HI91" s="3" t="s">
        <v>1259</v>
      </c>
      <c r="HJ91" s="3" t="s">
        <v>1259</v>
      </c>
      <c r="HK91" s="3" t="s">
        <v>1259</v>
      </c>
      <c r="HL91" s="3" t="s">
        <v>1259</v>
      </c>
      <c r="HM91" s="3" t="s">
        <v>1259</v>
      </c>
      <c r="HN91" s="3" t="s">
        <v>1259</v>
      </c>
      <c r="HO91" s="281">
        <v>24.05</v>
      </c>
      <c r="HP91" s="282">
        <v>67.400000000000006</v>
      </c>
      <c r="HQ91" s="3" t="s">
        <v>1259</v>
      </c>
      <c r="HR91" s="3" t="s">
        <v>1259</v>
      </c>
      <c r="HS91" s="3" t="s">
        <v>1259</v>
      </c>
    </row>
    <row r="92" spans="1:227" x14ac:dyDescent="0.25">
      <c r="A92" s="4">
        <v>28215</v>
      </c>
      <c r="B92" s="3" t="s">
        <v>1259</v>
      </c>
      <c r="C92" s="3" t="s">
        <v>1259</v>
      </c>
      <c r="D92" s="3" t="s">
        <v>1259</v>
      </c>
      <c r="E92" s="3" t="s">
        <v>1259</v>
      </c>
      <c r="F92" s="3" t="s">
        <v>1259</v>
      </c>
      <c r="G92" s="3" t="s">
        <v>1259</v>
      </c>
      <c r="H92" s="3" t="s">
        <v>1259</v>
      </c>
      <c r="I92" s="3" t="s">
        <v>1259</v>
      </c>
      <c r="J92" s="3" t="s">
        <v>1259</v>
      </c>
      <c r="K92" s="3" t="s">
        <v>1259</v>
      </c>
      <c r="L92" s="3" t="s">
        <v>1259</v>
      </c>
      <c r="M92" s="3" t="s">
        <v>1259</v>
      </c>
      <c r="N92" s="3" t="s">
        <v>1259</v>
      </c>
      <c r="O92" s="3" t="s">
        <v>1259</v>
      </c>
      <c r="P92" s="3" t="s">
        <v>1259</v>
      </c>
      <c r="Q92" s="3" t="s">
        <v>1259</v>
      </c>
      <c r="R92" s="3" t="s">
        <v>1259</v>
      </c>
      <c r="S92" s="3" t="s">
        <v>1259</v>
      </c>
      <c r="T92" s="3" t="s">
        <v>1259</v>
      </c>
      <c r="U92" s="3" t="s">
        <v>1259</v>
      </c>
      <c r="V92" s="80">
        <v>22.81</v>
      </c>
      <c r="W92" s="3" t="s">
        <v>1259</v>
      </c>
      <c r="X92" s="3" t="s">
        <v>1259</v>
      </c>
      <c r="Y92" s="83">
        <v>22.45</v>
      </c>
      <c r="Z92" s="84">
        <v>24.93</v>
      </c>
      <c r="AA92" s="85">
        <v>21.02</v>
      </c>
      <c r="AB92" s="86">
        <v>23.45</v>
      </c>
      <c r="AC92" s="87">
        <v>19</v>
      </c>
      <c r="AD92" s="3" t="s">
        <v>1259</v>
      </c>
      <c r="AE92" s="89">
        <v>147.56</v>
      </c>
      <c r="AF92" s="90">
        <v>137.32</v>
      </c>
      <c r="AG92" s="91">
        <v>120.75</v>
      </c>
      <c r="AH92" s="92">
        <v>112.9</v>
      </c>
      <c r="AI92" s="93">
        <v>143.1</v>
      </c>
      <c r="AJ92" s="3" t="s">
        <v>1259</v>
      </c>
      <c r="AK92" s="3" t="s">
        <v>1259</v>
      </c>
      <c r="AL92" s="3" t="s">
        <v>1259</v>
      </c>
      <c r="AM92" s="3" t="s">
        <v>1259</v>
      </c>
      <c r="AN92" s="3" t="s">
        <v>1259</v>
      </c>
      <c r="AO92" s="3" t="s">
        <v>1259</v>
      </c>
      <c r="AP92" s="3" t="s">
        <v>1259</v>
      </c>
      <c r="AQ92" s="3" t="s">
        <v>1259</v>
      </c>
      <c r="AR92" s="3" t="s">
        <v>1259</v>
      </c>
      <c r="AS92" s="3" t="s">
        <v>1259</v>
      </c>
      <c r="AT92" s="3" t="s">
        <v>1259</v>
      </c>
      <c r="AU92" s="3" t="s">
        <v>1259</v>
      </c>
      <c r="AV92" s="3" t="s">
        <v>1259</v>
      </c>
      <c r="AW92" s="3" t="s">
        <v>1259</v>
      </c>
      <c r="AX92" s="3" t="s">
        <v>1259</v>
      </c>
      <c r="AY92" s="3" t="s">
        <v>1259</v>
      </c>
      <c r="AZ92" s="3" t="s">
        <v>1259</v>
      </c>
      <c r="BA92" s="3" t="s">
        <v>1259</v>
      </c>
      <c r="BB92" s="3" t="s">
        <v>1259</v>
      </c>
      <c r="BC92" s="3" t="s">
        <v>1259</v>
      </c>
      <c r="BD92" s="3" t="s">
        <v>1259</v>
      </c>
      <c r="BE92" s="3" t="s">
        <v>1259</v>
      </c>
      <c r="BF92" s="3" t="s">
        <v>1259</v>
      </c>
      <c r="BG92" s="3" t="s">
        <v>1259</v>
      </c>
      <c r="BH92" s="3" t="s">
        <v>1259</v>
      </c>
      <c r="BI92" s="119">
        <v>73.64</v>
      </c>
      <c r="BJ92" s="3" t="s">
        <v>1259</v>
      </c>
      <c r="BK92" s="3" t="s">
        <v>1259</v>
      </c>
      <c r="BL92" s="3" t="s">
        <v>1259</v>
      </c>
      <c r="BM92" s="3" t="s">
        <v>1259</v>
      </c>
      <c r="BN92" s="3" t="s">
        <v>1259</v>
      </c>
      <c r="BO92" s="3" t="s">
        <v>1259</v>
      </c>
      <c r="BP92" s="3" t="s">
        <v>1259</v>
      </c>
      <c r="BQ92" s="3" t="s">
        <v>1259</v>
      </c>
      <c r="BR92" s="3" t="s">
        <v>1259</v>
      </c>
      <c r="BS92" s="3" t="s">
        <v>1259</v>
      </c>
      <c r="BT92" s="3" t="s">
        <v>1259</v>
      </c>
      <c r="BU92" s="3" t="s">
        <v>1259</v>
      </c>
      <c r="BV92" s="3" t="s">
        <v>1259</v>
      </c>
      <c r="BW92" s="3" t="s">
        <v>1259</v>
      </c>
      <c r="BX92" s="3" t="s">
        <v>1259</v>
      </c>
      <c r="BY92" s="3" t="s">
        <v>1259</v>
      </c>
      <c r="BZ92" s="3" t="s">
        <v>1259</v>
      </c>
      <c r="CA92" s="3" t="s">
        <v>1259</v>
      </c>
      <c r="CB92" s="3" t="s">
        <v>1259</v>
      </c>
      <c r="CC92" s="3" t="s">
        <v>1259</v>
      </c>
      <c r="CD92" s="3" t="s">
        <v>1259</v>
      </c>
      <c r="CE92" s="3" t="s">
        <v>1259</v>
      </c>
      <c r="CF92" s="3" t="s">
        <v>1259</v>
      </c>
      <c r="CG92" s="3" t="s">
        <v>1259</v>
      </c>
      <c r="CH92" s="3" t="s">
        <v>1259</v>
      </c>
      <c r="CI92" s="3" t="s">
        <v>1259</v>
      </c>
      <c r="CJ92" s="3" t="s">
        <v>1259</v>
      </c>
      <c r="CK92" s="3" t="s">
        <v>1259</v>
      </c>
      <c r="CL92" s="3" t="s">
        <v>1259</v>
      </c>
      <c r="CM92" s="3" t="s">
        <v>1259</v>
      </c>
      <c r="CN92" s="3" t="s">
        <v>1259</v>
      </c>
      <c r="CO92" s="3" t="s">
        <v>1259</v>
      </c>
      <c r="CP92" s="3" t="s">
        <v>1259</v>
      </c>
      <c r="CQ92" s="3" t="s">
        <v>1259</v>
      </c>
      <c r="CR92" s="3" t="s">
        <v>1259</v>
      </c>
      <c r="CS92" s="3" t="s">
        <v>1259</v>
      </c>
      <c r="CT92" s="3" t="s">
        <v>1259</v>
      </c>
      <c r="CU92" s="3" t="s">
        <v>1259</v>
      </c>
      <c r="CV92" s="3" t="s">
        <v>1259</v>
      </c>
      <c r="CW92" s="3" t="s">
        <v>1259</v>
      </c>
      <c r="CX92" s="3" t="s">
        <v>1259</v>
      </c>
      <c r="CY92" s="3" t="s">
        <v>1259</v>
      </c>
      <c r="CZ92" s="3" t="s">
        <v>1259</v>
      </c>
      <c r="DA92" s="3" t="s">
        <v>1259</v>
      </c>
      <c r="DB92" s="3" t="s">
        <v>1259</v>
      </c>
      <c r="DC92" s="3" t="s">
        <v>1259</v>
      </c>
      <c r="DD92" s="3" t="s">
        <v>1259</v>
      </c>
      <c r="DE92" s="3" t="s">
        <v>1259</v>
      </c>
      <c r="DF92" s="3" t="s">
        <v>1259</v>
      </c>
      <c r="DG92" s="3" t="s">
        <v>1259</v>
      </c>
      <c r="DH92" s="3" t="s">
        <v>1259</v>
      </c>
      <c r="DI92" s="3" t="s">
        <v>1259</v>
      </c>
      <c r="DJ92" s="3" t="s">
        <v>1259</v>
      </c>
      <c r="DK92" s="3" t="s">
        <v>1259</v>
      </c>
      <c r="DL92" s="3" t="s">
        <v>1259</v>
      </c>
      <c r="DM92" s="3" t="s">
        <v>1259</v>
      </c>
      <c r="DN92" s="3" t="s">
        <v>1259</v>
      </c>
      <c r="DO92" s="3" t="s">
        <v>1259</v>
      </c>
      <c r="DP92" s="3" t="s">
        <v>1259</v>
      </c>
      <c r="DQ92" s="3" t="s">
        <v>1259</v>
      </c>
      <c r="DR92" s="3" t="s">
        <v>1259</v>
      </c>
      <c r="DS92" s="3" t="s">
        <v>1259</v>
      </c>
      <c r="DT92" s="3" t="s">
        <v>1259</v>
      </c>
      <c r="DU92" s="3" t="s">
        <v>1259</v>
      </c>
      <c r="DV92" s="3" t="s">
        <v>1259</v>
      </c>
      <c r="DW92" s="3" t="s">
        <v>1259</v>
      </c>
      <c r="DX92" s="3" t="s">
        <v>1259</v>
      </c>
      <c r="DY92" s="3" t="s">
        <v>1259</v>
      </c>
      <c r="DZ92" s="3" t="s">
        <v>1259</v>
      </c>
      <c r="EA92" s="3" t="s">
        <v>1259</v>
      </c>
      <c r="EB92" s="3" t="s">
        <v>1259</v>
      </c>
      <c r="EC92" s="3" t="s">
        <v>1259</v>
      </c>
      <c r="ED92" s="3" t="s">
        <v>1259</v>
      </c>
      <c r="EE92" s="3" t="s">
        <v>1259</v>
      </c>
      <c r="EF92" s="3" t="s">
        <v>1259</v>
      </c>
      <c r="EG92" s="3" t="s">
        <v>1259</v>
      </c>
      <c r="EH92" s="3" t="s">
        <v>1259</v>
      </c>
      <c r="EI92" s="3" t="s">
        <v>1259</v>
      </c>
      <c r="EJ92" s="3" t="s">
        <v>1259</v>
      </c>
      <c r="EK92" s="3" t="s">
        <v>1259</v>
      </c>
      <c r="EL92" s="3" t="s">
        <v>1259</v>
      </c>
      <c r="EM92" s="3" t="s">
        <v>1259</v>
      </c>
      <c r="EN92" s="3" t="s">
        <v>1259</v>
      </c>
      <c r="EO92" s="3" t="s">
        <v>1259</v>
      </c>
      <c r="EP92" s="204">
        <v>43.5</v>
      </c>
      <c r="EQ92" s="205">
        <v>70.400000000000006</v>
      </c>
      <c r="ER92" s="206">
        <v>47.7</v>
      </c>
      <c r="ES92" s="207">
        <v>76.8</v>
      </c>
      <c r="ET92" s="3" t="s">
        <v>1259</v>
      </c>
      <c r="EU92" s="3" t="s">
        <v>1259</v>
      </c>
      <c r="EV92" s="3" t="s">
        <v>1259</v>
      </c>
      <c r="EW92" s="3" t="s">
        <v>1259</v>
      </c>
      <c r="EX92" s="3" t="s">
        <v>1259</v>
      </c>
      <c r="EY92" s="3" t="s">
        <v>1259</v>
      </c>
      <c r="EZ92" s="3" t="s">
        <v>1259</v>
      </c>
      <c r="FA92" s="3" t="s">
        <v>1259</v>
      </c>
      <c r="FB92" s="3" t="s">
        <v>1259</v>
      </c>
      <c r="FC92" s="3" t="s">
        <v>1259</v>
      </c>
      <c r="FD92" s="3" t="s">
        <v>1259</v>
      </c>
      <c r="FE92" s="3" t="s">
        <v>1259</v>
      </c>
      <c r="FF92" s="3" t="s">
        <v>1259</v>
      </c>
      <c r="FG92" s="3" t="s">
        <v>1259</v>
      </c>
      <c r="FH92" s="3" t="s">
        <v>1259</v>
      </c>
      <c r="FI92" s="3" t="s">
        <v>1259</v>
      </c>
      <c r="FJ92" s="3" t="s">
        <v>1259</v>
      </c>
      <c r="FK92" s="3" t="s">
        <v>1259</v>
      </c>
      <c r="FL92" s="3" t="s">
        <v>1259</v>
      </c>
      <c r="FM92" s="3" t="s">
        <v>1259</v>
      </c>
      <c r="FN92" s="3" t="s">
        <v>1259</v>
      </c>
      <c r="FO92" s="3" t="s">
        <v>1259</v>
      </c>
      <c r="FP92" s="3" t="s">
        <v>1259</v>
      </c>
      <c r="FQ92" s="3" t="s">
        <v>1259</v>
      </c>
      <c r="FR92" s="3" t="s">
        <v>1259</v>
      </c>
      <c r="FS92" s="3" t="s">
        <v>1259</v>
      </c>
      <c r="FT92" s="3" t="s">
        <v>1259</v>
      </c>
      <c r="FU92" s="3" t="s">
        <v>1259</v>
      </c>
      <c r="FV92" s="3" t="s">
        <v>1259</v>
      </c>
      <c r="FW92" s="3" t="s">
        <v>1259</v>
      </c>
      <c r="FX92" s="3" t="s">
        <v>1259</v>
      </c>
      <c r="FY92" s="3" t="s">
        <v>1259</v>
      </c>
      <c r="FZ92" s="3" t="s">
        <v>1259</v>
      </c>
      <c r="GA92" s="3" t="s">
        <v>1259</v>
      </c>
      <c r="GB92" s="3" t="s">
        <v>1259</v>
      </c>
      <c r="GC92" s="3" t="s">
        <v>1259</v>
      </c>
      <c r="GD92" s="3" t="s">
        <v>1259</v>
      </c>
      <c r="GE92" s="3" t="s">
        <v>1259</v>
      </c>
      <c r="GF92" s="3" t="s">
        <v>1259</v>
      </c>
      <c r="GG92" s="3" t="s">
        <v>1259</v>
      </c>
      <c r="GH92" s="3" t="s">
        <v>1259</v>
      </c>
      <c r="GI92" s="3" t="s">
        <v>1259</v>
      </c>
      <c r="GJ92" s="3" t="s">
        <v>1259</v>
      </c>
      <c r="GK92" s="3" t="s">
        <v>1259</v>
      </c>
      <c r="GL92" s="3" t="s">
        <v>1259</v>
      </c>
      <c r="GM92" s="3" t="s">
        <v>1259</v>
      </c>
      <c r="GN92" s="3" t="s">
        <v>1259</v>
      </c>
      <c r="GO92" s="3" t="s">
        <v>1259</v>
      </c>
      <c r="GP92" s="3" t="s">
        <v>1259</v>
      </c>
      <c r="GQ92" s="3" t="s">
        <v>1259</v>
      </c>
      <c r="GR92" s="3" t="s">
        <v>1259</v>
      </c>
      <c r="GS92" s="3" t="s">
        <v>1259</v>
      </c>
      <c r="GT92" s="3" t="s">
        <v>1259</v>
      </c>
      <c r="GU92" s="3" t="s">
        <v>1259</v>
      </c>
      <c r="GV92" s="3" t="s">
        <v>1259</v>
      </c>
      <c r="GW92" s="3" t="s">
        <v>1259</v>
      </c>
      <c r="GX92" s="3" t="s">
        <v>1259</v>
      </c>
      <c r="GY92" s="3" t="s">
        <v>1259</v>
      </c>
      <c r="GZ92" s="3" t="s">
        <v>1259</v>
      </c>
      <c r="HA92" s="3" t="s">
        <v>1259</v>
      </c>
      <c r="HB92" s="3" t="s">
        <v>1259</v>
      </c>
      <c r="HC92" s="3" t="s">
        <v>1259</v>
      </c>
      <c r="HD92" s="3" t="s">
        <v>1259</v>
      </c>
      <c r="HE92" s="3" t="s">
        <v>1259</v>
      </c>
      <c r="HF92" s="3" t="s">
        <v>1259</v>
      </c>
      <c r="HG92" s="3" t="s">
        <v>1259</v>
      </c>
      <c r="HH92" s="3" t="s">
        <v>1259</v>
      </c>
      <c r="HI92" s="3" t="s">
        <v>1259</v>
      </c>
      <c r="HJ92" s="3" t="s">
        <v>1259</v>
      </c>
      <c r="HK92" s="3" t="s">
        <v>1259</v>
      </c>
      <c r="HL92" s="3" t="s">
        <v>1259</v>
      </c>
      <c r="HM92" s="3" t="s">
        <v>1259</v>
      </c>
      <c r="HN92" s="3" t="s">
        <v>1259</v>
      </c>
      <c r="HO92" s="281">
        <v>25.02</v>
      </c>
      <c r="HP92" s="282">
        <v>69.400000000000006</v>
      </c>
      <c r="HQ92" s="3" t="s">
        <v>1259</v>
      </c>
      <c r="HR92" s="3" t="s">
        <v>1259</v>
      </c>
      <c r="HS92" s="3" t="s">
        <v>1259</v>
      </c>
    </row>
    <row r="93" spans="1:227" x14ac:dyDescent="0.25">
      <c r="A93" s="4">
        <v>28306</v>
      </c>
      <c r="B93" s="3" t="s">
        <v>1259</v>
      </c>
      <c r="C93" s="3" t="s">
        <v>1259</v>
      </c>
      <c r="D93" s="3" t="s">
        <v>1259</v>
      </c>
      <c r="E93" s="3" t="s">
        <v>1259</v>
      </c>
      <c r="F93" s="3" t="s">
        <v>1259</v>
      </c>
      <c r="G93" s="3" t="s">
        <v>1259</v>
      </c>
      <c r="H93" s="3" t="s">
        <v>1259</v>
      </c>
      <c r="I93" s="3" t="s">
        <v>1259</v>
      </c>
      <c r="J93" s="3" t="s">
        <v>1259</v>
      </c>
      <c r="K93" s="3" t="s">
        <v>1259</v>
      </c>
      <c r="L93" s="3" t="s">
        <v>1259</v>
      </c>
      <c r="M93" s="3" t="s">
        <v>1259</v>
      </c>
      <c r="N93" s="3" t="s">
        <v>1259</v>
      </c>
      <c r="O93" s="3" t="s">
        <v>1259</v>
      </c>
      <c r="P93" s="3" t="s">
        <v>1259</v>
      </c>
      <c r="Q93" s="3" t="s">
        <v>1259</v>
      </c>
      <c r="R93" s="3" t="s">
        <v>1259</v>
      </c>
      <c r="S93" s="3" t="s">
        <v>1259</v>
      </c>
      <c r="T93" s="3" t="s">
        <v>1259</v>
      </c>
      <c r="U93" s="3" t="s">
        <v>1259</v>
      </c>
      <c r="V93" s="80">
        <v>23.73</v>
      </c>
      <c r="W93" s="3" t="s">
        <v>1259</v>
      </c>
      <c r="X93" s="3" t="s">
        <v>1259</v>
      </c>
      <c r="Y93" s="83">
        <v>23.23</v>
      </c>
      <c r="Z93" s="84">
        <v>24.81</v>
      </c>
      <c r="AA93" s="85">
        <v>21.87</v>
      </c>
      <c r="AB93" s="86">
        <v>24.68</v>
      </c>
      <c r="AC93" s="87">
        <v>18</v>
      </c>
      <c r="AD93" s="3" t="s">
        <v>1259</v>
      </c>
      <c r="AE93" s="89">
        <v>150.22</v>
      </c>
      <c r="AF93" s="90">
        <v>137.28</v>
      </c>
      <c r="AG93" s="91">
        <v>124.68</v>
      </c>
      <c r="AH93" s="92">
        <v>118.34</v>
      </c>
      <c r="AI93" s="93">
        <v>144.6</v>
      </c>
      <c r="AJ93" s="3" t="s">
        <v>1259</v>
      </c>
      <c r="AK93" s="3" t="s">
        <v>1259</v>
      </c>
      <c r="AL93" s="3" t="s">
        <v>1259</v>
      </c>
      <c r="AM93" s="3" t="s">
        <v>1259</v>
      </c>
      <c r="AN93" s="3" t="s">
        <v>1259</v>
      </c>
      <c r="AO93" s="3" t="s">
        <v>1259</v>
      </c>
      <c r="AP93" s="3" t="s">
        <v>1259</v>
      </c>
      <c r="AQ93" s="3" t="s">
        <v>1259</v>
      </c>
      <c r="AR93" s="3" t="s">
        <v>1259</v>
      </c>
      <c r="AS93" s="3" t="s">
        <v>1259</v>
      </c>
      <c r="AT93" s="3" t="s">
        <v>1259</v>
      </c>
      <c r="AU93" s="3" t="s">
        <v>1259</v>
      </c>
      <c r="AV93" s="3" t="s">
        <v>1259</v>
      </c>
      <c r="AW93" s="3" t="s">
        <v>1259</v>
      </c>
      <c r="AX93" s="3" t="s">
        <v>1259</v>
      </c>
      <c r="AY93" s="3" t="s">
        <v>1259</v>
      </c>
      <c r="AZ93" s="3" t="s">
        <v>1259</v>
      </c>
      <c r="BA93" s="3" t="s">
        <v>1259</v>
      </c>
      <c r="BB93" s="3" t="s">
        <v>1259</v>
      </c>
      <c r="BC93" s="3" t="s">
        <v>1259</v>
      </c>
      <c r="BD93" s="3" t="s">
        <v>1259</v>
      </c>
      <c r="BE93" s="3" t="s">
        <v>1259</v>
      </c>
      <c r="BF93" s="3" t="s">
        <v>1259</v>
      </c>
      <c r="BG93" s="3" t="s">
        <v>1259</v>
      </c>
      <c r="BH93" s="3" t="s">
        <v>1259</v>
      </c>
      <c r="BI93" s="119">
        <v>78.271000000000001</v>
      </c>
      <c r="BJ93" s="3" t="s">
        <v>1259</v>
      </c>
      <c r="BK93" s="3" t="s">
        <v>1259</v>
      </c>
      <c r="BL93" s="3" t="s">
        <v>1259</v>
      </c>
      <c r="BM93" s="3" t="s">
        <v>1259</v>
      </c>
      <c r="BN93" s="3" t="s">
        <v>1259</v>
      </c>
      <c r="BO93" s="3" t="s">
        <v>1259</v>
      </c>
      <c r="BP93" s="3" t="s">
        <v>1259</v>
      </c>
      <c r="BQ93" s="3" t="s">
        <v>1259</v>
      </c>
      <c r="BR93" s="3" t="s">
        <v>1259</v>
      </c>
      <c r="BS93" s="3" t="s">
        <v>1259</v>
      </c>
      <c r="BT93" s="3" t="s">
        <v>1259</v>
      </c>
      <c r="BU93" s="3" t="s">
        <v>1259</v>
      </c>
      <c r="BV93" s="3" t="s">
        <v>1259</v>
      </c>
      <c r="BW93" s="3" t="s">
        <v>1259</v>
      </c>
      <c r="BX93" s="3" t="s">
        <v>1259</v>
      </c>
      <c r="BY93" s="3" t="s">
        <v>1259</v>
      </c>
      <c r="BZ93" s="3" t="s">
        <v>1259</v>
      </c>
      <c r="CA93" s="3" t="s">
        <v>1259</v>
      </c>
      <c r="CB93" s="3" t="s">
        <v>1259</v>
      </c>
      <c r="CC93" s="3" t="s">
        <v>1259</v>
      </c>
      <c r="CD93" s="3" t="s">
        <v>1259</v>
      </c>
      <c r="CE93" s="3" t="s">
        <v>1259</v>
      </c>
      <c r="CF93" s="3" t="s">
        <v>1259</v>
      </c>
      <c r="CG93" s="3" t="s">
        <v>1259</v>
      </c>
      <c r="CH93" s="3" t="s">
        <v>1259</v>
      </c>
      <c r="CI93" s="3" t="s">
        <v>1259</v>
      </c>
      <c r="CJ93" s="3" t="s">
        <v>1259</v>
      </c>
      <c r="CK93" s="3" t="s">
        <v>1259</v>
      </c>
      <c r="CL93" s="3" t="s">
        <v>1259</v>
      </c>
      <c r="CM93" s="3" t="s">
        <v>1259</v>
      </c>
      <c r="CN93" s="3" t="s">
        <v>1259</v>
      </c>
      <c r="CO93" s="3" t="s">
        <v>1259</v>
      </c>
      <c r="CP93" s="3" t="s">
        <v>1259</v>
      </c>
      <c r="CQ93" s="3" t="s">
        <v>1259</v>
      </c>
      <c r="CR93" s="3" t="s">
        <v>1259</v>
      </c>
      <c r="CS93" s="3" t="s">
        <v>1259</v>
      </c>
      <c r="CT93" s="3" t="s">
        <v>1259</v>
      </c>
      <c r="CU93" s="3" t="s">
        <v>1259</v>
      </c>
      <c r="CV93" s="3" t="s">
        <v>1259</v>
      </c>
      <c r="CW93" s="3" t="s">
        <v>1259</v>
      </c>
      <c r="CX93" s="3" t="s">
        <v>1259</v>
      </c>
      <c r="CY93" s="3" t="s">
        <v>1259</v>
      </c>
      <c r="CZ93" s="3" t="s">
        <v>1259</v>
      </c>
      <c r="DA93" s="3" t="s">
        <v>1259</v>
      </c>
      <c r="DB93" s="3" t="s">
        <v>1259</v>
      </c>
      <c r="DC93" s="3" t="s">
        <v>1259</v>
      </c>
      <c r="DD93" s="3" t="s">
        <v>1259</v>
      </c>
      <c r="DE93" s="3" t="s">
        <v>1259</v>
      </c>
      <c r="DF93" s="3" t="s">
        <v>1259</v>
      </c>
      <c r="DG93" s="3" t="s">
        <v>1259</v>
      </c>
      <c r="DH93" s="3" t="s">
        <v>1259</v>
      </c>
      <c r="DI93" s="3" t="s">
        <v>1259</v>
      </c>
      <c r="DJ93" s="3" t="s">
        <v>1259</v>
      </c>
      <c r="DK93" s="3" t="s">
        <v>1259</v>
      </c>
      <c r="DL93" s="3" t="s">
        <v>1259</v>
      </c>
      <c r="DM93" s="3" t="s">
        <v>1259</v>
      </c>
      <c r="DN93" s="3" t="s">
        <v>1259</v>
      </c>
      <c r="DO93" s="3" t="s">
        <v>1259</v>
      </c>
      <c r="DP93" s="3" t="s">
        <v>1259</v>
      </c>
      <c r="DQ93" s="3" t="s">
        <v>1259</v>
      </c>
      <c r="DR93" s="3" t="s">
        <v>1259</v>
      </c>
      <c r="DS93" s="3" t="s">
        <v>1259</v>
      </c>
      <c r="DT93" s="3" t="s">
        <v>1259</v>
      </c>
      <c r="DU93" s="3" t="s">
        <v>1259</v>
      </c>
      <c r="DV93" s="3" t="s">
        <v>1259</v>
      </c>
      <c r="DW93" s="3" t="s">
        <v>1259</v>
      </c>
      <c r="DX93" s="3" t="s">
        <v>1259</v>
      </c>
      <c r="DY93" s="3" t="s">
        <v>1259</v>
      </c>
      <c r="DZ93" s="3" t="s">
        <v>1259</v>
      </c>
      <c r="EA93" s="3" t="s">
        <v>1259</v>
      </c>
      <c r="EB93" s="3" t="s">
        <v>1259</v>
      </c>
      <c r="EC93" s="3" t="s">
        <v>1259</v>
      </c>
      <c r="ED93" s="3" t="s">
        <v>1259</v>
      </c>
      <c r="EE93" s="3" t="s">
        <v>1259</v>
      </c>
      <c r="EF93" s="3" t="s">
        <v>1259</v>
      </c>
      <c r="EG93" s="3" t="s">
        <v>1259</v>
      </c>
      <c r="EH93" s="3" t="s">
        <v>1259</v>
      </c>
      <c r="EI93" s="3" t="s">
        <v>1259</v>
      </c>
      <c r="EJ93" s="3" t="s">
        <v>1259</v>
      </c>
      <c r="EK93" s="3" t="s">
        <v>1259</v>
      </c>
      <c r="EL93" s="3" t="s">
        <v>1259</v>
      </c>
      <c r="EM93" s="3" t="s">
        <v>1259</v>
      </c>
      <c r="EN93" s="3" t="s">
        <v>1259</v>
      </c>
      <c r="EO93" s="3" t="s">
        <v>1259</v>
      </c>
      <c r="EP93" s="3" t="s">
        <v>1259</v>
      </c>
      <c r="EQ93" s="3" t="s">
        <v>1259</v>
      </c>
      <c r="ER93" s="3" t="s">
        <v>1259</v>
      </c>
      <c r="ES93" s="3" t="s">
        <v>1259</v>
      </c>
      <c r="ET93" s="3" t="s">
        <v>1259</v>
      </c>
      <c r="EU93" s="3" t="s">
        <v>1259</v>
      </c>
      <c r="EV93" s="3" t="s">
        <v>1259</v>
      </c>
      <c r="EW93" s="3" t="s">
        <v>1259</v>
      </c>
      <c r="EX93" s="3" t="s">
        <v>1259</v>
      </c>
      <c r="EY93" s="3" t="s">
        <v>1259</v>
      </c>
      <c r="EZ93" s="3" t="s">
        <v>1259</v>
      </c>
      <c r="FA93" s="3" t="s">
        <v>1259</v>
      </c>
      <c r="FB93" s="3" t="s">
        <v>1259</v>
      </c>
      <c r="FC93" s="3" t="s">
        <v>1259</v>
      </c>
      <c r="FD93" s="3" t="s">
        <v>1259</v>
      </c>
      <c r="FE93" s="3" t="s">
        <v>1259</v>
      </c>
      <c r="FF93" s="3" t="s">
        <v>1259</v>
      </c>
      <c r="FG93" s="3" t="s">
        <v>1259</v>
      </c>
      <c r="FH93" s="3" t="s">
        <v>1259</v>
      </c>
      <c r="FI93" s="3" t="s">
        <v>1259</v>
      </c>
      <c r="FJ93" s="3" t="s">
        <v>1259</v>
      </c>
      <c r="FK93" s="3" t="s">
        <v>1259</v>
      </c>
      <c r="FL93" s="3" t="s">
        <v>1259</v>
      </c>
      <c r="FM93" s="3" t="s">
        <v>1259</v>
      </c>
      <c r="FN93" s="3" t="s">
        <v>1259</v>
      </c>
      <c r="FO93" s="3" t="s">
        <v>1259</v>
      </c>
      <c r="FP93" s="3" t="s">
        <v>1259</v>
      </c>
      <c r="FQ93" s="3" t="s">
        <v>1259</v>
      </c>
      <c r="FR93" s="3" t="s">
        <v>1259</v>
      </c>
      <c r="FS93" s="3" t="s">
        <v>1259</v>
      </c>
      <c r="FT93" s="3" t="s">
        <v>1259</v>
      </c>
      <c r="FU93" s="3" t="s">
        <v>1259</v>
      </c>
      <c r="FV93" s="3" t="s">
        <v>1259</v>
      </c>
      <c r="FW93" s="3" t="s">
        <v>1259</v>
      </c>
      <c r="FX93" s="3" t="s">
        <v>1259</v>
      </c>
      <c r="FY93" s="3" t="s">
        <v>1259</v>
      </c>
      <c r="FZ93" s="3" t="s">
        <v>1259</v>
      </c>
      <c r="GA93" s="3" t="s">
        <v>1259</v>
      </c>
      <c r="GB93" s="3" t="s">
        <v>1259</v>
      </c>
      <c r="GC93" s="3" t="s">
        <v>1259</v>
      </c>
      <c r="GD93" s="3" t="s">
        <v>1259</v>
      </c>
      <c r="GE93" s="3" t="s">
        <v>1259</v>
      </c>
      <c r="GF93" s="3" t="s">
        <v>1259</v>
      </c>
      <c r="GG93" s="3" t="s">
        <v>1259</v>
      </c>
      <c r="GH93" s="3" t="s">
        <v>1259</v>
      </c>
      <c r="GI93" s="3" t="s">
        <v>1259</v>
      </c>
      <c r="GJ93" s="3" t="s">
        <v>1259</v>
      </c>
      <c r="GK93" s="3" t="s">
        <v>1259</v>
      </c>
      <c r="GL93" s="3" t="s">
        <v>1259</v>
      </c>
      <c r="GM93" s="3" t="s">
        <v>1259</v>
      </c>
      <c r="GN93" s="3" t="s">
        <v>1259</v>
      </c>
      <c r="GO93" s="3" t="s">
        <v>1259</v>
      </c>
      <c r="GP93" s="3" t="s">
        <v>1259</v>
      </c>
      <c r="GQ93" s="3" t="s">
        <v>1259</v>
      </c>
      <c r="GR93" s="3" t="s">
        <v>1259</v>
      </c>
      <c r="GS93" s="3" t="s">
        <v>1259</v>
      </c>
      <c r="GT93" s="3" t="s">
        <v>1259</v>
      </c>
      <c r="GU93" s="3" t="s">
        <v>1259</v>
      </c>
      <c r="GV93" s="3" t="s">
        <v>1259</v>
      </c>
      <c r="GW93" s="3" t="s">
        <v>1259</v>
      </c>
      <c r="GX93" s="3" t="s">
        <v>1259</v>
      </c>
      <c r="GY93" s="3" t="s">
        <v>1259</v>
      </c>
      <c r="GZ93" s="3" t="s">
        <v>1259</v>
      </c>
      <c r="HA93" s="3" t="s">
        <v>1259</v>
      </c>
      <c r="HB93" s="3" t="s">
        <v>1259</v>
      </c>
      <c r="HC93" s="3" t="s">
        <v>1259</v>
      </c>
      <c r="HD93" s="3" t="s">
        <v>1259</v>
      </c>
      <c r="HE93" s="3" t="s">
        <v>1259</v>
      </c>
      <c r="HF93" s="3" t="s">
        <v>1259</v>
      </c>
      <c r="HG93" s="3" t="s">
        <v>1259</v>
      </c>
      <c r="HH93" s="3" t="s">
        <v>1259</v>
      </c>
      <c r="HI93" s="3" t="s">
        <v>1259</v>
      </c>
      <c r="HJ93" s="3" t="s">
        <v>1259</v>
      </c>
      <c r="HK93" s="3" t="s">
        <v>1259</v>
      </c>
      <c r="HL93" s="3" t="s">
        <v>1259</v>
      </c>
      <c r="HM93" s="3" t="s">
        <v>1259</v>
      </c>
      <c r="HN93" s="3" t="s">
        <v>1259</v>
      </c>
      <c r="HO93" s="281">
        <v>26.54</v>
      </c>
      <c r="HP93" s="282">
        <v>72.7</v>
      </c>
      <c r="HQ93" s="3" t="s">
        <v>1259</v>
      </c>
      <c r="HR93" s="3" t="s">
        <v>1259</v>
      </c>
      <c r="HS93" s="3" t="s">
        <v>1259</v>
      </c>
    </row>
    <row r="94" spans="1:227" x14ac:dyDescent="0.25">
      <c r="A94" s="4">
        <v>28398</v>
      </c>
      <c r="B94" s="3" t="s">
        <v>1259</v>
      </c>
      <c r="C94" s="3" t="s">
        <v>1259</v>
      </c>
      <c r="D94" s="3" t="s">
        <v>1259</v>
      </c>
      <c r="E94" s="3" t="s">
        <v>1259</v>
      </c>
      <c r="F94" s="3" t="s">
        <v>1259</v>
      </c>
      <c r="G94" s="3" t="s">
        <v>1259</v>
      </c>
      <c r="H94" s="3" t="s">
        <v>1259</v>
      </c>
      <c r="I94" s="3" t="s">
        <v>1259</v>
      </c>
      <c r="J94" s="3" t="s">
        <v>1259</v>
      </c>
      <c r="K94" s="3" t="s">
        <v>1259</v>
      </c>
      <c r="L94" s="3" t="s">
        <v>1259</v>
      </c>
      <c r="M94" s="3" t="s">
        <v>1259</v>
      </c>
      <c r="N94" s="3" t="s">
        <v>1259</v>
      </c>
      <c r="O94" s="3" t="s">
        <v>1259</v>
      </c>
      <c r="P94" s="3" t="s">
        <v>1259</v>
      </c>
      <c r="Q94" s="3" t="s">
        <v>1259</v>
      </c>
      <c r="R94" s="3" t="s">
        <v>1259</v>
      </c>
      <c r="S94" s="3" t="s">
        <v>1259</v>
      </c>
      <c r="T94" s="3" t="s">
        <v>1259</v>
      </c>
      <c r="U94" s="3" t="s">
        <v>1259</v>
      </c>
      <c r="V94" s="80">
        <v>24.86</v>
      </c>
      <c r="W94" s="3" t="s">
        <v>1259</v>
      </c>
      <c r="X94" s="3" t="s">
        <v>1259</v>
      </c>
      <c r="Y94" s="83">
        <v>24.49</v>
      </c>
      <c r="Z94" s="84">
        <v>25.99</v>
      </c>
      <c r="AA94" s="85">
        <v>23.07</v>
      </c>
      <c r="AB94" s="86">
        <v>25.48</v>
      </c>
      <c r="AC94" s="87">
        <v>20</v>
      </c>
      <c r="AD94" s="3" t="s">
        <v>1259</v>
      </c>
      <c r="AE94" s="89">
        <v>152.9</v>
      </c>
      <c r="AF94" s="90">
        <v>140.77000000000001</v>
      </c>
      <c r="AG94" s="91">
        <v>124.35</v>
      </c>
      <c r="AH94" s="92">
        <v>106.54</v>
      </c>
      <c r="AI94" s="93">
        <v>144.6</v>
      </c>
      <c r="AJ94" s="3" t="s">
        <v>1259</v>
      </c>
      <c r="AK94" s="3" t="s">
        <v>1259</v>
      </c>
      <c r="AL94" s="3" t="s">
        <v>1259</v>
      </c>
      <c r="AM94" s="3" t="s">
        <v>1259</v>
      </c>
      <c r="AN94" s="3" t="s">
        <v>1259</v>
      </c>
      <c r="AO94" s="3" t="s">
        <v>1259</v>
      </c>
      <c r="AP94" s="3" t="s">
        <v>1259</v>
      </c>
      <c r="AQ94" s="3" t="s">
        <v>1259</v>
      </c>
      <c r="AR94" s="3" t="s">
        <v>1259</v>
      </c>
      <c r="AS94" s="3" t="s">
        <v>1259</v>
      </c>
      <c r="AT94" s="3" t="s">
        <v>1259</v>
      </c>
      <c r="AU94" s="3" t="s">
        <v>1259</v>
      </c>
      <c r="AV94" s="3" t="s">
        <v>1259</v>
      </c>
      <c r="AW94" s="3" t="s">
        <v>1259</v>
      </c>
      <c r="AX94" s="3" t="s">
        <v>1259</v>
      </c>
      <c r="AY94" s="3" t="s">
        <v>1259</v>
      </c>
      <c r="AZ94" s="3" t="s">
        <v>1259</v>
      </c>
      <c r="BA94" s="3" t="s">
        <v>1259</v>
      </c>
      <c r="BB94" s="3" t="s">
        <v>1259</v>
      </c>
      <c r="BC94" s="3" t="s">
        <v>1259</v>
      </c>
      <c r="BD94" s="3" t="s">
        <v>1259</v>
      </c>
      <c r="BE94" s="3" t="s">
        <v>1259</v>
      </c>
      <c r="BF94" s="3" t="s">
        <v>1259</v>
      </c>
      <c r="BG94" s="3" t="s">
        <v>1259</v>
      </c>
      <c r="BH94" s="3" t="s">
        <v>1259</v>
      </c>
      <c r="BI94" s="119">
        <v>81.203999999999994</v>
      </c>
      <c r="BJ94" s="3" t="s">
        <v>1259</v>
      </c>
      <c r="BK94" s="3" t="s">
        <v>1259</v>
      </c>
      <c r="BL94" s="3" t="s">
        <v>1259</v>
      </c>
      <c r="BM94" s="3" t="s">
        <v>1259</v>
      </c>
      <c r="BN94" s="3" t="s">
        <v>1259</v>
      </c>
      <c r="BO94" s="3" t="s">
        <v>1259</v>
      </c>
      <c r="BP94" s="3" t="s">
        <v>1259</v>
      </c>
      <c r="BQ94" s="3" t="s">
        <v>1259</v>
      </c>
      <c r="BR94" s="3" t="s">
        <v>1259</v>
      </c>
      <c r="BS94" s="3" t="s">
        <v>1259</v>
      </c>
      <c r="BT94" s="3" t="s">
        <v>1259</v>
      </c>
      <c r="BU94" s="3" t="s">
        <v>1259</v>
      </c>
      <c r="BV94" s="3" t="s">
        <v>1259</v>
      </c>
      <c r="BW94" s="3" t="s">
        <v>1259</v>
      </c>
      <c r="BX94" s="3" t="s">
        <v>1259</v>
      </c>
      <c r="BY94" s="3" t="s">
        <v>1259</v>
      </c>
      <c r="BZ94" s="3" t="s">
        <v>1259</v>
      </c>
      <c r="CA94" s="3" t="s">
        <v>1259</v>
      </c>
      <c r="CB94" s="3" t="s">
        <v>1259</v>
      </c>
      <c r="CC94" s="3" t="s">
        <v>1259</v>
      </c>
      <c r="CD94" s="3" t="s">
        <v>1259</v>
      </c>
      <c r="CE94" s="3" t="s">
        <v>1259</v>
      </c>
      <c r="CF94" s="3" t="s">
        <v>1259</v>
      </c>
      <c r="CG94" s="3" t="s">
        <v>1259</v>
      </c>
      <c r="CH94" s="3" t="s">
        <v>1259</v>
      </c>
      <c r="CI94" s="3" t="s">
        <v>1259</v>
      </c>
      <c r="CJ94" s="3" t="s">
        <v>1259</v>
      </c>
      <c r="CK94" s="3" t="s">
        <v>1259</v>
      </c>
      <c r="CL94" s="3" t="s">
        <v>1259</v>
      </c>
      <c r="CM94" s="3" t="s">
        <v>1259</v>
      </c>
      <c r="CN94" s="3" t="s">
        <v>1259</v>
      </c>
      <c r="CO94" s="3" t="s">
        <v>1259</v>
      </c>
      <c r="CP94" s="3" t="s">
        <v>1259</v>
      </c>
      <c r="CQ94" s="3" t="s">
        <v>1259</v>
      </c>
      <c r="CR94" s="3" t="s">
        <v>1259</v>
      </c>
      <c r="CS94" s="3" t="s">
        <v>1259</v>
      </c>
      <c r="CT94" s="3" t="s">
        <v>1259</v>
      </c>
      <c r="CU94" s="3" t="s">
        <v>1259</v>
      </c>
      <c r="CV94" s="3" t="s">
        <v>1259</v>
      </c>
      <c r="CW94" s="3" t="s">
        <v>1259</v>
      </c>
      <c r="CX94" s="3" t="s">
        <v>1259</v>
      </c>
      <c r="CY94" s="3" t="s">
        <v>1259</v>
      </c>
      <c r="CZ94" s="3" t="s">
        <v>1259</v>
      </c>
      <c r="DA94" s="3" t="s">
        <v>1259</v>
      </c>
      <c r="DB94" s="3" t="s">
        <v>1259</v>
      </c>
      <c r="DC94" s="3" t="s">
        <v>1259</v>
      </c>
      <c r="DD94" s="3" t="s">
        <v>1259</v>
      </c>
      <c r="DE94" s="3" t="s">
        <v>1259</v>
      </c>
      <c r="DF94" s="3" t="s">
        <v>1259</v>
      </c>
      <c r="DG94" s="3" t="s">
        <v>1259</v>
      </c>
      <c r="DH94" s="3" t="s">
        <v>1259</v>
      </c>
      <c r="DI94" s="3" t="s">
        <v>1259</v>
      </c>
      <c r="DJ94" s="3" t="s">
        <v>1259</v>
      </c>
      <c r="DK94" s="3" t="s">
        <v>1259</v>
      </c>
      <c r="DL94" s="3" t="s">
        <v>1259</v>
      </c>
      <c r="DM94" s="3" t="s">
        <v>1259</v>
      </c>
      <c r="DN94" s="3" t="s">
        <v>1259</v>
      </c>
      <c r="DO94" s="3" t="s">
        <v>1259</v>
      </c>
      <c r="DP94" s="3" t="s">
        <v>1259</v>
      </c>
      <c r="DQ94" s="3" t="s">
        <v>1259</v>
      </c>
      <c r="DR94" s="3" t="s">
        <v>1259</v>
      </c>
      <c r="DS94" s="3" t="s">
        <v>1259</v>
      </c>
      <c r="DT94" s="3" t="s">
        <v>1259</v>
      </c>
      <c r="DU94" s="3" t="s">
        <v>1259</v>
      </c>
      <c r="DV94" s="3" t="s">
        <v>1259</v>
      </c>
      <c r="DW94" s="3" t="s">
        <v>1259</v>
      </c>
      <c r="DX94" s="3" t="s">
        <v>1259</v>
      </c>
      <c r="DY94" s="3" t="s">
        <v>1259</v>
      </c>
      <c r="DZ94" s="3" t="s">
        <v>1259</v>
      </c>
      <c r="EA94" s="3" t="s">
        <v>1259</v>
      </c>
      <c r="EB94" s="3" t="s">
        <v>1259</v>
      </c>
      <c r="EC94" s="3" t="s">
        <v>1259</v>
      </c>
      <c r="ED94" s="3" t="s">
        <v>1259</v>
      </c>
      <c r="EE94" s="3" t="s">
        <v>1259</v>
      </c>
      <c r="EF94" s="3" t="s">
        <v>1259</v>
      </c>
      <c r="EG94" s="3" t="s">
        <v>1259</v>
      </c>
      <c r="EH94" s="3" t="s">
        <v>1259</v>
      </c>
      <c r="EI94" s="3" t="s">
        <v>1259</v>
      </c>
      <c r="EJ94" s="3" t="s">
        <v>1259</v>
      </c>
      <c r="EK94" s="3" t="s">
        <v>1259</v>
      </c>
      <c r="EL94" s="3" t="s">
        <v>1259</v>
      </c>
      <c r="EM94" s="3" t="s">
        <v>1259</v>
      </c>
      <c r="EN94" s="3" t="s">
        <v>1259</v>
      </c>
      <c r="EO94" s="3" t="s">
        <v>1259</v>
      </c>
      <c r="EP94" s="204">
        <v>44.5</v>
      </c>
      <c r="EQ94" s="205">
        <v>70.900000000000006</v>
      </c>
      <c r="ER94" s="206">
        <v>48.8</v>
      </c>
      <c r="ES94" s="207">
        <v>77.400000000000006</v>
      </c>
      <c r="ET94" s="3" t="s">
        <v>1259</v>
      </c>
      <c r="EU94" s="3" t="s">
        <v>1259</v>
      </c>
      <c r="EV94" s="3" t="s">
        <v>1259</v>
      </c>
      <c r="EW94" s="3" t="s">
        <v>1259</v>
      </c>
      <c r="EX94" s="3" t="s">
        <v>1259</v>
      </c>
      <c r="EY94" s="3" t="s">
        <v>1259</v>
      </c>
      <c r="EZ94" s="3" t="s">
        <v>1259</v>
      </c>
      <c r="FA94" s="3" t="s">
        <v>1259</v>
      </c>
      <c r="FB94" s="3" t="s">
        <v>1259</v>
      </c>
      <c r="FC94" s="3" t="s">
        <v>1259</v>
      </c>
      <c r="FD94" s="3" t="s">
        <v>1259</v>
      </c>
      <c r="FE94" s="3" t="s">
        <v>1259</v>
      </c>
      <c r="FF94" s="3" t="s">
        <v>1259</v>
      </c>
      <c r="FG94" s="3" t="s">
        <v>1259</v>
      </c>
      <c r="FH94" s="3" t="s">
        <v>1259</v>
      </c>
      <c r="FI94" s="3" t="s">
        <v>1259</v>
      </c>
      <c r="FJ94" s="3" t="s">
        <v>1259</v>
      </c>
      <c r="FK94" s="3" t="s">
        <v>1259</v>
      </c>
      <c r="FL94" s="3" t="s">
        <v>1259</v>
      </c>
      <c r="FM94" s="3" t="s">
        <v>1259</v>
      </c>
      <c r="FN94" s="3" t="s">
        <v>1259</v>
      </c>
      <c r="FO94" s="3" t="s">
        <v>1259</v>
      </c>
      <c r="FP94" s="3" t="s">
        <v>1259</v>
      </c>
      <c r="FQ94" s="3" t="s">
        <v>1259</v>
      </c>
      <c r="FR94" s="3" t="s">
        <v>1259</v>
      </c>
      <c r="FS94" s="3" t="s">
        <v>1259</v>
      </c>
      <c r="FT94" s="3" t="s">
        <v>1259</v>
      </c>
      <c r="FU94" s="3" t="s">
        <v>1259</v>
      </c>
      <c r="FV94" s="3" t="s">
        <v>1259</v>
      </c>
      <c r="FW94" s="3" t="s">
        <v>1259</v>
      </c>
      <c r="FX94" s="3" t="s">
        <v>1259</v>
      </c>
      <c r="FY94" s="3" t="s">
        <v>1259</v>
      </c>
      <c r="FZ94" s="3" t="s">
        <v>1259</v>
      </c>
      <c r="GA94" s="3" t="s">
        <v>1259</v>
      </c>
      <c r="GB94" s="3" t="s">
        <v>1259</v>
      </c>
      <c r="GC94" s="3" t="s">
        <v>1259</v>
      </c>
      <c r="GD94" s="3" t="s">
        <v>1259</v>
      </c>
      <c r="GE94" s="3" t="s">
        <v>1259</v>
      </c>
      <c r="GF94" s="3" t="s">
        <v>1259</v>
      </c>
      <c r="GG94" s="3" t="s">
        <v>1259</v>
      </c>
      <c r="GH94" s="3" t="s">
        <v>1259</v>
      </c>
      <c r="GI94" s="3" t="s">
        <v>1259</v>
      </c>
      <c r="GJ94" s="3" t="s">
        <v>1259</v>
      </c>
      <c r="GK94" s="3" t="s">
        <v>1259</v>
      </c>
      <c r="GL94" s="3" t="s">
        <v>1259</v>
      </c>
      <c r="GM94" s="3" t="s">
        <v>1259</v>
      </c>
      <c r="GN94" s="3" t="s">
        <v>1259</v>
      </c>
      <c r="GO94" s="3" t="s">
        <v>1259</v>
      </c>
      <c r="GP94" s="3" t="s">
        <v>1259</v>
      </c>
      <c r="GQ94" s="3" t="s">
        <v>1259</v>
      </c>
      <c r="GR94" s="3" t="s">
        <v>1259</v>
      </c>
      <c r="GS94" s="3" t="s">
        <v>1259</v>
      </c>
      <c r="GT94" s="3" t="s">
        <v>1259</v>
      </c>
      <c r="GU94" s="3" t="s">
        <v>1259</v>
      </c>
      <c r="GV94" s="3" t="s">
        <v>1259</v>
      </c>
      <c r="GW94" s="3" t="s">
        <v>1259</v>
      </c>
      <c r="GX94" s="3" t="s">
        <v>1259</v>
      </c>
      <c r="GY94" s="3" t="s">
        <v>1259</v>
      </c>
      <c r="GZ94" s="3" t="s">
        <v>1259</v>
      </c>
      <c r="HA94" s="3" t="s">
        <v>1259</v>
      </c>
      <c r="HB94" s="3" t="s">
        <v>1259</v>
      </c>
      <c r="HC94" s="3" t="s">
        <v>1259</v>
      </c>
      <c r="HD94" s="3" t="s">
        <v>1259</v>
      </c>
      <c r="HE94" s="3" t="s">
        <v>1259</v>
      </c>
      <c r="HF94" s="3" t="s">
        <v>1259</v>
      </c>
      <c r="HG94" s="3" t="s">
        <v>1259</v>
      </c>
      <c r="HH94" s="3" t="s">
        <v>1259</v>
      </c>
      <c r="HI94" s="3" t="s">
        <v>1259</v>
      </c>
      <c r="HJ94" s="3" t="s">
        <v>1259</v>
      </c>
      <c r="HK94" s="3" t="s">
        <v>1259</v>
      </c>
      <c r="HL94" s="3" t="s">
        <v>1259</v>
      </c>
      <c r="HM94" s="3" t="s">
        <v>1259</v>
      </c>
      <c r="HN94" s="3" t="s">
        <v>1259</v>
      </c>
      <c r="HO94" s="281">
        <v>27.72</v>
      </c>
      <c r="HP94" s="282">
        <v>74.400000000000006</v>
      </c>
      <c r="HQ94" s="3" t="s">
        <v>1259</v>
      </c>
      <c r="HR94" s="3" t="s">
        <v>1259</v>
      </c>
      <c r="HS94" s="3" t="s">
        <v>1259</v>
      </c>
    </row>
    <row r="95" spans="1:227" x14ac:dyDescent="0.25">
      <c r="A95" s="4">
        <v>28490</v>
      </c>
      <c r="B95" s="3" t="s">
        <v>1259</v>
      </c>
      <c r="C95" s="3" t="s">
        <v>1259</v>
      </c>
      <c r="D95" s="3" t="s">
        <v>1259</v>
      </c>
      <c r="E95" s="3" t="s">
        <v>1259</v>
      </c>
      <c r="F95" s="3" t="s">
        <v>1259</v>
      </c>
      <c r="G95" s="3" t="s">
        <v>1259</v>
      </c>
      <c r="H95" s="3" t="s">
        <v>1259</v>
      </c>
      <c r="I95" s="3" t="s">
        <v>1259</v>
      </c>
      <c r="J95" s="3" t="s">
        <v>1259</v>
      </c>
      <c r="K95" s="3" t="s">
        <v>1259</v>
      </c>
      <c r="L95" s="3" t="s">
        <v>1259</v>
      </c>
      <c r="M95" s="3" t="s">
        <v>1259</v>
      </c>
      <c r="N95" s="3" t="s">
        <v>1259</v>
      </c>
      <c r="O95" s="3" t="s">
        <v>1259</v>
      </c>
      <c r="P95" s="3" t="s">
        <v>1259</v>
      </c>
      <c r="Q95" s="3" t="s">
        <v>1259</v>
      </c>
      <c r="R95" s="3" t="s">
        <v>1259</v>
      </c>
      <c r="S95" s="3" t="s">
        <v>1259</v>
      </c>
      <c r="T95" s="3" t="s">
        <v>1259</v>
      </c>
      <c r="U95" s="3" t="s">
        <v>1259</v>
      </c>
      <c r="V95" s="80">
        <v>26.08</v>
      </c>
      <c r="W95" s="3" t="s">
        <v>1259</v>
      </c>
      <c r="X95" s="3" t="s">
        <v>1259</v>
      </c>
      <c r="Y95" s="83">
        <v>25.92</v>
      </c>
      <c r="Z95" s="84">
        <v>28.27</v>
      </c>
      <c r="AA95" s="85">
        <v>24.29</v>
      </c>
      <c r="AB95" s="86">
        <v>26.07</v>
      </c>
      <c r="AC95" s="87">
        <v>22</v>
      </c>
      <c r="AD95" s="3" t="s">
        <v>1259</v>
      </c>
      <c r="AE95" s="89">
        <v>150.30000000000001</v>
      </c>
      <c r="AF95" s="90">
        <v>142.55000000000001</v>
      </c>
      <c r="AG95" s="91">
        <v>127.12</v>
      </c>
      <c r="AH95" s="92">
        <v>128.41999999999999</v>
      </c>
      <c r="AI95" s="93">
        <v>147.69999999999999</v>
      </c>
      <c r="AJ95" s="3" t="s">
        <v>1259</v>
      </c>
      <c r="AK95" s="3" t="s">
        <v>1259</v>
      </c>
      <c r="AL95" s="3" t="s">
        <v>1259</v>
      </c>
      <c r="AM95" s="3" t="s">
        <v>1259</v>
      </c>
      <c r="AN95" s="3" t="s">
        <v>1259</v>
      </c>
      <c r="AO95" s="3" t="s">
        <v>1259</v>
      </c>
      <c r="AP95" s="3" t="s">
        <v>1259</v>
      </c>
      <c r="AQ95" s="3" t="s">
        <v>1259</v>
      </c>
      <c r="AR95" s="3" t="s">
        <v>1259</v>
      </c>
      <c r="AS95" s="3" t="s">
        <v>1259</v>
      </c>
      <c r="AT95" s="3" t="s">
        <v>1259</v>
      </c>
      <c r="AU95" s="3" t="s">
        <v>1259</v>
      </c>
      <c r="AV95" s="3" t="s">
        <v>1259</v>
      </c>
      <c r="AW95" s="3" t="s">
        <v>1259</v>
      </c>
      <c r="AX95" s="3" t="s">
        <v>1259</v>
      </c>
      <c r="AY95" s="3" t="s">
        <v>1259</v>
      </c>
      <c r="AZ95" s="3" t="s">
        <v>1259</v>
      </c>
      <c r="BA95" s="3" t="s">
        <v>1259</v>
      </c>
      <c r="BB95" s="3" t="s">
        <v>1259</v>
      </c>
      <c r="BC95" s="3" t="s">
        <v>1259</v>
      </c>
      <c r="BD95" s="3" t="s">
        <v>1259</v>
      </c>
      <c r="BE95" s="3" t="s">
        <v>1259</v>
      </c>
      <c r="BF95" s="3" t="s">
        <v>1259</v>
      </c>
      <c r="BG95" s="3" t="s">
        <v>1259</v>
      </c>
      <c r="BH95" s="3" t="s">
        <v>1259</v>
      </c>
      <c r="BI95" s="119">
        <v>85.372</v>
      </c>
      <c r="BJ95" s="3" t="s">
        <v>1259</v>
      </c>
      <c r="BK95" s="3" t="s">
        <v>1259</v>
      </c>
      <c r="BL95" s="3" t="s">
        <v>1259</v>
      </c>
      <c r="BM95" s="3" t="s">
        <v>1259</v>
      </c>
      <c r="BN95" s="3" t="s">
        <v>1259</v>
      </c>
      <c r="BO95" s="3" t="s">
        <v>1259</v>
      </c>
      <c r="BP95" s="3" t="s">
        <v>1259</v>
      </c>
      <c r="BQ95" s="3" t="s">
        <v>1259</v>
      </c>
      <c r="BR95" s="3" t="s">
        <v>1259</v>
      </c>
      <c r="BS95" s="3" t="s">
        <v>1259</v>
      </c>
      <c r="BT95" s="3" t="s">
        <v>1259</v>
      </c>
      <c r="BU95" s="3" t="s">
        <v>1259</v>
      </c>
      <c r="BV95" s="3" t="s">
        <v>1259</v>
      </c>
      <c r="BW95" s="3" t="s">
        <v>1259</v>
      </c>
      <c r="BX95" s="3" t="s">
        <v>1259</v>
      </c>
      <c r="BY95" s="3" t="s">
        <v>1259</v>
      </c>
      <c r="BZ95" s="3" t="s">
        <v>1259</v>
      </c>
      <c r="CA95" s="3" t="s">
        <v>1259</v>
      </c>
      <c r="CB95" s="3" t="s">
        <v>1259</v>
      </c>
      <c r="CC95" s="3" t="s">
        <v>1259</v>
      </c>
      <c r="CD95" s="3" t="s">
        <v>1259</v>
      </c>
      <c r="CE95" s="3" t="s">
        <v>1259</v>
      </c>
      <c r="CF95" s="3" t="s">
        <v>1259</v>
      </c>
      <c r="CG95" s="3" t="s">
        <v>1259</v>
      </c>
      <c r="CH95" s="3" t="s">
        <v>1259</v>
      </c>
      <c r="CI95" s="3" t="s">
        <v>1259</v>
      </c>
      <c r="CJ95" s="3" t="s">
        <v>1259</v>
      </c>
      <c r="CK95" s="3" t="s">
        <v>1259</v>
      </c>
      <c r="CL95" s="3" t="s">
        <v>1259</v>
      </c>
      <c r="CM95" s="3" t="s">
        <v>1259</v>
      </c>
      <c r="CN95" s="3" t="s">
        <v>1259</v>
      </c>
      <c r="CO95" s="3" t="s">
        <v>1259</v>
      </c>
      <c r="CP95" s="3" t="s">
        <v>1259</v>
      </c>
      <c r="CQ95" s="3" t="s">
        <v>1259</v>
      </c>
      <c r="CR95" s="3" t="s">
        <v>1259</v>
      </c>
      <c r="CS95" s="3" t="s">
        <v>1259</v>
      </c>
      <c r="CT95" s="3" t="s">
        <v>1259</v>
      </c>
      <c r="CU95" s="3" t="s">
        <v>1259</v>
      </c>
      <c r="CV95" s="3" t="s">
        <v>1259</v>
      </c>
      <c r="CW95" s="3" t="s">
        <v>1259</v>
      </c>
      <c r="CX95" s="3" t="s">
        <v>1259</v>
      </c>
      <c r="CY95" s="3" t="s">
        <v>1259</v>
      </c>
      <c r="CZ95" s="3" t="s">
        <v>1259</v>
      </c>
      <c r="DA95" s="3" t="s">
        <v>1259</v>
      </c>
      <c r="DB95" s="3" t="s">
        <v>1259</v>
      </c>
      <c r="DC95" s="3" t="s">
        <v>1259</v>
      </c>
      <c r="DD95" s="3" t="s">
        <v>1259</v>
      </c>
      <c r="DE95" s="3" t="s">
        <v>1259</v>
      </c>
      <c r="DF95" s="3" t="s">
        <v>1259</v>
      </c>
      <c r="DG95" s="3" t="s">
        <v>1259</v>
      </c>
      <c r="DH95" s="3" t="s">
        <v>1259</v>
      </c>
      <c r="DI95" s="3" t="s">
        <v>1259</v>
      </c>
      <c r="DJ95" s="3" t="s">
        <v>1259</v>
      </c>
      <c r="DK95" s="3" t="s">
        <v>1259</v>
      </c>
      <c r="DL95" s="3" t="s">
        <v>1259</v>
      </c>
      <c r="DM95" s="3" t="s">
        <v>1259</v>
      </c>
      <c r="DN95" s="3" t="s">
        <v>1259</v>
      </c>
      <c r="DO95" s="3" t="s">
        <v>1259</v>
      </c>
      <c r="DP95" s="3" t="s">
        <v>1259</v>
      </c>
      <c r="DQ95" s="3" t="s">
        <v>1259</v>
      </c>
      <c r="DR95" s="3" t="s">
        <v>1259</v>
      </c>
      <c r="DS95" s="3" t="s">
        <v>1259</v>
      </c>
      <c r="DT95" s="3" t="s">
        <v>1259</v>
      </c>
      <c r="DU95" s="3" t="s">
        <v>1259</v>
      </c>
      <c r="DV95" s="3" t="s">
        <v>1259</v>
      </c>
      <c r="DW95" s="3" t="s">
        <v>1259</v>
      </c>
      <c r="DX95" s="3" t="s">
        <v>1259</v>
      </c>
      <c r="DY95" s="3" t="s">
        <v>1259</v>
      </c>
      <c r="DZ95" s="3" t="s">
        <v>1259</v>
      </c>
      <c r="EA95" s="3" t="s">
        <v>1259</v>
      </c>
      <c r="EB95" s="3" t="s">
        <v>1259</v>
      </c>
      <c r="EC95" s="3" t="s">
        <v>1259</v>
      </c>
      <c r="ED95" s="3" t="s">
        <v>1259</v>
      </c>
      <c r="EE95" s="3" t="s">
        <v>1259</v>
      </c>
      <c r="EF95" s="3" t="s">
        <v>1259</v>
      </c>
      <c r="EG95" s="3" t="s">
        <v>1259</v>
      </c>
      <c r="EH95" s="3" t="s">
        <v>1259</v>
      </c>
      <c r="EI95" s="3" t="s">
        <v>1259</v>
      </c>
      <c r="EJ95" s="3" t="s">
        <v>1259</v>
      </c>
      <c r="EK95" s="3" t="s">
        <v>1259</v>
      </c>
      <c r="EL95" s="3" t="s">
        <v>1259</v>
      </c>
      <c r="EM95" s="3" t="s">
        <v>1259</v>
      </c>
      <c r="EN95" s="3" t="s">
        <v>1259</v>
      </c>
      <c r="EO95" s="3" t="s">
        <v>1259</v>
      </c>
      <c r="EP95" s="3" t="s">
        <v>1259</v>
      </c>
      <c r="EQ95" s="3" t="s">
        <v>1259</v>
      </c>
      <c r="ER95" s="3" t="s">
        <v>1259</v>
      </c>
      <c r="ES95" s="3" t="s">
        <v>1259</v>
      </c>
      <c r="ET95" s="3" t="s">
        <v>1259</v>
      </c>
      <c r="EU95" s="3" t="s">
        <v>1259</v>
      </c>
      <c r="EV95" s="3" t="s">
        <v>1259</v>
      </c>
      <c r="EW95" s="3" t="s">
        <v>1259</v>
      </c>
      <c r="EX95" s="3" t="s">
        <v>1259</v>
      </c>
      <c r="EY95" s="3" t="s">
        <v>1259</v>
      </c>
      <c r="EZ95" s="3" t="s">
        <v>1259</v>
      </c>
      <c r="FA95" s="3" t="s">
        <v>1259</v>
      </c>
      <c r="FB95" s="3" t="s">
        <v>1259</v>
      </c>
      <c r="FC95" s="3" t="s">
        <v>1259</v>
      </c>
      <c r="FD95" s="3" t="s">
        <v>1259</v>
      </c>
      <c r="FE95" s="3" t="s">
        <v>1259</v>
      </c>
      <c r="FF95" s="3" t="s">
        <v>1259</v>
      </c>
      <c r="FG95" s="3" t="s">
        <v>1259</v>
      </c>
      <c r="FH95" s="3" t="s">
        <v>1259</v>
      </c>
      <c r="FI95" s="3" t="s">
        <v>1259</v>
      </c>
      <c r="FJ95" s="3" t="s">
        <v>1259</v>
      </c>
      <c r="FK95" s="3" t="s">
        <v>1259</v>
      </c>
      <c r="FL95" s="3" t="s">
        <v>1259</v>
      </c>
      <c r="FM95" s="3" t="s">
        <v>1259</v>
      </c>
      <c r="FN95" s="3" t="s">
        <v>1259</v>
      </c>
      <c r="FO95" s="3" t="s">
        <v>1259</v>
      </c>
      <c r="FP95" s="3" t="s">
        <v>1259</v>
      </c>
      <c r="FQ95" s="3" t="s">
        <v>1259</v>
      </c>
      <c r="FR95" s="3" t="s">
        <v>1259</v>
      </c>
      <c r="FS95" s="3" t="s">
        <v>1259</v>
      </c>
      <c r="FT95" s="3" t="s">
        <v>1259</v>
      </c>
      <c r="FU95" s="3" t="s">
        <v>1259</v>
      </c>
      <c r="FV95" s="3" t="s">
        <v>1259</v>
      </c>
      <c r="FW95" s="3" t="s">
        <v>1259</v>
      </c>
      <c r="FX95" s="3" t="s">
        <v>1259</v>
      </c>
      <c r="FY95" s="3" t="s">
        <v>1259</v>
      </c>
      <c r="FZ95" s="3" t="s">
        <v>1259</v>
      </c>
      <c r="GA95" s="3" t="s">
        <v>1259</v>
      </c>
      <c r="GB95" s="3" t="s">
        <v>1259</v>
      </c>
      <c r="GC95" s="3" t="s">
        <v>1259</v>
      </c>
      <c r="GD95" s="3" t="s">
        <v>1259</v>
      </c>
      <c r="GE95" s="3" t="s">
        <v>1259</v>
      </c>
      <c r="GF95" s="3" t="s">
        <v>1259</v>
      </c>
      <c r="GG95" s="3" t="s">
        <v>1259</v>
      </c>
      <c r="GH95" s="3" t="s">
        <v>1259</v>
      </c>
      <c r="GI95" s="3" t="s">
        <v>1259</v>
      </c>
      <c r="GJ95" s="3" t="s">
        <v>1259</v>
      </c>
      <c r="GK95" s="3" t="s">
        <v>1259</v>
      </c>
      <c r="GL95" s="3" t="s">
        <v>1259</v>
      </c>
      <c r="GM95" s="3" t="s">
        <v>1259</v>
      </c>
      <c r="GN95" s="3" t="s">
        <v>1259</v>
      </c>
      <c r="GO95" s="3" t="s">
        <v>1259</v>
      </c>
      <c r="GP95" s="3" t="s">
        <v>1259</v>
      </c>
      <c r="GQ95" s="3" t="s">
        <v>1259</v>
      </c>
      <c r="GR95" s="3" t="s">
        <v>1259</v>
      </c>
      <c r="GS95" s="3" t="s">
        <v>1259</v>
      </c>
      <c r="GT95" s="3" t="s">
        <v>1259</v>
      </c>
      <c r="GU95" s="3" t="s">
        <v>1259</v>
      </c>
      <c r="GV95" s="3" t="s">
        <v>1259</v>
      </c>
      <c r="GW95" s="3" t="s">
        <v>1259</v>
      </c>
      <c r="GX95" s="3" t="s">
        <v>1259</v>
      </c>
      <c r="GY95" s="3" t="s">
        <v>1259</v>
      </c>
      <c r="GZ95" s="3" t="s">
        <v>1259</v>
      </c>
      <c r="HA95" s="3" t="s">
        <v>1259</v>
      </c>
      <c r="HB95" s="3" t="s">
        <v>1259</v>
      </c>
      <c r="HC95" s="3" t="s">
        <v>1259</v>
      </c>
      <c r="HD95" s="3" t="s">
        <v>1259</v>
      </c>
      <c r="HE95" s="3" t="s">
        <v>1259</v>
      </c>
      <c r="HF95" s="3" t="s">
        <v>1259</v>
      </c>
      <c r="HG95" s="3" t="s">
        <v>1259</v>
      </c>
      <c r="HH95" s="3" t="s">
        <v>1259</v>
      </c>
      <c r="HI95" s="3" t="s">
        <v>1259</v>
      </c>
      <c r="HJ95" s="3" t="s">
        <v>1259</v>
      </c>
      <c r="HK95" s="3" t="s">
        <v>1259</v>
      </c>
      <c r="HL95" s="3" t="s">
        <v>1259</v>
      </c>
      <c r="HM95" s="3" t="s">
        <v>1259</v>
      </c>
      <c r="HN95" s="3" t="s">
        <v>1259</v>
      </c>
      <c r="HO95" s="281">
        <v>28.88</v>
      </c>
      <c r="HP95" s="282">
        <v>77.2</v>
      </c>
      <c r="HQ95" s="3" t="s">
        <v>1259</v>
      </c>
      <c r="HR95" s="3" t="s">
        <v>1259</v>
      </c>
      <c r="HS95" s="3" t="s">
        <v>1259</v>
      </c>
    </row>
    <row r="96" spans="1:227" x14ac:dyDescent="0.25">
      <c r="A96" s="4">
        <v>28580</v>
      </c>
      <c r="B96" s="3" t="s">
        <v>1259</v>
      </c>
      <c r="C96" s="3" t="s">
        <v>1259</v>
      </c>
      <c r="D96" s="3" t="s">
        <v>1259</v>
      </c>
      <c r="E96" s="3" t="s">
        <v>1259</v>
      </c>
      <c r="F96" s="3" t="s">
        <v>1259</v>
      </c>
      <c r="G96" s="3" t="s">
        <v>1259</v>
      </c>
      <c r="H96" s="3" t="s">
        <v>1259</v>
      </c>
      <c r="I96" s="3" t="s">
        <v>1259</v>
      </c>
      <c r="J96" s="3" t="s">
        <v>1259</v>
      </c>
      <c r="K96" s="3" t="s">
        <v>1259</v>
      </c>
      <c r="L96" s="3" t="s">
        <v>1259</v>
      </c>
      <c r="M96" s="3" t="s">
        <v>1259</v>
      </c>
      <c r="N96" s="3" t="s">
        <v>1259</v>
      </c>
      <c r="O96" s="3" t="s">
        <v>1259</v>
      </c>
      <c r="P96" s="3" t="s">
        <v>1259</v>
      </c>
      <c r="Q96" s="3" t="s">
        <v>1259</v>
      </c>
      <c r="R96" s="3" t="s">
        <v>1259</v>
      </c>
      <c r="S96" s="3" t="s">
        <v>1259</v>
      </c>
      <c r="T96" s="3" t="s">
        <v>1259</v>
      </c>
      <c r="U96" s="3" t="s">
        <v>1259</v>
      </c>
      <c r="V96" s="80">
        <v>26.07</v>
      </c>
      <c r="W96" s="3" t="s">
        <v>1259</v>
      </c>
      <c r="X96" s="3" t="s">
        <v>1259</v>
      </c>
      <c r="Y96" s="83">
        <v>25.93</v>
      </c>
      <c r="Z96" s="84">
        <v>28.39</v>
      </c>
      <c r="AA96" s="85">
        <v>24.29</v>
      </c>
      <c r="AB96" s="86">
        <v>26.01</v>
      </c>
      <c r="AC96" s="87">
        <v>20</v>
      </c>
      <c r="AD96" s="3" t="s">
        <v>1259</v>
      </c>
      <c r="AE96" s="89">
        <v>151.29</v>
      </c>
      <c r="AF96" s="90">
        <v>138.25</v>
      </c>
      <c r="AG96" s="91">
        <v>131.97</v>
      </c>
      <c r="AH96" s="92">
        <v>118.4</v>
      </c>
      <c r="AI96" s="93">
        <v>144.5</v>
      </c>
      <c r="AJ96" s="3" t="s">
        <v>1259</v>
      </c>
      <c r="AK96" s="3" t="s">
        <v>1259</v>
      </c>
      <c r="AL96" s="3" t="s">
        <v>1259</v>
      </c>
      <c r="AM96" s="3" t="s">
        <v>1259</v>
      </c>
      <c r="AN96" s="3" t="s">
        <v>1259</v>
      </c>
      <c r="AO96" s="3" t="s">
        <v>1259</v>
      </c>
      <c r="AP96" s="3" t="s">
        <v>1259</v>
      </c>
      <c r="AQ96" s="3" t="s">
        <v>1259</v>
      </c>
      <c r="AR96" s="3" t="s">
        <v>1259</v>
      </c>
      <c r="AS96" s="3" t="s">
        <v>1259</v>
      </c>
      <c r="AT96" s="3" t="s">
        <v>1259</v>
      </c>
      <c r="AU96" s="3" t="s">
        <v>1259</v>
      </c>
      <c r="AV96" s="3" t="s">
        <v>1259</v>
      </c>
      <c r="AW96" s="3" t="s">
        <v>1259</v>
      </c>
      <c r="AX96" s="3" t="s">
        <v>1259</v>
      </c>
      <c r="AY96" s="3" t="s">
        <v>1259</v>
      </c>
      <c r="AZ96" s="3" t="s">
        <v>1259</v>
      </c>
      <c r="BA96" s="3" t="s">
        <v>1259</v>
      </c>
      <c r="BB96" s="3" t="s">
        <v>1259</v>
      </c>
      <c r="BC96" s="3" t="s">
        <v>1259</v>
      </c>
      <c r="BD96" s="3" t="s">
        <v>1259</v>
      </c>
      <c r="BE96" s="3" t="s">
        <v>1259</v>
      </c>
      <c r="BF96" s="3" t="s">
        <v>1259</v>
      </c>
      <c r="BG96" s="3" t="s">
        <v>1259</v>
      </c>
      <c r="BH96" s="3" t="s">
        <v>1259</v>
      </c>
      <c r="BI96" s="119">
        <v>88.305999999999997</v>
      </c>
      <c r="BJ96" s="3" t="s">
        <v>1259</v>
      </c>
      <c r="BK96" s="3" t="s">
        <v>1259</v>
      </c>
      <c r="BL96" s="3" t="s">
        <v>1259</v>
      </c>
      <c r="BM96" s="3" t="s">
        <v>1259</v>
      </c>
      <c r="BN96" s="3" t="s">
        <v>1259</v>
      </c>
      <c r="BO96" s="3" t="s">
        <v>1259</v>
      </c>
      <c r="BP96" s="3" t="s">
        <v>1259</v>
      </c>
      <c r="BQ96" s="3" t="s">
        <v>1259</v>
      </c>
      <c r="BR96" s="3" t="s">
        <v>1259</v>
      </c>
      <c r="BS96" s="3" t="s">
        <v>1259</v>
      </c>
      <c r="BT96" s="3" t="s">
        <v>1259</v>
      </c>
      <c r="BU96" s="3" t="s">
        <v>1259</v>
      </c>
      <c r="BV96" s="3" t="s">
        <v>1259</v>
      </c>
      <c r="BW96" s="3" t="s">
        <v>1259</v>
      </c>
      <c r="BX96" s="3" t="s">
        <v>1259</v>
      </c>
      <c r="BY96" s="3" t="s">
        <v>1259</v>
      </c>
      <c r="BZ96" s="3" t="s">
        <v>1259</v>
      </c>
      <c r="CA96" s="3" t="s">
        <v>1259</v>
      </c>
      <c r="CB96" s="3" t="s">
        <v>1259</v>
      </c>
      <c r="CC96" s="3" t="s">
        <v>1259</v>
      </c>
      <c r="CD96" s="3" t="s">
        <v>1259</v>
      </c>
      <c r="CE96" s="3" t="s">
        <v>1259</v>
      </c>
      <c r="CF96" s="3" t="s">
        <v>1259</v>
      </c>
      <c r="CG96" s="3" t="s">
        <v>1259</v>
      </c>
      <c r="CH96" s="3" t="s">
        <v>1259</v>
      </c>
      <c r="CI96" s="3" t="s">
        <v>1259</v>
      </c>
      <c r="CJ96" s="3" t="s">
        <v>1259</v>
      </c>
      <c r="CK96" s="3" t="s">
        <v>1259</v>
      </c>
      <c r="CL96" s="3" t="s">
        <v>1259</v>
      </c>
      <c r="CM96" s="3" t="s">
        <v>1259</v>
      </c>
      <c r="CN96" s="3" t="s">
        <v>1259</v>
      </c>
      <c r="CO96" s="3" t="s">
        <v>1259</v>
      </c>
      <c r="CP96" s="3" t="s">
        <v>1259</v>
      </c>
      <c r="CQ96" s="3" t="s">
        <v>1259</v>
      </c>
      <c r="CR96" s="3" t="s">
        <v>1259</v>
      </c>
      <c r="CS96" s="3" t="s">
        <v>1259</v>
      </c>
      <c r="CT96" s="3" t="s">
        <v>1259</v>
      </c>
      <c r="CU96" s="3" t="s">
        <v>1259</v>
      </c>
      <c r="CV96" s="3" t="s">
        <v>1259</v>
      </c>
      <c r="CW96" s="3" t="s">
        <v>1259</v>
      </c>
      <c r="CX96" s="3" t="s">
        <v>1259</v>
      </c>
      <c r="CY96" s="3" t="s">
        <v>1259</v>
      </c>
      <c r="CZ96" s="3" t="s">
        <v>1259</v>
      </c>
      <c r="DA96" s="3" t="s">
        <v>1259</v>
      </c>
      <c r="DB96" s="3" t="s">
        <v>1259</v>
      </c>
      <c r="DC96" s="3" t="s">
        <v>1259</v>
      </c>
      <c r="DD96" s="3" t="s">
        <v>1259</v>
      </c>
      <c r="DE96" s="3" t="s">
        <v>1259</v>
      </c>
      <c r="DF96" s="3" t="s">
        <v>1259</v>
      </c>
      <c r="DG96" s="3" t="s">
        <v>1259</v>
      </c>
      <c r="DH96" s="3" t="s">
        <v>1259</v>
      </c>
      <c r="DI96" s="3" t="s">
        <v>1259</v>
      </c>
      <c r="DJ96" s="3" t="s">
        <v>1259</v>
      </c>
      <c r="DK96" s="3" t="s">
        <v>1259</v>
      </c>
      <c r="DL96" s="3" t="s">
        <v>1259</v>
      </c>
      <c r="DM96" s="3" t="s">
        <v>1259</v>
      </c>
      <c r="DN96" s="3" t="s">
        <v>1259</v>
      </c>
      <c r="DO96" s="3" t="s">
        <v>1259</v>
      </c>
      <c r="DP96" s="3" t="s">
        <v>1259</v>
      </c>
      <c r="DQ96" s="3" t="s">
        <v>1259</v>
      </c>
      <c r="DR96" s="3" t="s">
        <v>1259</v>
      </c>
      <c r="DS96" s="3" t="s">
        <v>1259</v>
      </c>
      <c r="DT96" s="3" t="s">
        <v>1259</v>
      </c>
      <c r="DU96" s="3" t="s">
        <v>1259</v>
      </c>
      <c r="DV96" s="3" t="s">
        <v>1259</v>
      </c>
      <c r="DW96" s="3" t="s">
        <v>1259</v>
      </c>
      <c r="DX96" s="3" t="s">
        <v>1259</v>
      </c>
      <c r="DY96" s="3" t="s">
        <v>1259</v>
      </c>
      <c r="DZ96" s="3" t="s">
        <v>1259</v>
      </c>
      <c r="EA96" s="3" t="s">
        <v>1259</v>
      </c>
      <c r="EB96" s="3" t="s">
        <v>1259</v>
      </c>
      <c r="EC96" s="3" t="s">
        <v>1259</v>
      </c>
      <c r="ED96" s="3" t="s">
        <v>1259</v>
      </c>
      <c r="EE96" s="3" t="s">
        <v>1259</v>
      </c>
      <c r="EF96" s="3" t="s">
        <v>1259</v>
      </c>
      <c r="EG96" s="3" t="s">
        <v>1259</v>
      </c>
      <c r="EH96" s="3" t="s">
        <v>1259</v>
      </c>
      <c r="EI96" s="3" t="s">
        <v>1259</v>
      </c>
      <c r="EJ96" s="3" t="s">
        <v>1259</v>
      </c>
      <c r="EK96" s="3" t="s">
        <v>1259</v>
      </c>
      <c r="EL96" s="3" t="s">
        <v>1259</v>
      </c>
      <c r="EM96" s="3" t="s">
        <v>1259</v>
      </c>
      <c r="EN96" s="3" t="s">
        <v>1259</v>
      </c>
      <c r="EO96" s="3" t="s">
        <v>1259</v>
      </c>
      <c r="EP96" s="204">
        <v>45.7</v>
      </c>
      <c r="EQ96" s="205">
        <v>72</v>
      </c>
      <c r="ER96" s="206">
        <v>50</v>
      </c>
      <c r="ES96" s="207">
        <v>78.2</v>
      </c>
      <c r="ET96" s="3" t="s">
        <v>1259</v>
      </c>
      <c r="EU96" s="3" t="s">
        <v>1259</v>
      </c>
      <c r="EV96" s="3" t="s">
        <v>1259</v>
      </c>
      <c r="EW96" s="3" t="s">
        <v>1259</v>
      </c>
      <c r="EX96" s="3" t="s">
        <v>1259</v>
      </c>
      <c r="EY96" s="3" t="s">
        <v>1259</v>
      </c>
      <c r="EZ96" s="3" t="s">
        <v>1259</v>
      </c>
      <c r="FA96" s="3" t="s">
        <v>1259</v>
      </c>
      <c r="FB96" s="3" t="s">
        <v>1259</v>
      </c>
      <c r="FC96" s="3" t="s">
        <v>1259</v>
      </c>
      <c r="FD96" s="3" t="s">
        <v>1259</v>
      </c>
      <c r="FE96" s="3" t="s">
        <v>1259</v>
      </c>
      <c r="FF96" s="3" t="s">
        <v>1259</v>
      </c>
      <c r="FG96" s="3" t="s">
        <v>1259</v>
      </c>
      <c r="FH96" s="3" t="s">
        <v>1259</v>
      </c>
      <c r="FI96" s="3" t="s">
        <v>1259</v>
      </c>
      <c r="FJ96" s="3" t="s">
        <v>1259</v>
      </c>
      <c r="FK96" s="3" t="s">
        <v>1259</v>
      </c>
      <c r="FL96" s="3" t="s">
        <v>1259</v>
      </c>
      <c r="FM96" s="3" t="s">
        <v>1259</v>
      </c>
      <c r="FN96" s="3" t="s">
        <v>1259</v>
      </c>
      <c r="FO96" s="3" t="s">
        <v>1259</v>
      </c>
      <c r="FP96" s="3" t="s">
        <v>1259</v>
      </c>
      <c r="FQ96" s="3" t="s">
        <v>1259</v>
      </c>
      <c r="FR96" s="3" t="s">
        <v>1259</v>
      </c>
      <c r="FS96" s="3" t="s">
        <v>1259</v>
      </c>
      <c r="FT96" s="3" t="s">
        <v>1259</v>
      </c>
      <c r="FU96" s="3" t="s">
        <v>1259</v>
      </c>
      <c r="FV96" s="3" t="s">
        <v>1259</v>
      </c>
      <c r="FW96" s="3" t="s">
        <v>1259</v>
      </c>
      <c r="FX96" s="3" t="s">
        <v>1259</v>
      </c>
      <c r="FY96" s="3" t="s">
        <v>1259</v>
      </c>
      <c r="FZ96" s="3" t="s">
        <v>1259</v>
      </c>
      <c r="GA96" s="3" t="s">
        <v>1259</v>
      </c>
      <c r="GB96" s="3" t="s">
        <v>1259</v>
      </c>
      <c r="GC96" s="3" t="s">
        <v>1259</v>
      </c>
      <c r="GD96" s="3" t="s">
        <v>1259</v>
      </c>
      <c r="GE96" s="3" t="s">
        <v>1259</v>
      </c>
      <c r="GF96" s="3" t="s">
        <v>1259</v>
      </c>
      <c r="GG96" s="3" t="s">
        <v>1259</v>
      </c>
      <c r="GH96" s="3" t="s">
        <v>1259</v>
      </c>
      <c r="GI96" s="3" t="s">
        <v>1259</v>
      </c>
      <c r="GJ96" s="3" t="s">
        <v>1259</v>
      </c>
      <c r="GK96" s="3" t="s">
        <v>1259</v>
      </c>
      <c r="GL96" s="3" t="s">
        <v>1259</v>
      </c>
      <c r="GM96" s="3" t="s">
        <v>1259</v>
      </c>
      <c r="GN96" s="3" t="s">
        <v>1259</v>
      </c>
      <c r="GO96" s="3" t="s">
        <v>1259</v>
      </c>
      <c r="GP96" s="3" t="s">
        <v>1259</v>
      </c>
      <c r="GQ96" s="3" t="s">
        <v>1259</v>
      </c>
      <c r="GR96" s="3" t="s">
        <v>1259</v>
      </c>
      <c r="GS96" s="3" t="s">
        <v>1259</v>
      </c>
      <c r="GT96" s="3" t="s">
        <v>1259</v>
      </c>
      <c r="GU96" s="3" t="s">
        <v>1259</v>
      </c>
      <c r="GV96" s="3" t="s">
        <v>1259</v>
      </c>
      <c r="GW96" s="3" t="s">
        <v>1259</v>
      </c>
      <c r="GX96" s="3" t="s">
        <v>1259</v>
      </c>
      <c r="GY96" s="3" t="s">
        <v>1259</v>
      </c>
      <c r="GZ96" s="3" t="s">
        <v>1259</v>
      </c>
      <c r="HA96" s="3" t="s">
        <v>1259</v>
      </c>
      <c r="HB96" s="3" t="s">
        <v>1259</v>
      </c>
      <c r="HC96" s="3" t="s">
        <v>1259</v>
      </c>
      <c r="HD96" s="3" t="s">
        <v>1259</v>
      </c>
      <c r="HE96" s="3" t="s">
        <v>1259</v>
      </c>
      <c r="HF96" s="3" t="s">
        <v>1259</v>
      </c>
      <c r="HG96" s="3" t="s">
        <v>1259</v>
      </c>
      <c r="HH96" s="3" t="s">
        <v>1259</v>
      </c>
      <c r="HI96" s="3" t="s">
        <v>1259</v>
      </c>
      <c r="HJ96" s="3" t="s">
        <v>1259</v>
      </c>
      <c r="HK96" s="3" t="s">
        <v>1259</v>
      </c>
      <c r="HL96" s="3" t="s">
        <v>1259</v>
      </c>
      <c r="HM96" s="3" t="s">
        <v>1259</v>
      </c>
      <c r="HN96" s="3" t="s">
        <v>1259</v>
      </c>
      <c r="HO96" s="281">
        <v>30.18</v>
      </c>
      <c r="HP96" s="282">
        <v>79.5</v>
      </c>
      <c r="HQ96" s="3" t="s">
        <v>1259</v>
      </c>
      <c r="HR96" s="3" t="s">
        <v>1259</v>
      </c>
      <c r="HS96" s="3" t="s">
        <v>1259</v>
      </c>
    </row>
    <row r="97" spans="1:227" x14ac:dyDescent="0.25">
      <c r="A97" s="4">
        <v>28671</v>
      </c>
      <c r="B97" s="3" t="s">
        <v>1259</v>
      </c>
      <c r="C97" s="3" t="s">
        <v>1259</v>
      </c>
      <c r="D97" s="3" t="s">
        <v>1259</v>
      </c>
      <c r="E97" s="3" t="s">
        <v>1259</v>
      </c>
      <c r="F97" s="3" t="s">
        <v>1259</v>
      </c>
      <c r="G97" s="3" t="s">
        <v>1259</v>
      </c>
      <c r="H97" s="3" t="s">
        <v>1259</v>
      </c>
      <c r="I97" s="3" t="s">
        <v>1259</v>
      </c>
      <c r="J97" s="3" t="s">
        <v>1259</v>
      </c>
      <c r="K97" s="3" t="s">
        <v>1259</v>
      </c>
      <c r="L97" s="3" t="s">
        <v>1259</v>
      </c>
      <c r="M97" s="3" t="s">
        <v>1259</v>
      </c>
      <c r="N97" s="3" t="s">
        <v>1259</v>
      </c>
      <c r="O97" s="3" t="s">
        <v>1259</v>
      </c>
      <c r="P97" s="3" t="s">
        <v>1259</v>
      </c>
      <c r="Q97" s="3" t="s">
        <v>1259</v>
      </c>
      <c r="R97" s="3" t="s">
        <v>1259</v>
      </c>
      <c r="S97" s="3" t="s">
        <v>1259</v>
      </c>
      <c r="T97" s="3" t="s">
        <v>1259</v>
      </c>
      <c r="U97" s="3" t="s">
        <v>1259</v>
      </c>
      <c r="V97" s="80">
        <v>26.66</v>
      </c>
      <c r="W97" s="3" t="s">
        <v>1259</v>
      </c>
      <c r="X97" s="3" t="s">
        <v>1259</v>
      </c>
      <c r="Y97" s="83">
        <v>26.55</v>
      </c>
      <c r="Z97" s="84">
        <v>27.68</v>
      </c>
      <c r="AA97" s="85">
        <v>25.03</v>
      </c>
      <c r="AB97" s="86">
        <v>26.52</v>
      </c>
      <c r="AC97" s="87">
        <v>20</v>
      </c>
      <c r="AD97" s="3" t="s">
        <v>1259</v>
      </c>
      <c r="AE97" s="89">
        <v>154.81</v>
      </c>
      <c r="AF97" s="90">
        <v>141.97999999999999</v>
      </c>
      <c r="AG97" s="91">
        <v>127.37</v>
      </c>
      <c r="AH97" s="92">
        <v>126.77</v>
      </c>
      <c r="AI97" s="93">
        <v>147.5</v>
      </c>
      <c r="AJ97" s="3" t="s">
        <v>1259</v>
      </c>
      <c r="AK97" s="3" t="s">
        <v>1259</v>
      </c>
      <c r="AL97" s="3" t="s">
        <v>1259</v>
      </c>
      <c r="AM97" s="3" t="s">
        <v>1259</v>
      </c>
      <c r="AN97" s="3" t="s">
        <v>1259</v>
      </c>
      <c r="AO97" s="3" t="s">
        <v>1259</v>
      </c>
      <c r="AP97" s="3" t="s">
        <v>1259</v>
      </c>
      <c r="AQ97" s="3" t="s">
        <v>1259</v>
      </c>
      <c r="AR97" s="3" t="s">
        <v>1259</v>
      </c>
      <c r="AS97" s="3" t="s">
        <v>1259</v>
      </c>
      <c r="AT97" s="3" t="s">
        <v>1259</v>
      </c>
      <c r="AU97" s="3" t="s">
        <v>1259</v>
      </c>
      <c r="AV97" s="3" t="s">
        <v>1259</v>
      </c>
      <c r="AW97" s="3" t="s">
        <v>1259</v>
      </c>
      <c r="AX97" s="3" t="s">
        <v>1259</v>
      </c>
      <c r="AY97" s="3" t="s">
        <v>1259</v>
      </c>
      <c r="AZ97" s="3" t="s">
        <v>1259</v>
      </c>
      <c r="BA97" s="3" t="s">
        <v>1259</v>
      </c>
      <c r="BB97" s="3" t="s">
        <v>1259</v>
      </c>
      <c r="BC97" s="3" t="s">
        <v>1259</v>
      </c>
      <c r="BD97" s="3" t="s">
        <v>1259</v>
      </c>
      <c r="BE97" s="3" t="s">
        <v>1259</v>
      </c>
      <c r="BF97" s="3" t="s">
        <v>1259</v>
      </c>
      <c r="BG97" s="3" t="s">
        <v>1259</v>
      </c>
      <c r="BH97" s="3" t="s">
        <v>1259</v>
      </c>
      <c r="BI97" s="119">
        <v>91.855999999999995</v>
      </c>
      <c r="BJ97" s="3" t="s">
        <v>1259</v>
      </c>
      <c r="BK97" s="3" t="s">
        <v>1259</v>
      </c>
      <c r="BL97" s="3" t="s">
        <v>1259</v>
      </c>
      <c r="BM97" s="3" t="s">
        <v>1259</v>
      </c>
      <c r="BN97" s="3" t="s">
        <v>1259</v>
      </c>
      <c r="BO97" s="3" t="s">
        <v>1259</v>
      </c>
      <c r="BP97" s="3" t="s">
        <v>1259</v>
      </c>
      <c r="BQ97" s="3" t="s">
        <v>1259</v>
      </c>
      <c r="BR97" s="3" t="s">
        <v>1259</v>
      </c>
      <c r="BS97" s="3" t="s">
        <v>1259</v>
      </c>
      <c r="BT97" s="3" t="s">
        <v>1259</v>
      </c>
      <c r="BU97" s="3" t="s">
        <v>1259</v>
      </c>
      <c r="BV97" s="3" t="s">
        <v>1259</v>
      </c>
      <c r="BW97" s="3" t="s">
        <v>1259</v>
      </c>
      <c r="BX97" s="3" t="s">
        <v>1259</v>
      </c>
      <c r="BY97" s="3" t="s">
        <v>1259</v>
      </c>
      <c r="BZ97" s="3" t="s">
        <v>1259</v>
      </c>
      <c r="CA97" s="3" t="s">
        <v>1259</v>
      </c>
      <c r="CB97" s="3" t="s">
        <v>1259</v>
      </c>
      <c r="CC97" s="3" t="s">
        <v>1259</v>
      </c>
      <c r="CD97" s="3" t="s">
        <v>1259</v>
      </c>
      <c r="CE97" s="3" t="s">
        <v>1259</v>
      </c>
      <c r="CF97" s="3" t="s">
        <v>1259</v>
      </c>
      <c r="CG97" s="3" t="s">
        <v>1259</v>
      </c>
      <c r="CH97" s="3" t="s">
        <v>1259</v>
      </c>
      <c r="CI97" s="3" t="s">
        <v>1259</v>
      </c>
      <c r="CJ97" s="3" t="s">
        <v>1259</v>
      </c>
      <c r="CK97" s="3" t="s">
        <v>1259</v>
      </c>
      <c r="CL97" s="3" t="s">
        <v>1259</v>
      </c>
      <c r="CM97" s="3" t="s">
        <v>1259</v>
      </c>
      <c r="CN97" s="3" t="s">
        <v>1259</v>
      </c>
      <c r="CO97" s="3" t="s">
        <v>1259</v>
      </c>
      <c r="CP97" s="3" t="s">
        <v>1259</v>
      </c>
      <c r="CQ97" s="3" t="s">
        <v>1259</v>
      </c>
      <c r="CR97" s="3" t="s">
        <v>1259</v>
      </c>
      <c r="CS97" s="3" t="s">
        <v>1259</v>
      </c>
      <c r="CT97" s="3" t="s">
        <v>1259</v>
      </c>
      <c r="CU97" s="3" t="s">
        <v>1259</v>
      </c>
      <c r="CV97" s="3" t="s">
        <v>1259</v>
      </c>
      <c r="CW97" s="3" t="s">
        <v>1259</v>
      </c>
      <c r="CX97" s="3" t="s">
        <v>1259</v>
      </c>
      <c r="CY97" s="3" t="s">
        <v>1259</v>
      </c>
      <c r="CZ97" s="3" t="s">
        <v>1259</v>
      </c>
      <c r="DA97" s="3" t="s">
        <v>1259</v>
      </c>
      <c r="DB97" s="3" t="s">
        <v>1259</v>
      </c>
      <c r="DC97" s="3" t="s">
        <v>1259</v>
      </c>
      <c r="DD97" s="3" t="s">
        <v>1259</v>
      </c>
      <c r="DE97" s="3" t="s">
        <v>1259</v>
      </c>
      <c r="DF97" s="3" t="s">
        <v>1259</v>
      </c>
      <c r="DG97" s="3" t="s">
        <v>1259</v>
      </c>
      <c r="DH97" s="3" t="s">
        <v>1259</v>
      </c>
      <c r="DI97" s="3" t="s">
        <v>1259</v>
      </c>
      <c r="DJ97" s="3" t="s">
        <v>1259</v>
      </c>
      <c r="DK97" s="3" t="s">
        <v>1259</v>
      </c>
      <c r="DL97" s="3" t="s">
        <v>1259</v>
      </c>
      <c r="DM97" s="3" t="s">
        <v>1259</v>
      </c>
      <c r="DN97" s="3" t="s">
        <v>1259</v>
      </c>
      <c r="DO97" s="3" t="s">
        <v>1259</v>
      </c>
      <c r="DP97" s="3" t="s">
        <v>1259</v>
      </c>
      <c r="DQ97" s="3" t="s">
        <v>1259</v>
      </c>
      <c r="DR97" s="3" t="s">
        <v>1259</v>
      </c>
      <c r="DS97" s="3" t="s">
        <v>1259</v>
      </c>
      <c r="DT97" s="3" t="s">
        <v>1259</v>
      </c>
      <c r="DU97" s="3" t="s">
        <v>1259</v>
      </c>
      <c r="DV97" s="3" t="s">
        <v>1259</v>
      </c>
      <c r="DW97" s="3" t="s">
        <v>1259</v>
      </c>
      <c r="DX97" s="3" t="s">
        <v>1259</v>
      </c>
      <c r="DY97" s="3" t="s">
        <v>1259</v>
      </c>
      <c r="DZ97" s="3" t="s">
        <v>1259</v>
      </c>
      <c r="EA97" s="3" t="s">
        <v>1259</v>
      </c>
      <c r="EB97" s="3" t="s">
        <v>1259</v>
      </c>
      <c r="EC97" s="3" t="s">
        <v>1259</v>
      </c>
      <c r="ED97" s="3" t="s">
        <v>1259</v>
      </c>
      <c r="EE97" s="3" t="s">
        <v>1259</v>
      </c>
      <c r="EF97" s="3" t="s">
        <v>1259</v>
      </c>
      <c r="EG97" s="3" t="s">
        <v>1259</v>
      </c>
      <c r="EH97" s="3" t="s">
        <v>1259</v>
      </c>
      <c r="EI97" s="3" t="s">
        <v>1259</v>
      </c>
      <c r="EJ97" s="3" t="s">
        <v>1259</v>
      </c>
      <c r="EK97" s="3" t="s">
        <v>1259</v>
      </c>
      <c r="EL97" s="3" t="s">
        <v>1259</v>
      </c>
      <c r="EM97" s="3" t="s">
        <v>1259</v>
      </c>
      <c r="EN97" s="3" t="s">
        <v>1259</v>
      </c>
      <c r="EO97" s="3" t="s">
        <v>1259</v>
      </c>
      <c r="EP97" s="3" t="s">
        <v>1259</v>
      </c>
      <c r="EQ97" s="3" t="s">
        <v>1259</v>
      </c>
      <c r="ER97" s="3" t="s">
        <v>1259</v>
      </c>
      <c r="ES97" s="3" t="s">
        <v>1259</v>
      </c>
      <c r="ET97" s="3" t="s">
        <v>1259</v>
      </c>
      <c r="EU97" s="3" t="s">
        <v>1259</v>
      </c>
      <c r="EV97" s="3" t="s">
        <v>1259</v>
      </c>
      <c r="EW97" s="3" t="s">
        <v>1259</v>
      </c>
      <c r="EX97" s="3" t="s">
        <v>1259</v>
      </c>
      <c r="EY97" s="3" t="s">
        <v>1259</v>
      </c>
      <c r="EZ97" s="3" t="s">
        <v>1259</v>
      </c>
      <c r="FA97" s="3" t="s">
        <v>1259</v>
      </c>
      <c r="FB97" s="3" t="s">
        <v>1259</v>
      </c>
      <c r="FC97" s="3" t="s">
        <v>1259</v>
      </c>
      <c r="FD97" s="3" t="s">
        <v>1259</v>
      </c>
      <c r="FE97" s="3" t="s">
        <v>1259</v>
      </c>
      <c r="FF97" s="3" t="s">
        <v>1259</v>
      </c>
      <c r="FG97" s="3" t="s">
        <v>1259</v>
      </c>
      <c r="FH97" s="3" t="s">
        <v>1259</v>
      </c>
      <c r="FI97" s="3" t="s">
        <v>1259</v>
      </c>
      <c r="FJ97" s="3" t="s">
        <v>1259</v>
      </c>
      <c r="FK97" s="3" t="s">
        <v>1259</v>
      </c>
      <c r="FL97" s="3" t="s">
        <v>1259</v>
      </c>
      <c r="FM97" s="3" t="s">
        <v>1259</v>
      </c>
      <c r="FN97" s="3" t="s">
        <v>1259</v>
      </c>
      <c r="FO97" s="3" t="s">
        <v>1259</v>
      </c>
      <c r="FP97" s="3" t="s">
        <v>1259</v>
      </c>
      <c r="FQ97" s="3" t="s">
        <v>1259</v>
      </c>
      <c r="FR97" s="3" t="s">
        <v>1259</v>
      </c>
      <c r="FS97" s="3" t="s">
        <v>1259</v>
      </c>
      <c r="FT97" s="3" t="s">
        <v>1259</v>
      </c>
      <c r="FU97" s="3" t="s">
        <v>1259</v>
      </c>
      <c r="FV97" s="3" t="s">
        <v>1259</v>
      </c>
      <c r="FW97" s="3" t="s">
        <v>1259</v>
      </c>
      <c r="FX97" s="3" t="s">
        <v>1259</v>
      </c>
      <c r="FY97" s="3" t="s">
        <v>1259</v>
      </c>
      <c r="FZ97" s="3" t="s">
        <v>1259</v>
      </c>
      <c r="GA97" s="3" t="s">
        <v>1259</v>
      </c>
      <c r="GB97" s="3" t="s">
        <v>1259</v>
      </c>
      <c r="GC97" s="3" t="s">
        <v>1259</v>
      </c>
      <c r="GD97" s="3" t="s">
        <v>1259</v>
      </c>
      <c r="GE97" s="3" t="s">
        <v>1259</v>
      </c>
      <c r="GF97" s="3" t="s">
        <v>1259</v>
      </c>
      <c r="GG97" s="3" t="s">
        <v>1259</v>
      </c>
      <c r="GH97" s="3" t="s">
        <v>1259</v>
      </c>
      <c r="GI97" s="3" t="s">
        <v>1259</v>
      </c>
      <c r="GJ97" s="3" t="s">
        <v>1259</v>
      </c>
      <c r="GK97" s="3" t="s">
        <v>1259</v>
      </c>
      <c r="GL97" s="3" t="s">
        <v>1259</v>
      </c>
      <c r="GM97" s="3" t="s">
        <v>1259</v>
      </c>
      <c r="GN97" s="3" t="s">
        <v>1259</v>
      </c>
      <c r="GO97" s="3" t="s">
        <v>1259</v>
      </c>
      <c r="GP97" s="3" t="s">
        <v>1259</v>
      </c>
      <c r="GQ97" s="3" t="s">
        <v>1259</v>
      </c>
      <c r="GR97" s="3" t="s">
        <v>1259</v>
      </c>
      <c r="GS97" s="3" t="s">
        <v>1259</v>
      </c>
      <c r="GT97" s="3" t="s">
        <v>1259</v>
      </c>
      <c r="GU97" s="3" t="s">
        <v>1259</v>
      </c>
      <c r="GV97" s="3" t="s">
        <v>1259</v>
      </c>
      <c r="GW97" s="3" t="s">
        <v>1259</v>
      </c>
      <c r="GX97" s="3" t="s">
        <v>1259</v>
      </c>
      <c r="GY97" s="3" t="s">
        <v>1259</v>
      </c>
      <c r="GZ97" s="3" t="s">
        <v>1259</v>
      </c>
      <c r="HA97" s="3" t="s">
        <v>1259</v>
      </c>
      <c r="HB97" s="3" t="s">
        <v>1259</v>
      </c>
      <c r="HC97" s="3" t="s">
        <v>1259</v>
      </c>
      <c r="HD97" s="3" t="s">
        <v>1259</v>
      </c>
      <c r="HE97" s="3" t="s">
        <v>1259</v>
      </c>
      <c r="HF97" s="3" t="s">
        <v>1259</v>
      </c>
      <c r="HG97" s="3" t="s">
        <v>1259</v>
      </c>
      <c r="HH97" s="3" t="s">
        <v>1259</v>
      </c>
      <c r="HI97" s="3" t="s">
        <v>1259</v>
      </c>
      <c r="HJ97" s="3" t="s">
        <v>1259</v>
      </c>
      <c r="HK97" s="3" t="s">
        <v>1259</v>
      </c>
      <c r="HL97" s="3" t="s">
        <v>1259</v>
      </c>
      <c r="HM97" s="3" t="s">
        <v>1259</v>
      </c>
      <c r="HN97" s="3" t="s">
        <v>1259</v>
      </c>
      <c r="HO97" s="281">
        <v>30.96</v>
      </c>
      <c r="HP97" s="282">
        <v>82.8</v>
      </c>
      <c r="HQ97" s="3" t="s">
        <v>1259</v>
      </c>
      <c r="HR97" s="3" t="s">
        <v>1259</v>
      </c>
      <c r="HS97" s="3" t="s">
        <v>1259</v>
      </c>
    </row>
    <row r="98" spans="1:227" x14ac:dyDescent="0.25">
      <c r="A98" s="4">
        <v>28763</v>
      </c>
      <c r="B98" s="3" t="s">
        <v>1259</v>
      </c>
      <c r="C98" s="3" t="s">
        <v>1259</v>
      </c>
      <c r="D98" s="3" t="s">
        <v>1259</v>
      </c>
      <c r="E98" s="3" t="s">
        <v>1259</v>
      </c>
      <c r="F98" s="3" t="s">
        <v>1259</v>
      </c>
      <c r="G98" s="3" t="s">
        <v>1259</v>
      </c>
      <c r="H98" s="3" t="s">
        <v>1259</v>
      </c>
      <c r="I98" s="3" t="s">
        <v>1259</v>
      </c>
      <c r="J98" s="3" t="s">
        <v>1259</v>
      </c>
      <c r="K98" s="3" t="s">
        <v>1259</v>
      </c>
      <c r="L98" s="3" t="s">
        <v>1259</v>
      </c>
      <c r="M98" s="3" t="s">
        <v>1259</v>
      </c>
      <c r="N98" s="3" t="s">
        <v>1259</v>
      </c>
      <c r="O98" s="3" t="s">
        <v>1259</v>
      </c>
      <c r="P98" s="3" t="s">
        <v>1259</v>
      </c>
      <c r="Q98" s="3" t="s">
        <v>1259</v>
      </c>
      <c r="R98" s="3" t="s">
        <v>1259</v>
      </c>
      <c r="S98" s="3" t="s">
        <v>1259</v>
      </c>
      <c r="T98" s="3" t="s">
        <v>1259</v>
      </c>
      <c r="U98" s="3" t="s">
        <v>1259</v>
      </c>
      <c r="V98" s="80">
        <v>27.94</v>
      </c>
      <c r="W98" s="3" t="s">
        <v>1259</v>
      </c>
      <c r="X98" s="3" t="s">
        <v>1259</v>
      </c>
      <c r="Y98" s="83">
        <v>28.05</v>
      </c>
      <c r="Z98" s="84">
        <v>29.98</v>
      </c>
      <c r="AA98" s="85">
        <v>26.35</v>
      </c>
      <c r="AB98" s="86">
        <v>27.1</v>
      </c>
      <c r="AC98" s="87">
        <v>22</v>
      </c>
      <c r="AD98" s="3" t="s">
        <v>1259</v>
      </c>
      <c r="AE98" s="89">
        <v>158.97</v>
      </c>
      <c r="AF98" s="90">
        <v>142.88</v>
      </c>
      <c r="AG98" s="91">
        <v>130.71</v>
      </c>
      <c r="AH98" s="92">
        <v>120.53</v>
      </c>
      <c r="AI98" s="93">
        <v>143.19999999999999</v>
      </c>
      <c r="AJ98" s="3" t="s">
        <v>1259</v>
      </c>
      <c r="AK98" s="3" t="s">
        <v>1259</v>
      </c>
      <c r="AL98" s="3" t="s">
        <v>1259</v>
      </c>
      <c r="AM98" s="3" t="s">
        <v>1259</v>
      </c>
      <c r="AN98" s="3" t="s">
        <v>1259</v>
      </c>
      <c r="AO98" s="3" t="s">
        <v>1259</v>
      </c>
      <c r="AP98" s="3" t="s">
        <v>1259</v>
      </c>
      <c r="AQ98" s="3" t="s">
        <v>1259</v>
      </c>
      <c r="AR98" s="3" t="s">
        <v>1259</v>
      </c>
      <c r="AS98" s="3" t="s">
        <v>1259</v>
      </c>
      <c r="AT98" s="3" t="s">
        <v>1259</v>
      </c>
      <c r="AU98" s="3" t="s">
        <v>1259</v>
      </c>
      <c r="AV98" s="3" t="s">
        <v>1259</v>
      </c>
      <c r="AW98" s="3" t="s">
        <v>1259</v>
      </c>
      <c r="AX98" s="3" t="s">
        <v>1259</v>
      </c>
      <c r="AY98" s="3" t="s">
        <v>1259</v>
      </c>
      <c r="AZ98" s="3" t="s">
        <v>1259</v>
      </c>
      <c r="BA98" s="3" t="s">
        <v>1259</v>
      </c>
      <c r="BB98" s="3" t="s">
        <v>1259</v>
      </c>
      <c r="BC98" s="3" t="s">
        <v>1259</v>
      </c>
      <c r="BD98" s="3" t="s">
        <v>1259</v>
      </c>
      <c r="BE98" s="3" t="s">
        <v>1259</v>
      </c>
      <c r="BF98" s="3" t="s">
        <v>1259</v>
      </c>
      <c r="BG98" s="3" t="s">
        <v>1259</v>
      </c>
      <c r="BH98" s="3" t="s">
        <v>1259</v>
      </c>
      <c r="BI98" s="119">
        <v>94.171999999999997</v>
      </c>
      <c r="BJ98" s="3" t="s">
        <v>1259</v>
      </c>
      <c r="BK98" s="3" t="s">
        <v>1259</v>
      </c>
      <c r="BL98" s="3" t="s">
        <v>1259</v>
      </c>
      <c r="BM98" s="3" t="s">
        <v>1259</v>
      </c>
      <c r="BN98" s="3" t="s">
        <v>1259</v>
      </c>
      <c r="BO98" s="3" t="s">
        <v>1259</v>
      </c>
      <c r="BP98" s="3" t="s">
        <v>1259</v>
      </c>
      <c r="BQ98" s="3" t="s">
        <v>1259</v>
      </c>
      <c r="BR98" s="3" t="s">
        <v>1259</v>
      </c>
      <c r="BS98" s="3" t="s">
        <v>1259</v>
      </c>
      <c r="BT98" s="3" t="s">
        <v>1259</v>
      </c>
      <c r="BU98" s="3" t="s">
        <v>1259</v>
      </c>
      <c r="BV98" s="3" t="s">
        <v>1259</v>
      </c>
      <c r="BW98" s="3" t="s">
        <v>1259</v>
      </c>
      <c r="BX98" s="3" t="s">
        <v>1259</v>
      </c>
      <c r="BY98" s="3" t="s">
        <v>1259</v>
      </c>
      <c r="BZ98" s="3" t="s">
        <v>1259</v>
      </c>
      <c r="CA98" s="3" t="s">
        <v>1259</v>
      </c>
      <c r="CB98" s="3" t="s">
        <v>1259</v>
      </c>
      <c r="CC98" s="3" t="s">
        <v>1259</v>
      </c>
      <c r="CD98" s="3" t="s">
        <v>1259</v>
      </c>
      <c r="CE98" s="3" t="s">
        <v>1259</v>
      </c>
      <c r="CF98" s="3" t="s">
        <v>1259</v>
      </c>
      <c r="CG98" s="3" t="s">
        <v>1259</v>
      </c>
      <c r="CH98" s="3" t="s">
        <v>1259</v>
      </c>
      <c r="CI98" s="3" t="s">
        <v>1259</v>
      </c>
      <c r="CJ98" s="3" t="s">
        <v>1259</v>
      </c>
      <c r="CK98" s="3" t="s">
        <v>1259</v>
      </c>
      <c r="CL98" s="3" t="s">
        <v>1259</v>
      </c>
      <c r="CM98" s="3" t="s">
        <v>1259</v>
      </c>
      <c r="CN98" s="3" t="s">
        <v>1259</v>
      </c>
      <c r="CO98" s="3" t="s">
        <v>1259</v>
      </c>
      <c r="CP98" s="3" t="s">
        <v>1259</v>
      </c>
      <c r="CQ98" s="3" t="s">
        <v>1259</v>
      </c>
      <c r="CR98" s="3" t="s">
        <v>1259</v>
      </c>
      <c r="CS98" s="3" t="s">
        <v>1259</v>
      </c>
      <c r="CT98" s="3" t="s">
        <v>1259</v>
      </c>
      <c r="CU98" s="3" t="s">
        <v>1259</v>
      </c>
      <c r="CV98" s="3" t="s">
        <v>1259</v>
      </c>
      <c r="CW98" s="3" t="s">
        <v>1259</v>
      </c>
      <c r="CX98" s="3" t="s">
        <v>1259</v>
      </c>
      <c r="CY98" s="3" t="s">
        <v>1259</v>
      </c>
      <c r="CZ98" s="3" t="s">
        <v>1259</v>
      </c>
      <c r="DA98" s="3" t="s">
        <v>1259</v>
      </c>
      <c r="DB98" s="3" t="s">
        <v>1259</v>
      </c>
      <c r="DC98" s="3" t="s">
        <v>1259</v>
      </c>
      <c r="DD98" s="3" t="s">
        <v>1259</v>
      </c>
      <c r="DE98" s="3" t="s">
        <v>1259</v>
      </c>
      <c r="DF98" s="3" t="s">
        <v>1259</v>
      </c>
      <c r="DG98" s="3" t="s">
        <v>1259</v>
      </c>
      <c r="DH98" s="3" t="s">
        <v>1259</v>
      </c>
      <c r="DI98" s="3" t="s">
        <v>1259</v>
      </c>
      <c r="DJ98" s="3" t="s">
        <v>1259</v>
      </c>
      <c r="DK98" s="3" t="s">
        <v>1259</v>
      </c>
      <c r="DL98" s="3" t="s">
        <v>1259</v>
      </c>
      <c r="DM98" s="3" t="s">
        <v>1259</v>
      </c>
      <c r="DN98" s="3" t="s">
        <v>1259</v>
      </c>
      <c r="DO98" s="3" t="s">
        <v>1259</v>
      </c>
      <c r="DP98" s="3" t="s">
        <v>1259</v>
      </c>
      <c r="DQ98" s="3" t="s">
        <v>1259</v>
      </c>
      <c r="DR98" s="3" t="s">
        <v>1259</v>
      </c>
      <c r="DS98" s="3" t="s">
        <v>1259</v>
      </c>
      <c r="DT98" s="3" t="s">
        <v>1259</v>
      </c>
      <c r="DU98" s="3" t="s">
        <v>1259</v>
      </c>
      <c r="DV98" s="3" t="s">
        <v>1259</v>
      </c>
      <c r="DW98" s="3" t="s">
        <v>1259</v>
      </c>
      <c r="DX98" s="3" t="s">
        <v>1259</v>
      </c>
      <c r="DY98" s="3" t="s">
        <v>1259</v>
      </c>
      <c r="DZ98" s="3" t="s">
        <v>1259</v>
      </c>
      <c r="EA98" s="3" t="s">
        <v>1259</v>
      </c>
      <c r="EB98" s="3" t="s">
        <v>1259</v>
      </c>
      <c r="EC98" s="3" t="s">
        <v>1259</v>
      </c>
      <c r="ED98" s="3" t="s">
        <v>1259</v>
      </c>
      <c r="EE98" s="3" t="s">
        <v>1259</v>
      </c>
      <c r="EF98" s="3" t="s">
        <v>1259</v>
      </c>
      <c r="EG98" s="3" t="s">
        <v>1259</v>
      </c>
      <c r="EH98" s="3" t="s">
        <v>1259</v>
      </c>
      <c r="EI98" s="3" t="s">
        <v>1259</v>
      </c>
      <c r="EJ98" s="3" t="s">
        <v>1259</v>
      </c>
      <c r="EK98" s="3" t="s">
        <v>1259</v>
      </c>
      <c r="EL98" s="3" t="s">
        <v>1259</v>
      </c>
      <c r="EM98" s="3" t="s">
        <v>1259</v>
      </c>
      <c r="EN98" s="3" t="s">
        <v>1259</v>
      </c>
      <c r="EO98" s="3" t="s">
        <v>1259</v>
      </c>
      <c r="EP98" s="204">
        <v>48</v>
      </c>
      <c r="EQ98" s="205">
        <v>73.400000000000006</v>
      </c>
      <c r="ER98" s="206">
        <v>51.6</v>
      </c>
      <c r="ES98" s="207">
        <v>79.3</v>
      </c>
      <c r="ET98" s="3" t="s">
        <v>1259</v>
      </c>
      <c r="EU98" s="3" t="s">
        <v>1259</v>
      </c>
      <c r="EV98" s="3" t="s">
        <v>1259</v>
      </c>
      <c r="EW98" s="3" t="s">
        <v>1259</v>
      </c>
      <c r="EX98" s="3" t="s">
        <v>1259</v>
      </c>
      <c r="EY98" s="3" t="s">
        <v>1259</v>
      </c>
      <c r="EZ98" s="3" t="s">
        <v>1259</v>
      </c>
      <c r="FA98" s="3" t="s">
        <v>1259</v>
      </c>
      <c r="FB98" s="3" t="s">
        <v>1259</v>
      </c>
      <c r="FC98" s="3" t="s">
        <v>1259</v>
      </c>
      <c r="FD98" s="3" t="s">
        <v>1259</v>
      </c>
      <c r="FE98" s="3" t="s">
        <v>1259</v>
      </c>
      <c r="FF98" s="3" t="s">
        <v>1259</v>
      </c>
      <c r="FG98" s="3" t="s">
        <v>1259</v>
      </c>
      <c r="FH98" s="3" t="s">
        <v>1259</v>
      </c>
      <c r="FI98" s="3" t="s">
        <v>1259</v>
      </c>
      <c r="FJ98" s="3" t="s">
        <v>1259</v>
      </c>
      <c r="FK98" s="3" t="s">
        <v>1259</v>
      </c>
      <c r="FL98" s="3" t="s">
        <v>1259</v>
      </c>
      <c r="FM98" s="3" t="s">
        <v>1259</v>
      </c>
      <c r="FN98" s="3" t="s">
        <v>1259</v>
      </c>
      <c r="FO98" s="3" t="s">
        <v>1259</v>
      </c>
      <c r="FP98" s="3" t="s">
        <v>1259</v>
      </c>
      <c r="FQ98" s="3" t="s">
        <v>1259</v>
      </c>
      <c r="FR98" s="3" t="s">
        <v>1259</v>
      </c>
      <c r="FS98" s="3" t="s">
        <v>1259</v>
      </c>
      <c r="FT98" s="3" t="s">
        <v>1259</v>
      </c>
      <c r="FU98" s="3" t="s">
        <v>1259</v>
      </c>
      <c r="FV98" s="3" t="s">
        <v>1259</v>
      </c>
      <c r="FW98" s="3" t="s">
        <v>1259</v>
      </c>
      <c r="FX98" s="3" t="s">
        <v>1259</v>
      </c>
      <c r="FY98" s="3" t="s">
        <v>1259</v>
      </c>
      <c r="FZ98" s="3" t="s">
        <v>1259</v>
      </c>
      <c r="GA98" s="3" t="s">
        <v>1259</v>
      </c>
      <c r="GB98" s="3" t="s">
        <v>1259</v>
      </c>
      <c r="GC98" s="3" t="s">
        <v>1259</v>
      </c>
      <c r="GD98" s="3" t="s">
        <v>1259</v>
      </c>
      <c r="GE98" s="3" t="s">
        <v>1259</v>
      </c>
      <c r="GF98" s="3" t="s">
        <v>1259</v>
      </c>
      <c r="GG98" s="3" t="s">
        <v>1259</v>
      </c>
      <c r="GH98" s="3" t="s">
        <v>1259</v>
      </c>
      <c r="GI98" s="3" t="s">
        <v>1259</v>
      </c>
      <c r="GJ98" s="3" t="s">
        <v>1259</v>
      </c>
      <c r="GK98" s="3" t="s">
        <v>1259</v>
      </c>
      <c r="GL98" s="3" t="s">
        <v>1259</v>
      </c>
      <c r="GM98" s="3" t="s">
        <v>1259</v>
      </c>
      <c r="GN98" s="3" t="s">
        <v>1259</v>
      </c>
      <c r="GO98" s="3" t="s">
        <v>1259</v>
      </c>
      <c r="GP98" s="3" t="s">
        <v>1259</v>
      </c>
      <c r="GQ98" s="3" t="s">
        <v>1259</v>
      </c>
      <c r="GR98" s="3" t="s">
        <v>1259</v>
      </c>
      <c r="GS98" s="3" t="s">
        <v>1259</v>
      </c>
      <c r="GT98" s="3" t="s">
        <v>1259</v>
      </c>
      <c r="GU98" s="3" t="s">
        <v>1259</v>
      </c>
      <c r="GV98" s="3" t="s">
        <v>1259</v>
      </c>
      <c r="GW98" s="3" t="s">
        <v>1259</v>
      </c>
      <c r="GX98" s="3" t="s">
        <v>1259</v>
      </c>
      <c r="GY98" s="3" t="s">
        <v>1259</v>
      </c>
      <c r="GZ98" s="3" t="s">
        <v>1259</v>
      </c>
      <c r="HA98" s="3" t="s">
        <v>1259</v>
      </c>
      <c r="HB98" s="3" t="s">
        <v>1259</v>
      </c>
      <c r="HC98" s="3" t="s">
        <v>1259</v>
      </c>
      <c r="HD98" s="3" t="s">
        <v>1259</v>
      </c>
      <c r="HE98" s="3" t="s">
        <v>1259</v>
      </c>
      <c r="HF98" s="3" t="s">
        <v>1259</v>
      </c>
      <c r="HG98" s="3" t="s">
        <v>1259</v>
      </c>
      <c r="HH98" s="3" t="s">
        <v>1259</v>
      </c>
      <c r="HI98" s="3" t="s">
        <v>1259</v>
      </c>
      <c r="HJ98" s="3" t="s">
        <v>1259</v>
      </c>
      <c r="HK98" s="3" t="s">
        <v>1259</v>
      </c>
      <c r="HL98" s="3" t="s">
        <v>1259</v>
      </c>
      <c r="HM98" s="3" t="s">
        <v>1259</v>
      </c>
      <c r="HN98" s="3" t="s">
        <v>1259</v>
      </c>
      <c r="HO98" s="281">
        <v>32.08</v>
      </c>
      <c r="HP98" s="282">
        <v>85.3</v>
      </c>
      <c r="HQ98" s="3" t="s">
        <v>1259</v>
      </c>
      <c r="HR98" s="3" t="s">
        <v>1259</v>
      </c>
      <c r="HS98" s="3" t="s">
        <v>1259</v>
      </c>
    </row>
    <row r="99" spans="1:227" x14ac:dyDescent="0.25">
      <c r="A99" s="4">
        <v>28855</v>
      </c>
      <c r="B99" s="3" t="s">
        <v>1259</v>
      </c>
      <c r="C99" s="3" t="s">
        <v>1259</v>
      </c>
      <c r="D99" s="3" t="s">
        <v>1259</v>
      </c>
      <c r="E99" s="3" t="s">
        <v>1259</v>
      </c>
      <c r="F99" s="3" t="s">
        <v>1259</v>
      </c>
      <c r="G99" s="3" t="s">
        <v>1259</v>
      </c>
      <c r="H99" s="3" t="s">
        <v>1259</v>
      </c>
      <c r="I99" s="3" t="s">
        <v>1259</v>
      </c>
      <c r="J99" s="3" t="s">
        <v>1259</v>
      </c>
      <c r="K99" s="3" t="s">
        <v>1259</v>
      </c>
      <c r="L99" s="3" t="s">
        <v>1259</v>
      </c>
      <c r="M99" s="3" t="s">
        <v>1259</v>
      </c>
      <c r="N99" s="3" t="s">
        <v>1259</v>
      </c>
      <c r="O99" s="3" t="s">
        <v>1259</v>
      </c>
      <c r="P99" s="3" t="s">
        <v>1259</v>
      </c>
      <c r="Q99" s="3" t="s">
        <v>1259</v>
      </c>
      <c r="R99" s="3" t="s">
        <v>1259</v>
      </c>
      <c r="S99" s="3" t="s">
        <v>1259</v>
      </c>
      <c r="T99" s="3" t="s">
        <v>1259</v>
      </c>
      <c r="U99" s="3" t="s">
        <v>1259</v>
      </c>
      <c r="V99" s="80">
        <v>28.2</v>
      </c>
      <c r="W99" s="3" t="s">
        <v>1259</v>
      </c>
      <c r="X99" s="3" t="s">
        <v>1259</v>
      </c>
      <c r="Y99" s="83">
        <v>28.21</v>
      </c>
      <c r="Z99" s="84">
        <v>29.6</v>
      </c>
      <c r="AA99" s="85">
        <v>26.59</v>
      </c>
      <c r="AB99" s="86">
        <v>27.67</v>
      </c>
      <c r="AC99" s="87">
        <v>21</v>
      </c>
      <c r="AD99" s="3" t="s">
        <v>1259</v>
      </c>
      <c r="AE99" s="89">
        <v>162.24</v>
      </c>
      <c r="AF99" s="90">
        <v>148.93</v>
      </c>
      <c r="AG99" s="91">
        <v>128.68</v>
      </c>
      <c r="AH99" s="92">
        <v>132.63999999999999</v>
      </c>
      <c r="AI99" s="93">
        <v>148.5</v>
      </c>
      <c r="AJ99" s="3" t="s">
        <v>1259</v>
      </c>
      <c r="AK99" s="3" t="s">
        <v>1259</v>
      </c>
      <c r="AL99" s="3" t="s">
        <v>1259</v>
      </c>
      <c r="AM99" s="3" t="s">
        <v>1259</v>
      </c>
      <c r="AN99" s="3" t="s">
        <v>1259</v>
      </c>
      <c r="AO99" s="3" t="s">
        <v>1259</v>
      </c>
      <c r="AP99" s="3" t="s">
        <v>1259</v>
      </c>
      <c r="AQ99" s="3" t="s">
        <v>1259</v>
      </c>
      <c r="AR99" s="3" t="s">
        <v>1259</v>
      </c>
      <c r="AS99" s="3" t="s">
        <v>1259</v>
      </c>
      <c r="AT99" s="3" t="s">
        <v>1259</v>
      </c>
      <c r="AU99" s="3" t="s">
        <v>1259</v>
      </c>
      <c r="AV99" s="3" t="s">
        <v>1259</v>
      </c>
      <c r="AW99" s="3" t="s">
        <v>1259</v>
      </c>
      <c r="AX99" s="3" t="s">
        <v>1259</v>
      </c>
      <c r="AY99" s="3" t="s">
        <v>1259</v>
      </c>
      <c r="AZ99" s="3" t="s">
        <v>1259</v>
      </c>
      <c r="BA99" s="3" t="s">
        <v>1259</v>
      </c>
      <c r="BB99" s="3" t="s">
        <v>1259</v>
      </c>
      <c r="BC99" s="3" t="s">
        <v>1259</v>
      </c>
      <c r="BD99" s="3" t="s">
        <v>1259</v>
      </c>
      <c r="BE99" s="3" t="s">
        <v>1259</v>
      </c>
      <c r="BF99" s="3" t="s">
        <v>1259</v>
      </c>
      <c r="BG99" s="3" t="s">
        <v>1259</v>
      </c>
      <c r="BH99" s="3" t="s">
        <v>1259</v>
      </c>
      <c r="BI99" s="119">
        <v>95.097999999999999</v>
      </c>
      <c r="BJ99" s="3" t="s">
        <v>1259</v>
      </c>
      <c r="BK99" s="3" t="s">
        <v>1259</v>
      </c>
      <c r="BL99" s="3" t="s">
        <v>1259</v>
      </c>
      <c r="BM99" s="3" t="s">
        <v>1259</v>
      </c>
      <c r="BN99" s="3" t="s">
        <v>1259</v>
      </c>
      <c r="BO99" s="3" t="s">
        <v>1259</v>
      </c>
      <c r="BP99" s="3" t="s">
        <v>1259</v>
      </c>
      <c r="BQ99" s="3" t="s">
        <v>1259</v>
      </c>
      <c r="BR99" s="3" t="s">
        <v>1259</v>
      </c>
      <c r="BS99" s="3" t="s">
        <v>1259</v>
      </c>
      <c r="BT99" s="3" t="s">
        <v>1259</v>
      </c>
      <c r="BU99" s="3" t="s">
        <v>1259</v>
      </c>
      <c r="BV99" s="3" t="s">
        <v>1259</v>
      </c>
      <c r="BW99" s="3" t="s">
        <v>1259</v>
      </c>
      <c r="BX99" s="3" t="s">
        <v>1259</v>
      </c>
      <c r="BY99" s="3" t="s">
        <v>1259</v>
      </c>
      <c r="BZ99" s="3" t="s">
        <v>1259</v>
      </c>
      <c r="CA99" s="3" t="s">
        <v>1259</v>
      </c>
      <c r="CB99" s="3" t="s">
        <v>1259</v>
      </c>
      <c r="CC99" s="3" t="s">
        <v>1259</v>
      </c>
      <c r="CD99" s="3" t="s">
        <v>1259</v>
      </c>
      <c r="CE99" s="3" t="s">
        <v>1259</v>
      </c>
      <c r="CF99" s="3" t="s">
        <v>1259</v>
      </c>
      <c r="CG99" s="3" t="s">
        <v>1259</v>
      </c>
      <c r="CH99" s="3" t="s">
        <v>1259</v>
      </c>
      <c r="CI99" s="3" t="s">
        <v>1259</v>
      </c>
      <c r="CJ99" s="3" t="s">
        <v>1259</v>
      </c>
      <c r="CK99" s="3" t="s">
        <v>1259</v>
      </c>
      <c r="CL99" s="3" t="s">
        <v>1259</v>
      </c>
      <c r="CM99" s="3" t="s">
        <v>1259</v>
      </c>
      <c r="CN99" s="3" t="s">
        <v>1259</v>
      </c>
      <c r="CO99" s="3" t="s">
        <v>1259</v>
      </c>
      <c r="CP99" s="3" t="s">
        <v>1259</v>
      </c>
      <c r="CQ99" s="3" t="s">
        <v>1259</v>
      </c>
      <c r="CR99" s="3" t="s">
        <v>1259</v>
      </c>
      <c r="CS99" s="3" t="s">
        <v>1259</v>
      </c>
      <c r="CT99" s="3" t="s">
        <v>1259</v>
      </c>
      <c r="CU99" s="3" t="s">
        <v>1259</v>
      </c>
      <c r="CV99" s="3" t="s">
        <v>1259</v>
      </c>
      <c r="CW99" s="3" t="s">
        <v>1259</v>
      </c>
      <c r="CX99" s="3" t="s">
        <v>1259</v>
      </c>
      <c r="CY99" s="3" t="s">
        <v>1259</v>
      </c>
      <c r="CZ99" s="3" t="s">
        <v>1259</v>
      </c>
      <c r="DA99" s="3" t="s">
        <v>1259</v>
      </c>
      <c r="DB99" s="3" t="s">
        <v>1259</v>
      </c>
      <c r="DC99" s="3" t="s">
        <v>1259</v>
      </c>
      <c r="DD99" s="3" t="s">
        <v>1259</v>
      </c>
      <c r="DE99" s="3" t="s">
        <v>1259</v>
      </c>
      <c r="DF99" s="3" t="s">
        <v>1259</v>
      </c>
      <c r="DG99" s="3" t="s">
        <v>1259</v>
      </c>
      <c r="DH99" s="3" t="s">
        <v>1259</v>
      </c>
      <c r="DI99" s="3" t="s">
        <v>1259</v>
      </c>
      <c r="DJ99" s="3" t="s">
        <v>1259</v>
      </c>
      <c r="DK99" s="3" t="s">
        <v>1259</v>
      </c>
      <c r="DL99" s="3" t="s">
        <v>1259</v>
      </c>
      <c r="DM99" s="3" t="s">
        <v>1259</v>
      </c>
      <c r="DN99" s="3" t="s">
        <v>1259</v>
      </c>
      <c r="DO99" s="3" t="s">
        <v>1259</v>
      </c>
      <c r="DP99" s="3" t="s">
        <v>1259</v>
      </c>
      <c r="DQ99" s="3" t="s">
        <v>1259</v>
      </c>
      <c r="DR99" s="3" t="s">
        <v>1259</v>
      </c>
      <c r="DS99" s="3" t="s">
        <v>1259</v>
      </c>
      <c r="DT99" s="3" t="s">
        <v>1259</v>
      </c>
      <c r="DU99" s="3" t="s">
        <v>1259</v>
      </c>
      <c r="DV99" s="3" t="s">
        <v>1259</v>
      </c>
      <c r="DW99" s="3" t="s">
        <v>1259</v>
      </c>
      <c r="DX99" s="3" t="s">
        <v>1259</v>
      </c>
      <c r="DY99" s="3" t="s">
        <v>1259</v>
      </c>
      <c r="DZ99" s="3" t="s">
        <v>1259</v>
      </c>
      <c r="EA99" s="3" t="s">
        <v>1259</v>
      </c>
      <c r="EB99" s="3" t="s">
        <v>1259</v>
      </c>
      <c r="EC99" s="3" t="s">
        <v>1259</v>
      </c>
      <c r="ED99" s="3" t="s">
        <v>1259</v>
      </c>
      <c r="EE99" s="3" t="s">
        <v>1259</v>
      </c>
      <c r="EF99" s="3" t="s">
        <v>1259</v>
      </c>
      <c r="EG99" s="3" t="s">
        <v>1259</v>
      </c>
      <c r="EH99" s="3" t="s">
        <v>1259</v>
      </c>
      <c r="EI99" s="3" t="s">
        <v>1259</v>
      </c>
      <c r="EJ99" s="3" t="s">
        <v>1259</v>
      </c>
      <c r="EK99" s="3" t="s">
        <v>1259</v>
      </c>
      <c r="EL99" s="3" t="s">
        <v>1259</v>
      </c>
      <c r="EM99" s="3" t="s">
        <v>1259</v>
      </c>
      <c r="EN99" s="3" t="s">
        <v>1259</v>
      </c>
      <c r="EO99" s="3" t="s">
        <v>1259</v>
      </c>
      <c r="EP99" s="3" t="s">
        <v>1259</v>
      </c>
      <c r="EQ99" s="3" t="s">
        <v>1259</v>
      </c>
      <c r="ER99" s="3" t="s">
        <v>1259</v>
      </c>
      <c r="ES99" s="3" t="s">
        <v>1259</v>
      </c>
      <c r="ET99" s="3" t="s">
        <v>1259</v>
      </c>
      <c r="EU99" s="3" t="s">
        <v>1259</v>
      </c>
      <c r="EV99" s="3" t="s">
        <v>1259</v>
      </c>
      <c r="EW99" s="3" t="s">
        <v>1259</v>
      </c>
      <c r="EX99" s="3" t="s">
        <v>1259</v>
      </c>
      <c r="EY99" s="3" t="s">
        <v>1259</v>
      </c>
      <c r="EZ99" s="3" t="s">
        <v>1259</v>
      </c>
      <c r="FA99" s="3" t="s">
        <v>1259</v>
      </c>
      <c r="FB99" s="3" t="s">
        <v>1259</v>
      </c>
      <c r="FC99" s="3" t="s">
        <v>1259</v>
      </c>
      <c r="FD99" s="3" t="s">
        <v>1259</v>
      </c>
      <c r="FE99" s="3" t="s">
        <v>1259</v>
      </c>
      <c r="FF99" s="3" t="s">
        <v>1259</v>
      </c>
      <c r="FG99" s="3" t="s">
        <v>1259</v>
      </c>
      <c r="FH99" s="3" t="s">
        <v>1259</v>
      </c>
      <c r="FI99" s="3" t="s">
        <v>1259</v>
      </c>
      <c r="FJ99" s="3" t="s">
        <v>1259</v>
      </c>
      <c r="FK99" s="3" t="s">
        <v>1259</v>
      </c>
      <c r="FL99" s="3" t="s">
        <v>1259</v>
      </c>
      <c r="FM99" s="3" t="s">
        <v>1259</v>
      </c>
      <c r="FN99" s="3" t="s">
        <v>1259</v>
      </c>
      <c r="FO99" s="3" t="s">
        <v>1259</v>
      </c>
      <c r="FP99" s="3" t="s">
        <v>1259</v>
      </c>
      <c r="FQ99" s="3" t="s">
        <v>1259</v>
      </c>
      <c r="FR99" s="3" t="s">
        <v>1259</v>
      </c>
      <c r="FS99" s="3" t="s">
        <v>1259</v>
      </c>
      <c r="FT99" s="3" t="s">
        <v>1259</v>
      </c>
      <c r="FU99" s="3" t="s">
        <v>1259</v>
      </c>
      <c r="FV99" s="3" t="s">
        <v>1259</v>
      </c>
      <c r="FW99" s="3" t="s">
        <v>1259</v>
      </c>
      <c r="FX99" s="3" t="s">
        <v>1259</v>
      </c>
      <c r="FY99" s="3" t="s">
        <v>1259</v>
      </c>
      <c r="FZ99" s="3" t="s">
        <v>1259</v>
      </c>
      <c r="GA99" s="3" t="s">
        <v>1259</v>
      </c>
      <c r="GB99" s="3" t="s">
        <v>1259</v>
      </c>
      <c r="GC99" s="3" t="s">
        <v>1259</v>
      </c>
      <c r="GD99" s="3" t="s">
        <v>1259</v>
      </c>
      <c r="GE99" s="3" t="s">
        <v>1259</v>
      </c>
      <c r="GF99" s="3" t="s">
        <v>1259</v>
      </c>
      <c r="GG99" s="3" t="s">
        <v>1259</v>
      </c>
      <c r="GH99" s="3" t="s">
        <v>1259</v>
      </c>
      <c r="GI99" s="3" t="s">
        <v>1259</v>
      </c>
      <c r="GJ99" s="3" t="s">
        <v>1259</v>
      </c>
      <c r="GK99" s="3" t="s">
        <v>1259</v>
      </c>
      <c r="GL99" s="3" t="s">
        <v>1259</v>
      </c>
      <c r="GM99" s="3" t="s">
        <v>1259</v>
      </c>
      <c r="GN99" s="3" t="s">
        <v>1259</v>
      </c>
      <c r="GO99" s="3" t="s">
        <v>1259</v>
      </c>
      <c r="GP99" s="3" t="s">
        <v>1259</v>
      </c>
      <c r="GQ99" s="3" t="s">
        <v>1259</v>
      </c>
      <c r="GR99" s="3" t="s">
        <v>1259</v>
      </c>
      <c r="GS99" s="3" t="s">
        <v>1259</v>
      </c>
      <c r="GT99" s="3" t="s">
        <v>1259</v>
      </c>
      <c r="GU99" s="3" t="s">
        <v>1259</v>
      </c>
      <c r="GV99" s="3" t="s">
        <v>1259</v>
      </c>
      <c r="GW99" s="3" t="s">
        <v>1259</v>
      </c>
      <c r="GX99" s="3" t="s">
        <v>1259</v>
      </c>
      <c r="GY99" s="3" t="s">
        <v>1259</v>
      </c>
      <c r="GZ99" s="3" t="s">
        <v>1259</v>
      </c>
      <c r="HA99" s="3" t="s">
        <v>1259</v>
      </c>
      <c r="HB99" s="3" t="s">
        <v>1259</v>
      </c>
      <c r="HC99" s="3" t="s">
        <v>1259</v>
      </c>
      <c r="HD99" s="3" t="s">
        <v>1259</v>
      </c>
      <c r="HE99" s="3" t="s">
        <v>1259</v>
      </c>
      <c r="HF99" s="3" t="s">
        <v>1259</v>
      </c>
      <c r="HG99" s="3" t="s">
        <v>1259</v>
      </c>
      <c r="HH99" s="3" t="s">
        <v>1259</v>
      </c>
      <c r="HI99" s="3" t="s">
        <v>1259</v>
      </c>
      <c r="HJ99" s="3" t="s">
        <v>1259</v>
      </c>
      <c r="HK99" s="3" t="s">
        <v>1259</v>
      </c>
      <c r="HL99" s="3" t="s">
        <v>1259</v>
      </c>
      <c r="HM99" s="3" t="s">
        <v>1259</v>
      </c>
      <c r="HN99" s="3" t="s">
        <v>1259</v>
      </c>
      <c r="HO99" s="281">
        <v>33.22</v>
      </c>
      <c r="HP99" s="282">
        <v>87.5</v>
      </c>
      <c r="HQ99" s="3" t="s">
        <v>1259</v>
      </c>
      <c r="HR99" s="3" t="s">
        <v>1259</v>
      </c>
      <c r="HS99" s="3" t="s">
        <v>1259</v>
      </c>
    </row>
    <row r="100" spans="1:227" x14ac:dyDescent="0.25">
      <c r="A100" s="4">
        <v>28945</v>
      </c>
      <c r="B100" s="3" t="s">
        <v>1259</v>
      </c>
      <c r="C100" s="3" t="s">
        <v>1259</v>
      </c>
      <c r="D100" s="3" t="s">
        <v>1259</v>
      </c>
      <c r="E100" s="3" t="s">
        <v>1259</v>
      </c>
      <c r="F100" s="3" t="s">
        <v>1259</v>
      </c>
      <c r="G100" s="3" t="s">
        <v>1259</v>
      </c>
      <c r="H100" s="3" t="s">
        <v>1259</v>
      </c>
      <c r="I100" s="3" t="s">
        <v>1259</v>
      </c>
      <c r="J100" s="3" t="s">
        <v>1259</v>
      </c>
      <c r="K100" s="3" t="s">
        <v>1259</v>
      </c>
      <c r="L100" s="3" t="s">
        <v>1259</v>
      </c>
      <c r="M100" s="3" t="s">
        <v>1259</v>
      </c>
      <c r="N100" s="3" t="s">
        <v>1259</v>
      </c>
      <c r="O100" s="3" t="s">
        <v>1259</v>
      </c>
      <c r="P100" s="3" t="s">
        <v>1259</v>
      </c>
      <c r="Q100" s="3" t="s">
        <v>1259</v>
      </c>
      <c r="R100" s="3" t="s">
        <v>1259</v>
      </c>
      <c r="S100" s="3" t="s">
        <v>1259</v>
      </c>
      <c r="T100" s="3" t="s">
        <v>1259</v>
      </c>
      <c r="U100" s="3" t="s">
        <v>1259</v>
      </c>
      <c r="V100" s="80">
        <v>28.68</v>
      </c>
      <c r="W100" s="3" t="s">
        <v>1259</v>
      </c>
      <c r="X100" s="3" t="s">
        <v>1259</v>
      </c>
      <c r="Y100" s="83">
        <v>28.84</v>
      </c>
      <c r="Z100" s="84">
        <v>32.979999999999997</v>
      </c>
      <c r="AA100" s="85">
        <v>26.83</v>
      </c>
      <c r="AB100" s="86">
        <v>27.68</v>
      </c>
      <c r="AC100" s="87">
        <v>21</v>
      </c>
      <c r="AD100" s="3" t="s">
        <v>1259</v>
      </c>
      <c r="AE100" s="89">
        <v>165.72</v>
      </c>
      <c r="AF100" s="90">
        <v>149.35</v>
      </c>
      <c r="AG100" s="91">
        <v>132.66</v>
      </c>
      <c r="AH100" s="92">
        <v>122.21</v>
      </c>
      <c r="AI100" s="93">
        <v>146</v>
      </c>
      <c r="AJ100" s="3" t="s">
        <v>1259</v>
      </c>
      <c r="AK100" s="3" t="s">
        <v>1259</v>
      </c>
      <c r="AL100" s="3" t="s">
        <v>1259</v>
      </c>
      <c r="AM100" s="3" t="s">
        <v>1259</v>
      </c>
      <c r="AN100" s="3" t="s">
        <v>1259</v>
      </c>
      <c r="AO100" s="3" t="s">
        <v>1259</v>
      </c>
      <c r="AP100" s="3" t="s">
        <v>1259</v>
      </c>
      <c r="AQ100" s="3" t="s">
        <v>1259</v>
      </c>
      <c r="AR100" s="3" t="s">
        <v>1259</v>
      </c>
      <c r="AS100" s="3" t="s">
        <v>1259</v>
      </c>
      <c r="AT100" s="3" t="s">
        <v>1259</v>
      </c>
      <c r="AU100" s="3" t="s">
        <v>1259</v>
      </c>
      <c r="AV100" s="3" t="s">
        <v>1259</v>
      </c>
      <c r="AW100" s="3" t="s">
        <v>1259</v>
      </c>
      <c r="AX100" s="3" t="s">
        <v>1259</v>
      </c>
      <c r="AY100" s="3" t="s">
        <v>1259</v>
      </c>
      <c r="AZ100" s="3" t="s">
        <v>1259</v>
      </c>
      <c r="BA100" s="3" t="s">
        <v>1259</v>
      </c>
      <c r="BB100" s="3" t="s">
        <v>1259</v>
      </c>
      <c r="BC100" s="3" t="s">
        <v>1259</v>
      </c>
      <c r="BD100" s="3" t="s">
        <v>1259</v>
      </c>
      <c r="BE100" s="3" t="s">
        <v>1259</v>
      </c>
      <c r="BF100" s="3" t="s">
        <v>1259</v>
      </c>
      <c r="BG100" s="3" t="s">
        <v>1259</v>
      </c>
      <c r="BH100" s="3" t="s">
        <v>1259</v>
      </c>
      <c r="BI100" s="119">
        <v>97.414000000000001</v>
      </c>
      <c r="BJ100" s="3" t="s">
        <v>1259</v>
      </c>
      <c r="BK100" s="3" t="s">
        <v>1259</v>
      </c>
      <c r="BL100" s="3" t="s">
        <v>1259</v>
      </c>
      <c r="BM100" s="3" t="s">
        <v>1259</v>
      </c>
      <c r="BN100" s="3" t="s">
        <v>1259</v>
      </c>
      <c r="BO100" s="3" t="s">
        <v>1259</v>
      </c>
      <c r="BP100" s="3" t="s">
        <v>1259</v>
      </c>
      <c r="BQ100" s="3" t="s">
        <v>1259</v>
      </c>
      <c r="BR100" s="3" t="s">
        <v>1259</v>
      </c>
      <c r="BS100" s="3" t="s">
        <v>1259</v>
      </c>
      <c r="BT100" s="3" t="s">
        <v>1259</v>
      </c>
      <c r="BU100" s="3" t="s">
        <v>1259</v>
      </c>
      <c r="BV100" s="3" t="s">
        <v>1259</v>
      </c>
      <c r="BW100" s="3" t="s">
        <v>1259</v>
      </c>
      <c r="BX100" s="3" t="s">
        <v>1259</v>
      </c>
      <c r="BY100" s="3" t="s">
        <v>1259</v>
      </c>
      <c r="BZ100" s="3" t="s">
        <v>1259</v>
      </c>
      <c r="CA100" s="3" t="s">
        <v>1259</v>
      </c>
      <c r="CB100" s="3" t="s">
        <v>1259</v>
      </c>
      <c r="CC100" s="3" t="s">
        <v>1259</v>
      </c>
      <c r="CD100" s="3" t="s">
        <v>1259</v>
      </c>
      <c r="CE100" s="3" t="s">
        <v>1259</v>
      </c>
      <c r="CF100" s="3" t="s">
        <v>1259</v>
      </c>
      <c r="CG100" s="3" t="s">
        <v>1259</v>
      </c>
      <c r="CH100" s="3" t="s">
        <v>1259</v>
      </c>
      <c r="CI100" s="3" t="s">
        <v>1259</v>
      </c>
      <c r="CJ100" s="3" t="s">
        <v>1259</v>
      </c>
      <c r="CK100" s="3" t="s">
        <v>1259</v>
      </c>
      <c r="CL100" s="3" t="s">
        <v>1259</v>
      </c>
      <c r="CM100" s="3" t="s">
        <v>1259</v>
      </c>
      <c r="CN100" s="3" t="s">
        <v>1259</v>
      </c>
      <c r="CO100" s="3" t="s">
        <v>1259</v>
      </c>
      <c r="CP100" s="3" t="s">
        <v>1259</v>
      </c>
      <c r="CQ100" s="3" t="s">
        <v>1259</v>
      </c>
      <c r="CR100" s="3" t="s">
        <v>1259</v>
      </c>
      <c r="CS100" s="3" t="s">
        <v>1259</v>
      </c>
      <c r="CT100" s="3" t="s">
        <v>1259</v>
      </c>
      <c r="CU100" s="3" t="s">
        <v>1259</v>
      </c>
      <c r="CV100" s="3" t="s">
        <v>1259</v>
      </c>
      <c r="CW100" s="3" t="s">
        <v>1259</v>
      </c>
      <c r="CX100" s="3" t="s">
        <v>1259</v>
      </c>
      <c r="CY100" s="3" t="s">
        <v>1259</v>
      </c>
      <c r="CZ100" s="3" t="s">
        <v>1259</v>
      </c>
      <c r="DA100" s="3" t="s">
        <v>1259</v>
      </c>
      <c r="DB100" s="3" t="s">
        <v>1259</v>
      </c>
      <c r="DC100" s="3" t="s">
        <v>1259</v>
      </c>
      <c r="DD100" s="3" t="s">
        <v>1259</v>
      </c>
      <c r="DE100" s="3" t="s">
        <v>1259</v>
      </c>
      <c r="DF100" s="3" t="s">
        <v>1259</v>
      </c>
      <c r="DG100" s="3" t="s">
        <v>1259</v>
      </c>
      <c r="DH100" s="3" t="s">
        <v>1259</v>
      </c>
      <c r="DI100" s="3" t="s">
        <v>1259</v>
      </c>
      <c r="DJ100" s="3" t="s">
        <v>1259</v>
      </c>
      <c r="DK100" s="3" t="s">
        <v>1259</v>
      </c>
      <c r="DL100" s="3" t="s">
        <v>1259</v>
      </c>
      <c r="DM100" s="3" t="s">
        <v>1259</v>
      </c>
      <c r="DN100" s="3" t="s">
        <v>1259</v>
      </c>
      <c r="DO100" s="3" t="s">
        <v>1259</v>
      </c>
      <c r="DP100" s="3" t="s">
        <v>1259</v>
      </c>
      <c r="DQ100" s="3" t="s">
        <v>1259</v>
      </c>
      <c r="DR100" s="3" t="s">
        <v>1259</v>
      </c>
      <c r="DS100" s="3" t="s">
        <v>1259</v>
      </c>
      <c r="DT100" s="3" t="s">
        <v>1259</v>
      </c>
      <c r="DU100" s="3" t="s">
        <v>1259</v>
      </c>
      <c r="DV100" s="3" t="s">
        <v>1259</v>
      </c>
      <c r="DW100" s="3" t="s">
        <v>1259</v>
      </c>
      <c r="DX100" s="3" t="s">
        <v>1259</v>
      </c>
      <c r="DY100" s="3" t="s">
        <v>1259</v>
      </c>
      <c r="DZ100" s="3" t="s">
        <v>1259</v>
      </c>
      <c r="EA100" s="3" t="s">
        <v>1259</v>
      </c>
      <c r="EB100" s="3" t="s">
        <v>1259</v>
      </c>
      <c r="EC100" s="3" t="s">
        <v>1259</v>
      </c>
      <c r="ED100" s="3" t="s">
        <v>1259</v>
      </c>
      <c r="EE100" s="3" t="s">
        <v>1259</v>
      </c>
      <c r="EF100" s="3" t="s">
        <v>1259</v>
      </c>
      <c r="EG100" s="3" t="s">
        <v>1259</v>
      </c>
      <c r="EH100" s="3" t="s">
        <v>1259</v>
      </c>
      <c r="EI100" s="3" t="s">
        <v>1259</v>
      </c>
      <c r="EJ100" s="3" t="s">
        <v>1259</v>
      </c>
      <c r="EK100" s="3" t="s">
        <v>1259</v>
      </c>
      <c r="EL100" s="3" t="s">
        <v>1259</v>
      </c>
      <c r="EM100" s="3" t="s">
        <v>1259</v>
      </c>
      <c r="EN100" s="3" t="s">
        <v>1259</v>
      </c>
      <c r="EO100" s="3" t="s">
        <v>1259</v>
      </c>
      <c r="EP100" s="204">
        <v>51.5</v>
      </c>
      <c r="EQ100" s="205">
        <v>75.8</v>
      </c>
      <c r="ER100" s="206">
        <v>53.7</v>
      </c>
      <c r="ES100" s="207">
        <v>80.7</v>
      </c>
      <c r="ET100" s="3" t="s">
        <v>1259</v>
      </c>
      <c r="EU100" s="3" t="s">
        <v>1259</v>
      </c>
      <c r="EV100" s="3" t="s">
        <v>1259</v>
      </c>
      <c r="EW100" s="3" t="s">
        <v>1259</v>
      </c>
      <c r="EX100" s="3" t="s">
        <v>1259</v>
      </c>
      <c r="EY100" s="3" t="s">
        <v>1259</v>
      </c>
      <c r="EZ100" s="3" t="s">
        <v>1259</v>
      </c>
      <c r="FA100" s="3" t="s">
        <v>1259</v>
      </c>
      <c r="FB100" s="3" t="s">
        <v>1259</v>
      </c>
      <c r="FC100" s="3" t="s">
        <v>1259</v>
      </c>
      <c r="FD100" s="3" t="s">
        <v>1259</v>
      </c>
      <c r="FE100" s="3" t="s">
        <v>1259</v>
      </c>
      <c r="FF100" s="3" t="s">
        <v>1259</v>
      </c>
      <c r="FG100" s="3" t="s">
        <v>1259</v>
      </c>
      <c r="FH100" s="3" t="s">
        <v>1259</v>
      </c>
      <c r="FI100" s="3" t="s">
        <v>1259</v>
      </c>
      <c r="FJ100" s="3" t="s">
        <v>1259</v>
      </c>
      <c r="FK100" s="3" t="s">
        <v>1259</v>
      </c>
      <c r="FL100" s="3" t="s">
        <v>1259</v>
      </c>
      <c r="FM100" s="3" t="s">
        <v>1259</v>
      </c>
      <c r="FN100" s="3" t="s">
        <v>1259</v>
      </c>
      <c r="FO100" s="3" t="s">
        <v>1259</v>
      </c>
      <c r="FP100" s="3" t="s">
        <v>1259</v>
      </c>
      <c r="FQ100" s="3" t="s">
        <v>1259</v>
      </c>
      <c r="FR100" s="3" t="s">
        <v>1259</v>
      </c>
      <c r="FS100" s="3" t="s">
        <v>1259</v>
      </c>
      <c r="FT100" s="3" t="s">
        <v>1259</v>
      </c>
      <c r="FU100" s="3" t="s">
        <v>1259</v>
      </c>
      <c r="FV100" s="3" t="s">
        <v>1259</v>
      </c>
      <c r="FW100" s="3" t="s">
        <v>1259</v>
      </c>
      <c r="FX100" s="3" t="s">
        <v>1259</v>
      </c>
      <c r="FY100" s="3" t="s">
        <v>1259</v>
      </c>
      <c r="FZ100" s="3" t="s">
        <v>1259</v>
      </c>
      <c r="GA100" s="3" t="s">
        <v>1259</v>
      </c>
      <c r="GB100" s="3" t="s">
        <v>1259</v>
      </c>
      <c r="GC100" s="3" t="s">
        <v>1259</v>
      </c>
      <c r="GD100" s="3" t="s">
        <v>1259</v>
      </c>
      <c r="GE100" s="3" t="s">
        <v>1259</v>
      </c>
      <c r="GF100" s="3" t="s">
        <v>1259</v>
      </c>
      <c r="GG100" s="3" t="s">
        <v>1259</v>
      </c>
      <c r="GH100" s="3" t="s">
        <v>1259</v>
      </c>
      <c r="GI100" s="3" t="s">
        <v>1259</v>
      </c>
      <c r="GJ100" s="3" t="s">
        <v>1259</v>
      </c>
      <c r="GK100" s="3" t="s">
        <v>1259</v>
      </c>
      <c r="GL100" s="3" t="s">
        <v>1259</v>
      </c>
      <c r="GM100" s="3" t="s">
        <v>1259</v>
      </c>
      <c r="GN100" s="3" t="s">
        <v>1259</v>
      </c>
      <c r="GO100" s="3" t="s">
        <v>1259</v>
      </c>
      <c r="GP100" s="3" t="s">
        <v>1259</v>
      </c>
      <c r="GQ100" s="3" t="s">
        <v>1259</v>
      </c>
      <c r="GR100" s="3" t="s">
        <v>1259</v>
      </c>
      <c r="GS100" s="3" t="s">
        <v>1259</v>
      </c>
      <c r="GT100" s="3" t="s">
        <v>1259</v>
      </c>
      <c r="GU100" s="3" t="s">
        <v>1259</v>
      </c>
      <c r="GV100" s="3" t="s">
        <v>1259</v>
      </c>
      <c r="GW100" s="3" t="s">
        <v>1259</v>
      </c>
      <c r="GX100" s="3" t="s">
        <v>1259</v>
      </c>
      <c r="GY100" s="3" t="s">
        <v>1259</v>
      </c>
      <c r="GZ100" s="3" t="s">
        <v>1259</v>
      </c>
      <c r="HA100" s="3" t="s">
        <v>1259</v>
      </c>
      <c r="HB100" s="3" t="s">
        <v>1259</v>
      </c>
      <c r="HC100" s="3" t="s">
        <v>1259</v>
      </c>
      <c r="HD100" s="3" t="s">
        <v>1259</v>
      </c>
      <c r="HE100" s="3" t="s">
        <v>1259</v>
      </c>
      <c r="HF100" s="3" t="s">
        <v>1259</v>
      </c>
      <c r="HG100" s="3" t="s">
        <v>1259</v>
      </c>
      <c r="HH100" s="3" t="s">
        <v>1259</v>
      </c>
      <c r="HI100" s="3" t="s">
        <v>1259</v>
      </c>
      <c r="HJ100" s="3" t="s">
        <v>1259</v>
      </c>
      <c r="HK100" s="3" t="s">
        <v>1259</v>
      </c>
      <c r="HL100" s="3" t="s">
        <v>1259</v>
      </c>
      <c r="HM100" s="3" t="s">
        <v>1259</v>
      </c>
      <c r="HN100" s="3" t="s">
        <v>1259</v>
      </c>
      <c r="HO100" s="281">
        <v>34.619999999999997</v>
      </c>
      <c r="HP100" s="282">
        <v>91.4</v>
      </c>
      <c r="HQ100" s="283">
        <v>33.6</v>
      </c>
      <c r="HR100" s="3" t="s">
        <v>1259</v>
      </c>
      <c r="HS100" s="3" t="s">
        <v>1259</v>
      </c>
    </row>
    <row r="101" spans="1:227" x14ac:dyDescent="0.25">
      <c r="A101" s="4">
        <v>29036</v>
      </c>
      <c r="B101" s="3" t="s">
        <v>1259</v>
      </c>
      <c r="C101" s="3" t="s">
        <v>1259</v>
      </c>
      <c r="D101" s="3" t="s">
        <v>1259</v>
      </c>
      <c r="E101" s="3" t="s">
        <v>1259</v>
      </c>
      <c r="F101" s="3" t="s">
        <v>1259</v>
      </c>
      <c r="G101" s="3" t="s">
        <v>1259</v>
      </c>
      <c r="H101" s="3" t="s">
        <v>1259</v>
      </c>
      <c r="I101" s="3" t="s">
        <v>1259</v>
      </c>
      <c r="J101" s="3" t="s">
        <v>1259</v>
      </c>
      <c r="K101" s="3" t="s">
        <v>1259</v>
      </c>
      <c r="L101" s="3" t="s">
        <v>1259</v>
      </c>
      <c r="M101" s="3" t="s">
        <v>1259</v>
      </c>
      <c r="N101" s="3" t="s">
        <v>1259</v>
      </c>
      <c r="O101" s="3" t="s">
        <v>1259</v>
      </c>
      <c r="P101" s="3" t="s">
        <v>1259</v>
      </c>
      <c r="Q101" s="3" t="s">
        <v>1259</v>
      </c>
      <c r="R101" s="3" t="s">
        <v>1259</v>
      </c>
      <c r="S101" s="3" t="s">
        <v>1259</v>
      </c>
      <c r="T101" s="3" t="s">
        <v>1259</v>
      </c>
      <c r="U101" s="3" t="s">
        <v>1259</v>
      </c>
      <c r="V101" s="80">
        <v>29.17</v>
      </c>
      <c r="W101" s="3" t="s">
        <v>1259</v>
      </c>
      <c r="X101" s="3" t="s">
        <v>1259</v>
      </c>
      <c r="Y101" s="83">
        <v>29.37</v>
      </c>
      <c r="Z101" s="84">
        <v>31.6</v>
      </c>
      <c r="AA101" s="85">
        <v>27.58</v>
      </c>
      <c r="AB101" s="86">
        <v>28.04</v>
      </c>
      <c r="AC101" s="87">
        <v>22</v>
      </c>
      <c r="AD101" s="3" t="s">
        <v>1259</v>
      </c>
      <c r="AE101" s="89">
        <v>166.3</v>
      </c>
      <c r="AF101" s="90">
        <v>148.83000000000001</v>
      </c>
      <c r="AG101" s="91">
        <v>142.49</v>
      </c>
      <c r="AH101" s="92">
        <v>110.18</v>
      </c>
      <c r="AI101" s="93">
        <v>150.9</v>
      </c>
      <c r="AJ101" s="3" t="s">
        <v>1259</v>
      </c>
      <c r="AK101" s="3" t="s">
        <v>1259</v>
      </c>
      <c r="AL101" s="3" t="s">
        <v>1259</v>
      </c>
      <c r="AM101" s="3" t="s">
        <v>1259</v>
      </c>
      <c r="AN101" s="3" t="s">
        <v>1259</v>
      </c>
      <c r="AO101" s="3" t="s">
        <v>1259</v>
      </c>
      <c r="AP101" s="3" t="s">
        <v>1259</v>
      </c>
      <c r="AQ101" s="3" t="s">
        <v>1259</v>
      </c>
      <c r="AR101" s="3" t="s">
        <v>1259</v>
      </c>
      <c r="AS101" s="3" t="s">
        <v>1259</v>
      </c>
      <c r="AT101" s="3" t="s">
        <v>1259</v>
      </c>
      <c r="AU101" s="3" t="s">
        <v>1259</v>
      </c>
      <c r="AV101" s="3" t="s">
        <v>1259</v>
      </c>
      <c r="AW101" s="3" t="s">
        <v>1259</v>
      </c>
      <c r="AX101" s="3" t="s">
        <v>1259</v>
      </c>
      <c r="AY101" s="3" t="s">
        <v>1259</v>
      </c>
      <c r="AZ101" s="3" t="s">
        <v>1259</v>
      </c>
      <c r="BA101" s="3" t="s">
        <v>1259</v>
      </c>
      <c r="BB101" s="3" t="s">
        <v>1259</v>
      </c>
      <c r="BC101" s="3" t="s">
        <v>1259</v>
      </c>
      <c r="BD101" s="3" t="s">
        <v>1259</v>
      </c>
      <c r="BE101" s="3" t="s">
        <v>1259</v>
      </c>
      <c r="BF101" s="3" t="s">
        <v>1259</v>
      </c>
      <c r="BG101" s="3" t="s">
        <v>1259</v>
      </c>
      <c r="BH101" s="3" t="s">
        <v>1259</v>
      </c>
      <c r="BI101" s="119">
        <v>101.89100000000001</v>
      </c>
      <c r="BJ101" s="3" t="s">
        <v>1259</v>
      </c>
      <c r="BK101" s="3" t="s">
        <v>1259</v>
      </c>
      <c r="BL101" s="3" t="s">
        <v>1259</v>
      </c>
      <c r="BM101" s="3" t="s">
        <v>1259</v>
      </c>
      <c r="BN101" s="3" t="s">
        <v>1259</v>
      </c>
      <c r="BO101" s="3" t="s">
        <v>1259</v>
      </c>
      <c r="BP101" s="3" t="s">
        <v>1259</v>
      </c>
      <c r="BQ101" s="3" t="s">
        <v>1259</v>
      </c>
      <c r="BR101" s="3" t="s">
        <v>1259</v>
      </c>
      <c r="BS101" s="3" t="s">
        <v>1259</v>
      </c>
      <c r="BT101" s="3" t="s">
        <v>1259</v>
      </c>
      <c r="BU101" s="3" t="s">
        <v>1259</v>
      </c>
      <c r="BV101" s="3" t="s">
        <v>1259</v>
      </c>
      <c r="BW101" s="3" t="s">
        <v>1259</v>
      </c>
      <c r="BX101" s="3" t="s">
        <v>1259</v>
      </c>
      <c r="BY101" s="3" t="s">
        <v>1259</v>
      </c>
      <c r="BZ101" s="3" t="s">
        <v>1259</v>
      </c>
      <c r="CA101" s="3" t="s">
        <v>1259</v>
      </c>
      <c r="CB101" s="3" t="s">
        <v>1259</v>
      </c>
      <c r="CC101" s="3" t="s">
        <v>1259</v>
      </c>
      <c r="CD101" s="3" t="s">
        <v>1259</v>
      </c>
      <c r="CE101" s="3" t="s">
        <v>1259</v>
      </c>
      <c r="CF101" s="3" t="s">
        <v>1259</v>
      </c>
      <c r="CG101" s="3" t="s">
        <v>1259</v>
      </c>
      <c r="CH101" s="3" t="s">
        <v>1259</v>
      </c>
      <c r="CI101" s="3" t="s">
        <v>1259</v>
      </c>
      <c r="CJ101" s="3" t="s">
        <v>1259</v>
      </c>
      <c r="CK101" s="3" t="s">
        <v>1259</v>
      </c>
      <c r="CL101" s="3" t="s">
        <v>1259</v>
      </c>
      <c r="CM101" s="3" t="s">
        <v>1259</v>
      </c>
      <c r="CN101" s="3" t="s">
        <v>1259</v>
      </c>
      <c r="CO101" s="3" t="s">
        <v>1259</v>
      </c>
      <c r="CP101" s="3" t="s">
        <v>1259</v>
      </c>
      <c r="CQ101" s="3" t="s">
        <v>1259</v>
      </c>
      <c r="CR101" s="3" t="s">
        <v>1259</v>
      </c>
      <c r="CS101" s="3" t="s">
        <v>1259</v>
      </c>
      <c r="CT101" s="3" t="s">
        <v>1259</v>
      </c>
      <c r="CU101" s="3" t="s">
        <v>1259</v>
      </c>
      <c r="CV101" s="3" t="s">
        <v>1259</v>
      </c>
      <c r="CW101" s="3" t="s">
        <v>1259</v>
      </c>
      <c r="CX101" s="3" t="s">
        <v>1259</v>
      </c>
      <c r="CY101" s="3" t="s">
        <v>1259</v>
      </c>
      <c r="CZ101" s="3" t="s">
        <v>1259</v>
      </c>
      <c r="DA101" s="3" t="s">
        <v>1259</v>
      </c>
      <c r="DB101" s="3" t="s">
        <v>1259</v>
      </c>
      <c r="DC101" s="3" t="s">
        <v>1259</v>
      </c>
      <c r="DD101" s="3" t="s">
        <v>1259</v>
      </c>
      <c r="DE101" s="3" t="s">
        <v>1259</v>
      </c>
      <c r="DF101" s="3" t="s">
        <v>1259</v>
      </c>
      <c r="DG101" s="3" t="s">
        <v>1259</v>
      </c>
      <c r="DH101" s="3" t="s">
        <v>1259</v>
      </c>
      <c r="DI101" s="3" t="s">
        <v>1259</v>
      </c>
      <c r="DJ101" s="3" t="s">
        <v>1259</v>
      </c>
      <c r="DK101" s="3" t="s">
        <v>1259</v>
      </c>
      <c r="DL101" s="3" t="s">
        <v>1259</v>
      </c>
      <c r="DM101" s="3" t="s">
        <v>1259</v>
      </c>
      <c r="DN101" s="3" t="s">
        <v>1259</v>
      </c>
      <c r="DO101" s="3" t="s">
        <v>1259</v>
      </c>
      <c r="DP101" s="3" t="s">
        <v>1259</v>
      </c>
      <c r="DQ101" s="3" t="s">
        <v>1259</v>
      </c>
      <c r="DR101" s="3" t="s">
        <v>1259</v>
      </c>
      <c r="DS101" s="3" t="s">
        <v>1259</v>
      </c>
      <c r="DT101" s="3" t="s">
        <v>1259</v>
      </c>
      <c r="DU101" s="3" t="s">
        <v>1259</v>
      </c>
      <c r="DV101" s="3" t="s">
        <v>1259</v>
      </c>
      <c r="DW101" s="3" t="s">
        <v>1259</v>
      </c>
      <c r="DX101" s="3" t="s">
        <v>1259</v>
      </c>
      <c r="DY101" s="3" t="s">
        <v>1259</v>
      </c>
      <c r="DZ101" s="3" t="s">
        <v>1259</v>
      </c>
      <c r="EA101" s="3" t="s">
        <v>1259</v>
      </c>
      <c r="EB101" s="3" t="s">
        <v>1259</v>
      </c>
      <c r="EC101" s="3" t="s">
        <v>1259</v>
      </c>
      <c r="ED101" s="3" t="s">
        <v>1259</v>
      </c>
      <c r="EE101" s="3" t="s">
        <v>1259</v>
      </c>
      <c r="EF101" s="3" t="s">
        <v>1259</v>
      </c>
      <c r="EG101" s="3" t="s">
        <v>1259</v>
      </c>
      <c r="EH101" s="3" t="s">
        <v>1259</v>
      </c>
      <c r="EI101" s="3" t="s">
        <v>1259</v>
      </c>
      <c r="EJ101" s="3" t="s">
        <v>1259</v>
      </c>
      <c r="EK101" s="3" t="s">
        <v>1259</v>
      </c>
      <c r="EL101" s="3" t="s">
        <v>1259</v>
      </c>
      <c r="EM101" s="3" t="s">
        <v>1259</v>
      </c>
      <c r="EN101" s="3" t="s">
        <v>1259</v>
      </c>
      <c r="EO101" s="3" t="s">
        <v>1259</v>
      </c>
      <c r="EP101" s="3" t="s">
        <v>1259</v>
      </c>
      <c r="EQ101" s="3" t="s">
        <v>1259</v>
      </c>
      <c r="ER101" s="3" t="s">
        <v>1259</v>
      </c>
      <c r="ES101" s="3" t="s">
        <v>1259</v>
      </c>
      <c r="ET101" s="3" t="s">
        <v>1259</v>
      </c>
      <c r="EU101" s="3" t="s">
        <v>1259</v>
      </c>
      <c r="EV101" s="3" t="s">
        <v>1259</v>
      </c>
      <c r="EW101" s="3" t="s">
        <v>1259</v>
      </c>
      <c r="EX101" s="3" t="s">
        <v>1259</v>
      </c>
      <c r="EY101" s="3" t="s">
        <v>1259</v>
      </c>
      <c r="EZ101" s="3" t="s">
        <v>1259</v>
      </c>
      <c r="FA101" s="3" t="s">
        <v>1259</v>
      </c>
      <c r="FB101" s="3" t="s">
        <v>1259</v>
      </c>
      <c r="FC101" s="3" t="s">
        <v>1259</v>
      </c>
      <c r="FD101" s="3" t="s">
        <v>1259</v>
      </c>
      <c r="FE101" s="3" t="s">
        <v>1259</v>
      </c>
      <c r="FF101" s="3" t="s">
        <v>1259</v>
      </c>
      <c r="FG101" s="3" t="s">
        <v>1259</v>
      </c>
      <c r="FH101" s="3" t="s">
        <v>1259</v>
      </c>
      <c r="FI101" s="3" t="s">
        <v>1259</v>
      </c>
      <c r="FJ101" s="3" t="s">
        <v>1259</v>
      </c>
      <c r="FK101" s="3" t="s">
        <v>1259</v>
      </c>
      <c r="FL101" s="3" t="s">
        <v>1259</v>
      </c>
      <c r="FM101" s="3" t="s">
        <v>1259</v>
      </c>
      <c r="FN101" s="3" t="s">
        <v>1259</v>
      </c>
      <c r="FO101" s="3" t="s">
        <v>1259</v>
      </c>
      <c r="FP101" s="3" t="s">
        <v>1259</v>
      </c>
      <c r="FQ101" s="3" t="s">
        <v>1259</v>
      </c>
      <c r="FR101" s="3" t="s">
        <v>1259</v>
      </c>
      <c r="FS101" s="3" t="s">
        <v>1259</v>
      </c>
      <c r="FT101" s="3" t="s">
        <v>1259</v>
      </c>
      <c r="FU101" s="3" t="s">
        <v>1259</v>
      </c>
      <c r="FV101" s="3" t="s">
        <v>1259</v>
      </c>
      <c r="FW101" s="3" t="s">
        <v>1259</v>
      </c>
      <c r="FX101" s="3" t="s">
        <v>1259</v>
      </c>
      <c r="FY101" s="3" t="s">
        <v>1259</v>
      </c>
      <c r="FZ101" s="3" t="s">
        <v>1259</v>
      </c>
      <c r="GA101" s="3" t="s">
        <v>1259</v>
      </c>
      <c r="GB101" s="3" t="s">
        <v>1259</v>
      </c>
      <c r="GC101" s="3" t="s">
        <v>1259</v>
      </c>
      <c r="GD101" s="3" t="s">
        <v>1259</v>
      </c>
      <c r="GE101" s="3" t="s">
        <v>1259</v>
      </c>
      <c r="GF101" s="3" t="s">
        <v>1259</v>
      </c>
      <c r="GG101" s="3" t="s">
        <v>1259</v>
      </c>
      <c r="GH101" s="3" t="s">
        <v>1259</v>
      </c>
      <c r="GI101" s="3" t="s">
        <v>1259</v>
      </c>
      <c r="GJ101" s="3" t="s">
        <v>1259</v>
      </c>
      <c r="GK101" s="3" t="s">
        <v>1259</v>
      </c>
      <c r="GL101" s="3" t="s">
        <v>1259</v>
      </c>
      <c r="GM101" s="3" t="s">
        <v>1259</v>
      </c>
      <c r="GN101" s="3" t="s">
        <v>1259</v>
      </c>
      <c r="GO101" s="3" t="s">
        <v>1259</v>
      </c>
      <c r="GP101" s="3" t="s">
        <v>1259</v>
      </c>
      <c r="GQ101" s="3" t="s">
        <v>1259</v>
      </c>
      <c r="GR101" s="3" t="s">
        <v>1259</v>
      </c>
      <c r="GS101" s="3" t="s">
        <v>1259</v>
      </c>
      <c r="GT101" s="3" t="s">
        <v>1259</v>
      </c>
      <c r="GU101" s="3" t="s">
        <v>1259</v>
      </c>
      <c r="GV101" s="3" t="s">
        <v>1259</v>
      </c>
      <c r="GW101" s="3" t="s">
        <v>1259</v>
      </c>
      <c r="GX101" s="3" t="s">
        <v>1259</v>
      </c>
      <c r="GY101" s="3" t="s">
        <v>1259</v>
      </c>
      <c r="GZ101" s="3" t="s">
        <v>1259</v>
      </c>
      <c r="HA101" s="3" t="s">
        <v>1259</v>
      </c>
      <c r="HB101" s="3" t="s">
        <v>1259</v>
      </c>
      <c r="HC101" s="3" t="s">
        <v>1259</v>
      </c>
      <c r="HD101" s="3" t="s">
        <v>1259</v>
      </c>
      <c r="HE101" s="3" t="s">
        <v>1259</v>
      </c>
      <c r="HF101" s="3" t="s">
        <v>1259</v>
      </c>
      <c r="HG101" s="3" t="s">
        <v>1259</v>
      </c>
      <c r="HH101" s="3" t="s">
        <v>1259</v>
      </c>
      <c r="HI101" s="3" t="s">
        <v>1259</v>
      </c>
      <c r="HJ101" s="3" t="s">
        <v>1259</v>
      </c>
      <c r="HK101" s="3" t="s">
        <v>1259</v>
      </c>
      <c r="HL101" s="3" t="s">
        <v>1259</v>
      </c>
      <c r="HM101" s="3" t="s">
        <v>1259</v>
      </c>
      <c r="HN101" s="3" t="s">
        <v>1259</v>
      </c>
      <c r="HO101" s="281">
        <v>36.29</v>
      </c>
      <c r="HP101" s="282">
        <v>94.4</v>
      </c>
      <c r="HQ101" s="283">
        <v>35.5</v>
      </c>
      <c r="HR101" s="3" t="s">
        <v>1259</v>
      </c>
      <c r="HS101" s="3" t="s">
        <v>1259</v>
      </c>
    </row>
    <row r="102" spans="1:227" x14ac:dyDescent="0.25">
      <c r="A102" s="4">
        <v>29128</v>
      </c>
      <c r="B102" s="3" t="s">
        <v>1259</v>
      </c>
      <c r="C102" s="3" t="s">
        <v>1259</v>
      </c>
      <c r="D102" s="3" t="s">
        <v>1259</v>
      </c>
      <c r="E102" s="3" t="s">
        <v>1259</v>
      </c>
      <c r="F102" s="3" t="s">
        <v>1259</v>
      </c>
      <c r="G102" s="3" t="s">
        <v>1259</v>
      </c>
      <c r="H102" s="3" t="s">
        <v>1259</v>
      </c>
      <c r="I102" s="3" t="s">
        <v>1259</v>
      </c>
      <c r="J102" s="3" t="s">
        <v>1259</v>
      </c>
      <c r="K102" s="3" t="s">
        <v>1259</v>
      </c>
      <c r="L102" s="3" t="s">
        <v>1259</v>
      </c>
      <c r="M102" s="3" t="s">
        <v>1259</v>
      </c>
      <c r="N102" s="3" t="s">
        <v>1259</v>
      </c>
      <c r="O102" s="3" t="s">
        <v>1259</v>
      </c>
      <c r="P102" s="3" t="s">
        <v>1259</v>
      </c>
      <c r="Q102" s="3" t="s">
        <v>1259</v>
      </c>
      <c r="R102" s="3" t="s">
        <v>1259</v>
      </c>
      <c r="S102" s="3" t="s">
        <v>1259</v>
      </c>
      <c r="T102" s="3" t="s">
        <v>1259</v>
      </c>
      <c r="U102" s="3" t="s">
        <v>1259</v>
      </c>
      <c r="V102" s="80">
        <v>30.21</v>
      </c>
      <c r="W102" s="3" t="s">
        <v>1259</v>
      </c>
      <c r="X102" s="3" t="s">
        <v>1259</v>
      </c>
      <c r="Y102" s="83">
        <v>30.44</v>
      </c>
      <c r="Z102" s="84">
        <v>30.69</v>
      </c>
      <c r="AA102" s="85">
        <v>28.82</v>
      </c>
      <c r="AB102" s="86">
        <v>28.96</v>
      </c>
      <c r="AC102" s="87">
        <v>22</v>
      </c>
      <c r="AD102" s="3" t="s">
        <v>1259</v>
      </c>
      <c r="AE102" s="89">
        <v>172.12</v>
      </c>
      <c r="AF102" s="90">
        <v>155.63999999999999</v>
      </c>
      <c r="AG102" s="91">
        <v>132.16999999999999</v>
      </c>
      <c r="AH102" s="92">
        <v>133.83000000000001</v>
      </c>
      <c r="AI102" s="93">
        <v>150.9</v>
      </c>
      <c r="AJ102" s="3" t="s">
        <v>1259</v>
      </c>
      <c r="AK102" s="3" t="s">
        <v>1259</v>
      </c>
      <c r="AL102" s="3" t="s">
        <v>1259</v>
      </c>
      <c r="AM102" s="3" t="s">
        <v>1259</v>
      </c>
      <c r="AN102" s="3" t="s">
        <v>1259</v>
      </c>
      <c r="AO102" s="3" t="s">
        <v>1259</v>
      </c>
      <c r="AP102" s="3" t="s">
        <v>1259</v>
      </c>
      <c r="AQ102" s="3" t="s">
        <v>1259</v>
      </c>
      <c r="AR102" s="3" t="s">
        <v>1259</v>
      </c>
      <c r="AS102" s="3" t="s">
        <v>1259</v>
      </c>
      <c r="AT102" s="3" t="s">
        <v>1259</v>
      </c>
      <c r="AU102" s="3" t="s">
        <v>1259</v>
      </c>
      <c r="AV102" s="3" t="s">
        <v>1259</v>
      </c>
      <c r="AW102" s="3" t="s">
        <v>1259</v>
      </c>
      <c r="AX102" s="3" t="s">
        <v>1259</v>
      </c>
      <c r="AY102" s="3" t="s">
        <v>1259</v>
      </c>
      <c r="AZ102" s="3" t="s">
        <v>1259</v>
      </c>
      <c r="BA102" s="3" t="s">
        <v>1259</v>
      </c>
      <c r="BB102" s="3" t="s">
        <v>1259</v>
      </c>
      <c r="BC102" s="3" t="s">
        <v>1259</v>
      </c>
      <c r="BD102" s="3" t="s">
        <v>1259</v>
      </c>
      <c r="BE102" s="3" t="s">
        <v>1259</v>
      </c>
      <c r="BF102" s="3" t="s">
        <v>1259</v>
      </c>
      <c r="BG102" s="3" t="s">
        <v>1259</v>
      </c>
      <c r="BH102" s="3" t="s">
        <v>1259</v>
      </c>
      <c r="BI102" s="119">
        <v>103.435</v>
      </c>
      <c r="BJ102" s="3" t="s">
        <v>1259</v>
      </c>
      <c r="BK102" s="3" t="s">
        <v>1259</v>
      </c>
      <c r="BL102" s="3" t="s">
        <v>1259</v>
      </c>
      <c r="BM102" s="3" t="s">
        <v>1259</v>
      </c>
      <c r="BN102" s="3" t="s">
        <v>1259</v>
      </c>
      <c r="BO102" s="3" t="s">
        <v>1259</v>
      </c>
      <c r="BP102" s="3" t="s">
        <v>1259</v>
      </c>
      <c r="BQ102" s="3" t="s">
        <v>1259</v>
      </c>
      <c r="BR102" s="3" t="s">
        <v>1259</v>
      </c>
      <c r="BS102" s="3" t="s">
        <v>1259</v>
      </c>
      <c r="BT102" s="3" t="s">
        <v>1259</v>
      </c>
      <c r="BU102" s="3" t="s">
        <v>1259</v>
      </c>
      <c r="BV102" s="3" t="s">
        <v>1259</v>
      </c>
      <c r="BW102" s="3" t="s">
        <v>1259</v>
      </c>
      <c r="BX102" s="3" t="s">
        <v>1259</v>
      </c>
      <c r="BY102" s="3" t="s">
        <v>1259</v>
      </c>
      <c r="BZ102" s="3" t="s">
        <v>1259</v>
      </c>
      <c r="CA102" s="3" t="s">
        <v>1259</v>
      </c>
      <c r="CB102" s="3" t="s">
        <v>1259</v>
      </c>
      <c r="CC102" s="3" t="s">
        <v>1259</v>
      </c>
      <c r="CD102" s="3" t="s">
        <v>1259</v>
      </c>
      <c r="CE102" s="3" t="s">
        <v>1259</v>
      </c>
      <c r="CF102" s="3" t="s">
        <v>1259</v>
      </c>
      <c r="CG102" s="3" t="s">
        <v>1259</v>
      </c>
      <c r="CH102" s="3" t="s">
        <v>1259</v>
      </c>
      <c r="CI102" s="3" t="s">
        <v>1259</v>
      </c>
      <c r="CJ102" s="3" t="s">
        <v>1259</v>
      </c>
      <c r="CK102" s="3" t="s">
        <v>1259</v>
      </c>
      <c r="CL102" s="3" t="s">
        <v>1259</v>
      </c>
      <c r="CM102" s="3" t="s">
        <v>1259</v>
      </c>
      <c r="CN102" s="3" t="s">
        <v>1259</v>
      </c>
      <c r="CO102" s="3" t="s">
        <v>1259</v>
      </c>
      <c r="CP102" s="3" t="s">
        <v>1259</v>
      </c>
      <c r="CQ102" s="3" t="s">
        <v>1259</v>
      </c>
      <c r="CR102" s="3" t="s">
        <v>1259</v>
      </c>
      <c r="CS102" s="3" t="s">
        <v>1259</v>
      </c>
      <c r="CT102" s="3" t="s">
        <v>1259</v>
      </c>
      <c r="CU102" s="3" t="s">
        <v>1259</v>
      </c>
      <c r="CV102" s="3" t="s">
        <v>1259</v>
      </c>
      <c r="CW102" s="3" t="s">
        <v>1259</v>
      </c>
      <c r="CX102" s="3" t="s">
        <v>1259</v>
      </c>
      <c r="CY102" s="3" t="s">
        <v>1259</v>
      </c>
      <c r="CZ102" s="3" t="s">
        <v>1259</v>
      </c>
      <c r="DA102" s="3" t="s">
        <v>1259</v>
      </c>
      <c r="DB102" s="3" t="s">
        <v>1259</v>
      </c>
      <c r="DC102" s="3" t="s">
        <v>1259</v>
      </c>
      <c r="DD102" s="3" t="s">
        <v>1259</v>
      </c>
      <c r="DE102" s="3" t="s">
        <v>1259</v>
      </c>
      <c r="DF102" s="3" t="s">
        <v>1259</v>
      </c>
      <c r="DG102" s="3" t="s">
        <v>1259</v>
      </c>
      <c r="DH102" s="3" t="s">
        <v>1259</v>
      </c>
      <c r="DI102" s="3" t="s">
        <v>1259</v>
      </c>
      <c r="DJ102" s="3" t="s">
        <v>1259</v>
      </c>
      <c r="DK102" s="3" t="s">
        <v>1259</v>
      </c>
      <c r="DL102" s="3" t="s">
        <v>1259</v>
      </c>
      <c r="DM102" s="3" t="s">
        <v>1259</v>
      </c>
      <c r="DN102" s="3" t="s">
        <v>1259</v>
      </c>
      <c r="DO102" s="3" t="s">
        <v>1259</v>
      </c>
      <c r="DP102" s="3" t="s">
        <v>1259</v>
      </c>
      <c r="DQ102" s="3" t="s">
        <v>1259</v>
      </c>
      <c r="DR102" s="3" t="s">
        <v>1259</v>
      </c>
      <c r="DS102" s="3" t="s">
        <v>1259</v>
      </c>
      <c r="DT102" s="3" t="s">
        <v>1259</v>
      </c>
      <c r="DU102" s="3" t="s">
        <v>1259</v>
      </c>
      <c r="DV102" s="3" t="s">
        <v>1259</v>
      </c>
      <c r="DW102" s="3" t="s">
        <v>1259</v>
      </c>
      <c r="DX102" s="3" t="s">
        <v>1259</v>
      </c>
      <c r="DY102" s="3" t="s">
        <v>1259</v>
      </c>
      <c r="DZ102" s="3" t="s">
        <v>1259</v>
      </c>
      <c r="EA102" s="3" t="s">
        <v>1259</v>
      </c>
      <c r="EB102" s="3" t="s">
        <v>1259</v>
      </c>
      <c r="EC102" s="3" t="s">
        <v>1259</v>
      </c>
      <c r="ED102" s="3" t="s">
        <v>1259</v>
      </c>
      <c r="EE102" s="3" t="s">
        <v>1259</v>
      </c>
      <c r="EF102" s="3" t="s">
        <v>1259</v>
      </c>
      <c r="EG102" s="3" t="s">
        <v>1259</v>
      </c>
      <c r="EH102" s="3" t="s">
        <v>1259</v>
      </c>
      <c r="EI102" s="3" t="s">
        <v>1259</v>
      </c>
      <c r="EJ102" s="3" t="s">
        <v>1259</v>
      </c>
      <c r="EK102" s="3" t="s">
        <v>1259</v>
      </c>
      <c r="EL102" s="3" t="s">
        <v>1259</v>
      </c>
      <c r="EM102" s="3" t="s">
        <v>1259</v>
      </c>
      <c r="EN102" s="3" t="s">
        <v>1259</v>
      </c>
      <c r="EO102" s="3" t="s">
        <v>1259</v>
      </c>
      <c r="EP102" s="204">
        <v>56.9</v>
      </c>
      <c r="EQ102" s="205">
        <v>80</v>
      </c>
      <c r="ER102" s="206">
        <v>56.8</v>
      </c>
      <c r="ES102" s="207">
        <v>83</v>
      </c>
      <c r="ET102" s="3" t="s">
        <v>1259</v>
      </c>
      <c r="EU102" s="3" t="s">
        <v>1259</v>
      </c>
      <c r="EV102" s="3" t="s">
        <v>1259</v>
      </c>
      <c r="EW102" s="3" t="s">
        <v>1259</v>
      </c>
      <c r="EX102" s="3" t="s">
        <v>1259</v>
      </c>
      <c r="EY102" s="3" t="s">
        <v>1259</v>
      </c>
      <c r="EZ102" s="3" t="s">
        <v>1259</v>
      </c>
      <c r="FA102" s="3" t="s">
        <v>1259</v>
      </c>
      <c r="FB102" s="3" t="s">
        <v>1259</v>
      </c>
      <c r="FC102" s="3" t="s">
        <v>1259</v>
      </c>
      <c r="FD102" s="3" t="s">
        <v>1259</v>
      </c>
      <c r="FE102" s="3" t="s">
        <v>1259</v>
      </c>
      <c r="FF102" s="3" t="s">
        <v>1259</v>
      </c>
      <c r="FG102" s="3" t="s">
        <v>1259</v>
      </c>
      <c r="FH102" s="3" t="s">
        <v>1259</v>
      </c>
      <c r="FI102" s="3" t="s">
        <v>1259</v>
      </c>
      <c r="FJ102" s="3" t="s">
        <v>1259</v>
      </c>
      <c r="FK102" s="3" t="s">
        <v>1259</v>
      </c>
      <c r="FL102" s="3" t="s">
        <v>1259</v>
      </c>
      <c r="FM102" s="3" t="s">
        <v>1259</v>
      </c>
      <c r="FN102" s="3" t="s">
        <v>1259</v>
      </c>
      <c r="FO102" s="3" t="s">
        <v>1259</v>
      </c>
      <c r="FP102" s="3" t="s">
        <v>1259</v>
      </c>
      <c r="FQ102" s="3" t="s">
        <v>1259</v>
      </c>
      <c r="FR102" s="3" t="s">
        <v>1259</v>
      </c>
      <c r="FS102" s="3" t="s">
        <v>1259</v>
      </c>
      <c r="FT102" s="3" t="s">
        <v>1259</v>
      </c>
      <c r="FU102" s="3" t="s">
        <v>1259</v>
      </c>
      <c r="FV102" s="3" t="s">
        <v>1259</v>
      </c>
      <c r="FW102" s="3" t="s">
        <v>1259</v>
      </c>
      <c r="FX102" s="3" t="s">
        <v>1259</v>
      </c>
      <c r="FY102" s="3" t="s">
        <v>1259</v>
      </c>
      <c r="FZ102" s="3" t="s">
        <v>1259</v>
      </c>
      <c r="GA102" s="3" t="s">
        <v>1259</v>
      </c>
      <c r="GB102" s="3" t="s">
        <v>1259</v>
      </c>
      <c r="GC102" s="3" t="s">
        <v>1259</v>
      </c>
      <c r="GD102" s="3" t="s">
        <v>1259</v>
      </c>
      <c r="GE102" s="3" t="s">
        <v>1259</v>
      </c>
      <c r="GF102" s="3" t="s">
        <v>1259</v>
      </c>
      <c r="GG102" s="3" t="s">
        <v>1259</v>
      </c>
      <c r="GH102" s="3" t="s">
        <v>1259</v>
      </c>
      <c r="GI102" s="3" t="s">
        <v>1259</v>
      </c>
      <c r="GJ102" s="3" t="s">
        <v>1259</v>
      </c>
      <c r="GK102" s="3" t="s">
        <v>1259</v>
      </c>
      <c r="GL102" s="3" t="s">
        <v>1259</v>
      </c>
      <c r="GM102" s="3" t="s">
        <v>1259</v>
      </c>
      <c r="GN102" s="3" t="s">
        <v>1259</v>
      </c>
      <c r="GO102" s="3" t="s">
        <v>1259</v>
      </c>
      <c r="GP102" s="3" t="s">
        <v>1259</v>
      </c>
      <c r="GQ102" s="3" t="s">
        <v>1259</v>
      </c>
      <c r="GR102" s="3" t="s">
        <v>1259</v>
      </c>
      <c r="GS102" s="3" t="s">
        <v>1259</v>
      </c>
      <c r="GT102" s="3" t="s">
        <v>1259</v>
      </c>
      <c r="GU102" s="3" t="s">
        <v>1259</v>
      </c>
      <c r="GV102" s="3" t="s">
        <v>1259</v>
      </c>
      <c r="GW102" s="3" t="s">
        <v>1259</v>
      </c>
      <c r="GX102" s="3" t="s">
        <v>1259</v>
      </c>
      <c r="GY102" s="3" t="s">
        <v>1259</v>
      </c>
      <c r="GZ102" s="3" t="s">
        <v>1259</v>
      </c>
      <c r="HA102" s="3" t="s">
        <v>1259</v>
      </c>
      <c r="HB102" s="3" t="s">
        <v>1259</v>
      </c>
      <c r="HC102" s="3" t="s">
        <v>1259</v>
      </c>
      <c r="HD102" s="3" t="s">
        <v>1259</v>
      </c>
      <c r="HE102" s="3" t="s">
        <v>1259</v>
      </c>
      <c r="HF102" s="3" t="s">
        <v>1259</v>
      </c>
      <c r="HG102" s="3" t="s">
        <v>1259</v>
      </c>
      <c r="HH102" s="3" t="s">
        <v>1259</v>
      </c>
      <c r="HI102" s="3" t="s">
        <v>1259</v>
      </c>
      <c r="HJ102" s="3" t="s">
        <v>1259</v>
      </c>
      <c r="HK102" s="3" t="s">
        <v>1259</v>
      </c>
      <c r="HL102" s="3" t="s">
        <v>1259</v>
      </c>
      <c r="HM102" s="3" t="s">
        <v>1259</v>
      </c>
      <c r="HN102" s="3" t="s">
        <v>1259</v>
      </c>
      <c r="HO102" s="281">
        <v>37.58</v>
      </c>
      <c r="HP102" s="282">
        <v>96.4</v>
      </c>
      <c r="HQ102" s="283">
        <v>36</v>
      </c>
      <c r="HR102" s="3" t="s">
        <v>1259</v>
      </c>
      <c r="HS102" s="3" t="s">
        <v>1259</v>
      </c>
    </row>
    <row r="103" spans="1:227" x14ac:dyDescent="0.25">
      <c r="A103" s="4">
        <v>29220</v>
      </c>
      <c r="B103" s="3" t="s">
        <v>1259</v>
      </c>
      <c r="C103" s="3" t="s">
        <v>1259</v>
      </c>
      <c r="D103" s="3" t="s">
        <v>1259</v>
      </c>
      <c r="E103" s="3" t="s">
        <v>1259</v>
      </c>
      <c r="F103" s="3" t="s">
        <v>1259</v>
      </c>
      <c r="G103" s="3" t="s">
        <v>1259</v>
      </c>
      <c r="H103" s="3" t="s">
        <v>1259</v>
      </c>
      <c r="I103" s="3" t="s">
        <v>1259</v>
      </c>
      <c r="J103" s="3" t="s">
        <v>1259</v>
      </c>
      <c r="K103" s="3" t="s">
        <v>1259</v>
      </c>
      <c r="L103" s="3" t="s">
        <v>1259</v>
      </c>
      <c r="M103" s="3" t="s">
        <v>1259</v>
      </c>
      <c r="N103" s="3" t="s">
        <v>1259</v>
      </c>
      <c r="O103" s="3" t="s">
        <v>1259</v>
      </c>
      <c r="P103" s="3" t="s">
        <v>1259</v>
      </c>
      <c r="Q103" s="3" t="s">
        <v>1259</v>
      </c>
      <c r="R103" s="3" t="s">
        <v>1259</v>
      </c>
      <c r="S103" s="3" t="s">
        <v>1259</v>
      </c>
      <c r="T103" s="3" t="s">
        <v>1259</v>
      </c>
      <c r="U103" s="3" t="s">
        <v>1259</v>
      </c>
      <c r="V103" s="80">
        <v>29.98</v>
      </c>
      <c r="W103" s="3" t="s">
        <v>1259</v>
      </c>
      <c r="X103" s="3" t="s">
        <v>1259</v>
      </c>
      <c r="Y103" s="83">
        <v>30.44</v>
      </c>
      <c r="Z103" s="84">
        <v>33.119999999999997</v>
      </c>
      <c r="AA103" s="85">
        <v>28.48</v>
      </c>
      <c r="AB103" s="86">
        <v>27.94</v>
      </c>
      <c r="AC103" s="87">
        <v>22</v>
      </c>
      <c r="AD103" s="3" t="s">
        <v>1259</v>
      </c>
      <c r="AE103" s="89">
        <v>175.43</v>
      </c>
      <c r="AF103" s="90">
        <v>162.32</v>
      </c>
      <c r="AG103" s="91">
        <v>137.26</v>
      </c>
      <c r="AH103" s="92">
        <v>140.54</v>
      </c>
      <c r="AI103" s="93">
        <v>159.9</v>
      </c>
      <c r="AJ103" s="3" t="s">
        <v>1259</v>
      </c>
      <c r="AK103" s="3" t="s">
        <v>1259</v>
      </c>
      <c r="AL103" s="3" t="s">
        <v>1259</v>
      </c>
      <c r="AM103" s="3" t="s">
        <v>1259</v>
      </c>
      <c r="AN103" s="3" t="s">
        <v>1259</v>
      </c>
      <c r="AO103" s="3" t="s">
        <v>1259</v>
      </c>
      <c r="AP103" s="3" t="s">
        <v>1259</v>
      </c>
      <c r="AQ103" s="3" t="s">
        <v>1259</v>
      </c>
      <c r="AR103" s="3" t="s">
        <v>1259</v>
      </c>
      <c r="AS103" s="3" t="s">
        <v>1259</v>
      </c>
      <c r="AT103" s="3" t="s">
        <v>1259</v>
      </c>
      <c r="AU103" s="3" t="s">
        <v>1259</v>
      </c>
      <c r="AV103" s="3" t="s">
        <v>1259</v>
      </c>
      <c r="AW103" s="3" t="s">
        <v>1259</v>
      </c>
      <c r="AX103" s="3" t="s">
        <v>1259</v>
      </c>
      <c r="AY103" s="3" t="s">
        <v>1259</v>
      </c>
      <c r="AZ103" s="3" t="s">
        <v>1259</v>
      </c>
      <c r="BA103" s="3" t="s">
        <v>1259</v>
      </c>
      <c r="BB103" s="3" t="s">
        <v>1259</v>
      </c>
      <c r="BC103" s="3" t="s">
        <v>1259</v>
      </c>
      <c r="BD103" s="3" t="s">
        <v>1259</v>
      </c>
      <c r="BE103" s="3" t="s">
        <v>1259</v>
      </c>
      <c r="BF103" s="3" t="s">
        <v>1259</v>
      </c>
      <c r="BG103" s="3" t="s">
        <v>1259</v>
      </c>
      <c r="BH103" s="3" t="s">
        <v>1259</v>
      </c>
      <c r="BI103" s="119">
        <v>103.28100000000001</v>
      </c>
      <c r="BJ103" s="3" t="s">
        <v>1259</v>
      </c>
      <c r="BK103" s="3" t="s">
        <v>1259</v>
      </c>
      <c r="BL103" s="3" t="s">
        <v>1259</v>
      </c>
      <c r="BM103" s="3" t="s">
        <v>1259</v>
      </c>
      <c r="BN103" s="3" t="s">
        <v>1259</v>
      </c>
      <c r="BO103" s="3" t="s">
        <v>1259</v>
      </c>
      <c r="BP103" s="3" t="s">
        <v>1259</v>
      </c>
      <c r="BQ103" s="3" t="s">
        <v>1259</v>
      </c>
      <c r="BR103" s="3" t="s">
        <v>1259</v>
      </c>
      <c r="BS103" s="3" t="s">
        <v>1259</v>
      </c>
      <c r="BT103" s="3" t="s">
        <v>1259</v>
      </c>
      <c r="BU103" s="3" t="s">
        <v>1259</v>
      </c>
      <c r="BV103" s="3" t="s">
        <v>1259</v>
      </c>
      <c r="BW103" s="3" t="s">
        <v>1259</v>
      </c>
      <c r="BX103" s="3" t="s">
        <v>1259</v>
      </c>
      <c r="BY103" s="3" t="s">
        <v>1259</v>
      </c>
      <c r="BZ103" s="3" t="s">
        <v>1259</v>
      </c>
      <c r="CA103" s="3" t="s">
        <v>1259</v>
      </c>
      <c r="CB103" s="3" t="s">
        <v>1259</v>
      </c>
      <c r="CC103" s="3" t="s">
        <v>1259</v>
      </c>
      <c r="CD103" s="3" t="s">
        <v>1259</v>
      </c>
      <c r="CE103" s="3" t="s">
        <v>1259</v>
      </c>
      <c r="CF103" s="3" t="s">
        <v>1259</v>
      </c>
      <c r="CG103" s="3" t="s">
        <v>1259</v>
      </c>
      <c r="CH103" s="3" t="s">
        <v>1259</v>
      </c>
      <c r="CI103" s="3" t="s">
        <v>1259</v>
      </c>
      <c r="CJ103" s="3" t="s">
        <v>1259</v>
      </c>
      <c r="CK103" s="3" t="s">
        <v>1259</v>
      </c>
      <c r="CL103" s="3" t="s">
        <v>1259</v>
      </c>
      <c r="CM103" s="3" t="s">
        <v>1259</v>
      </c>
      <c r="CN103" s="3" t="s">
        <v>1259</v>
      </c>
      <c r="CO103" s="3" t="s">
        <v>1259</v>
      </c>
      <c r="CP103" s="3" t="s">
        <v>1259</v>
      </c>
      <c r="CQ103" s="3" t="s">
        <v>1259</v>
      </c>
      <c r="CR103" s="3" t="s">
        <v>1259</v>
      </c>
      <c r="CS103" s="3" t="s">
        <v>1259</v>
      </c>
      <c r="CT103" s="3" t="s">
        <v>1259</v>
      </c>
      <c r="CU103" s="3" t="s">
        <v>1259</v>
      </c>
      <c r="CV103" s="3" t="s">
        <v>1259</v>
      </c>
      <c r="CW103" s="3" t="s">
        <v>1259</v>
      </c>
      <c r="CX103" s="3" t="s">
        <v>1259</v>
      </c>
      <c r="CY103" s="3" t="s">
        <v>1259</v>
      </c>
      <c r="CZ103" s="3" t="s">
        <v>1259</v>
      </c>
      <c r="DA103" s="3" t="s">
        <v>1259</v>
      </c>
      <c r="DB103" s="3" t="s">
        <v>1259</v>
      </c>
      <c r="DC103" s="3" t="s">
        <v>1259</v>
      </c>
      <c r="DD103" s="3" t="s">
        <v>1259</v>
      </c>
      <c r="DE103" s="3" t="s">
        <v>1259</v>
      </c>
      <c r="DF103" s="3" t="s">
        <v>1259</v>
      </c>
      <c r="DG103" s="3" t="s">
        <v>1259</v>
      </c>
      <c r="DH103" s="3" t="s">
        <v>1259</v>
      </c>
      <c r="DI103" s="3" t="s">
        <v>1259</v>
      </c>
      <c r="DJ103" s="3" t="s">
        <v>1259</v>
      </c>
      <c r="DK103" s="3" t="s">
        <v>1259</v>
      </c>
      <c r="DL103" s="3" t="s">
        <v>1259</v>
      </c>
      <c r="DM103" s="3" t="s">
        <v>1259</v>
      </c>
      <c r="DN103" s="3" t="s">
        <v>1259</v>
      </c>
      <c r="DO103" s="3" t="s">
        <v>1259</v>
      </c>
      <c r="DP103" s="3" t="s">
        <v>1259</v>
      </c>
      <c r="DQ103" s="3" t="s">
        <v>1259</v>
      </c>
      <c r="DR103" s="3" t="s">
        <v>1259</v>
      </c>
      <c r="DS103" s="3" t="s">
        <v>1259</v>
      </c>
      <c r="DT103" s="3" t="s">
        <v>1259</v>
      </c>
      <c r="DU103" s="183">
        <v>16.5</v>
      </c>
      <c r="DV103" s="3" t="s">
        <v>1259</v>
      </c>
      <c r="DW103" s="3" t="s">
        <v>1259</v>
      </c>
      <c r="DX103" s="3" t="s">
        <v>1259</v>
      </c>
      <c r="DY103" s="3" t="s">
        <v>1259</v>
      </c>
      <c r="DZ103" s="3" t="s">
        <v>1259</v>
      </c>
      <c r="EA103" s="3" t="s">
        <v>1259</v>
      </c>
      <c r="EB103" s="3" t="s">
        <v>1259</v>
      </c>
      <c r="EC103" s="3" t="s">
        <v>1259</v>
      </c>
      <c r="ED103" s="3" t="s">
        <v>1259</v>
      </c>
      <c r="EE103" s="3" t="s">
        <v>1259</v>
      </c>
      <c r="EF103" s="3" t="s">
        <v>1259</v>
      </c>
      <c r="EG103" s="3" t="s">
        <v>1259</v>
      </c>
      <c r="EH103" s="3" t="s">
        <v>1259</v>
      </c>
      <c r="EI103" s="3" t="s">
        <v>1259</v>
      </c>
      <c r="EJ103" s="3" t="s">
        <v>1259</v>
      </c>
      <c r="EK103" s="3" t="s">
        <v>1259</v>
      </c>
      <c r="EL103" s="3" t="s">
        <v>1259</v>
      </c>
      <c r="EM103" s="3" t="s">
        <v>1259</v>
      </c>
      <c r="EN103" s="3" t="s">
        <v>1259</v>
      </c>
      <c r="EO103" s="3" t="s">
        <v>1259</v>
      </c>
      <c r="EP103" s="3" t="s">
        <v>1259</v>
      </c>
      <c r="EQ103" s="3" t="s">
        <v>1259</v>
      </c>
      <c r="ER103" s="3" t="s">
        <v>1259</v>
      </c>
      <c r="ES103" s="3" t="s">
        <v>1259</v>
      </c>
      <c r="ET103" s="3" t="s">
        <v>1259</v>
      </c>
      <c r="EU103" s="3" t="s">
        <v>1259</v>
      </c>
      <c r="EV103" s="3" t="s">
        <v>1259</v>
      </c>
      <c r="EW103" s="3" t="s">
        <v>1259</v>
      </c>
      <c r="EX103" s="3" t="s">
        <v>1259</v>
      </c>
      <c r="EY103" s="3" t="s">
        <v>1259</v>
      </c>
      <c r="EZ103" s="3" t="s">
        <v>1259</v>
      </c>
      <c r="FA103" s="3" t="s">
        <v>1259</v>
      </c>
      <c r="FB103" s="3" t="s">
        <v>1259</v>
      </c>
      <c r="FC103" s="3" t="s">
        <v>1259</v>
      </c>
      <c r="FD103" s="3" t="s">
        <v>1259</v>
      </c>
      <c r="FE103" s="3" t="s">
        <v>1259</v>
      </c>
      <c r="FF103" s="3" t="s">
        <v>1259</v>
      </c>
      <c r="FG103" s="3" t="s">
        <v>1259</v>
      </c>
      <c r="FH103" s="3" t="s">
        <v>1259</v>
      </c>
      <c r="FI103" s="3" t="s">
        <v>1259</v>
      </c>
      <c r="FJ103" s="3" t="s">
        <v>1259</v>
      </c>
      <c r="FK103" s="3" t="s">
        <v>1259</v>
      </c>
      <c r="FL103" s="3" t="s">
        <v>1259</v>
      </c>
      <c r="FM103" s="3" t="s">
        <v>1259</v>
      </c>
      <c r="FN103" s="3" t="s">
        <v>1259</v>
      </c>
      <c r="FO103" s="3" t="s">
        <v>1259</v>
      </c>
      <c r="FP103" s="3" t="s">
        <v>1259</v>
      </c>
      <c r="FQ103" s="3" t="s">
        <v>1259</v>
      </c>
      <c r="FR103" s="3" t="s">
        <v>1259</v>
      </c>
      <c r="FS103" s="3" t="s">
        <v>1259</v>
      </c>
      <c r="FT103" s="3" t="s">
        <v>1259</v>
      </c>
      <c r="FU103" s="3" t="s">
        <v>1259</v>
      </c>
      <c r="FV103" s="3" t="s">
        <v>1259</v>
      </c>
      <c r="FW103" s="3" t="s">
        <v>1259</v>
      </c>
      <c r="FX103" s="238">
        <v>114.2</v>
      </c>
      <c r="FY103" s="3" t="s">
        <v>1259</v>
      </c>
      <c r="FZ103" s="3" t="s">
        <v>1259</v>
      </c>
      <c r="GA103" s="3" t="s">
        <v>1259</v>
      </c>
      <c r="GB103" s="3" t="s">
        <v>1259</v>
      </c>
      <c r="GC103" s="3" t="s">
        <v>1259</v>
      </c>
      <c r="GD103" s="3" t="s">
        <v>1259</v>
      </c>
      <c r="GE103" s="3" t="s">
        <v>1259</v>
      </c>
      <c r="GF103" s="3" t="s">
        <v>1259</v>
      </c>
      <c r="GG103" s="3" t="s">
        <v>1259</v>
      </c>
      <c r="GH103" s="3" t="s">
        <v>1259</v>
      </c>
      <c r="GI103" s="3" t="s">
        <v>1259</v>
      </c>
      <c r="GJ103" s="3" t="s">
        <v>1259</v>
      </c>
      <c r="GK103" s="3" t="s">
        <v>1259</v>
      </c>
      <c r="GL103" s="3" t="s">
        <v>1259</v>
      </c>
      <c r="GM103" s="3" t="s">
        <v>1259</v>
      </c>
      <c r="GN103" s="3" t="s">
        <v>1259</v>
      </c>
      <c r="GO103" s="3" t="s">
        <v>1259</v>
      </c>
      <c r="GP103" s="3" t="s">
        <v>1259</v>
      </c>
      <c r="GQ103" s="3" t="s">
        <v>1259</v>
      </c>
      <c r="GR103" s="3" t="s">
        <v>1259</v>
      </c>
      <c r="GS103" s="3" t="s">
        <v>1259</v>
      </c>
      <c r="GT103" s="3" t="s">
        <v>1259</v>
      </c>
      <c r="GU103" s="3" t="s">
        <v>1259</v>
      </c>
      <c r="GV103" s="3" t="s">
        <v>1259</v>
      </c>
      <c r="GW103" s="3" t="s">
        <v>1259</v>
      </c>
      <c r="GX103" s="3" t="s">
        <v>1259</v>
      </c>
      <c r="GY103" s="3" t="s">
        <v>1259</v>
      </c>
      <c r="GZ103" s="3" t="s">
        <v>1259</v>
      </c>
      <c r="HA103" s="3" t="s">
        <v>1259</v>
      </c>
      <c r="HB103" s="3" t="s">
        <v>1259</v>
      </c>
      <c r="HC103" s="3" t="s">
        <v>1259</v>
      </c>
      <c r="HD103" s="3" t="s">
        <v>1259</v>
      </c>
      <c r="HE103" s="3" t="s">
        <v>1259</v>
      </c>
      <c r="HF103" s="3" t="s">
        <v>1259</v>
      </c>
      <c r="HG103" s="3" t="s">
        <v>1259</v>
      </c>
      <c r="HH103" s="3" t="s">
        <v>1259</v>
      </c>
      <c r="HI103" s="3" t="s">
        <v>1259</v>
      </c>
      <c r="HJ103" s="3" t="s">
        <v>1259</v>
      </c>
      <c r="HK103" s="3" t="s">
        <v>1259</v>
      </c>
      <c r="HL103" s="3" t="s">
        <v>1259</v>
      </c>
      <c r="HM103" s="3" t="s">
        <v>1259</v>
      </c>
      <c r="HN103" s="3" t="s">
        <v>1259</v>
      </c>
      <c r="HO103" s="281">
        <v>38.78</v>
      </c>
      <c r="HP103" s="282">
        <v>98.3</v>
      </c>
      <c r="HQ103" s="283">
        <v>37.4</v>
      </c>
      <c r="HR103" s="3" t="s">
        <v>1259</v>
      </c>
      <c r="HS103" s="3" t="s">
        <v>1259</v>
      </c>
    </row>
    <row r="104" spans="1:227" x14ac:dyDescent="0.25">
      <c r="A104" s="4">
        <v>29311</v>
      </c>
      <c r="B104" s="3" t="s">
        <v>1259</v>
      </c>
      <c r="C104" s="3" t="s">
        <v>1259</v>
      </c>
      <c r="D104" s="3" t="s">
        <v>1259</v>
      </c>
      <c r="E104" s="3" t="s">
        <v>1259</v>
      </c>
      <c r="F104" s="3" t="s">
        <v>1259</v>
      </c>
      <c r="G104" s="3" t="s">
        <v>1259</v>
      </c>
      <c r="H104" s="3" t="s">
        <v>1259</v>
      </c>
      <c r="I104" s="3" t="s">
        <v>1259</v>
      </c>
      <c r="J104" s="3" t="s">
        <v>1259</v>
      </c>
      <c r="K104" s="3" t="s">
        <v>1259</v>
      </c>
      <c r="L104" s="3" t="s">
        <v>1259</v>
      </c>
      <c r="M104" s="3" t="s">
        <v>1259</v>
      </c>
      <c r="N104" s="3" t="s">
        <v>1259</v>
      </c>
      <c r="O104" s="3" t="s">
        <v>1259</v>
      </c>
      <c r="P104" s="3" t="s">
        <v>1259</v>
      </c>
      <c r="Q104" s="3" t="s">
        <v>1259</v>
      </c>
      <c r="R104" s="3" t="s">
        <v>1259</v>
      </c>
      <c r="S104" s="3" t="s">
        <v>1259</v>
      </c>
      <c r="T104" s="3" t="s">
        <v>1259</v>
      </c>
      <c r="U104" s="3" t="s">
        <v>1259</v>
      </c>
      <c r="V104" s="80">
        <v>30.39</v>
      </c>
      <c r="W104" s="3" t="s">
        <v>1259</v>
      </c>
      <c r="X104" s="3" t="s">
        <v>1259</v>
      </c>
      <c r="Y104" s="83">
        <v>30.89</v>
      </c>
      <c r="Z104" s="84">
        <v>34.619999999999997</v>
      </c>
      <c r="AA104" s="85">
        <v>28.79</v>
      </c>
      <c r="AB104" s="86">
        <v>28.21</v>
      </c>
      <c r="AC104" s="87">
        <v>23</v>
      </c>
      <c r="AD104" s="3" t="s">
        <v>1259</v>
      </c>
      <c r="AE104" s="89">
        <v>185.04</v>
      </c>
      <c r="AF104" s="90">
        <v>166.4</v>
      </c>
      <c r="AG104" s="91">
        <v>134.36000000000001</v>
      </c>
      <c r="AH104" s="92">
        <v>131.75</v>
      </c>
      <c r="AI104" s="93">
        <v>159.69999999999999</v>
      </c>
      <c r="AJ104" s="3" t="s">
        <v>1259</v>
      </c>
      <c r="AK104" s="3" t="s">
        <v>1259</v>
      </c>
      <c r="AL104" s="3" t="s">
        <v>1259</v>
      </c>
      <c r="AM104" s="3" t="s">
        <v>1259</v>
      </c>
      <c r="AN104" s="3" t="s">
        <v>1259</v>
      </c>
      <c r="AO104" s="3" t="s">
        <v>1259</v>
      </c>
      <c r="AP104" s="3" t="s">
        <v>1259</v>
      </c>
      <c r="AQ104" s="3" t="s">
        <v>1259</v>
      </c>
      <c r="AR104" s="3" t="s">
        <v>1259</v>
      </c>
      <c r="AS104" s="3" t="s">
        <v>1259</v>
      </c>
      <c r="AT104" s="3" t="s">
        <v>1259</v>
      </c>
      <c r="AU104" s="3" t="s">
        <v>1259</v>
      </c>
      <c r="AV104" s="3" t="s">
        <v>1259</v>
      </c>
      <c r="AW104" s="3" t="s">
        <v>1259</v>
      </c>
      <c r="AX104" s="3" t="s">
        <v>1259</v>
      </c>
      <c r="AY104" s="3" t="s">
        <v>1259</v>
      </c>
      <c r="AZ104" s="3" t="s">
        <v>1259</v>
      </c>
      <c r="BA104" s="3" t="s">
        <v>1259</v>
      </c>
      <c r="BB104" s="3" t="s">
        <v>1259</v>
      </c>
      <c r="BC104" s="3" t="s">
        <v>1259</v>
      </c>
      <c r="BD104" s="3" t="s">
        <v>1259</v>
      </c>
      <c r="BE104" s="3" t="s">
        <v>1259</v>
      </c>
      <c r="BF104" s="3" t="s">
        <v>1259</v>
      </c>
      <c r="BG104" s="3" t="s">
        <v>1259</v>
      </c>
      <c r="BH104" s="3" t="s">
        <v>1259</v>
      </c>
      <c r="BI104" s="119">
        <v>101.428</v>
      </c>
      <c r="BJ104" s="3" t="s">
        <v>1259</v>
      </c>
      <c r="BK104" s="3" t="s">
        <v>1259</v>
      </c>
      <c r="BL104" s="3" t="s">
        <v>1259</v>
      </c>
      <c r="BM104" s="3" t="s">
        <v>1259</v>
      </c>
      <c r="BN104" s="3" t="s">
        <v>1259</v>
      </c>
      <c r="BO104" s="3" t="s">
        <v>1259</v>
      </c>
      <c r="BP104" s="3" t="s">
        <v>1259</v>
      </c>
      <c r="BQ104" s="3" t="s">
        <v>1259</v>
      </c>
      <c r="BR104" s="3" t="s">
        <v>1259</v>
      </c>
      <c r="BS104" s="3" t="s">
        <v>1259</v>
      </c>
      <c r="BT104" s="3" t="s">
        <v>1259</v>
      </c>
      <c r="BU104" s="3" t="s">
        <v>1259</v>
      </c>
      <c r="BV104" s="3" t="s">
        <v>1259</v>
      </c>
      <c r="BW104" s="3" t="s">
        <v>1259</v>
      </c>
      <c r="BX104" s="3" t="s">
        <v>1259</v>
      </c>
      <c r="BY104" s="3" t="s">
        <v>1259</v>
      </c>
      <c r="BZ104" s="3" t="s">
        <v>1259</v>
      </c>
      <c r="CA104" s="3" t="s">
        <v>1259</v>
      </c>
      <c r="CB104" s="3" t="s">
        <v>1259</v>
      </c>
      <c r="CC104" s="3" t="s">
        <v>1259</v>
      </c>
      <c r="CD104" s="3" t="s">
        <v>1259</v>
      </c>
      <c r="CE104" s="3" t="s">
        <v>1259</v>
      </c>
      <c r="CF104" s="3" t="s">
        <v>1259</v>
      </c>
      <c r="CG104" s="3" t="s">
        <v>1259</v>
      </c>
      <c r="CH104" s="3" t="s">
        <v>1259</v>
      </c>
      <c r="CI104" s="3" t="s">
        <v>1259</v>
      </c>
      <c r="CJ104" s="3" t="s">
        <v>1259</v>
      </c>
      <c r="CK104" s="3" t="s">
        <v>1259</v>
      </c>
      <c r="CL104" s="3" t="s">
        <v>1259</v>
      </c>
      <c r="CM104" s="3" t="s">
        <v>1259</v>
      </c>
      <c r="CN104" s="3" t="s">
        <v>1259</v>
      </c>
      <c r="CO104" s="3" t="s">
        <v>1259</v>
      </c>
      <c r="CP104" s="3" t="s">
        <v>1259</v>
      </c>
      <c r="CQ104" s="3" t="s">
        <v>1259</v>
      </c>
      <c r="CR104" s="3" t="s">
        <v>1259</v>
      </c>
      <c r="CS104" s="3" t="s">
        <v>1259</v>
      </c>
      <c r="CT104" s="3" t="s">
        <v>1259</v>
      </c>
      <c r="CU104" s="3" t="s">
        <v>1259</v>
      </c>
      <c r="CV104" s="3" t="s">
        <v>1259</v>
      </c>
      <c r="CW104" s="3" t="s">
        <v>1259</v>
      </c>
      <c r="CX104" s="3" t="s">
        <v>1259</v>
      </c>
      <c r="CY104" s="3" t="s">
        <v>1259</v>
      </c>
      <c r="CZ104" s="3" t="s">
        <v>1259</v>
      </c>
      <c r="DA104" s="3" t="s">
        <v>1259</v>
      </c>
      <c r="DB104" s="3" t="s">
        <v>1259</v>
      </c>
      <c r="DC104" s="3" t="s">
        <v>1259</v>
      </c>
      <c r="DD104" s="3" t="s">
        <v>1259</v>
      </c>
      <c r="DE104" s="3" t="s">
        <v>1259</v>
      </c>
      <c r="DF104" s="3" t="s">
        <v>1259</v>
      </c>
      <c r="DG104" s="3" t="s">
        <v>1259</v>
      </c>
      <c r="DH104" s="3" t="s">
        <v>1259</v>
      </c>
      <c r="DI104" s="3" t="s">
        <v>1259</v>
      </c>
      <c r="DJ104" s="3" t="s">
        <v>1259</v>
      </c>
      <c r="DK104" s="3" t="s">
        <v>1259</v>
      </c>
      <c r="DL104" s="3" t="s">
        <v>1259</v>
      </c>
      <c r="DM104" s="3" t="s">
        <v>1259</v>
      </c>
      <c r="DN104" s="3" t="s">
        <v>1259</v>
      </c>
      <c r="DO104" s="3" t="s">
        <v>1259</v>
      </c>
      <c r="DP104" s="3" t="s">
        <v>1259</v>
      </c>
      <c r="DQ104" s="3" t="s">
        <v>1259</v>
      </c>
      <c r="DR104" s="3" t="s">
        <v>1259</v>
      </c>
      <c r="DS104" s="3" t="s">
        <v>1259</v>
      </c>
      <c r="DT104" s="3" t="s">
        <v>1259</v>
      </c>
      <c r="DU104" s="183">
        <v>18.399999999999999</v>
      </c>
      <c r="DV104" s="3" t="s">
        <v>1259</v>
      </c>
      <c r="DW104" s="3" t="s">
        <v>1259</v>
      </c>
      <c r="DX104" s="3" t="s">
        <v>1259</v>
      </c>
      <c r="DY104" s="3" t="s">
        <v>1259</v>
      </c>
      <c r="DZ104" s="3" t="s">
        <v>1259</v>
      </c>
      <c r="EA104" s="3" t="s">
        <v>1259</v>
      </c>
      <c r="EB104" s="3" t="s">
        <v>1259</v>
      </c>
      <c r="EC104" s="3" t="s">
        <v>1259</v>
      </c>
      <c r="ED104" s="3" t="s">
        <v>1259</v>
      </c>
      <c r="EE104" s="3" t="s">
        <v>1259</v>
      </c>
      <c r="EF104" s="3" t="s">
        <v>1259</v>
      </c>
      <c r="EG104" s="3" t="s">
        <v>1259</v>
      </c>
      <c r="EH104" s="3" t="s">
        <v>1259</v>
      </c>
      <c r="EI104" s="3" t="s">
        <v>1259</v>
      </c>
      <c r="EJ104" s="3" t="s">
        <v>1259</v>
      </c>
      <c r="EK104" s="3" t="s">
        <v>1259</v>
      </c>
      <c r="EL104" s="3" t="s">
        <v>1259</v>
      </c>
      <c r="EM104" s="3" t="s">
        <v>1259</v>
      </c>
      <c r="EN104" s="3" t="s">
        <v>1259</v>
      </c>
      <c r="EO104" s="3" t="s">
        <v>1259</v>
      </c>
      <c r="EP104" s="204">
        <v>62.2</v>
      </c>
      <c r="EQ104" s="205">
        <v>83.9</v>
      </c>
      <c r="ER104" s="206">
        <v>60.6</v>
      </c>
      <c r="ES104" s="207">
        <v>86</v>
      </c>
      <c r="ET104" s="3" t="s">
        <v>1259</v>
      </c>
      <c r="EU104" s="3" t="s">
        <v>1259</v>
      </c>
      <c r="EV104" s="3" t="s">
        <v>1259</v>
      </c>
      <c r="EW104" s="3" t="s">
        <v>1259</v>
      </c>
      <c r="EX104" s="3" t="s">
        <v>1259</v>
      </c>
      <c r="EY104" s="3" t="s">
        <v>1259</v>
      </c>
      <c r="EZ104" s="3" t="s">
        <v>1259</v>
      </c>
      <c r="FA104" s="3" t="s">
        <v>1259</v>
      </c>
      <c r="FB104" s="3" t="s">
        <v>1259</v>
      </c>
      <c r="FC104" s="3" t="s">
        <v>1259</v>
      </c>
      <c r="FD104" s="3" t="s">
        <v>1259</v>
      </c>
      <c r="FE104" s="3" t="s">
        <v>1259</v>
      </c>
      <c r="FF104" s="3" t="s">
        <v>1259</v>
      </c>
      <c r="FG104" s="3" t="s">
        <v>1259</v>
      </c>
      <c r="FH104" s="3" t="s">
        <v>1259</v>
      </c>
      <c r="FI104" s="3" t="s">
        <v>1259</v>
      </c>
      <c r="FJ104" s="3" t="s">
        <v>1259</v>
      </c>
      <c r="FK104" s="3" t="s">
        <v>1259</v>
      </c>
      <c r="FL104" s="3" t="s">
        <v>1259</v>
      </c>
      <c r="FM104" s="3" t="s">
        <v>1259</v>
      </c>
      <c r="FN104" s="3" t="s">
        <v>1259</v>
      </c>
      <c r="FO104" s="3" t="s">
        <v>1259</v>
      </c>
      <c r="FP104" s="3" t="s">
        <v>1259</v>
      </c>
      <c r="FQ104" s="3" t="s">
        <v>1259</v>
      </c>
      <c r="FR104" s="3" t="s">
        <v>1259</v>
      </c>
      <c r="FS104" s="3" t="s">
        <v>1259</v>
      </c>
      <c r="FT104" s="3" t="s">
        <v>1259</v>
      </c>
      <c r="FU104" s="3" t="s">
        <v>1259</v>
      </c>
      <c r="FV104" s="3" t="s">
        <v>1259</v>
      </c>
      <c r="FW104" s="3" t="s">
        <v>1259</v>
      </c>
      <c r="FX104" s="238">
        <v>116.7</v>
      </c>
      <c r="FY104" s="3" t="s">
        <v>1259</v>
      </c>
      <c r="FZ104" s="3" t="s">
        <v>1259</v>
      </c>
      <c r="GA104" s="3" t="s">
        <v>1259</v>
      </c>
      <c r="GB104" s="3" t="s">
        <v>1259</v>
      </c>
      <c r="GC104" s="3" t="s">
        <v>1259</v>
      </c>
      <c r="GD104" s="3" t="s">
        <v>1259</v>
      </c>
      <c r="GE104" s="3" t="s">
        <v>1259</v>
      </c>
      <c r="GF104" s="3" t="s">
        <v>1259</v>
      </c>
      <c r="GG104" s="3" t="s">
        <v>1259</v>
      </c>
      <c r="GH104" s="3" t="s">
        <v>1259</v>
      </c>
      <c r="GI104" s="3" t="s">
        <v>1259</v>
      </c>
      <c r="GJ104" s="3" t="s">
        <v>1259</v>
      </c>
      <c r="GK104" s="3" t="s">
        <v>1259</v>
      </c>
      <c r="GL104" s="3" t="s">
        <v>1259</v>
      </c>
      <c r="GM104" s="3" t="s">
        <v>1259</v>
      </c>
      <c r="GN104" s="3" t="s">
        <v>1259</v>
      </c>
      <c r="GO104" s="3" t="s">
        <v>1259</v>
      </c>
      <c r="GP104" s="3" t="s">
        <v>1259</v>
      </c>
      <c r="GQ104" s="3" t="s">
        <v>1259</v>
      </c>
      <c r="GR104" s="3" t="s">
        <v>1259</v>
      </c>
      <c r="GS104" s="3" t="s">
        <v>1259</v>
      </c>
      <c r="GT104" s="3" t="s">
        <v>1259</v>
      </c>
      <c r="GU104" s="3" t="s">
        <v>1259</v>
      </c>
      <c r="GV104" s="3" t="s">
        <v>1259</v>
      </c>
      <c r="GW104" s="3" t="s">
        <v>1259</v>
      </c>
      <c r="GX104" s="3" t="s">
        <v>1259</v>
      </c>
      <c r="GY104" s="3" t="s">
        <v>1259</v>
      </c>
      <c r="GZ104" s="3" t="s">
        <v>1259</v>
      </c>
      <c r="HA104" s="3" t="s">
        <v>1259</v>
      </c>
      <c r="HB104" s="3" t="s">
        <v>1259</v>
      </c>
      <c r="HC104" s="3" t="s">
        <v>1259</v>
      </c>
      <c r="HD104" s="3" t="s">
        <v>1259</v>
      </c>
      <c r="HE104" s="3" t="s">
        <v>1259</v>
      </c>
      <c r="HF104" s="3" t="s">
        <v>1259</v>
      </c>
      <c r="HG104" s="3" t="s">
        <v>1259</v>
      </c>
      <c r="HH104" s="3" t="s">
        <v>1259</v>
      </c>
      <c r="HI104" s="3" t="s">
        <v>1259</v>
      </c>
      <c r="HJ104" s="3" t="s">
        <v>1259</v>
      </c>
      <c r="HK104" s="3" t="s">
        <v>1259</v>
      </c>
      <c r="HL104" s="3" t="s">
        <v>1259</v>
      </c>
      <c r="HM104" s="3" t="s">
        <v>1259</v>
      </c>
      <c r="HN104" s="3" t="s">
        <v>1259</v>
      </c>
      <c r="HO104" s="281">
        <v>39.68</v>
      </c>
      <c r="HP104" s="282">
        <v>100</v>
      </c>
      <c r="HQ104" s="283">
        <v>38.1</v>
      </c>
      <c r="HR104" s="284">
        <v>22.114799999999999</v>
      </c>
      <c r="HS104" s="3" t="s">
        <v>1259</v>
      </c>
    </row>
    <row r="105" spans="1:227" x14ac:dyDescent="0.25">
      <c r="A105" s="4">
        <v>29402</v>
      </c>
      <c r="B105" s="3" t="s">
        <v>1259</v>
      </c>
      <c r="C105" s="3" t="s">
        <v>1259</v>
      </c>
      <c r="D105" s="3" t="s">
        <v>1259</v>
      </c>
      <c r="E105" s="3" t="s">
        <v>1259</v>
      </c>
      <c r="F105" s="3" t="s">
        <v>1259</v>
      </c>
      <c r="G105" s="3" t="s">
        <v>1259</v>
      </c>
      <c r="H105" s="3" t="s">
        <v>1259</v>
      </c>
      <c r="I105" s="3" t="s">
        <v>1259</v>
      </c>
      <c r="J105" s="3" t="s">
        <v>1259</v>
      </c>
      <c r="K105" s="3" t="s">
        <v>1259</v>
      </c>
      <c r="L105" s="3" t="s">
        <v>1259</v>
      </c>
      <c r="M105" s="3" t="s">
        <v>1259</v>
      </c>
      <c r="N105" s="3" t="s">
        <v>1259</v>
      </c>
      <c r="O105" s="3" t="s">
        <v>1259</v>
      </c>
      <c r="P105" s="3" t="s">
        <v>1259</v>
      </c>
      <c r="Q105" s="3" t="s">
        <v>1259</v>
      </c>
      <c r="R105" s="3" t="s">
        <v>1259</v>
      </c>
      <c r="S105" s="3" t="s">
        <v>1259</v>
      </c>
      <c r="T105" s="3" t="s">
        <v>1259</v>
      </c>
      <c r="U105" s="3" t="s">
        <v>1259</v>
      </c>
      <c r="V105" s="80">
        <v>29.9</v>
      </c>
      <c r="W105" s="3" t="s">
        <v>1259</v>
      </c>
      <c r="X105" s="3" t="s">
        <v>1259</v>
      </c>
      <c r="Y105" s="83">
        <v>29.97</v>
      </c>
      <c r="Z105" s="84">
        <v>31.37</v>
      </c>
      <c r="AA105" s="85">
        <v>28.16</v>
      </c>
      <c r="AB105" s="86">
        <v>29.03</v>
      </c>
      <c r="AC105" s="87">
        <v>21</v>
      </c>
      <c r="AD105" s="3" t="s">
        <v>1259</v>
      </c>
      <c r="AE105" s="89">
        <v>184.25</v>
      </c>
      <c r="AF105" s="90">
        <v>161.31</v>
      </c>
      <c r="AG105" s="91">
        <v>143.08000000000001</v>
      </c>
      <c r="AH105" s="92">
        <v>131.41</v>
      </c>
      <c r="AI105" s="93">
        <v>168.4</v>
      </c>
      <c r="AJ105" s="3" t="s">
        <v>1259</v>
      </c>
      <c r="AK105" s="3" t="s">
        <v>1259</v>
      </c>
      <c r="AL105" s="3" t="s">
        <v>1259</v>
      </c>
      <c r="AM105" s="3" t="s">
        <v>1259</v>
      </c>
      <c r="AN105" s="3" t="s">
        <v>1259</v>
      </c>
      <c r="AO105" s="3" t="s">
        <v>1259</v>
      </c>
      <c r="AP105" s="3" t="s">
        <v>1259</v>
      </c>
      <c r="AQ105" s="3" t="s">
        <v>1259</v>
      </c>
      <c r="AR105" s="3" t="s">
        <v>1259</v>
      </c>
      <c r="AS105" s="3" t="s">
        <v>1259</v>
      </c>
      <c r="AT105" s="3" t="s">
        <v>1259</v>
      </c>
      <c r="AU105" s="3" t="s">
        <v>1259</v>
      </c>
      <c r="AV105" s="3" t="s">
        <v>1259</v>
      </c>
      <c r="AW105" s="3" t="s">
        <v>1259</v>
      </c>
      <c r="AX105" s="3" t="s">
        <v>1259</v>
      </c>
      <c r="AY105" s="3" t="s">
        <v>1259</v>
      </c>
      <c r="AZ105" s="3" t="s">
        <v>1259</v>
      </c>
      <c r="BA105" s="3" t="s">
        <v>1259</v>
      </c>
      <c r="BB105" s="3" t="s">
        <v>1259</v>
      </c>
      <c r="BC105" s="3" t="s">
        <v>1259</v>
      </c>
      <c r="BD105" s="3" t="s">
        <v>1259</v>
      </c>
      <c r="BE105" s="3" t="s">
        <v>1259</v>
      </c>
      <c r="BF105" s="3" t="s">
        <v>1259</v>
      </c>
      <c r="BG105" s="3" t="s">
        <v>1259</v>
      </c>
      <c r="BH105" s="3" t="s">
        <v>1259</v>
      </c>
      <c r="BI105" s="119">
        <v>98.34</v>
      </c>
      <c r="BJ105" s="3" t="s">
        <v>1259</v>
      </c>
      <c r="BK105" s="3" t="s">
        <v>1259</v>
      </c>
      <c r="BL105" s="3" t="s">
        <v>1259</v>
      </c>
      <c r="BM105" s="3" t="s">
        <v>1259</v>
      </c>
      <c r="BN105" s="3" t="s">
        <v>1259</v>
      </c>
      <c r="BO105" s="3" t="s">
        <v>1259</v>
      </c>
      <c r="BP105" s="3" t="s">
        <v>1259</v>
      </c>
      <c r="BQ105" s="3" t="s">
        <v>1259</v>
      </c>
      <c r="BR105" s="3" t="s">
        <v>1259</v>
      </c>
      <c r="BS105" s="3" t="s">
        <v>1259</v>
      </c>
      <c r="BT105" s="3" t="s">
        <v>1259</v>
      </c>
      <c r="BU105" s="3" t="s">
        <v>1259</v>
      </c>
      <c r="BV105" s="3" t="s">
        <v>1259</v>
      </c>
      <c r="BW105" s="3" t="s">
        <v>1259</v>
      </c>
      <c r="BX105" s="3" t="s">
        <v>1259</v>
      </c>
      <c r="BY105" s="3" t="s">
        <v>1259</v>
      </c>
      <c r="BZ105" s="3" t="s">
        <v>1259</v>
      </c>
      <c r="CA105" s="3" t="s">
        <v>1259</v>
      </c>
      <c r="CB105" s="3" t="s">
        <v>1259</v>
      </c>
      <c r="CC105" s="3" t="s">
        <v>1259</v>
      </c>
      <c r="CD105" s="3" t="s">
        <v>1259</v>
      </c>
      <c r="CE105" s="3" t="s">
        <v>1259</v>
      </c>
      <c r="CF105" s="3" t="s">
        <v>1259</v>
      </c>
      <c r="CG105" s="3" t="s">
        <v>1259</v>
      </c>
      <c r="CH105" s="3" t="s">
        <v>1259</v>
      </c>
      <c r="CI105" s="3" t="s">
        <v>1259</v>
      </c>
      <c r="CJ105" s="3" t="s">
        <v>1259</v>
      </c>
      <c r="CK105" s="3" t="s">
        <v>1259</v>
      </c>
      <c r="CL105" s="3" t="s">
        <v>1259</v>
      </c>
      <c r="CM105" s="3" t="s">
        <v>1259</v>
      </c>
      <c r="CN105" s="3" t="s">
        <v>1259</v>
      </c>
      <c r="CO105" s="3" t="s">
        <v>1259</v>
      </c>
      <c r="CP105" s="3" t="s">
        <v>1259</v>
      </c>
      <c r="CQ105" s="3" t="s">
        <v>1259</v>
      </c>
      <c r="CR105" s="3" t="s">
        <v>1259</v>
      </c>
      <c r="CS105" s="3" t="s">
        <v>1259</v>
      </c>
      <c r="CT105" s="3" t="s">
        <v>1259</v>
      </c>
      <c r="CU105" s="3" t="s">
        <v>1259</v>
      </c>
      <c r="CV105" s="3" t="s">
        <v>1259</v>
      </c>
      <c r="CW105" s="3" t="s">
        <v>1259</v>
      </c>
      <c r="CX105" s="3" t="s">
        <v>1259</v>
      </c>
      <c r="CY105" s="3" t="s">
        <v>1259</v>
      </c>
      <c r="CZ105" s="3" t="s">
        <v>1259</v>
      </c>
      <c r="DA105" s="3" t="s">
        <v>1259</v>
      </c>
      <c r="DB105" s="3" t="s">
        <v>1259</v>
      </c>
      <c r="DC105" s="3" t="s">
        <v>1259</v>
      </c>
      <c r="DD105" s="3" t="s">
        <v>1259</v>
      </c>
      <c r="DE105" s="3" t="s">
        <v>1259</v>
      </c>
      <c r="DF105" s="3" t="s">
        <v>1259</v>
      </c>
      <c r="DG105" s="3" t="s">
        <v>1259</v>
      </c>
      <c r="DH105" s="3" t="s">
        <v>1259</v>
      </c>
      <c r="DI105" s="3" t="s">
        <v>1259</v>
      </c>
      <c r="DJ105" s="3" t="s">
        <v>1259</v>
      </c>
      <c r="DK105" s="3" t="s">
        <v>1259</v>
      </c>
      <c r="DL105" s="3" t="s">
        <v>1259</v>
      </c>
      <c r="DM105" s="3" t="s">
        <v>1259</v>
      </c>
      <c r="DN105" s="3" t="s">
        <v>1259</v>
      </c>
      <c r="DO105" s="3" t="s">
        <v>1259</v>
      </c>
      <c r="DP105" s="3" t="s">
        <v>1259</v>
      </c>
      <c r="DQ105" s="3" t="s">
        <v>1259</v>
      </c>
      <c r="DR105" s="3" t="s">
        <v>1259</v>
      </c>
      <c r="DS105" s="3" t="s">
        <v>1259</v>
      </c>
      <c r="DT105" s="3" t="s">
        <v>1259</v>
      </c>
      <c r="DU105" s="183">
        <v>18.399999999999999</v>
      </c>
      <c r="DV105" s="3" t="s">
        <v>1259</v>
      </c>
      <c r="DW105" s="3" t="s">
        <v>1259</v>
      </c>
      <c r="DX105" s="3" t="s">
        <v>1259</v>
      </c>
      <c r="DY105" s="3" t="s">
        <v>1259</v>
      </c>
      <c r="DZ105" s="3" t="s">
        <v>1259</v>
      </c>
      <c r="EA105" s="3" t="s">
        <v>1259</v>
      </c>
      <c r="EB105" s="3" t="s">
        <v>1259</v>
      </c>
      <c r="EC105" s="3" t="s">
        <v>1259</v>
      </c>
      <c r="ED105" s="3" t="s">
        <v>1259</v>
      </c>
      <c r="EE105" s="3" t="s">
        <v>1259</v>
      </c>
      <c r="EF105" s="3" t="s">
        <v>1259</v>
      </c>
      <c r="EG105" s="3" t="s">
        <v>1259</v>
      </c>
      <c r="EH105" s="3" t="s">
        <v>1259</v>
      </c>
      <c r="EI105" s="3" t="s">
        <v>1259</v>
      </c>
      <c r="EJ105" s="3" t="s">
        <v>1259</v>
      </c>
      <c r="EK105" s="3" t="s">
        <v>1259</v>
      </c>
      <c r="EL105" s="3" t="s">
        <v>1259</v>
      </c>
      <c r="EM105" s="3" t="s">
        <v>1259</v>
      </c>
      <c r="EN105" s="3" t="s">
        <v>1259</v>
      </c>
      <c r="EO105" s="3" t="s">
        <v>1259</v>
      </c>
      <c r="EP105" s="3" t="s">
        <v>1259</v>
      </c>
      <c r="EQ105" s="3" t="s">
        <v>1259</v>
      </c>
      <c r="ER105" s="3" t="s">
        <v>1259</v>
      </c>
      <c r="ES105" s="3" t="s">
        <v>1259</v>
      </c>
      <c r="ET105" s="3" t="s">
        <v>1259</v>
      </c>
      <c r="EU105" s="3" t="s">
        <v>1259</v>
      </c>
      <c r="EV105" s="3" t="s">
        <v>1259</v>
      </c>
      <c r="EW105" s="3" t="s">
        <v>1259</v>
      </c>
      <c r="EX105" s="3" t="s">
        <v>1259</v>
      </c>
      <c r="EY105" s="3" t="s">
        <v>1259</v>
      </c>
      <c r="EZ105" s="3" t="s">
        <v>1259</v>
      </c>
      <c r="FA105" s="3" t="s">
        <v>1259</v>
      </c>
      <c r="FB105" s="3" t="s">
        <v>1259</v>
      </c>
      <c r="FC105" s="3" t="s">
        <v>1259</v>
      </c>
      <c r="FD105" s="3" t="s">
        <v>1259</v>
      </c>
      <c r="FE105" s="3" t="s">
        <v>1259</v>
      </c>
      <c r="FF105" s="3" t="s">
        <v>1259</v>
      </c>
      <c r="FG105" s="3" t="s">
        <v>1259</v>
      </c>
      <c r="FH105" s="3" t="s">
        <v>1259</v>
      </c>
      <c r="FI105" s="3" t="s">
        <v>1259</v>
      </c>
      <c r="FJ105" s="3" t="s">
        <v>1259</v>
      </c>
      <c r="FK105" s="3" t="s">
        <v>1259</v>
      </c>
      <c r="FL105" s="3" t="s">
        <v>1259</v>
      </c>
      <c r="FM105" s="3" t="s">
        <v>1259</v>
      </c>
      <c r="FN105" s="3" t="s">
        <v>1259</v>
      </c>
      <c r="FO105" s="3" t="s">
        <v>1259</v>
      </c>
      <c r="FP105" s="3" t="s">
        <v>1259</v>
      </c>
      <c r="FQ105" s="3" t="s">
        <v>1259</v>
      </c>
      <c r="FR105" s="3" t="s">
        <v>1259</v>
      </c>
      <c r="FS105" s="3" t="s">
        <v>1259</v>
      </c>
      <c r="FT105" s="3" t="s">
        <v>1259</v>
      </c>
      <c r="FU105" s="3" t="s">
        <v>1259</v>
      </c>
      <c r="FV105" s="3" t="s">
        <v>1259</v>
      </c>
      <c r="FW105" s="3" t="s">
        <v>1259</v>
      </c>
      <c r="FX105" s="238">
        <v>120.4</v>
      </c>
      <c r="FY105" s="3" t="s">
        <v>1259</v>
      </c>
      <c r="FZ105" s="3" t="s">
        <v>1259</v>
      </c>
      <c r="GA105" s="3" t="s">
        <v>1259</v>
      </c>
      <c r="GB105" s="3" t="s">
        <v>1259</v>
      </c>
      <c r="GC105" s="3" t="s">
        <v>1259</v>
      </c>
      <c r="GD105" s="3" t="s">
        <v>1259</v>
      </c>
      <c r="GE105" s="3" t="s">
        <v>1259</v>
      </c>
      <c r="GF105" s="3" t="s">
        <v>1259</v>
      </c>
      <c r="GG105" s="3" t="s">
        <v>1259</v>
      </c>
      <c r="GH105" s="3" t="s">
        <v>1259</v>
      </c>
      <c r="GI105" s="3" t="s">
        <v>1259</v>
      </c>
      <c r="GJ105" s="3" t="s">
        <v>1259</v>
      </c>
      <c r="GK105" s="3" t="s">
        <v>1259</v>
      </c>
      <c r="GL105" s="3" t="s">
        <v>1259</v>
      </c>
      <c r="GM105" s="3" t="s">
        <v>1259</v>
      </c>
      <c r="GN105" s="3" t="s">
        <v>1259</v>
      </c>
      <c r="GO105" s="3" t="s">
        <v>1259</v>
      </c>
      <c r="GP105" s="3" t="s">
        <v>1259</v>
      </c>
      <c r="GQ105" s="3" t="s">
        <v>1259</v>
      </c>
      <c r="GR105" s="3" t="s">
        <v>1259</v>
      </c>
      <c r="GS105" s="3" t="s">
        <v>1259</v>
      </c>
      <c r="GT105" s="3" t="s">
        <v>1259</v>
      </c>
      <c r="GU105" s="3" t="s">
        <v>1259</v>
      </c>
      <c r="GV105" s="3" t="s">
        <v>1259</v>
      </c>
      <c r="GW105" s="3" t="s">
        <v>1259</v>
      </c>
      <c r="GX105" s="3" t="s">
        <v>1259</v>
      </c>
      <c r="GY105" s="3" t="s">
        <v>1259</v>
      </c>
      <c r="GZ105" s="3" t="s">
        <v>1259</v>
      </c>
      <c r="HA105" s="3" t="s">
        <v>1259</v>
      </c>
      <c r="HB105" s="3" t="s">
        <v>1259</v>
      </c>
      <c r="HC105" s="3" t="s">
        <v>1259</v>
      </c>
      <c r="HD105" s="3" t="s">
        <v>1259</v>
      </c>
      <c r="HE105" s="3" t="s">
        <v>1259</v>
      </c>
      <c r="HF105" s="3" t="s">
        <v>1259</v>
      </c>
      <c r="HG105" s="3" t="s">
        <v>1259</v>
      </c>
      <c r="HH105" s="3" t="s">
        <v>1259</v>
      </c>
      <c r="HI105" s="3" t="s">
        <v>1259</v>
      </c>
      <c r="HJ105" s="3" t="s">
        <v>1259</v>
      </c>
      <c r="HK105" s="3" t="s">
        <v>1259</v>
      </c>
      <c r="HL105" s="3" t="s">
        <v>1259</v>
      </c>
      <c r="HM105" s="3" t="s">
        <v>1259</v>
      </c>
      <c r="HN105" s="3" t="s">
        <v>1259</v>
      </c>
      <c r="HO105" s="281">
        <v>40.56</v>
      </c>
      <c r="HP105" s="282">
        <v>101.6</v>
      </c>
      <c r="HQ105" s="283">
        <v>38.6</v>
      </c>
      <c r="HR105" s="284">
        <v>22.410499999999999</v>
      </c>
      <c r="HS105" s="3" t="s">
        <v>1259</v>
      </c>
    </row>
    <row r="106" spans="1:227" x14ac:dyDescent="0.25">
      <c r="A106" s="4">
        <v>29494</v>
      </c>
      <c r="B106" s="3" t="s">
        <v>1259</v>
      </c>
      <c r="C106" s="3" t="s">
        <v>1259</v>
      </c>
      <c r="D106" s="3" t="s">
        <v>1259</v>
      </c>
      <c r="E106" s="3" t="s">
        <v>1259</v>
      </c>
      <c r="F106" s="3" t="s">
        <v>1259</v>
      </c>
      <c r="G106" s="3" t="s">
        <v>1259</v>
      </c>
      <c r="H106" s="3" t="s">
        <v>1259</v>
      </c>
      <c r="I106" s="3" t="s">
        <v>1259</v>
      </c>
      <c r="J106" s="3" t="s">
        <v>1259</v>
      </c>
      <c r="K106" s="3" t="s">
        <v>1259</v>
      </c>
      <c r="L106" s="3" t="s">
        <v>1259</v>
      </c>
      <c r="M106" s="3" t="s">
        <v>1259</v>
      </c>
      <c r="N106" s="3" t="s">
        <v>1259</v>
      </c>
      <c r="O106" s="3" t="s">
        <v>1259</v>
      </c>
      <c r="P106" s="3" t="s">
        <v>1259</v>
      </c>
      <c r="Q106" s="3" t="s">
        <v>1259</v>
      </c>
      <c r="R106" s="3" t="s">
        <v>1259</v>
      </c>
      <c r="S106" s="3" t="s">
        <v>1259</v>
      </c>
      <c r="T106" s="3" t="s">
        <v>1259</v>
      </c>
      <c r="U106" s="3" t="s">
        <v>1259</v>
      </c>
      <c r="V106" s="80">
        <v>29.91</v>
      </c>
      <c r="W106" s="3" t="s">
        <v>1259</v>
      </c>
      <c r="X106" s="3" t="s">
        <v>1259</v>
      </c>
      <c r="Y106" s="83">
        <v>30.18</v>
      </c>
      <c r="Z106" s="84">
        <v>33.659999999999997</v>
      </c>
      <c r="AA106" s="85">
        <v>28.14</v>
      </c>
      <c r="AB106" s="86">
        <v>28.37</v>
      </c>
      <c r="AC106" s="87">
        <v>22</v>
      </c>
      <c r="AD106" s="3" t="s">
        <v>1259</v>
      </c>
      <c r="AE106" s="89">
        <v>189.67</v>
      </c>
      <c r="AF106" s="90">
        <v>163.43</v>
      </c>
      <c r="AG106" s="91">
        <v>145.93</v>
      </c>
      <c r="AH106" s="92">
        <v>151</v>
      </c>
      <c r="AI106" s="93">
        <v>172.4</v>
      </c>
      <c r="AJ106" s="3" t="s">
        <v>1259</v>
      </c>
      <c r="AK106" s="3" t="s">
        <v>1259</v>
      </c>
      <c r="AL106" s="3" t="s">
        <v>1259</v>
      </c>
      <c r="AM106" s="3" t="s">
        <v>1259</v>
      </c>
      <c r="AN106" s="3" t="s">
        <v>1259</v>
      </c>
      <c r="AO106" s="3" t="s">
        <v>1259</v>
      </c>
      <c r="AP106" s="3" t="s">
        <v>1259</v>
      </c>
      <c r="AQ106" s="3" t="s">
        <v>1259</v>
      </c>
      <c r="AR106" s="3" t="s">
        <v>1259</v>
      </c>
      <c r="AS106" s="3" t="s">
        <v>1259</v>
      </c>
      <c r="AT106" s="3" t="s">
        <v>1259</v>
      </c>
      <c r="AU106" s="3" t="s">
        <v>1259</v>
      </c>
      <c r="AV106" s="3" t="s">
        <v>1259</v>
      </c>
      <c r="AW106" s="3" t="s">
        <v>1259</v>
      </c>
      <c r="AX106" s="3" t="s">
        <v>1259</v>
      </c>
      <c r="AY106" s="3" t="s">
        <v>1259</v>
      </c>
      <c r="AZ106" s="3" t="s">
        <v>1259</v>
      </c>
      <c r="BA106" s="3" t="s">
        <v>1259</v>
      </c>
      <c r="BB106" s="3" t="s">
        <v>1259</v>
      </c>
      <c r="BC106" s="3" t="s">
        <v>1259</v>
      </c>
      <c r="BD106" s="3" t="s">
        <v>1259</v>
      </c>
      <c r="BE106" s="3" t="s">
        <v>1259</v>
      </c>
      <c r="BF106" s="3" t="s">
        <v>1259</v>
      </c>
      <c r="BG106" s="3" t="s">
        <v>1259</v>
      </c>
      <c r="BH106" s="3" t="s">
        <v>1259</v>
      </c>
      <c r="BI106" s="119">
        <v>100.039</v>
      </c>
      <c r="BJ106" s="3" t="s">
        <v>1259</v>
      </c>
      <c r="BK106" s="3" t="s">
        <v>1259</v>
      </c>
      <c r="BL106" s="3" t="s">
        <v>1259</v>
      </c>
      <c r="BM106" s="3" t="s">
        <v>1259</v>
      </c>
      <c r="BN106" s="3" t="s">
        <v>1259</v>
      </c>
      <c r="BO106" s="3" t="s">
        <v>1259</v>
      </c>
      <c r="BP106" s="3" t="s">
        <v>1259</v>
      </c>
      <c r="BQ106" s="3" t="s">
        <v>1259</v>
      </c>
      <c r="BR106" s="3" t="s">
        <v>1259</v>
      </c>
      <c r="BS106" s="3" t="s">
        <v>1259</v>
      </c>
      <c r="BT106" s="3" t="s">
        <v>1259</v>
      </c>
      <c r="BU106" s="3" t="s">
        <v>1259</v>
      </c>
      <c r="BV106" s="3" t="s">
        <v>1259</v>
      </c>
      <c r="BW106" s="3" t="s">
        <v>1259</v>
      </c>
      <c r="BX106" s="3" t="s">
        <v>1259</v>
      </c>
      <c r="BY106" s="3" t="s">
        <v>1259</v>
      </c>
      <c r="BZ106" s="3" t="s">
        <v>1259</v>
      </c>
      <c r="CA106" s="3" t="s">
        <v>1259</v>
      </c>
      <c r="CB106" s="3" t="s">
        <v>1259</v>
      </c>
      <c r="CC106" s="3" t="s">
        <v>1259</v>
      </c>
      <c r="CD106" s="3" t="s">
        <v>1259</v>
      </c>
      <c r="CE106" s="3" t="s">
        <v>1259</v>
      </c>
      <c r="CF106" s="3" t="s">
        <v>1259</v>
      </c>
      <c r="CG106" s="3" t="s">
        <v>1259</v>
      </c>
      <c r="CH106" s="3" t="s">
        <v>1259</v>
      </c>
      <c r="CI106" s="3" t="s">
        <v>1259</v>
      </c>
      <c r="CJ106" s="3" t="s">
        <v>1259</v>
      </c>
      <c r="CK106" s="3" t="s">
        <v>1259</v>
      </c>
      <c r="CL106" s="3" t="s">
        <v>1259</v>
      </c>
      <c r="CM106" s="3" t="s">
        <v>1259</v>
      </c>
      <c r="CN106" s="3" t="s">
        <v>1259</v>
      </c>
      <c r="CO106" s="3" t="s">
        <v>1259</v>
      </c>
      <c r="CP106" s="3" t="s">
        <v>1259</v>
      </c>
      <c r="CQ106" s="3" t="s">
        <v>1259</v>
      </c>
      <c r="CR106" s="3" t="s">
        <v>1259</v>
      </c>
      <c r="CS106" s="3" t="s">
        <v>1259</v>
      </c>
      <c r="CT106" s="3" t="s">
        <v>1259</v>
      </c>
      <c r="CU106" s="3" t="s">
        <v>1259</v>
      </c>
      <c r="CV106" s="3" t="s">
        <v>1259</v>
      </c>
      <c r="CW106" s="3" t="s">
        <v>1259</v>
      </c>
      <c r="CX106" s="3" t="s">
        <v>1259</v>
      </c>
      <c r="CY106" s="3" t="s">
        <v>1259</v>
      </c>
      <c r="CZ106" s="3" t="s">
        <v>1259</v>
      </c>
      <c r="DA106" s="3" t="s">
        <v>1259</v>
      </c>
      <c r="DB106" s="3" t="s">
        <v>1259</v>
      </c>
      <c r="DC106" s="3" t="s">
        <v>1259</v>
      </c>
      <c r="DD106" s="3" t="s">
        <v>1259</v>
      </c>
      <c r="DE106" s="3" t="s">
        <v>1259</v>
      </c>
      <c r="DF106" s="3" t="s">
        <v>1259</v>
      </c>
      <c r="DG106" s="3" t="s">
        <v>1259</v>
      </c>
      <c r="DH106" s="3" t="s">
        <v>1259</v>
      </c>
      <c r="DI106" s="3" t="s">
        <v>1259</v>
      </c>
      <c r="DJ106" s="3" t="s">
        <v>1259</v>
      </c>
      <c r="DK106" s="3" t="s">
        <v>1259</v>
      </c>
      <c r="DL106" s="3" t="s">
        <v>1259</v>
      </c>
      <c r="DM106" s="3" t="s">
        <v>1259</v>
      </c>
      <c r="DN106" s="3" t="s">
        <v>1259</v>
      </c>
      <c r="DO106" s="3" t="s">
        <v>1259</v>
      </c>
      <c r="DP106" s="3" t="s">
        <v>1259</v>
      </c>
      <c r="DQ106" s="3" t="s">
        <v>1259</v>
      </c>
      <c r="DR106" s="3" t="s">
        <v>1259</v>
      </c>
      <c r="DS106" s="3" t="s">
        <v>1259</v>
      </c>
      <c r="DT106" s="3" t="s">
        <v>1259</v>
      </c>
      <c r="DU106" s="183">
        <v>20.3</v>
      </c>
      <c r="DV106" s="3" t="s">
        <v>1259</v>
      </c>
      <c r="DW106" s="3" t="s">
        <v>1259</v>
      </c>
      <c r="DX106" s="3" t="s">
        <v>1259</v>
      </c>
      <c r="DY106" s="3" t="s">
        <v>1259</v>
      </c>
      <c r="DZ106" s="3" t="s">
        <v>1259</v>
      </c>
      <c r="EA106" s="3" t="s">
        <v>1259</v>
      </c>
      <c r="EB106" s="3" t="s">
        <v>1259</v>
      </c>
      <c r="EC106" s="3" t="s">
        <v>1259</v>
      </c>
      <c r="ED106" s="3" t="s">
        <v>1259</v>
      </c>
      <c r="EE106" s="3" t="s">
        <v>1259</v>
      </c>
      <c r="EF106" s="3" t="s">
        <v>1259</v>
      </c>
      <c r="EG106" s="3" t="s">
        <v>1259</v>
      </c>
      <c r="EH106" s="3" t="s">
        <v>1259</v>
      </c>
      <c r="EI106" s="3" t="s">
        <v>1259</v>
      </c>
      <c r="EJ106" s="3" t="s">
        <v>1259</v>
      </c>
      <c r="EK106" s="3" t="s">
        <v>1259</v>
      </c>
      <c r="EL106" s="3" t="s">
        <v>1259</v>
      </c>
      <c r="EM106" s="3" t="s">
        <v>1259</v>
      </c>
      <c r="EN106" s="3" t="s">
        <v>1259</v>
      </c>
      <c r="EO106" s="3" t="s">
        <v>1259</v>
      </c>
      <c r="EP106" s="204">
        <v>66</v>
      </c>
      <c r="EQ106" s="205">
        <v>87.5</v>
      </c>
      <c r="ER106" s="206">
        <v>64.5</v>
      </c>
      <c r="ES106" s="207">
        <v>89.2</v>
      </c>
      <c r="ET106" s="3" t="s">
        <v>1259</v>
      </c>
      <c r="EU106" s="3" t="s">
        <v>1259</v>
      </c>
      <c r="EV106" s="3" t="s">
        <v>1259</v>
      </c>
      <c r="EW106" s="3" t="s">
        <v>1259</v>
      </c>
      <c r="EX106" s="3" t="s">
        <v>1259</v>
      </c>
      <c r="EY106" s="3" t="s">
        <v>1259</v>
      </c>
      <c r="EZ106" s="3" t="s">
        <v>1259</v>
      </c>
      <c r="FA106" s="3" t="s">
        <v>1259</v>
      </c>
      <c r="FB106" s="3" t="s">
        <v>1259</v>
      </c>
      <c r="FC106" s="3" t="s">
        <v>1259</v>
      </c>
      <c r="FD106" s="3" t="s">
        <v>1259</v>
      </c>
      <c r="FE106" s="3" t="s">
        <v>1259</v>
      </c>
      <c r="FF106" s="3" t="s">
        <v>1259</v>
      </c>
      <c r="FG106" s="3" t="s">
        <v>1259</v>
      </c>
      <c r="FH106" s="3" t="s">
        <v>1259</v>
      </c>
      <c r="FI106" s="3" t="s">
        <v>1259</v>
      </c>
      <c r="FJ106" s="3" t="s">
        <v>1259</v>
      </c>
      <c r="FK106" s="3" t="s">
        <v>1259</v>
      </c>
      <c r="FL106" s="3" t="s">
        <v>1259</v>
      </c>
      <c r="FM106" s="3" t="s">
        <v>1259</v>
      </c>
      <c r="FN106" s="3" t="s">
        <v>1259</v>
      </c>
      <c r="FO106" s="3" t="s">
        <v>1259</v>
      </c>
      <c r="FP106" s="3" t="s">
        <v>1259</v>
      </c>
      <c r="FQ106" s="3" t="s">
        <v>1259</v>
      </c>
      <c r="FR106" s="3" t="s">
        <v>1259</v>
      </c>
      <c r="FS106" s="3" t="s">
        <v>1259</v>
      </c>
      <c r="FT106" s="3" t="s">
        <v>1259</v>
      </c>
      <c r="FU106" s="3" t="s">
        <v>1259</v>
      </c>
      <c r="FV106" s="3" t="s">
        <v>1259</v>
      </c>
      <c r="FW106" s="3" t="s">
        <v>1259</v>
      </c>
      <c r="FX106" s="238">
        <v>124.4</v>
      </c>
      <c r="FY106" s="3" t="s">
        <v>1259</v>
      </c>
      <c r="FZ106" s="3" t="s">
        <v>1259</v>
      </c>
      <c r="GA106" s="3" t="s">
        <v>1259</v>
      </c>
      <c r="GB106" s="3" t="s">
        <v>1259</v>
      </c>
      <c r="GC106" s="3" t="s">
        <v>1259</v>
      </c>
      <c r="GD106" s="3" t="s">
        <v>1259</v>
      </c>
      <c r="GE106" s="3" t="s">
        <v>1259</v>
      </c>
      <c r="GF106" s="3" t="s">
        <v>1259</v>
      </c>
      <c r="GG106" s="3" t="s">
        <v>1259</v>
      </c>
      <c r="GH106" s="3" t="s">
        <v>1259</v>
      </c>
      <c r="GI106" s="3" t="s">
        <v>1259</v>
      </c>
      <c r="GJ106" s="3" t="s">
        <v>1259</v>
      </c>
      <c r="GK106" s="3" t="s">
        <v>1259</v>
      </c>
      <c r="GL106" s="3" t="s">
        <v>1259</v>
      </c>
      <c r="GM106" s="3" t="s">
        <v>1259</v>
      </c>
      <c r="GN106" s="3" t="s">
        <v>1259</v>
      </c>
      <c r="GO106" s="3" t="s">
        <v>1259</v>
      </c>
      <c r="GP106" s="3" t="s">
        <v>1259</v>
      </c>
      <c r="GQ106" s="3" t="s">
        <v>1259</v>
      </c>
      <c r="GR106" s="3" t="s">
        <v>1259</v>
      </c>
      <c r="GS106" s="3" t="s">
        <v>1259</v>
      </c>
      <c r="GT106" s="3" t="s">
        <v>1259</v>
      </c>
      <c r="GU106" s="3" t="s">
        <v>1259</v>
      </c>
      <c r="GV106" s="3" t="s">
        <v>1259</v>
      </c>
      <c r="GW106" s="3" t="s">
        <v>1259</v>
      </c>
      <c r="GX106" s="3" t="s">
        <v>1259</v>
      </c>
      <c r="GY106" s="3" t="s">
        <v>1259</v>
      </c>
      <c r="GZ106" s="3" t="s">
        <v>1259</v>
      </c>
      <c r="HA106" s="3" t="s">
        <v>1259</v>
      </c>
      <c r="HB106" s="3" t="s">
        <v>1259</v>
      </c>
      <c r="HC106" s="3" t="s">
        <v>1259</v>
      </c>
      <c r="HD106" s="3" t="s">
        <v>1259</v>
      </c>
      <c r="HE106" s="3" t="s">
        <v>1259</v>
      </c>
      <c r="HF106" s="3" t="s">
        <v>1259</v>
      </c>
      <c r="HG106" s="3" t="s">
        <v>1259</v>
      </c>
      <c r="HH106" s="3" t="s">
        <v>1259</v>
      </c>
      <c r="HI106" s="3" t="s">
        <v>1259</v>
      </c>
      <c r="HJ106" s="3" t="s">
        <v>1259</v>
      </c>
      <c r="HK106" s="3" t="s">
        <v>1259</v>
      </c>
      <c r="HL106" s="3" t="s">
        <v>1259</v>
      </c>
      <c r="HM106" s="3" t="s">
        <v>1259</v>
      </c>
      <c r="HN106" s="3" t="s">
        <v>1259</v>
      </c>
      <c r="HO106" s="281">
        <v>41.79</v>
      </c>
      <c r="HP106" s="282">
        <v>104.4</v>
      </c>
      <c r="HQ106" s="283">
        <v>39.6</v>
      </c>
      <c r="HR106" s="284">
        <v>23.001899999999999</v>
      </c>
      <c r="HS106" s="3" t="s">
        <v>1259</v>
      </c>
    </row>
    <row r="107" spans="1:227" x14ac:dyDescent="0.25">
      <c r="A107" s="4">
        <v>29586</v>
      </c>
      <c r="B107" s="3" t="s">
        <v>1259</v>
      </c>
      <c r="C107" s="3" t="s">
        <v>1259</v>
      </c>
      <c r="D107" s="3" t="s">
        <v>1259</v>
      </c>
      <c r="E107" s="3" t="s">
        <v>1259</v>
      </c>
      <c r="F107" s="3" t="s">
        <v>1259</v>
      </c>
      <c r="G107" s="3" t="s">
        <v>1259</v>
      </c>
      <c r="H107" s="3" t="s">
        <v>1259</v>
      </c>
      <c r="I107" s="3" t="s">
        <v>1259</v>
      </c>
      <c r="J107" s="3" t="s">
        <v>1259</v>
      </c>
      <c r="K107" s="3" t="s">
        <v>1259</v>
      </c>
      <c r="L107" s="3" t="s">
        <v>1259</v>
      </c>
      <c r="M107" s="3" t="s">
        <v>1259</v>
      </c>
      <c r="N107" s="3" t="s">
        <v>1259</v>
      </c>
      <c r="O107" s="3" t="s">
        <v>1259</v>
      </c>
      <c r="P107" s="3" t="s">
        <v>1259</v>
      </c>
      <c r="Q107" s="3" t="s">
        <v>1259</v>
      </c>
      <c r="R107" s="3" t="s">
        <v>1259</v>
      </c>
      <c r="S107" s="3" t="s">
        <v>1259</v>
      </c>
      <c r="T107" s="3" t="s">
        <v>1259</v>
      </c>
      <c r="U107" s="3" t="s">
        <v>1259</v>
      </c>
      <c r="V107" s="80">
        <v>28.76</v>
      </c>
      <c r="W107" s="3" t="s">
        <v>1259</v>
      </c>
      <c r="X107" s="3" t="s">
        <v>1259</v>
      </c>
      <c r="Y107" s="83">
        <v>28.99</v>
      </c>
      <c r="Z107" s="84">
        <v>31.66</v>
      </c>
      <c r="AA107" s="85">
        <v>27.12</v>
      </c>
      <c r="AB107" s="86">
        <v>27.37</v>
      </c>
      <c r="AC107" s="87">
        <v>20</v>
      </c>
      <c r="AD107" s="3" t="s">
        <v>1259</v>
      </c>
      <c r="AE107" s="89">
        <v>187.59</v>
      </c>
      <c r="AF107" s="90">
        <v>172.49</v>
      </c>
      <c r="AG107" s="91">
        <v>150.87</v>
      </c>
      <c r="AH107" s="92">
        <v>175.93</v>
      </c>
      <c r="AI107" s="93">
        <v>181.3</v>
      </c>
      <c r="AJ107" s="3" t="s">
        <v>1259</v>
      </c>
      <c r="AK107" s="3" t="s">
        <v>1259</v>
      </c>
      <c r="AL107" s="3" t="s">
        <v>1259</v>
      </c>
      <c r="AM107" s="3" t="s">
        <v>1259</v>
      </c>
      <c r="AN107" s="3" t="s">
        <v>1259</v>
      </c>
      <c r="AO107" s="3" t="s">
        <v>1259</v>
      </c>
      <c r="AP107" s="3" t="s">
        <v>1259</v>
      </c>
      <c r="AQ107" s="3" t="s">
        <v>1259</v>
      </c>
      <c r="AR107" s="3" t="s">
        <v>1259</v>
      </c>
      <c r="AS107" s="3" t="s">
        <v>1259</v>
      </c>
      <c r="AT107" s="3" t="s">
        <v>1259</v>
      </c>
      <c r="AU107" s="3" t="s">
        <v>1259</v>
      </c>
      <c r="AV107" s="3" t="s">
        <v>1259</v>
      </c>
      <c r="AW107" s="3" t="s">
        <v>1259</v>
      </c>
      <c r="AX107" s="3" t="s">
        <v>1259</v>
      </c>
      <c r="AY107" s="3" t="s">
        <v>1259</v>
      </c>
      <c r="AZ107" s="3" t="s">
        <v>1259</v>
      </c>
      <c r="BA107" s="3" t="s">
        <v>1259</v>
      </c>
      <c r="BB107" s="3" t="s">
        <v>1259</v>
      </c>
      <c r="BC107" s="3" t="s">
        <v>1259</v>
      </c>
      <c r="BD107" s="3" t="s">
        <v>1259</v>
      </c>
      <c r="BE107" s="3" t="s">
        <v>1259</v>
      </c>
      <c r="BF107" s="3" t="s">
        <v>1259</v>
      </c>
      <c r="BG107" s="3" t="s">
        <v>1259</v>
      </c>
      <c r="BH107" s="3" t="s">
        <v>1259</v>
      </c>
      <c r="BI107" s="119">
        <v>100.193</v>
      </c>
      <c r="BJ107" s="3" t="s">
        <v>1259</v>
      </c>
      <c r="BK107" s="3" t="s">
        <v>1259</v>
      </c>
      <c r="BL107" s="3" t="s">
        <v>1259</v>
      </c>
      <c r="BM107" s="3" t="s">
        <v>1259</v>
      </c>
      <c r="BN107" s="3" t="s">
        <v>1259</v>
      </c>
      <c r="BO107" s="3" t="s">
        <v>1259</v>
      </c>
      <c r="BP107" s="3" t="s">
        <v>1259</v>
      </c>
      <c r="BQ107" s="3" t="s">
        <v>1259</v>
      </c>
      <c r="BR107" s="3" t="s">
        <v>1259</v>
      </c>
      <c r="BS107" s="3" t="s">
        <v>1259</v>
      </c>
      <c r="BT107" s="3" t="s">
        <v>1259</v>
      </c>
      <c r="BU107" s="3" t="s">
        <v>1259</v>
      </c>
      <c r="BV107" s="3" t="s">
        <v>1259</v>
      </c>
      <c r="BW107" s="3" t="s">
        <v>1259</v>
      </c>
      <c r="BX107" s="3" t="s">
        <v>1259</v>
      </c>
      <c r="BY107" s="3" t="s">
        <v>1259</v>
      </c>
      <c r="BZ107" s="3" t="s">
        <v>1259</v>
      </c>
      <c r="CA107" s="3" t="s">
        <v>1259</v>
      </c>
      <c r="CB107" s="3" t="s">
        <v>1259</v>
      </c>
      <c r="CC107" s="3" t="s">
        <v>1259</v>
      </c>
      <c r="CD107" s="3" t="s">
        <v>1259</v>
      </c>
      <c r="CE107" s="3" t="s">
        <v>1259</v>
      </c>
      <c r="CF107" s="3" t="s">
        <v>1259</v>
      </c>
      <c r="CG107" s="3" t="s">
        <v>1259</v>
      </c>
      <c r="CH107" s="3" t="s">
        <v>1259</v>
      </c>
      <c r="CI107" s="3" t="s">
        <v>1259</v>
      </c>
      <c r="CJ107" s="3" t="s">
        <v>1259</v>
      </c>
      <c r="CK107" s="3" t="s">
        <v>1259</v>
      </c>
      <c r="CL107" s="3" t="s">
        <v>1259</v>
      </c>
      <c r="CM107" s="3" t="s">
        <v>1259</v>
      </c>
      <c r="CN107" s="3" t="s">
        <v>1259</v>
      </c>
      <c r="CO107" s="3" t="s">
        <v>1259</v>
      </c>
      <c r="CP107" s="3" t="s">
        <v>1259</v>
      </c>
      <c r="CQ107" s="3" t="s">
        <v>1259</v>
      </c>
      <c r="CR107" s="3" t="s">
        <v>1259</v>
      </c>
      <c r="CS107" s="3" t="s">
        <v>1259</v>
      </c>
      <c r="CT107" s="3" t="s">
        <v>1259</v>
      </c>
      <c r="CU107" s="3" t="s">
        <v>1259</v>
      </c>
      <c r="CV107" s="3" t="s">
        <v>1259</v>
      </c>
      <c r="CW107" s="3" t="s">
        <v>1259</v>
      </c>
      <c r="CX107" s="3" t="s">
        <v>1259</v>
      </c>
      <c r="CY107" s="3" t="s">
        <v>1259</v>
      </c>
      <c r="CZ107" s="3" t="s">
        <v>1259</v>
      </c>
      <c r="DA107" s="3" t="s">
        <v>1259</v>
      </c>
      <c r="DB107" s="3" t="s">
        <v>1259</v>
      </c>
      <c r="DC107" s="3" t="s">
        <v>1259</v>
      </c>
      <c r="DD107" s="3" t="s">
        <v>1259</v>
      </c>
      <c r="DE107" s="3" t="s">
        <v>1259</v>
      </c>
      <c r="DF107" s="3" t="s">
        <v>1259</v>
      </c>
      <c r="DG107" s="3" t="s">
        <v>1259</v>
      </c>
      <c r="DH107" s="3" t="s">
        <v>1259</v>
      </c>
      <c r="DI107" s="3" t="s">
        <v>1259</v>
      </c>
      <c r="DJ107" s="3" t="s">
        <v>1259</v>
      </c>
      <c r="DK107" s="3" t="s">
        <v>1259</v>
      </c>
      <c r="DL107" s="3" t="s">
        <v>1259</v>
      </c>
      <c r="DM107" s="3" t="s">
        <v>1259</v>
      </c>
      <c r="DN107" s="3" t="s">
        <v>1259</v>
      </c>
      <c r="DO107" s="3" t="s">
        <v>1259</v>
      </c>
      <c r="DP107" s="3" t="s">
        <v>1259</v>
      </c>
      <c r="DQ107" s="3" t="s">
        <v>1259</v>
      </c>
      <c r="DR107" s="3" t="s">
        <v>1259</v>
      </c>
      <c r="DS107" s="3" t="s">
        <v>1259</v>
      </c>
      <c r="DT107" s="3" t="s">
        <v>1259</v>
      </c>
      <c r="DU107" s="183">
        <v>22.4</v>
      </c>
      <c r="DV107" s="3" t="s">
        <v>1259</v>
      </c>
      <c r="DW107" s="3" t="s">
        <v>1259</v>
      </c>
      <c r="DX107" s="3" t="s">
        <v>1259</v>
      </c>
      <c r="DY107" s="3" t="s">
        <v>1259</v>
      </c>
      <c r="DZ107" s="3" t="s">
        <v>1259</v>
      </c>
      <c r="EA107" s="3" t="s">
        <v>1259</v>
      </c>
      <c r="EB107" s="3" t="s">
        <v>1259</v>
      </c>
      <c r="EC107" s="3" t="s">
        <v>1259</v>
      </c>
      <c r="ED107" s="3" t="s">
        <v>1259</v>
      </c>
      <c r="EE107" s="3" t="s">
        <v>1259</v>
      </c>
      <c r="EF107" s="3" t="s">
        <v>1259</v>
      </c>
      <c r="EG107" s="3" t="s">
        <v>1259</v>
      </c>
      <c r="EH107" s="3" t="s">
        <v>1259</v>
      </c>
      <c r="EI107" s="3" t="s">
        <v>1259</v>
      </c>
      <c r="EJ107" s="3" t="s">
        <v>1259</v>
      </c>
      <c r="EK107" s="3" t="s">
        <v>1259</v>
      </c>
      <c r="EL107" s="3" t="s">
        <v>1259</v>
      </c>
      <c r="EM107" s="3" t="s">
        <v>1259</v>
      </c>
      <c r="EN107" s="3" t="s">
        <v>1259</v>
      </c>
      <c r="EO107" s="3" t="s">
        <v>1259</v>
      </c>
      <c r="EP107" s="3" t="s">
        <v>1259</v>
      </c>
      <c r="EQ107" s="3" t="s">
        <v>1259</v>
      </c>
      <c r="ER107" s="3" t="s">
        <v>1259</v>
      </c>
      <c r="ES107" s="3" t="s">
        <v>1259</v>
      </c>
      <c r="ET107" s="3" t="s">
        <v>1259</v>
      </c>
      <c r="EU107" s="3" t="s">
        <v>1259</v>
      </c>
      <c r="EV107" s="3" t="s">
        <v>1259</v>
      </c>
      <c r="EW107" s="3" t="s">
        <v>1259</v>
      </c>
      <c r="EX107" s="3" t="s">
        <v>1259</v>
      </c>
      <c r="EY107" s="3" t="s">
        <v>1259</v>
      </c>
      <c r="EZ107" s="3" t="s">
        <v>1259</v>
      </c>
      <c r="FA107" s="3" t="s">
        <v>1259</v>
      </c>
      <c r="FB107" s="3" t="s">
        <v>1259</v>
      </c>
      <c r="FC107" s="3" t="s">
        <v>1259</v>
      </c>
      <c r="FD107" s="3" t="s">
        <v>1259</v>
      </c>
      <c r="FE107" s="3" t="s">
        <v>1259</v>
      </c>
      <c r="FF107" s="3" t="s">
        <v>1259</v>
      </c>
      <c r="FG107" s="3" t="s">
        <v>1259</v>
      </c>
      <c r="FH107" s="3" t="s">
        <v>1259</v>
      </c>
      <c r="FI107" s="3" t="s">
        <v>1259</v>
      </c>
      <c r="FJ107" s="3" t="s">
        <v>1259</v>
      </c>
      <c r="FK107" s="3" t="s">
        <v>1259</v>
      </c>
      <c r="FL107" s="3" t="s">
        <v>1259</v>
      </c>
      <c r="FM107" s="3" t="s">
        <v>1259</v>
      </c>
      <c r="FN107" s="3" t="s">
        <v>1259</v>
      </c>
      <c r="FO107" s="3" t="s">
        <v>1259</v>
      </c>
      <c r="FP107" s="3" t="s">
        <v>1259</v>
      </c>
      <c r="FQ107" s="3" t="s">
        <v>1259</v>
      </c>
      <c r="FR107" s="3" t="s">
        <v>1259</v>
      </c>
      <c r="FS107" s="3" t="s">
        <v>1259</v>
      </c>
      <c r="FT107" s="3" t="s">
        <v>1259</v>
      </c>
      <c r="FU107" s="3" t="s">
        <v>1259</v>
      </c>
      <c r="FV107" s="3" t="s">
        <v>1259</v>
      </c>
      <c r="FW107" s="3" t="s">
        <v>1259</v>
      </c>
      <c r="FX107" s="238">
        <v>128.30000000000001</v>
      </c>
      <c r="FY107" s="3" t="s">
        <v>1259</v>
      </c>
      <c r="FZ107" s="3" t="s">
        <v>1259</v>
      </c>
      <c r="GA107" s="3" t="s">
        <v>1259</v>
      </c>
      <c r="GB107" s="3" t="s">
        <v>1259</v>
      </c>
      <c r="GC107" s="3" t="s">
        <v>1259</v>
      </c>
      <c r="GD107" s="3" t="s">
        <v>1259</v>
      </c>
      <c r="GE107" s="3" t="s">
        <v>1259</v>
      </c>
      <c r="GF107" s="3" t="s">
        <v>1259</v>
      </c>
      <c r="GG107" s="3" t="s">
        <v>1259</v>
      </c>
      <c r="GH107" s="3" t="s">
        <v>1259</v>
      </c>
      <c r="GI107" s="3" t="s">
        <v>1259</v>
      </c>
      <c r="GJ107" s="3" t="s">
        <v>1259</v>
      </c>
      <c r="GK107" s="3" t="s">
        <v>1259</v>
      </c>
      <c r="GL107" s="3" t="s">
        <v>1259</v>
      </c>
      <c r="GM107" s="3" t="s">
        <v>1259</v>
      </c>
      <c r="GN107" s="3" t="s">
        <v>1259</v>
      </c>
      <c r="GO107" s="3" t="s">
        <v>1259</v>
      </c>
      <c r="GP107" s="3" t="s">
        <v>1259</v>
      </c>
      <c r="GQ107" s="3" t="s">
        <v>1259</v>
      </c>
      <c r="GR107" s="3" t="s">
        <v>1259</v>
      </c>
      <c r="GS107" s="3" t="s">
        <v>1259</v>
      </c>
      <c r="GT107" s="3" t="s">
        <v>1259</v>
      </c>
      <c r="GU107" s="3" t="s">
        <v>1259</v>
      </c>
      <c r="GV107" s="3" t="s">
        <v>1259</v>
      </c>
      <c r="GW107" s="3" t="s">
        <v>1259</v>
      </c>
      <c r="GX107" s="3" t="s">
        <v>1259</v>
      </c>
      <c r="GY107" s="3" t="s">
        <v>1259</v>
      </c>
      <c r="GZ107" s="3" t="s">
        <v>1259</v>
      </c>
      <c r="HA107" s="3" t="s">
        <v>1259</v>
      </c>
      <c r="HB107" s="3" t="s">
        <v>1259</v>
      </c>
      <c r="HC107" s="3" t="s">
        <v>1259</v>
      </c>
      <c r="HD107" s="3" t="s">
        <v>1259</v>
      </c>
      <c r="HE107" s="3" t="s">
        <v>1259</v>
      </c>
      <c r="HF107" s="3" t="s">
        <v>1259</v>
      </c>
      <c r="HG107" s="3" t="s">
        <v>1259</v>
      </c>
      <c r="HH107" s="3" t="s">
        <v>1259</v>
      </c>
      <c r="HI107" s="3" t="s">
        <v>1259</v>
      </c>
      <c r="HJ107" s="3" t="s">
        <v>1259</v>
      </c>
      <c r="HK107" s="3" t="s">
        <v>1259</v>
      </c>
      <c r="HL107" s="3" t="s">
        <v>1259</v>
      </c>
      <c r="HM107" s="3" t="s">
        <v>1259</v>
      </c>
      <c r="HN107" s="3" t="s">
        <v>1259</v>
      </c>
      <c r="HO107" s="281">
        <v>42.81</v>
      </c>
      <c r="HP107" s="282">
        <v>104.8</v>
      </c>
      <c r="HQ107" s="283">
        <v>39.9</v>
      </c>
      <c r="HR107" s="284">
        <v>23.889099999999999</v>
      </c>
      <c r="HS107" s="3" t="s">
        <v>1259</v>
      </c>
    </row>
    <row r="108" spans="1:227" x14ac:dyDescent="0.25">
      <c r="A108" s="4">
        <v>29676</v>
      </c>
      <c r="B108" s="3" t="s">
        <v>1259</v>
      </c>
      <c r="C108" s="3" t="s">
        <v>1259</v>
      </c>
      <c r="D108" s="3" t="s">
        <v>1259</v>
      </c>
      <c r="E108" s="3" t="s">
        <v>1259</v>
      </c>
      <c r="F108" s="3" t="s">
        <v>1259</v>
      </c>
      <c r="G108" s="3" t="s">
        <v>1259</v>
      </c>
      <c r="H108" s="3" t="s">
        <v>1259</v>
      </c>
      <c r="I108" s="3" t="s">
        <v>1259</v>
      </c>
      <c r="J108" s="3" t="s">
        <v>1259</v>
      </c>
      <c r="K108" s="3" t="s">
        <v>1259</v>
      </c>
      <c r="L108" s="3" t="s">
        <v>1259</v>
      </c>
      <c r="M108" s="3" t="s">
        <v>1259</v>
      </c>
      <c r="N108" s="3" t="s">
        <v>1259</v>
      </c>
      <c r="O108" s="3" t="s">
        <v>1259</v>
      </c>
      <c r="P108" s="3" t="s">
        <v>1259</v>
      </c>
      <c r="Q108" s="3" t="s">
        <v>1259</v>
      </c>
      <c r="R108" s="3" t="s">
        <v>1259</v>
      </c>
      <c r="S108" s="3" t="s">
        <v>1259</v>
      </c>
      <c r="T108" s="3" t="s">
        <v>1259</v>
      </c>
      <c r="U108" s="3" t="s">
        <v>1259</v>
      </c>
      <c r="V108" s="80">
        <v>28.25</v>
      </c>
      <c r="W108" s="3" t="s">
        <v>1259</v>
      </c>
      <c r="X108" s="3" t="s">
        <v>1259</v>
      </c>
      <c r="Y108" s="83">
        <v>28.34</v>
      </c>
      <c r="Z108" s="84">
        <v>31.05</v>
      </c>
      <c r="AA108" s="85">
        <v>26.51</v>
      </c>
      <c r="AB108" s="86">
        <v>27.44</v>
      </c>
      <c r="AC108" s="87">
        <v>21</v>
      </c>
      <c r="AD108" s="3" t="s">
        <v>1259</v>
      </c>
      <c r="AE108" s="89">
        <v>198.24</v>
      </c>
      <c r="AF108" s="90">
        <v>176.65</v>
      </c>
      <c r="AG108" s="91">
        <v>156.78</v>
      </c>
      <c r="AH108" s="92">
        <v>137.79</v>
      </c>
      <c r="AI108" s="93">
        <v>187</v>
      </c>
      <c r="AJ108" s="3" t="s">
        <v>1259</v>
      </c>
      <c r="AK108" s="3" t="s">
        <v>1259</v>
      </c>
      <c r="AL108" s="3" t="s">
        <v>1259</v>
      </c>
      <c r="AM108" s="3" t="s">
        <v>1259</v>
      </c>
      <c r="AN108" s="3" t="s">
        <v>1259</v>
      </c>
      <c r="AO108" s="3" t="s">
        <v>1259</v>
      </c>
      <c r="AP108" s="3" t="s">
        <v>1259</v>
      </c>
      <c r="AQ108" s="3" t="s">
        <v>1259</v>
      </c>
      <c r="AR108" s="3" t="s">
        <v>1259</v>
      </c>
      <c r="AS108" s="3" t="s">
        <v>1259</v>
      </c>
      <c r="AT108" s="3" t="s">
        <v>1259</v>
      </c>
      <c r="AU108" s="3" t="s">
        <v>1259</v>
      </c>
      <c r="AV108" s="3" t="s">
        <v>1259</v>
      </c>
      <c r="AW108" s="3" t="s">
        <v>1259</v>
      </c>
      <c r="AX108" s="3" t="s">
        <v>1259</v>
      </c>
      <c r="AY108" s="3" t="s">
        <v>1259</v>
      </c>
      <c r="AZ108" s="3" t="s">
        <v>1259</v>
      </c>
      <c r="BA108" s="3" t="s">
        <v>1259</v>
      </c>
      <c r="BB108" s="3" t="s">
        <v>1259</v>
      </c>
      <c r="BC108" s="3" t="s">
        <v>1259</v>
      </c>
      <c r="BD108" s="3" t="s">
        <v>1259</v>
      </c>
      <c r="BE108" s="3" t="s">
        <v>1259</v>
      </c>
      <c r="BF108" s="3" t="s">
        <v>1259</v>
      </c>
      <c r="BG108" s="3" t="s">
        <v>1259</v>
      </c>
      <c r="BH108" s="3" t="s">
        <v>1259</v>
      </c>
      <c r="BI108" s="119">
        <v>99.575000000000003</v>
      </c>
      <c r="BJ108" s="3" t="s">
        <v>1259</v>
      </c>
      <c r="BK108" s="3" t="s">
        <v>1259</v>
      </c>
      <c r="BL108" s="3" t="s">
        <v>1259</v>
      </c>
      <c r="BM108" s="3" t="s">
        <v>1259</v>
      </c>
      <c r="BN108" s="3" t="s">
        <v>1259</v>
      </c>
      <c r="BO108" s="3" t="s">
        <v>1259</v>
      </c>
      <c r="BP108" s="3" t="s">
        <v>1259</v>
      </c>
      <c r="BQ108" s="3" t="s">
        <v>1259</v>
      </c>
      <c r="BR108" s="3" t="s">
        <v>1259</v>
      </c>
      <c r="BS108" s="3" t="s">
        <v>1259</v>
      </c>
      <c r="BT108" s="3" t="s">
        <v>1259</v>
      </c>
      <c r="BU108" s="3" t="s">
        <v>1259</v>
      </c>
      <c r="BV108" s="3" t="s">
        <v>1259</v>
      </c>
      <c r="BW108" s="3" t="s">
        <v>1259</v>
      </c>
      <c r="BX108" s="3" t="s">
        <v>1259</v>
      </c>
      <c r="BY108" s="3" t="s">
        <v>1259</v>
      </c>
      <c r="BZ108" s="3" t="s">
        <v>1259</v>
      </c>
      <c r="CA108" s="3" t="s">
        <v>1259</v>
      </c>
      <c r="CB108" s="3" t="s">
        <v>1259</v>
      </c>
      <c r="CC108" s="3" t="s">
        <v>1259</v>
      </c>
      <c r="CD108" s="3" t="s">
        <v>1259</v>
      </c>
      <c r="CE108" s="3" t="s">
        <v>1259</v>
      </c>
      <c r="CF108" s="3" t="s">
        <v>1259</v>
      </c>
      <c r="CG108" s="3" t="s">
        <v>1259</v>
      </c>
      <c r="CH108" s="3" t="s">
        <v>1259</v>
      </c>
      <c r="CI108" s="3" t="s">
        <v>1259</v>
      </c>
      <c r="CJ108" s="3" t="s">
        <v>1259</v>
      </c>
      <c r="CK108" s="3" t="s">
        <v>1259</v>
      </c>
      <c r="CL108" s="3" t="s">
        <v>1259</v>
      </c>
      <c r="CM108" s="3" t="s">
        <v>1259</v>
      </c>
      <c r="CN108" s="3" t="s">
        <v>1259</v>
      </c>
      <c r="CO108" s="3" t="s">
        <v>1259</v>
      </c>
      <c r="CP108" s="3" t="s">
        <v>1259</v>
      </c>
      <c r="CQ108" s="3" t="s">
        <v>1259</v>
      </c>
      <c r="CR108" s="3" t="s">
        <v>1259</v>
      </c>
      <c r="CS108" s="3" t="s">
        <v>1259</v>
      </c>
      <c r="CT108" s="3" t="s">
        <v>1259</v>
      </c>
      <c r="CU108" s="3" t="s">
        <v>1259</v>
      </c>
      <c r="CV108" s="3" t="s">
        <v>1259</v>
      </c>
      <c r="CW108" s="3" t="s">
        <v>1259</v>
      </c>
      <c r="CX108" s="3" t="s">
        <v>1259</v>
      </c>
      <c r="CY108" s="3" t="s">
        <v>1259</v>
      </c>
      <c r="CZ108" s="3" t="s">
        <v>1259</v>
      </c>
      <c r="DA108" s="3" t="s">
        <v>1259</v>
      </c>
      <c r="DB108" s="3" t="s">
        <v>1259</v>
      </c>
      <c r="DC108" s="3" t="s">
        <v>1259</v>
      </c>
      <c r="DD108" s="3" t="s">
        <v>1259</v>
      </c>
      <c r="DE108" s="3" t="s">
        <v>1259</v>
      </c>
      <c r="DF108" s="3" t="s">
        <v>1259</v>
      </c>
      <c r="DG108" s="3" t="s">
        <v>1259</v>
      </c>
      <c r="DH108" s="3" t="s">
        <v>1259</v>
      </c>
      <c r="DI108" s="3" t="s">
        <v>1259</v>
      </c>
      <c r="DJ108" s="3" t="s">
        <v>1259</v>
      </c>
      <c r="DK108" s="3" t="s">
        <v>1259</v>
      </c>
      <c r="DL108" s="3" t="s">
        <v>1259</v>
      </c>
      <c r="DM108" s="3" t="s">
        <v>1259</v>
      </c>
      <c r="DN108" s="3" t="s">
        <v>1259</v>
      </c>
      <c r="DO108" s="3" t="s">
        <v>1259</v>
      </c>
      <c r="DP108" s="3" t="s">
        <v>1259</v>
      </c>
      <c r="DQ108" s="3" t="s">
        <v>1259</v>
      </c>
      <c r="DR108" s="3" t="s">
        <v>1259</v>
      </c>
      <c r="DS108" s="3" t="s">
        <v>1259</v>
      </c>
      <c r="DT108" s="3" t="s">
        <v>1259</v>
      </c>
      <c r="DU108" s="183">
        <v>24.3</v>
      </c>
      <c r="DV108" s="3" t="s">
        <v>1259</v>
      </c>
      <c r="DW108" s="3" t="s">
        <v>1259</v>
      </c>
      <c r="DX108" s="3" t="s">
        <v>1259</v>
      </c>
      <c r="DY108" s="3" t="s">
        <v>1259</v>
      </c>
      <c r="DZ108" s="3" t="s">
        <v>1259</v>
      </c>
      <c r="EA108" s="3" t="s">
        <v>1259</v>
      </c>
      <c r="EB108" s="3" t="s">
        <v>1259</v>
      </c>
      <c r="EC108" s="3" t="s">
        <v>1259</v>
      </c>
      <c r="ED108" s="3" t="s">
        <v>1259</v>
      </c>
      <c r="EE108" s="3" t="s">
        <v>1259</v>
      </c>
      <c r="EF108" s="3" t="s">
        <v>1259</v>
      </c>
      <c r="EG108" s="3" t="s">
        <v>1259</v>
      </c>
      <c r="EH108" s="3" t="s">
        <v>1259</v>
      </c>
      <c r="EI108" s="3" t="s">
        <v>1259</v>
      </c>
      <c r="EJ108" s="3" t="s">
        <v>1259</v>
      </c>
      <c r="EK108" s="3" t="s">
        <v>1259</v>
      </c>
      <c r="EL108" s="3" t="s">
        <v>1259</v>
      </c>
      <c r="EM108" s="3" t="s">
        <v>1259</v>
      </c>
      <c r="EN108" s="3" t="s">
        <v>1259</v>
      </c>
      <c r="EO108" s="3" t="s">
        <v>1259</v>
      </c>
      <c r="EP108" s="204">
        <v>68.7</v>
      </c>
      <c r="EQ108" s="205">
        <v>90.7</v>
      </c>
      <c r="ER108" s="206">
        <v>68</v>
      </c>
      <c r="ES108" s="207">
        <v>92</v>
      </c>
      <c r="ET108" s="3" t="s">
        <v>1259</v>
      </c>
      <c r="EU108" s="3" t="s">
        <v>1259</v>
      </c>
      <c r="EV108" s="3" t="s">
        <v>1259</v>
      </c>
      <c r="EW108" s="3" t="s">
        <v>1259</v>
      </c>
      <c r="EX108" s="3" t="s">
        <v>1259</v>
      </c>
      <c r="EY108" s="3" t="s">
        <v>1259</v>
      </c>
      <c r="EZ108" s="3" t="s">
        <v>1259</v>
      </c>
      <c r="FA108" s="3" t="s">
        <v>1259</v>
      </c>
      <c r="FB108" s="3" t="s">
        <v>1259</v>
      </c>
      <c r="FC108" s="3" t="s">
        <v>1259</v>
      </c>
      <c r="FD108" s="3" t="s">
        <v>1259</v>
      </c>
      <c r="FE108" s="3" t="s">
        <v>1259</v>
      </c>
      <c r="FF108" s="3" t="s">
        <v>1259</v>
      </c>
      <c r="FG108" s="3" t="s">
        <v>1259</v>
      </c>
      <c r="FH108" s="3" t="s">
        <v>1259</v>
      </c>
      <c r="FI108" s="3" t="s">
        <v>1259</v>
      </c>
      <c r="FJ108" s="3" t="s">
        <v>1259</v>
      </c>
      <c r="FK108" s="3" t="s">
        <v>1259</v>
      </c>
      <c r="FL108" s="3" t="s">
        <v>1259</v>
      </c>
      <c r="FM108" s="3" t="s">
        <v>1259</v>
      </c>
      <c r="FN108" s="3" t="s">
        <v>1259</v>
      </c>
      <c r="FO108" s="3" t="s">
        <v>1259</v>
      </c>
      <c r="FP108" s="3" t="s">
        <v>1259</v>
      </c>
      <c r="FQ108" s="3" t="s">
        <v>1259</v>
      </c>
      <c r="FR108" s="3" t="s">
        <v>1259</v>
      </c>
      <c r="FS108" s="3" t="s">
        <v>1259</v>
      </c>
      <c r="FT108" s="3" t="s">
        <v>1259</v>
      </c>
      <c r="FU108" s="3" t="s">
        <v>1259</v>
      </c>
      <c r="FV108" s="3" t="s">
        <v>1259</v>
      </c>
      <c r="FW108" s="3" t="s">
        <v>1259</v>
      </c>
      <c r="FX108" s="238">
        <v>133.6</v>
      </c>
      <c r="FY108" s="3" t="s">
        <v>1259</v>
      </c>
      <c r="FZ108" s="3" t="s">
        <v>1259</v>
      </c>
      <c r="GA108" s="3" t="s">
        <v>1259</v>
      </c>
      <c r="GB108" s="3" t="s">
        <v>1259</v>
      </c>
      <c r="GC108" s="3" t="s">
        <v>1259</v>
      </c>
      <c r="GD108" s="3" t="s">
        <v>1259</v>
      </c>
      <c r="GE108" s="3" t="s">
        <v>1259</v>
      </c>
      <c r="GF108" s="3" t="s">
        <v>1259</v>
      </c>
      <c r="GG108" s="3" t="s">
        <v>1259</v>
      </c>
      <c r="GH108" s="3" t="s">
        <v>1259</v>
      </c>
      <c r="GI108" s="3" t="s">
        <v>1259</v>
      </c>
      <c r="GJ108" s="3" t="s">
        <v>1259</v>
      </c>
      <c r="GK108" s="3" t="s">
        <v>1259</v>
      </c>
      <c r="GL108" s="3" t="s">
        <v>1259</v>
      </c>
      <c r="GM108" s="3" t="s">
        <v>1259</v>
      </c>
      <c r="GN108" s="3" t="s">
        <v>1259</v>
      </c>
      <c r="GO108" s="3" t="s">
        <v>1259</v>
      </c>
      <c r="GP108" s="3" t="s">
        <v>1259</v>
      </c>
      <c r="GQ108" s="3" t="s">
        <v>1259</v>
      </c>
      <c r="GR108" s="3" t="s">
        <v>1259</v>
      </c>
      <c r="GS108" s="3" t="s">
        <v>1259</v>
      </c>
      <c r="GT108" s="3" t="s">
        <v>1259</v>
      </c>
      <c r="GU108" s="3" t="s">
        <v>1259</v>
      </c>
      <c r="GV108" s="3" t="s">
        <v>1259</v>
      </c>
      <c r="GW108" s="3" t="s">
        <v>1259</v>
      </c>
      <c r="GX108" s="3" t="s">
        <v>1259</v>
      </c>
      <c r="GY108" s="3" t="s">
        <v>1259</v>
      </c>
      <c r="GZ108" s="3" t="s">
        <v>1259</v>
      </c>
      <c r="HA108" s="3" t="s">
        <v>1259</v>
      </c>
      <c r="HB108" s="3" t="s">
        <v>1259</v>
      </c>
      <c r="HC108" s="3" t="s">
        <v>1259</v>
      </c>
      <c r="HD108" s="3" t="s">
        <v>1259</v>
      </c>
      <c r="HE108" s="3" t="s">
        <v>1259</v>
      </c>
      <c r="HF108" s="3" t="s">
        <v>1259</v>
      </c>
      <c r="HG108" s="3" t="s">
        <v>1259</v>
      </c>
      <c r="HH108" s="3" t="s">
        <v>1259</v>
      </c>
      <c r="HI108" s="3" t="s">
        <v>1259</v>
      </c>
      <c r="HJ108" s="3" t="s">
        <v>1259</v>
      </c>
      <c r="HK108" s="3" t="s">
        <v>1259</v>
      </c>
      <c r="HL108" s="3" t="s">
        <v>1259</v>
      </c>
      <c r="HM108" s="3" t="s">
        <v>1259</v>
      </c>
      <c r="HN108" s="3" t="s">
        <v>1259</v>
      </c>
      <c r="HO108" s="281">
        <v>43.74</v>
      </c>
      <c r="HP108" s="282">
        <v>105.4</v>
      </c>
      <c r="HQ108" s="283">
        <v>41.7</v>
      </c>
      <c r="HR108" s="284">
        <v>25.071999999999999</v>
      </c>
      <c r="HS108" s="3" t="s">
        <v>1259</v>
      </c>
    </row>
    <row r="109" spans="1:227" x14ac:dyDescent="0.25">
      <c r="A109" s="4">
        <v>29767</v>
      </c>
      <c r="B109" s="3" t="s">
        <v>1259</v>
      </c>
      <c r="C109" s="3" t="s">
        <v>1259</v>
      </c>
      <c r="D109" s="3" t="s">
        <v>1259</v>
      </c>
      <c r="E109" s="3" t="s">
        <v>1259</v>
      </c>
      <c r="F109" s="3" t="s">
        <v>1259</v>
      </c>
      <c r="G109" s="3" t="s">
        <v>1259</v>
      </c>
      <c r="H109" s="3" t="s">
        <v>1259</v>
      </c>
      <c r="I109" s="3" t="s">
        <v>1259</v>
      </c>
      <c r="J109" s="3" t="s">
        <v>1259</v>
      </c>
      <c r="K109" s="3" t="s">
        <v>1259</v>
      </c>
      <c r="L109" s="3" t="s">
        <v>1259</v>
      </c>
      <c r="M109" s="3" t="s">
        <v>1259</v>
      </c>
      <c r="N109" s="3" t="s">
        <v>1259</v>
      </c>
      <c r="O109" s="3" t="s">
        <v>1259</v>
      </c>
      <c r="P109" s="3" t="s">
        <v>1259</v>
      </c>
      <c r="Q109" s="3" t="s">
        <v>1259</v>
      </c>
      <c r="R109" s="3" t="s">
        <v>1259</v>
      </c>
      <c r="S109" s="3" t="s">
        <v>1259</v>
      </c>
      <c r="T109" s="3" t="s">
        <v>1259</v>
      </c>
      <c r="U109" s="3" t="s">
        <v>1259</v>
      </c>
      <c r="V109" s="80">
        <v>28.16</v>
      </c>
      <c r="W109" s="3" t="s">
        <v>1259</v>
      </c>
      <c r="X109" s="3" t="s">
        <v>1259</v>
      </c>
      <c r="Y109" s="83">
        <v>28.24</v>
      </c>
      <c r="Z109" s="84">
        <v>29.56</v>
      </c>
      <c r="AA109" s="85">
        <v>26.58</v>
      </c>
      <c r="AB109" s="86">
        <v>27.39</v>
      </c>
      <c r="AC109" s="87">
        <v>20</v>
      </c>
      <c r="AD109" s="3" t="s">
        <v>1259</v>
      </c>
      <c r="AE109" s="89">
        <v>206.26</v>
      </c>
      <c r="AF109" s="90">
        <v>179.2</v>
      </c>
      <c r="AG109" s="91">
        <v>166.87</v>
      </c>
      <c r="AH109" s="92">
        <v>168.22</v>
      </c>
      <c r="AI109" s="93">
        <v>198.3</v>
      </c>
      <c r="AJ109" s="3" t="s">
        <v>1259</v>
      </c>
      <c r="AK109" s="3" t="s">
        <v>1259</v>
      </c>
      <c r="AL109" s="3" t="s">
        <v>1259</v>
      </c>
      <c r="AM109" s="3" t="s">
        <v>1259</v>
      </c>
      <c r="AN109" s="3" t="s">
        <v>1259</v>
      </c>
      <c r="AO109" s="3" t="s">
        <v>1259</v>
      </c>
      <c r="AP109" s="3" t="s">
        <v>1259</v>
      </c>
      <c r="AQ109" s="3" t="s">
        <v>1259</v>
      </c>
      <c r="AR109" s="3" t="s">
        <v>1259</v>
      </c>
      <c r="AS109" s="3" t="s">
        <v>1259</v>
      </c>
      <c r="AT109" s="3" t="s">
        <v>1259</v>
      </c>
      <c r="AU109" s="3" t="s">
        <v>1259</v>
      </c>
      <c r="AV109" s="3" t="s">
        <v>1259</v>
      </c>
      <c r="AW109" s="3" t="s">
        <v>1259</v>
      </c>
      <c r="AX109" s="3" t="s">
        <v>1259</v>
      </c>
      <c r="AY109" s="3" t="s">
        <v>1259</v>
      </c>
      <c r="AZ109" s="3" t="s">
        <v>1259</v>
      </c>
      <c r="BA109" s="3" t="s">
        <v>1259</v>
      </c>
      <c r="BB109" s="3" t="s">
        <v>1259</v>
      </c>
      <c r="BC109" s="3" t="s">
        <v>1259</v>
      </c>
      <c r="BD109" s="3" t="s">
        <v>1259</v>
      </c>
      <c r="BE109" s="3" t="s">
        <v>1259</v>
      </c>
      <c r="BF109" s="3" t="s">
        <v>1259</v>
      </c>
      <c r="BG109" s="3" t="s">
        <v>1259</v>
      </c>
      <c r="BH109" s="3" t="s">
        <v>1259</v>
      </c>
      <c r="BI109" s="119">
        <v>95.561999999999998</v>
      </c>
      <c r="BJ109" s="3" t="s">
        <v>1259</v>
      </c>
      <c r="BK109" s="3" t="s">
        <v>1259</v>
      </c>
      <c r="BL109" s="3" t="s">
        <v>1259</v>
      </c>
      <c r="BM109" s="3" t="s">
        <v>1259</v>
      </c>
      <c r="BN109" s="3" t="s">
        <v>1259</v>
      </c>
      <c r="BO109" s="3" t="s">
        <v>1259</v>
      </c>
      <c r="BP109" s="3" t="s">
        <v>1259</v>
      </c>
      <c r="BQ109" s="3" t="s">
        <v>1259</v>
      </c>
      <c r="BR109" s="3" t="s">
        <v>1259</v>
      </c>
      <c r="BS109" s="3" t="s">
        <v>1259</v>
      </c>
      <c r="BT109" s="3" t="s">
        <v>1259</v>
      </c>
      <c r="BU109" s="3" t="s">
        <v>1259</v>
      </c>
      <c r="BV109" s="3" t="s">
        <v>1259</v>
      </c>
      <c r="BW109" s="3" t="s">
        <v>1259</v>
      </c>
      <c r="BX109" s="3" t="s">
        <v>1259</v>
      </c>
      <c r="BY109" s="3" t="s">
        <v>1259</v>
      </c>
      <c r="BZ109" s="3" t="s">
        <v>1259</v>
      </c>
      <c r="CA109" s="3" t="s">
        <v>1259</v>
      </c>
      <c r="CB109" s="3" t="s">
        <v>1259</v>
      </c>
      <c r="CC109" s="3" t="s">
        <v>1259</v>
      </c>
      <c r="CD109" s="3" t="s">
        <v>1259</v>
      </c>
      <c r="CE109" s="3" t="s">
        <v>1259</v>
      </c>
      <c r="CF109" s="3" t="s">
        <v>1259</v>
      </c>
      <c r="CG109" s="3" t="s">
        <v>1259</v>
      </c>
      <c r="CH109" s="3" t="s">
        <v>1259</v>
      </c>
      <c r="CI109" s="3" t="s">
        <v>1259</v>
      </c>
      <c r="CJ109" s="3" t="s">
        <v>1259</v>
      </c>
      <c r="CK109" s="3" t="s">
        <v>1259</v>
      </c>
      <c r="CL109" s="3" t="s">
        <v>1259</v>
      </c>
      <c r="CM109" s="3" t="s">
        <v>1259</v>
      </c>
      <c r="CN109" s="3" t="s">
        <v>1259</v>
      </c>
      <c r="CO109" s="3" t="s">
        <v>1259</v>
      </c>
      <c r="CP109" s="3" t="s">
        <v>1259</v>
      </c>
      <c r="CQ109" s="3" t="s">
        <v>1259</v>
      </c>
      <c r="CR109" s="3" t="s">
        <v>1259</v>
      </c>
      <c r="CS109" s="3" t="s">
        <v>1259</v>
      </c>
      <c r="CT109" s="3" t="s">
        <v>1259</v>
      </c>
      <c r="CU109" s="3" t="s">
        <v>1259</v>
      </c>
      <c r="CV109" s="3" t="s">
        <v>1259</v>
      </c>
      <c r="CW109" s="3" t="s">
        <v>1259</v>
      </c>
      <c r="CX109" s="3" t="s">
        <v>1259</v>
      </c>
      <c r="CY109" s="3" t="s">
        <v>1259</v>
      </c>
      <c r="CZ109" s="3" t="s">
        <v>1259</v>
      </c>
      <c r="DA109" s="3" t="s">
        <v>1259</v>
      </c>
      <c r="DB109" s="3" t="s">
        <v>1259</v>
      </c>
      <c r="DC109" s="3" t="s">
        <v>1259</v>
      </c>
      <c r="DD109" s="3" t="s">
        <v>1259</v>
      </c>
      <c r="DE109" s="3" t="s">
        <v>1259</v>
      </c>
      <c r="DF109" s="3" t="s">
        <v>1259</v>
      </c>
      <c r="DG109" s="3" t="s">
        <v>1259</v>
      </c>
      <c r="DH109" s="3" t="s">
        <v>1259</v>
      </c>
      <c r="DI109" s="3" t="s">
        <v>1259</v>
      </c>
      <c r="DJ109" s="3" t="s">
        <v>1259</v>
      </c>
      <c r="DK109" s="3" t="s">
        <v>1259</v>
      </c>
      <c r="DL109" s="3" t="s">
        <v>1259</v>
      </c>
      <c r="DM109" s="3" t="s">
        <v>1259</v>
      </c>
      <c r="DN109" s="3" t="s">
        <v>1259</v>
      </c>
      <c r="DO109" s="3" t="s">
        <v>1259</v>
      </c>
      <c r="DP109" s="3" t="s">
        <v>1259</v>
      </c>
      <c r="DQ109" s="3" t="s">
        <v>1259</v>
      </c>
      <c r="DR109" s="3" t="s">
        <v>1259</v>
      </c>
      <c r="DS109" s="3" t="s">
        <v>1259</v>
      </c>
      <c r="DT109" s="3" t="s">
        <v>1259</v>
      </c>
      <c r="DU109" s="183">
        <v>24.4</v>
      </c>
      <c r="DV109" s="3" t="s">
        <v>1259</v>
      </c>
      <c r="DW109" s="3" t="s">
        <v>1259</v>
      </c>
      <c r="DX109" s="3" t="s">
        <v>1259</v>
      </c>
      <c r="DY109" s="3" t="s">
        <v>1259</v>
      </c>
      <c r="DZ109" s="3" t="s">
        <v>1259</v>
      </c>
      <c r="EA109" s="3" t="s">
        <v>1259</v>
      </c>
      <c r="EB109" s="3" t="s">
        <v>1259</v>
      </c>
      <c r="EC109" s="3" t="s">
        <v>1259</v>
      </c>
      <c r="ED109" s="3" t="s">
        <v>1259</v>
      </c>
      <c r="EE109" s="3" t="s">
        <v>1259</v>
      </c>
      <c r="EF109" s="3" t="s">
        <v>1259</v>
      </c>
      <c r="EG109" s="3" t="s">
        <v>1259</v>
      </c>
      <c r="EH109" s="3" t="s">
        <v>1259</v>
      </c>
      <c r="EI109" s="3" t="s">
        <v>1259</v>
      </c>
      <c r="EJ109" s="3" t="s">
        <v>1259</v>
      </c>
      <c r="EK109" s="3" t="s">
        <v>1259</v>
      </c>
      <c r="EL109" s="3" t="s">
        <v>1259</v>
      </c>
      <c r="EM109" s="3" t="s">
        <v>1259</v>
      </c>
      <c r="EN109" s="3" t="s">
        <v>1259</v>
      </c>
      <c r="EO109" s="3" t="s">
        <v>1259</v>
      </c>
      <c r="EP109" s="3" t="s">
        <v>1259</v>
      </c>
      <c r="EQ109" s="3" t="s">
        <v>1259</v>
      </c>
      <c r="ER109" s="3" t="s">
        <v>1259</v>
      </c>
      <c r="ES109" s="3" t="s">
        <v>1259</v>
      </c>
      <c r="ET109" s="3" t="s">
        <v>1259</v>
      </c>
      <c r="EU109" s="3" t="s">
        <v>1259</v>
      </c>
      <c r="EV109" s="3" t="s">
        <v>1259</v>
      </c>
      <c r="EW109" s="3" t="s">
        <v>1259</v>
      </c>
      <c r="EX109" s="3" t="s">
        <v>1259</v>
      </c>
      <c r="EY109" s="3" t="s">
        <v>1259</v>
      </c>
      <c r="EZ109" s="3" t="s">
        <v>1259</v>
      </c>
      <c r="FA109" s="3" t="s">
        <v>1259</v>
      </c>
      <c r="FB109" s="3" t="s">
        <v>1259</v>
      </c>
      <c r="FC109" s="3" t="s">
        <v>1259</v>
      </c>
      <c r="FD109" s="3" t="s">
        <v>1259</v>
      </c>
      <c r="FE109" s="3" t="s">
        <v>1259</v>
      </c>
      <c r="FF109" s="3" t="s">
        <v>1259</v>
      </c>
      <c r="FG109" s="3" t="s">
        <v>1259</v>
      </c>
      <c r="FH109" s="3" t="s">
        <v>1259</v>
      </c>
      <c r="FI109" s="3" t="s">
        <v>1259</v>
      </c>
      <c r="FJ109" s="3" t="s">
        <v>1259</v>
      </c>
      <c r="FK109" s="3" t="s">
        <v>1259</v>
      </c>
      <c r="FL109" s="3" t="s">
        <v>1259</v>
      </c>
      <c r="FM109" s="3" t="s">
        <v>1259</v>
      </c>
      <c r="FN109" s="3" t="s">
        <v>1259</v>
      </c>
      <c r="FO109" s="3" t="s">
        <v>1259</v>
      </c>
      <c r="FP109" s="3" t="s">
        <v>1259</v>
      </c>
      <c r="FQ109" s="3" t="s">
        <v>1259</v>
      </c>
      <c r="FR109" s="3" t="s">
        <v>1259</v>
      </c>
      <c r="FS109" s="3" t="s">
        <v>1259</v>
      </c>
      <c r="FT109" s="3" t="s">
        <v>1259</v>
      </c>
      <c r="FU109" s="3" t="s">
        <v>1259</v>
      </c>
      <c r="FV109" s="3" t="s">
        <v>1259</v>
      </c>
      <c r="FW109" s="3" t="s">
        <v>1259</v>
      </c>
      <c r="FX109" s="238">
        <v>145.1</v>
      </c>
      <c r="FY109" s="3" t="s">
        <v>1259</v>
      </c>
      <c r="FZ109" s="3" t="s">
        <v>1259</v>
      </c>
      <c r="GA109" s="3" t="s">
        <v>1259</v>
      </c>
      <c r="GB109" s="3" t="s">
        <v>1259</v>
      </c>
      <c r="GC109" s="3" t="s">
        <v>1259</v>
      </c>
      <c r="GD109" s="3" t="s">
        <v>1259</v>
      </c>
      <c r="GE109" s="3" t="s">
        <v>1259</v>
      </c>
      <c r="GF109" s="3" t="s">
        <v>1259</v>
      </c>
      <c r="GG109" s="3" t="s">
        <v>1259</v>
      </c>
      <c r="GH109" s="3" t="s">
        <v>1259</v>
      </c>
      <c r="GI109" s="3" t="s">
        <v>1259</v>
      </c>
      <c r="GJ109" s="3" t="s">
        <v>1259</v>
      </c>
      <c r="GK109" s="3" t="s">
        <v>1259</v>
      </c>
      <c r="GL109" s="3" t="s">
        <v>1259</v>
      </c>
      <c r="GM109" s="3" t="s">
        <v>1259</v>
      </c>
      <c r="GN109" s="3" t="s">
        <v>1259</v>
      </c>
      <c r="GO109" s="3" t="s">
        <v>1259</v>
      </c>
      <c r="GP109" s="3" t="s">
        <v>1259</v>
      </c>
      <c r="GQ109" s="3" t="s">
        <v>1259</v>
      </c>
      <c r="GR109" s="3" t="s">
        <v>1259</v>
      </c>
      <c r="GS109" s="3" t="s">
        <v>1259</v>
      </c>
      <c r="GT109" s="3" t="s">
        <v>1259</v>
      </c>
      <c r="GU109" s="3" t="s">
        <v>1259</v>
      </c>
      <c r="GV109" s="3" t="s">
        <v>1259</v>
      </c>
      <c r="GW109" s="3" t="s">
        <v>1259</v>
      </c>
      <c r="GX109" s="3" t="s">
        <v>1259</v>
      </c>
      <c r="GY109" s="3" t="s">
        <v>1259</v>
      </c>
      <c r="GZ109" s="3" t="s">
        <v>1259</v>
      </c>
      <c r="HA109" s="3" t="s">
        <v>1259</v>
      </c>
      <c r="HB109" s="3" t="s">
        <v>1259</v>
      </c>
      <c r="HC109" s="3" t="s">
        <v>1259</v>
      </c>
      <c r="HD109" s="3" t="s">
        <v>1259</v>
      </c>
      <c r="HE109" s="3" t="s">
        <v>1259</v>
      </c>
      <c r="HF109" s="3" t="s">
        <v>1259</v>
      </c>
      <c r="HG109" s="3" t="s">
        <v>1259</v>
      </c>
      <c r="HH109" s="3" t="s">
        <v>1259</v>
      </c>
      <c r="HI109" s="3" t="s">
        <v>1259</v>
      </c>
      <c r="HJ109" s="3" t="s">
        <v>1259</v>
      </c>
      <c r="HK109" s="3" t="s">
        <v>1259</v>
      </c>
      <c r="HL109" s="3" t="s">
        <v>1259</v>
      </c>
      <c r="HM109" s="3" t="s">
        <v>1259</v>
      </c>
      <c r="HN109" s="3" t="s">
        <v>1259</v>
      </c>
      <c r="HO109" s="281">
        <v>44.34</v>
      </c>
      <c r="HP109" s="282">
        <v>107.5</v>
      </c>
      <c r="HQ109" s="283">
        <v>42.3</v>
      </c>
      <c r="HR109" s="284">
        <v>25.938500000000001</v>
      </c>
      <c r="HS109" s="3" t="s">
        <v>1259</v>
      </c>
    </row>
    <row r="110" spans="1:227" x14ac:dyDescent="0.25">
      <c r="A110" s="4">
        <v>29859</v>
      </c>
      <c r="B110" s="3" t="s">
        <v>1259</v>
      </c>
      <c r="C110" s="3" t="s">
        <v>1259</v>
      </c>
      <c r="D110" s="3" t="s">
        <v>1259</v>
      </c>
      <c r="E110" s="3" t="s">
        <v>1259</v>
      </c>
      <c r="F110" s="3" t="s">
        <v>1259</v>
      </c>
      <c r="G110" s="3" t="s">
        <v>1259</v>
      </c>
      <c r="H110" s="3" t="s">
        <v>1259</v>
      </c>
      <c r="I110" s="3" t="s">
        <v>1259</v>
      </c>
      <c r="J110" s="3" t="s">
        <v>1259</v>
      </c>
      <c r="K110" s="3" t="s">
        <v>1259</v>
      </c>
      <c r="L110" s="3" t="s">
        <v>1259</v>
      </c>
      <c r="M110" s="3" t="s">
        <v>1259</v>
      </c>
      <c r="N110" s="3" t="s">
        <v>1259</v>
      </c>
      <c r="O110" s="3" t="s">
        <v>1259</v>
      </c>
      <c r="P110" s="3" t="s">
        <v>1259</v>
      </c>
      <c r="Q110" s="3" t="s">
        <v>1259</v>
      </c>
      <c r="R110" s="3" t="s">
        <v>1259</v>
      </c>
      <c r="S110" s="3" t="s">
        <v>1259</v>
      </c>
      <c r="T110" s="3" t="s">
        <v>1259</v>
      </c>
      <c r="U110" s="3" t="s">
        <v>1259</v>
      </c>
      <c r="V110" s="80">
        <v>28.26</v>
      </c>
      <c r="W110" s="3" t="s">
        <v>1259</v>
      </c>
      <c r="X110" s="3" t="s">
        <v>1259</v>
      </c>
      <c r="Y110" s="83">
        <v>28.43</v>
      </c>
      <c r="Z110" s="84">
        <v>30.55</v>
      </c>
      <c r="AA110" s="85">
        <v>26.67</v>
      </c>
      <c r="AB110" s="86">
        <v>27.15</v>
      </c>
      <c r="AC110" s="87">
        <v>20</v>
      </c>
      <c r="AD110" s="3" t="s">
        <v>1259</v>
      </c>
      <c r="AE110" s="89">
        <v>207.52</v>
      </c>
      <c r="AF110" s="90">
        <v>180.9</v>
      </c>
      <c r="AG110" s="91">
        <v>172.52</v>
      </c>
      <c r="AH110" s="92">
        <v>163.25</v>
      </c>
      <c r="AI110" s="93">
        <v>198.9</v>
      </c>
      <c r="AJ110" s="3" t="s">
        <v>1259</v>
      </c>
      <c r="AK110" s="3" t="s">
        <v>1259</v>
      </c>
      <c r="AL110" s="3" t="s">
        <v>1259</v>
      </c>
      <c r="AM110" s="3" t="s">
        <v>1259</v>
      </c>
      <c r="AN110" s="3" t="s">
        <v>1259</v>
      </c>
      <c r="AO110" s="3" t="s">
        <v>1259</v>
      </c>
      <c r="AP110" s="3" t="s">
        <v>1259</v>
      </c>
      <c r="AQ110" s="3" t="s">
        <v>1259</v>
      </c>
      <c r="AR110" s="3" t="s">
        <v>1259</v>
      </c>
      <c r="AS110" s="3" t="s">
        <v>1259</v>
      </c>
      <c r="AT110" s="3" t="s">
        <v>1259</v>
      </c>
      <c r="AU110" s="3" t="s">
        <v>1259</v>
      </c>
      <c r="AV110" s="3" t="s">
        <v>1259</v>
      </c>
      <c r="AW110" s="3" t="s">
        <v>1259</v>
      </c>
      <c r="AX110" s="3" t="s">
        <v>1259</v>
      </c>
      <c r="AY110" s="3" t="s">
        <v>1259</v>
      </c>
      <c r="AZ110" s="3" t="s">
        <v>1259</v>
      </c>
      <c r="BA110" s="3" t="s">
        <v>1259</v>
      </c>
      <c r="BB110" s="3" t="s">
        <v>1259</v>
      </c>
      <c r="BC110" s="3" t="s">
        <v>1259</v>
      </c>
      <c r="BD110" s="3" t="s">
        <v>1259</v>
      </c>
      <c r="BE110" s="3" t="s">
        <v>1259</v>
      </c>
      <c r="BF110" s="3" t="s">
        <v>1259</v>
      </c>
      <c r="BG110" s="3" t="s">
        <v>1259</v>
      </c>
      <c r="BH110" s="3" t="s">
        <v>1259</v>
      </c>
      <c r="BI110" s="119">
        <v>92.165000000000006</v>
      </c>
      <c r="BJ110" s="3" t="s">
        <v>1259</v>
      </c>
      <c r="BK110" s="3" t="s">
        <v>1259</v>
      </c>
      <c r="BL110" s="3" t="s">
        <v>1259</v>
      </c>
      <c r="BM110" s="3" t="s">
        <v>1259</v>
      </c>
      <c r="BN110" s="3" t="s">
        <v>1259</v>
      </c>
      <c r="BO110" s="3" t="s">
        <v>1259</v>
      </c>
      <c r="BP110" s="3" t="s">
        <v>1259</v>
      </c>
      <c r="BQ110" s="3" t="s">
        <v>1259</v>
      </c>
      <c r="BR110" s="3" t="s">
        <v>1259</v>
      </c>
      <c r="BS110" s="3" t="s">
        <v>1259</v>
      </c>
      <c r="BT110" s="3" t="s">
        <v>1259</v>
      </c>
      <c r="BU110" s="3" t="s">
        <v>1259</v>
      </c>
      <c r="BV110" s="3" t="s">
        <v>1259</v>
      </c>
      <c r="BW110" s="3" t="s">
        <v>1259</v>
      </c>
      <c r="BX110" s="3" t="s">
        <v>1259</v>
      </c>
      <c r="BY110" s="3" t="s">
        <v>1259</v>
      </c>
      <c r="BZ110" s="3" t="s">
        <v>1259</v>
      </c>
      <c r="CA110" s="3" t="s">
        <v>1259</v>
      </c>
      <c r="CB110" s="3" t="s">
        <v>1259</v>
      </c>
      <c r="CC110" s="3" t="s">
        <v>1259</v>
      </c>
      <c r="CD110" s="3" t="s">
        <v>1259</v>
      </c>
      <c r="CE110" s="3" t="s">
        <v>1259</v>
      </c>
      <c r="CF110" s="3" t="s">
        <v>1259</v>
      </c>
      <c r="CG110" s="3" t="s">
        <v>1259</v>
      </c>
      <c r="CH110" s="3" t="s">
        <v>1259</v>
      </c>
      <c r="CI110" s="3" t="s">
        <v>1259</v>
      </c>
      <c r="CJ110" s="3" t="s">
        <v>1259</v>
      </c>
      <c r="CK110" s="3" t="s">
        <v>1259</v>
      </c>
      <c r="CL110" s="3" t="s">
        <v>1259</v>
      </c>
      <c r="CM110" s="3" t="s">
        <v>1259</v>
      </c>
      <c r="CN110" s="3" t="s">
        <v>1259</v>
      </c>
      <c r="CO110" s="3" t="s">
        <v>1259</v>
      </c>
      <c r="CP110" s="3" t="s">
        <v>1259</v>
      </c>
      <c r="CQ110" s="3" t="s">
        <v>1259</v>
      </c>
      <c r="CR110" s="3" t="s">
        <v>1259</v>
      </c>
      <c r="CS110" s="3" t="s">
        <v>1259</v>
      </c>
      <c r="CT110" s="3" t="s">
        <v>1259</v>
      </c>
      <c r="CU110" s="3" t="s">
        <v>1259</v>
      </c>
      <c r="CV110" s="3" t="s">
        <v>1259</v>
      </c>
      <c r="CW110" s="3" t="s">
        <v>1259</v>
      </c>
      <c r="CX110" s="3" t="s">
        <v>1259</v>
      </c>
      <c r="CY110" s="3" t="s">
        <v>1259</v>
      </c>
      <c r="CZ110" s="3" t="s">
        <v>1259</v>
      </c>
      <c r="DA110" s="3" t="s">
        <v>1259</v>
      </c>
      <c r="DB110" s="3" t="s">
        <v>1259</v>
      </c>
      <c r="DC110" s="3" t="s">
        <v>1259</v>
      </c>
      <c r="DD110" s="3" t="s">
        <v>1259</v>
      </c>
      <c r="DE110" s="3" t="s">
        <v>1259</v>
      </c>
      <c r="DF110" s="3" t="s">
        <v>1259</v>
      </c>
      <c r="DG110" s="3" t="s">
        <v>1259</v>
      </c>
      <c r="DH110" s="3" t="s">
        <v>1259</v>
      </c>
      <c r="DI110" s="3" t="s">
        <v>1259</v>
      </c>
      <c r="DJ110" s="3" t="s">
        <v>1259</v>
      </c>
      <c r="DK110" s="3" t="s">
        <v>1259</v>
      </c>
      <c r="DL110" s="3" t="s">
        <v>1259</v>
      </c>
      <c r="DM110" s="3" t="s">
        <v>1259</v>
      </c>
      <c r="DN110" s="3" t="s">
        <v>1259</v>
      </c>
      <c r="DO110" s="3" t="s">
        <v>1259</v>
      </c>
      <c r="DP110" s="3" t="s">
        <v>1259</v>
      </c>
      <c r="DQ110" s="3" t="s">
        <v>1259</v>
      </c>
      <c r="DR110" s="3" t="s">
        <v>1259</v>
      </c>
      <c r="DS110" s="3" t="s">
        <v>1259</v>
      </c>
      <c r="DT110" s="3" t="s">
        <v>1259</v>
      </c>
      <c r="DU110" s="183">
        <v>24.6</v>
      </c>
      <c r="DV110" s="3" t="s">
        <v>1259</v>
      </c>
      <c r="DW110" s="3" t="s">
        <v>1259</v>
      </c>
      <c r="DX110" s="3" t="s">
        <v>1259</v>
      </c>
      <c r="DY110" s="3" t="s">
        <v>1259</v>
      </c>
      <c r="DZ110" s="3" t="s">
        <v>1259</v>
      </c>
      <c r="EA110" s="3" t="s">
        <v>1259</v>
      </c>
      <c r="EB110" s="3" t="s">
        <v>1259</v>
      </c>
      <c r="EC110" s="3" t="s">
        <v>1259</v>
      </c>
      <c r="ED110" s="3" t="s">
        <v>1259</v>
      </c>
      <c r="EE110" s="3" t="s">
        <v>1259</v>
      </c>
      <c r="EF110" s="3" t="s">
        <v>1259</v>
      </c>
      <c r="EG110" s="3" t="s">
        <v>1259</v>
      </c>
      <c r="EH110" s="3" t="s">
        <v>1259</v>
      </c>
      <c r="EI110" s="3" t="s">
        <v>1259</v>
      </c>
      <c r="EJ110" s="3" t="s">
        <v>1259</v>
      </c>
      <c r="EK110" s="3" t="s">
        <v>1259</v>
      </c>
      <c r="EL110" s="3" t="s">
        <v>1259</v>
      </c>
      <c r="EM110" s="3" t="s">
        <v>1259</v>
      </c>
      <c r="EN110" s="3" t="s">
        <v>1259</v>
      </c>
      <c r="EO110" s="3" t="s">
        <v>1259</v>
      </c>
      <c r="EP110" s="204">
        <v>71.400000000000006</v>
      </c>
      <c r="EQ110" s="205">
        <v>94.4</v>
      </c>
      <c r="ER110" s="206">
        <v>71.3</v>
      </c>
      <c r="ES110" s="207">
        <v>94.9</v>
      </c>
      <c r="ET110" s="3" t="s">
        <v>1259</v>
      </c>
      <c r="EU110" s="3" t="s">
        <v>1259</v>
      </c>
      <c r="EV110" s="3" t="s">
        <v>1259</v>
      </c>
      <c r="EW110" s="3" t="s">
        <v>1259</v>
      </c>
      <c r="EX110" s="3" t="s">
        <v>1259</v>
      </c>
      <c r="EY110" s="3" t="s">
        <v>1259</v>
      </c>
      <c r="EZ110" s="3" t="s">
        <v>1259</v>
      </c>
      <c r="FA110" s="3" t="s">
        <v>1259</v>
      </c>
      <c r="FB110" s="3" t="s">
        <v>1259</v>
      </c>
      <c r="FC110" s="3" t="s">
        <v>1259</v>
      </c>
      <c r="FD110" s="3" t="s">
        <v>1259</v>
      </c>
      <c r="FE110" s="3" t="s">
        <v>1259</v>
      </c>
      <c r="FF110" s="3" t="s">
        <v>1259</v>
      </c>
      <c r="FG110" s="3" t="s">
        <v>1259</v>
      </c>
      <c r="FH110" s="3" t="s">
        <v>1259</v>
      </c>
      <c r="FI110" s="3" t="s">
        <v>1259</v>
      </c>
      <c r="FJ110" s="3" t="s">
        <v>1259</v>
      </c>
      <c r="FK110" s="3" t="s">
        <v>1259</v>
      </c>
      <c r="FL110" s="3" t="s">
        <v>1259</v>
      </c>
      <c r="FM110" s="3" t="s">
        <v>1259</v>
      </c>
      <c r="FN110" s="3" t="s">
        <v>1259</v>
      </c>
      <c r="FO110" s="3" t="s">
        <v>1259</v>
      </c>
      <c r="FP110" s="3" t="s">
        <v>1259</v>
      </c>
      <c r="FQ110" s="3" t="s">
        <v>1259</v>
      </c>
      <c r="FR110" s="3" t="s">
        <v>1259</v>
      </c>
      <c r="FS110" s="3" t="s">
        <v>1259</v>
      </c>
      <c r="FT110" s="3" t="s">
        <v>1259</v>
      </c>
      <c r="FU110" s="3" t="s">
        <v>1259</v>
      </c>
      <c r="FV110" s="3" t="s">
        <v>1259</v>
      </c>
      <c r="FW110" s="3" t="s">
        <v>1259</v>
      </c>
      <c r="FX110" s="238">
        <v>156.1</v>
      </c>
      <c r="FY110" s="3" t="s">
        <v>1259</v>
      </c>
      <c r="FZ110" s="3" t="s">
        <v>1259</v>
      </c>
      <c r="GA110" s="3" t="s">
        <v>1259</v>
      </c>
      <c r="GB110" s="3" t="s">
        <v>1259</v>
      </c>
      <c r="GC110" s="3" t="s">
        <v>1259</v>
      </c>
      <c r="GD110" s="3" t="s">
        <v>1259</v>
      </c>
      <c r="GE110" s="3" t="s">
        <v>1259</v>
      </c>
      <c r="GF110" s="3" t="s">
        <v>1259</v>
      </c>
      <c r="GG110" s="3" t="s">
        <v>1259</v>
      </c>
      <c r="GH110" s="3" t="s">
        <v>1259</v>
      </c>
      <c r="GI110" s="3" t="s">
        <v>1259</v>
      </c>
      <c r="GJ110" s="3" t="s">
        <v>1259</v>
      </c>
      <c r="GK110" s="3" t="s">
        <v>1259</v>
      </c>
      <c r="GL110" s="3" t="s">
        <v>1259</v>
      </c>
      <c r="GM110" s="3" t="s">
        <v>1259</v>
      </c>
      <c r="GN110" s="3" t="s">
        <v>1259</v>
      </c>
      <c r="GO110" s="3" t="s">
        <v>1259</v>
      </c>
      <c r="GP110" s="3" t="s">
        <v>1259</v>
      </c>
      <c r="GQ110" s="3" t="s">
        <v>1259</v>
      </c>
      <c r="GR110" s="3" t="s">
        <v>1259</v>
      </c>
      <c r="GS110" s="3" t="s">
        <v>1259</v>
      </c>
      <c r="GT110" s="3" t="s">
        <v>1259</v>
      </c>
      <c r="GU110" s="3" t="s">
        <v>1259</v>
      </c>
      <c r="GV110" s="3" t="s">
        <v>1259</v>
      </c>
      <c r="GW110" s="3" t="s">
        <v>1259</v>
      </c>
      <c r="GX110" s="3" t="s">
        <v>1259</v>
      </c>
      <c r="GY110" s="3" t="s">
        <v>1259</v>
      </c>
      <c r="GZ110" s="3" t="s">
        <v>1259</v>
      </c>
      <c r="HA110" s="3" t="s">
        <v>1259</v>
      </c>
      <c r="HB110" s="3" t="s">
        <v>1259</v>
      </c>
      <c r="HC110" s="3" t="s">
        <v>1259</v>
      </c>
      <c r="HD110" s="3" t="s">
        <v>1259</v>
      </c>
      <c r="HE110" s="3" t="s">
        <v>1259</v>
      </c>
      <c r="HF110" s="3" t="s">
        <v>1259</v>
      </c>
      <c r="HG110" s="3" t="s">
        <v>1259</v>
      </c>
      <c r="HH110" s="3" t="s">
        <v>1259</v>
      </c>
      <c r="HI110" s="3" t="s">
        <v>1259</v>
      </c>
      <c r="HJ110" s="3" t="s">
        <v>1259</v>
      </c>
      <c r="HK110" s="3" t="s">
        <v>1259</v>
      </c>
      <c r="HL110" s="3" t="s">
        <v>1259</v>
      </c>
      <c r="HM110" s="3" t="s">
        <v>1259</v>
      </c>
      <c r="HN110" s="3" t="s">
        <v>1259</v>
      </c>
      <c r="HO110" s="281">
        <v>44.7</v>
      </c>
      <c r="HP110" s="282">
        <v>109.2</v>
      </c>
      <c r="HQ110" s="283">
        <v>42.3</v>
      </c>
      <c r="HR110" s="284">
        <v>26.488700000000001</v>
      </c>
      <c r="HS110" s="3" t="s">
        <v>1259</v>
      </c>
    </row>
    <row r="111" spans="1:227" x14ac:dyDescent="0.25">
      <c r="A111" s="4">
        <v>29951</v>
      </c>
      <c r="B111" s="3" t="s">
        <v>1259</v>
      </c>
      <c r="C111" s="3" t="s">
        <v>1259</v>
      </c>
      <c r="D111" s="3" t="s">
        <v>1259</v>
      </c>
      <c r="E111" s="3" t="s">
        <v>1259</v>
      </c>
      <c r="F111" s="3" t="s">
        <v>1259</v>
      </c>
      <c r="G111" s="3" t="s">
        <v>1259</v>
      </c>
      <c r="H111" s="3" t="s">
        <v>1259</v>
      </c>
      <c r="I111" s="3" t="s">
        <v>1259</v>
      </c>
      <c r="J111" s="3" t="s">
        <v>1259</v>
      </c>
      <c r="K111" s="3" t="s">
        <v>1259</v>
      </c>
      <c r="L111" s="3" t="s">
        <v>1259</v>
      </c>
      <c r="M111" s="3" t="s">
        <v>1259</v>
      </c>
      <c r="N111" s="3" t="s">
        <v>1259</v>
      </c>
      <c r="O111" s="3" t="s">
        <v>1259</v>
      </c>
      <c r="P111" s="3" t="s">
        <v>1259</v>
      </c>
      <c r="Q111" s="3" t="s">
        <v>1259</v>
      </c>
      <c r="R111" s="3" t="s">
        <v>1259</v>
      </c>
      <c r="S111" s="3" t="s">
        <v>1259</v>
      </c>
      <c r="T111" s="3" t="s">
        <v>1259</v>
      </c>
      <c r="U111" s="3" t="s">
        <v>1259</v>
      </c>
      <c r="V111" s="80">
        <v>27.84</v>
      </c>
      <c r="W111" s="3" t="s">
        <v>1259</v>
      </c>
      <c r="X111" s="3" t="s">
        <v>1259</v>
      </c>
      <c r="Y111" s="83">
        <v>28.21</v>
      </c>
      <c r="Z111" s="84">
        <v>29.17</v>
      </c>
      <c r="AA111" s="85">
        <v>26.62</v>
      </c>
      <c r="AB111" s="86">
        <v>25.96</v>
      </c>
      <c r="AC111" s="87">
        <v>20</v>
      </c>
      <c r="AD111" s="3" t="s">
        <v>1259</v>
      </c>
      <c r="AE111" s="89">
        <v>210.38</v>
      </c>
      <c r="AF111" s="90">
        <v>184.47</v>
      </c>
      <c r="AG111" s="91">
        <v>166.61</v>
      </c>
      <c r="AH111" s="92">
        <v>172.68</v>
      </c>
      <c r="AI111" s="93">
        <v>213.3</v>
      </c>
      <c r="AJ111" s="3" t="s">
        <v>1259</v>
      </c>
      <c r="AK111" s="3" t="s">
        <v>1259</v>
      </c>
      <c r="AL111" s="3" t="s">
        <v>1259</v>
      </c>
      <c r="AM111" s="3" t="s">
        <v>1259</v>
      </c>
      <c r="AN111" s="3" t="s">
        <v>1259</v>
      </c>
      <c r="AO111" s="3" t="s">
        <v>1259</v>
      </c>
      <c r="AP111" s="3" t="s">
        <v>1259</v>
      </c>
      <c r="AQ111" s="3" t="s">
        <v>1259</v>
      </c>
      <c r="AR111" s="3" t="s">
        <v>1259</v>
      </c>
      <c r="AS111" s="3" t="s">
        <v>1259</v>
      </c>
      <c r="AT111" s="3" t="s">
        <v>1259</v>
      </c>
      <c r="AU111" s="3" t="s">
        <v>1259</v>
      </c>
      <c r="AV111" s="3" t="s">
        <v>1259</v>
      </c>
      <c r="AW111" s="3" t="s">
        <v>1259</v>
      </c>
      <c r="AX111" s="3" t="s">
        <v>1259</v>
      </c>
      <c r="AY111" s="3" t="s">
        <v>1259</v>
      </c>
      <c r="AZ111" s="3" t="s">
        <v>1259</v>
      </c>
      <c r="BA111" s="3" t="s">
        <v>1259</v>
      </c>
      <c r="BB111" s="3" t="s">
        <v>1259</v>
      </c>
      <c r="BC111" s="3" t="s">
        <v>1259</v>
      </c>
      <c r="BD111" s="3" t="s">
        <v>1259</v>
      </c>
      <c r="BE111" s="3" t="s">
        <v>1259</v>
      </c>
      <c r="BF111" s="3" t="s">
        <v>1259</v>
      </c>
      <c r="BG111" s="3" t="s">
        <v>1259</v>
      </c>
      <c r="BH111" s="3" t="s">
        <v>1259</v>
      </c>
      <c r="BI111" s="119">
        <v>93.863</v>
      </c>
      <c r="BJ111" s="3" t="s">
        <v>1259</v>
      </c>
      <c r="BK111" s="3" t="s">
        <v>1259</v>
      </c>
      <c r="BL111" s="3" t="s">
        <v>1259</v>
      </c>
      <c r="BM111" s="3" t="s">
        <v>1259</v>
      </c>
      <c r="BN111" s="3" t="s">
        <v>1259</v>
      </c>
      <c r="BO111" s="3" t="s">
        <v>1259</v>
      </c>
      <c r="BP111" s="3" t="s">
        <v>1259</v>
      </c>
      <c r="BQ111" s="3" t="s">
        <v>1259</v>
      </c>
      <c r="BR111" s="3" t="s">
        <v>1259</v>
      </c>
      <c r="BS111" s="3" t="s">
        <v>1259</v>
      </c>
      <c r="BT111" s="3" t="s">
        <v>1259</v>
      </c>
      <c r="BU111" s="3" t="s">
        <v>1259</v>
      </c>
      <c r="BV111" s="3" t="s">
        <v>1259</v>
      </c>
      <c r="BW111" s="3" t="s">
        <v>1259</v>
      </c>
      <c r="BX111" s="3" t="s">
        <v>1259</v>
      </c>
      <c r="BY111" s="3" t="s">
        <v>1259</v>
      </c>
      <c r="BZ111" s="3" t="s">
        <v>1259</v>
      </c>
      <c r="CA111" s="3" t="s">
        <v>1259</v>
      </c>
      <c r="CB111" s="3" t="s">
        <v>1259</v>
      </c>
      <c r="CC111" s="3" t="s">
        <v>1259</v>
      </c>
      <c r="CD111" s="3" t="s">
        <v>1259</v>
      </c>
      <c r="CE111" s="3" t="s">
        <v>1259</v>
      </c>
      <c r="CF111" s="3" t="s">
        <v>1259</v>
      </c>
      <c r="CG111" s="3" t="s">
        <v>1259</v>
      </c>
      <c r="CH111" s="3" t="s">
        <v>1259</v>
      </c>
      <c r="CI111" s="3" t="s">
        <v>1259</v>
      </c>
      <c r="CJ111" s="3" t="s">
        <v>1259</v>
      </c>
      <c r="CK111" s="3" t="s">
        <v>1259</v>
      </c>
      <c r="CL111" s="3" t="s">
        <v>1259</v>
      </c>
      <c r="CM111" s="3" t="s">
        <v>1259</v>
      </c>
      <c r="CN111" s="3" t="s">
        <v>1259</v>
      </c>
      <c r="CO111" s="3" t="s">
        <v>1259</v>
      </c>
      <c r="CP111" s="3" t="s">
        <v>1259</v>
      </c>
      <c r="CQ111" s="3" t="s">
        <v>1259</v>
      </c>
      <c r="CR111" s="3" t="s">
        <v>1259</v>
      </c>
      <c r="CS111" s="3" t="s">
        <v>1259</v>
      </c>
      <c r="CT111" s="3" t="s">
        <v>1259</v>
      </c>
      <c r="CU111" s="3" t="s">
        <v>1259</v>
      </c>
      <c r="CV111" s="3" t="s">
        <v>1259</v>
      </c>
      <c r="CW111" s="3" t="s">
        <v>1259</v>
      </c>
      <c r="CX111" s="3" t="s">
        <v>1259</v>
      </c>
      <c r="CY111" s="3" t="s">
        <v>1259</v>
      </c>
      <c r="CZ111" s="3" t="s">
        <v>1259</v>
      </c>
      <c r="DA111" s="3" t="s">
        <v>1259</v>
      </c>
      <c r="DB111" s="3" t="s">
        <v>1259</v>
      </c>
      <c r="DC111" s="3" t="s">
        <v>1259</v>
      </c>
      <c r="DD111" s="3" t="s">
        <v>1259</v>
      </c>
      <c r="DE111" s="3" t="s">
        <v>1259</v>
      </c>
      <c r="DF111" s="3" t="s">
        <v>1259</v>
      </c>
      <c r="DG111" s="3" t="s">
        <v>1259</v>
      </c>
      <c r="DH111" s="3" t="s">
        <v>1259</v>
      </c>
      <c r="DI111" s="3" t="s">
        <v>1259</v>
      </c>
      <c r="DJ111" s="3" t="s">
        <v>1259</v>
      </c>
      <c r="DK111" s="3" t="s">
        <v>1259</v>
      </c>
      <c r="DL111" s="3" t="s">
        <v>1259</v>
      </c>
      <c r="DM111" s="3" t="s">
        <v>1259</v>
      </c>
      <c r="DN111" s="3" t="s">
        <v>1259</v>
      </c>
      <c r="DO111" s="3" t="s">
        <v>1259</v>
      </c>
      <c r="DP111" s="3" t="s">
        <v>1259</v>
      </c>
      <c r="DQ111" s="3" t="s">
        <v>1259</v>
      </c>
      <c r="DR111" s="3" t="s">
        <v>1259</v>
      </c>
      <c r="DS111" s="3" t="s">
        <v>1259</v>
      </c>
      <c r="DT111" s="3" t="s">
        <v>1259</v>
      </c>
      <c r="DU111" s="183">
        <v>24.1</v>
      </c>
      <c r="DV111" s="3" t="s">
        <v>1259</v>
      </c>
      <c r="DW111" s="3" t="s">
        <v>1259</v>
      </c>
      <c r="DX111" s="3" t="s">
        <v>1259</v>
      </c>
      <c r="DY111" s="3" t="s">
        <v>1259</v>
      </c>
      <c r="DZ111" s="3" t="s">
        <v>1259</v>
      </c>
      <c r="EA111" s="3" t="s">
        <v>1259</v>
      </c>
      <c r="EB111" s="3" t="s">
        <v>1259</v>
      </c>
      <c r="EC111" s="3" t="s">
        <v>1259</v>
      </c>
      <c r="ED111" s="3" t="s">
        <v>1259</v>
      </c>
      <c r="EE111" s="3" t="s">
        <v>1259</v>
      </c>
      <c r="EF111" s="3" t="s">
        <v>1259</v>
      </c>
      <c r="EG111" s="3" t="s">
        <v>1259</v>
      </c>
      <c r="EH111" s="3" t="s">
        <v>1259</v>
      </c>
      <c r="EI111" s="3" t="s">
        <v>1259</v>
      </c>
      <c r="EJ111" s="3" t="s">
        <v>1259</v>
      </c>
      <c r="EK111" s="3" t="s">
        <v>1259</v>
      </c>
      <c r="EL111" s="3" t="s">
        <v>1259</v>
      </c>
      <c r="EM111" s="3" t="s">
        <v>1259</v>
      </c>
      <c r="EN111" s="3" t="s">
        <v>1259</v>
      </c>
      <c r="EO111" s="3" t="s">
        <v>1259</v>
      </c>
      <c r="EP111" s="3" t="s">
        <v>1259</v>
      </c>
      <c r="EQ111" s="3" t="s">
        <v>1259</v>
      </c>
      <c r="ER111" s="3" t="s">
        <v>1259</v>
      </c>
      <c r="ES111" s="3" t="s">
        <v>1259</v>
      </c>
      <c r="ET111" s="3" t="s">
        <v>1259</v>
      </c>
      <c r="EU111" s="3" t="s">
        <v>1259</v>
      </c>
      <c r="EV111" s="3" t="s">
        <v>1259</v>
      </c>
      <c r="EW111" s="3" t="s">
        <v>1259</v>
      </c>
      <c r="EX111" s="3" t="s">
        <v>1259</v>
      </c>
      <c r="EY111" s="3" t="s">
        <v>1259</v>
      </c>
      <c r="EZ111" s="3" t="s">
        <v>1259</v>
      </c>
      <c r="FA111" s="3" t="s">
        <v>1259</v>
      </c>
      <c r="FB111" s="3" t="s">
        <v>1259</v>
      </c>
      <c r="FC111" s="3" t="s">
        <v>1259</v>
      </c>
      <c r="FD111" s="3" t="s">
        <v>1259</v>
      </c>
      <c r="FE111" s="3" t="s">
        <v>1259</v>
      </c>
      <c r="FF111" s="3" t="s">
        <v>1259</v>
      </c>
      <c r="FG111" s="3" t="s">
        <v>1259</v>
      </c>
      <c r="FH111" s="3" t="s">
        <v>1259</v>
      </c>
      <c r="FI111" s="3" t="s">
        <v>1259</v>
      </c>
      <c r="FJ111" s="3" t="s">
        <v>1259</v>
      </c>
      <c r="FK111" s="3" t="s">
        <v>1259</v>
      </c>
      <c r="FL111" s="3" t="s">
        <v>1259</v>
      </c>
      <c r="FM111" s="3" t="s">
        <v>1259</v>
      </c>
      <c r="FN111" s="3" t="s">
        <v>1259</v>
      </c>
      <c r="FO111" s="3" t="s">
        <v>1259</v>
      </c>
      <c r="FP111" s="3" t="s">
        <v>1259</v>
      </c>
      <c r="FQ111" s="3" t="s">
        <v>1259</v>
      </c>
      <c r="FR111" s="3" t="s">
        <v>1259</v>
      </c>
      <c r="FS111" s="3" t="s">
        <v>1259</v>
      </c>
      <c r="FT111" s="3" t="s">
        <v>1259</v>
      </c>
      <c r="FU111" s="3" t="s">
        <v>1259</v>
      </c>
      <c r="FV111" s="3" t="s">
        <v>1259</v>
      </c>
      <c r="FW111" s="3" t="s">
        <v>1259</v>
      </c>
      <c r="FX111" s="238">
        <v>168.8</v>
      </c>
      <c r="FY111" s="3" t="s">
        <v>1259</v>
      </c>
      <c r="FZ111" s="3" t="s">
        <v>1259</v>
      </c>
      <c r="GA111" s="3" t="s">
        <v>1259</v>
      </c>
      <c r="GB111" s="3" t="s">
        <v>1259</v>
      </c>
      <c r="GC111" s="3" t="s">
        <v>1259</v>
      </c>
      <c r="GD111" s="3" t="s">
        <v>1259</v>
      </c>
      <c r="GE111" s="3" t="s">
        <v>1259</v>
      </c>
      <c r="GF111" s="3" t="s">
        <v>1259</v>
      </c>
      <c r="GG111" s="3" t="s">
        <v>1259</v>
      </c>
      <c r="GH111" s="3" t="s">
        <v>1259</v>
      </c>
      <c r="GI111" s="3" t="s">
        <v>1259</v>
      </c>
      <c r="GJ111" s="3" t="s">
        <v>1259</v>
      </c>
      <c r="GK111" s="3" t="s">
        <v>1259</v>
      </c>
      <c r="GL111" s="3" t="s">
        <v>1259</v>
      </c>
      <c r="GM111" s="3" t="s">
        <v>1259</v>
      </c>
      <c r="GN111" s="3" t="s">
        <v>1259</v>
      </c>
      <c r="GO111" s="3" t="s">
        <v>1259</v>
      </c>
      <c r="GP111" s="3" t="s">
        <v>1259</v>
      </c>
      <c r="GQ111" s="3" t="s">
        <v>1259</v>
      </c>
      <c r="GR111" s="3" t="s">
        <v>1259</v>
      </c>
      <c r="GS111" s="3" t="s">
        <v>1259</v>
      </c>
      <c r="GT111" s="3" t="s">
        <v>1259</v>
      </c>
      <c r="GU111" s="3" t="s">
        <v>1259</v>
      </c>
      <c r="GV111" s="3" t="s">
        <v>1259</v>
      </c>
      <c r="GW111" s="3" t="s">
        <v>1259</v>
      </c>
      <c r="GX111" s="3" t="s">
        <v>1259</v>
      </c>
      <c r="GY111" s="3" t="s">
        <v>1259</v>
      </c>
      <c r="GZ111" s="3" t="s">
        <v>1259</v>
      </c>
      <c r="HA111" s="3" t="s">
        <v>1259</v>
      </c>
      <c r="HB111" s="3" t="s">
        <v>1259</v>
      </c>
      <c r="HC111" s="3" t="s">
        <v>1259</v>
      </c>
      <c r="HD111" s="3" t="s">
        <v>1259</v>
      </c>
      <c r="HE111" s="3" t="s">
        <v>1259</v>
      </c>
      <c r="HF111" s="3" t="s">
        <v>1259</v>
      </c>
      <c r="HG111" s="3" t="s">
        <v>1259</v>
      </c>
      <c r="HH111" s="3" t="s">
        <v>1259</v>
      </c>
      <c r="HI111" s="3" t="s">
        <v>1259</v>
      </c>
      <c r="HJ111" s="3" t="s">
        <v>1259</v>
      </c>
      <c r="HK111" s="3" t="s">
        <v>1259</v>
      </c>
      <c r="HL111" s="3" t="s">
        <v>1259</v>
      </c>
      <c r="HM111" s="3" t="s">
        <v>1259</v>
      </c>
      <c r="HN111" s="3" t="s">
        <v>1259</v>
      </c>
      <c r="HO111" s="281">
        <v>45.22</v>
      </c>
      <c r="HP111" s="282">
        <v>109.2</v>
      </c>
      <c r="HQ111" s="283">
        <v>42.6</v>
      </c>
      <c r="HR111" s="284">
        <v>26.7224</v>
      </c>
      <c r="HS111" s="3" t="s">
        <v>1259</v>
      </c>
    </row>
    <row r="112" spans="1:227" x14ac:dyDescent="0.25">
      <c r="A112" s="4">
        <v>30041</v>
      </c>
      <c r="B112" s="3" t="s">
        <v>1259</v>
      </c>
      <c r="C112" s="3" t="s">
        <v>1259</v>
      </c>
      <c r="D112" s="3" t="s">
        <v>1259</v>
      </c>
      <c r="E112" s="3" t="s">
        <v>1259</v>
      </c>
      <c r="F112" s="3" t="s">
        <v>1259</v>
      </c>
      <c r="G112" s="3" t="s">
        <v>1259</v>
      </c>
      <c r="H112" s="3" t="s">
        <v>1259</v>
      </c>
      <c r="I112" s="3" t="s">
        <v>1259</v>
      </c>
      <c r="J112" s="3" t="s">
        <v>1259</v>
      </c>
      <c r="K112" s="3" t="s">
        <v>1259</v>
      </c>
      <c r="L112" s="3" t="s">
        <v>1259</v>
      </c>
      <c r="M112" s="3" t="s">
        <v>1259</v>
      </c>
      <c r="N112" s="3" t="s">
        <v>1259</v>
      </c>
      <c r="O112" s="3" t="s">
        <v>1259</v>
      </c>
      <c r="P112" s="3" t="s">
        <v>1259</v>
      </c>
      <c r="Q112" s="3" t="s">
        <v>1259</v>
      </c>
      <c r="R112" s="3" t="s">
        <v>1259</v>
      </c>
      <c r="S112" s="3" t="s">
        <v>1259</v>
      </c>
      <c r="T112" s="3" t="s">
        <v>1259</v>
      </c>
      <c r="U112" s="3" t="s">
        <v>1259</v>
      </c>
      <c r="V112" s="80">
        <v>26.58</v>
      </c>
      <c r="W112" s="3" t="s">
        <v>1259</v>
      </c>
      <c r="X112" s="3" t="s">
        <v>1259</v>
      </c>
      <c r="Y112" s="83">
        <v>26.95</v>
      </c>
      <c r="Z112" s="84">
        <v>29.84</v>
      </c>
      <c r="AA112" s="85">
        <v>25.19</v>
      </c>
      <c r="AB112" s="86">
        <v>24.73</v>
      </c>
      <c r="AC112" s="87">
        <v>19</v>
      </c>
      <c r="AD112" s="3" t="s">
        <v>1259</v>
      </c>
      <c r="AE112" s="89">
        <v>217.56</v>
      </c>
      <c r="AF112" s="90">
        <v>187.15</v>
      </c>
      <c r="AG112" s="91">
        <v>169.16</v>
      </c>
      <c r="AH112" s="92">
        <v>153.25</v>
      </c>
      <c r="AI112" s="93">
        <v>218</v>
      </c>
      <c r="AJ112" s="3" t="s">
        <v>1259</v>
      </c>
      <c r="AK112" s="3" t="s">
        <v>1259</v>
      </c>
      <c r="AL112" s="3" t="s">
        <v>1259</v>
      </c>
      <c r="AM112" s="3" t="s">
        <v>1259</v>
      </c>
      <c r="AN112" s="3" t="s">
        <v>1259</v>
      </c>
      <c r="AO112" s="3" t="s">
        <v>1259</v>
      </c>
      <c r="AP112" s="3" t="s">
        <v>1259</v>
      </c>
      <c r="AQ112" s="3" t="s">
        <v>1259</v>
      </c>
      <c r="AR112" s="3" t="s">
        <v>1259</v>
      </c>
      <c r="AS112" s="3" t="s">
        <v>1259</v>
      </c>
      <c r="AT112" s="3" t="s">
        <v>1259</v>
      </c>
      <c r="AU112" s="3" t="s">
        <v>1259</v>
      </c>
      <c r="AV112" s="3" t="s">
        <v>1259</v>
      </c>
      <c r="AW112" s="3" t="s">
        <v>1259</v>
      </c>
      <c r="AX112" s="3" t="s">
        <v>1259</v>
      </c>
      <c r="AY112" s="3" t="s">
        <v>1259</v>
      </c>
      <c r="AZ112" s="3" t="s">
        <v>1259</v>
      </c>
      <c r="BA112" s="3" t="s">
        <v>1259</v>
      </c>
      <c r="BB112" s="3" t="s">
        <v>1259</v>
      </c>
      <c r="BC112" s="3" t="s">
        <v>1259</v>
      </c>
      <c r="BD112" s="3" t="s">
        <v>1259</v>
      </c>
      <c r="BE112" s="3" t="s">
        <v>1259</v>
      </c>
      <c r="BF112" s="3" t="s">
        <v>1259</v>
      </c>
      <c r="BG112" s="3" t="s">
        <v>1259</v>
      </c>
      <c r="BH112" s="3" t="s">
        <v>1259</v>
      </c>
      <c r="BI112" s="119">
        <v>93.090999999999994</v>
      </c>
      <c r="BJ112" s="3" t="s">
        <v>1259</v>
      </c>
      <c r="BK112" s="3" t="s">
        <v>1259</v>
      </c>
      <c r="BL112" s="3" t="s">
        <v>1259</v>
      </c>
      <c r="BM112" s="3" t="s">
        <v>1259</v>
      </c>
      <c r="BN112" s="3" t="s">
        <v>1259</v>
      </c>
      <c r="BO112" s="3" t="s">
        <v>1259</v>
      </c>
      <c r="BP112" s="3" t="s">
        <v>1259</v>
      </c>
      <c r="BQ112" s="3" t="s">
        <v>1259</v>
      </c>
      <c r="BR112" s="3" t="s">
        <v>1259</v>
      </c>
      <c r="BS112" s="3" t="s">
        <v>1259</v>
      </c>
      <c r="BT112" s="3" t="s">
        <v>1259</v>
      </c>
      <c r="BU112" s="3" t="s">
        <v>1259</v>
      </c>
      <c r="BV112" s="3" t="s">
        <v>1259</v>
      </c>
      <c r="BW112" s="3" t="s">
        <v>1259</v>
      </c>
      <c r="BX112" s="3" t="s">
        <v>1259</v>
      </c>
      <c r="BY112" s="3" t="s">
        <v>1259</v>
      </c>
      <c r="BZ112" s="3" t="s">
        <v>1259</v>
      </c>
      <c r="CA112" s="3" t="s">
        <v>1259</v>
      </c>
      <c r="CB112" s="3" t="s">
        <v>1259</v>
      </c>
      <c r="CC112" s="3" t="s">
        <v>1259</v>
      </c>
      <c r="CD112" s="3" t="s">
        <v>1259</v>
      </c>
      <c r="CE112" s="3" t="s">
        <v>1259</v>
      </c>
      <c r="CF112" s="3" t="s">
        <v>1259</v>
      </c>
      <c r="CG112" s="3" t="s">
        <v>1259</v>
      </c>
      <c r="CH112" s="3" t="s">
        <v>1259</v>
      </c>
      <c r="CI112" s="3" t="s">
        <v>1259</v>
      </c>
      <c r="CJ112" s="3" t="s">
        <v>1259</v>
      </c>
      <c r="CK112" s="3" t="s">
        <v>1259</v>
      </c>
      <c r="CL112" s="3" t="s">
        <v>1259</v>
      </c>
      <c r="CM112" s="3" t="s">
        <v>1259</v>
      </c>
      <c r="CN112" s="3" t="s">
        <v>1259</v>
      </c>
      <c r="CO112" s="3" t="s">
        <v>1259</v>
      </c>
      <c r="CP112" s="3" t="s">
        <v>1259</v>
      </c>
      <c r="CQ112" s="3" t="s">
        <v>1259</v>
      </c>
      <c r="CR112" s="3" t="s">
        <v>1259</v>
      </c>
      <c r="CS112" s="3" t="s">
        <v>1259</v>
      </c>
      <c r="CT112" s="3" t="s">
        <v>1259</v>
      </c>
      <c r="CU112" s="3" t="s">
        <v>1259</v>
      </c>
      <c r="CV112" s="3" t="s">
        <v>1259</v>
      </c>
      <c r="CW112" s="3" t="s">
        <v>1259</v>
      </c>
      <c r="CX112" s="3" t="s">
        <v>1259</v>
      </c>
      <c r="CY112" s="3" t="s">
        <v>1259</v>
      </c>
      <c r="CZ112" s="3" t="s">
        <v>1259</v>
      </c>
      <c r="DA112" s="3" t="s">
        <v>1259</v>
      </c>
      <c r="DB112" s="3" t="s">
        <v>1259</v>
      </c>
      <c r="DC112" s="3" t="s">
        <v>1259</v>
      </c>
      <c r="DD112" s="3" t="s">
        <v>1259</v>
      </c>
      <c r="DE112" s="3" t="s">
        <v>1259</v>
      </c>
      <c r="DF112" s="3" t="s">
        <v>1259</v>
      </c>
      <c r="DG112" s="3" t="s">
        <v>1259</v>
      </c>
      <c r="DH112" s="3" t="s">
        <v>1259</v>
      </c>
      <c r="DI112" s="3" t="s">
        <v>1259</v>
      </c>
      <c r="DJ112" s="3" t="s">
        <v>1259</v>
      </c>
      <c r="DK112" s="3" t="s">
        <v>1259</v>
      </c>
      <c r="DL112" s="3" t="s">
        <v>1259</v>
      </c>
      <c r="DM112" s="3" t="s">
        <v>1259</v>
      </c>
      <c r="DN112" s="3" t="s">
        <v>1259</v>
      </c>
      <c r="DO112" s="3" t="s">
        <v>1259</v>
      </c>
      <c r="DP112" s="3" t="s">
        <v>1259</v>
      </c>
      <c r="DQ112" s="3" t="s">
        <v>1259</v>
      </c>
      <c r="DR112" s="3" t="s">
        <v>1259</v>
      </c>
      <c r="DS112" s="3" t="s">
        <v>1259</v>
      </c>
      <c r="DT112" s="3" t="s">
        <v>1259</v>
      </c>
      <c r="DU112" s="183">
        <v>22.5</v>
      </c>
      <c r="DV112" s="3" t="s">
        <v>1259</v>
      </c>
      <c r="DW112" s="3" t="s">
        <v>1259</v>
      </c>
      <c r="DX112" s="3" t="s">
        <v>1259</v>
      </c>
      <c r="DY112" s="3" t="s">
        <v>1259</v>
      </c>
      <c r="DZ112" s="3" t="s">
        <v>1259</v>
      </c>
      <c r="EA112" s="3" t="s">
        <v>1259</v>
      </c>
      <c r="EB112" s="3" t="s">
        <v>1259</v>
      </c>
      <c r="EC112" s="3" t="s">
        <v>1259</v>
      </c>
      <c r="ED112" s="3" t="s">
        <v>1259</v>
      </c>
      <c r="EE112" s="3" t="s">
        <v>1259</v>
      </c>
      <c r="EF112" s="3" t="s">
        <v>1259</v>
      </c>
      <c r="EG112" s="3" t="s">
        <v>1259</v>
      </c>
      <c r="EH112" s="3" t="s">
        <v>1259</v>
      </c>
      <c r="EI112" s="3" t="s">
        <v>1259</v>
      </c>
      <c r="EJ112" s="3" t="s">
        <v>1259</v>
      </c>
      <c r="EK112" s="3" t="s">
        <v>1259</v>
      </c>
      <c r="EL112" s="3" t="s">
        <v>1259</v>
      </c>
      <c r="EM112" s="3" t="s">
        <v>1259</v>
      </c>
      <c r="EN112" s="3" t="s">
        <v>1259</v>
      </c>
      <c r="EO112" s="3" t="s">
        <v>1259</v>
      </c>
      <c r="EP112" s="204">
        <v>73.3</v>
      </c>
      <c r="EQ112" s="205">
        <v>97.9</v>
      </c>
      <c r="ER112" s="206">
        <v>74.2</v>
      </c>
      <c r="ES112" s="207">
        <v>97.5</v>
      </c>
      <c r="ET112" s="3" t="s">
        <v>1259</v>
      </c>
      <c r="EU112" s="3" t="s">
        <v>1259</v>
      </c>
      <c r="EV112" s="3" t="s">
        <v>1259</v>
      </c>
      <c r="EW112" s="3" t="s">
        <v>1259</v>
      </c>
      <c r="EX112" s="3" t="s">
        <v>1259</v>
      </c>
      <c r="EY112" s="3" t="s">
        <v>1259</v>
      </c>
      <c r="EZ112" s="3" t="s">
        <v>1259</v>
      </c>
      <c r="FA112" s="3" t="s">
        <v>1259</v>
      </c>
      <c r="FB112" s="3" t="s">
        <v>1259</v>
      </c>
      <c r="FC112" s="3" t="s">
        <v>1259</v>
      </c>
      <c r="FD112" s="3" t="s">
        <v>1259</v>
      </c>
      <c r="FE112" s="3" t="s">
        <v>1259</v>
      </c>
      <c r="FF112" s="3" t="s">
        <v>1259</v>
      </c>
      <c r="FG112" s="3" t="s">
        <v>1259</v>
      </c>
      <c r="FH112" s="3" t="s">
        <v>1259</v>
      </c>
      <c r="FI112" s="3" t="s">
        <v>1259</v>
      </c>
      <c r="FJ112" s="3" t="s">
        <v>1259</v>
      </c>
      <c r="FK112" s="3" t="s">
        <v>1259</v>
      </c>
      <c r="FL112" s="3" t="s">
        <v>1259</v>
      </c>
      <c r="FM112" s="3" t="s">
        <v>1259</v>
      </c>
      <c r="FN112" s="3" t="s">
        <v>1259</v>
      </c>
      <c r="FO112" s="3" t="s">
        <v>1259</v>
      </c>
      <c r="FP112" s="3" t="s">
        <v>1259</v>
      </c>
      <c r="FQ112" s="3" t="s">
        <v>1259</v>
      </c>
      <c r="FR112" s="3" t="s">
        <v>1259</v>
      </c>
      <c r="FS112" s="3" t="s">
        <v>1259</v>
      </c>
      <c r="FT112" s="3" t="s">
        <v>1259</v>
      </c>
      <c r="FU112" s="3" t="s">
        <v>1259</v>
      </c>
      <c r="FV112" s="3" t="s">
        <v>1259</v>
      </c>
      <c r="FW112" s="3" t="s">
        <v>1259</v>
      </c>
      <c r="FX112" s="238">
        <v>183.2</v>
      </c>
      <c r="FY112" s="3" t="s">
        <v>1259</v>
      </c>
      <c r="FZ112" s="3" t="s">
        <v>1259</v>
      </c>
      <c r="GA112" s="3" t="s">
        <v>1259</v>
      </c>
      <c r="GB112" s="3" t="s">
        <v>1259</v>
      </c>
      <c r="GC112" s="3" t="s">
        <v>1259</v>
      </c>
      <c r="GD112" s="3" t="s">
        <v>1259</v>
      </c>
      <c r="GE112" s="3" t="s">
        <v>1259</v>
      </c>
      <c r="GF112" s="3" t="s">
        <v>1259</v>
      </c>
      <c r="GG112" s="3" t="s">
        <v>1259</v>
      </c>
      <c r="GH112" s="3" t="s">
        <v>1259</v>
      </c>
      <c r="GI112" s="3" t="s">
        <v>1259</v>
      </c>
      <c r="GJ112" s="3" t="s">
        <v>1259</v>
      </c>
      <c r="GK112" s="3" t="s">
        <v>1259</v>
      </c>
      <c r="GL112" s="3" t="s">
        <v>1259</v>
      </c>
      <c r="GM112" s="3" t="s">
        <v>1259</v>
      </c>
      <c r="GN112" s="3" t="s">
        <v>1259</v>
      </c>
      <c r="GO112" s="3" t="s">
        <v>1259</v>
      </c>
      <c r="GP112" s="3" t="s">
        <v>1259</v>
      </c>
      <c r="GQ112" s="3" t="s">
        <v>1259</v>
      </c>
      <c r="GR112" s="3" t="s">
        <v>1259</v>
      </c>
      <c r="GS112" s="3" t="s">
        <v>1259</v>
      </c>
      <c r="GT112" s="3" t="s">
        <v>1259</v>
      </c>
      <c r="GU112" s="3" t="s">
        <v>1259</v>
      </c>
      <c r="GV112" s="3" t="s">
        <v>1259</v>
      </c>
      <c r="GW112" s="3" t="s">
        <v>1259</v>
      </c>
      <c r="GX112" s="3" t="s">
        <v>1259</v>
      </c>
      <c r="GY112" s="3" t="s">
        <v>1259</v>
      </c>
      <c r="GZ112" s="3" t="s">
        <v>1259</v>
      </c>
      <c r="HA112" s="3" t="s">
        <v>1259</v>
      </c>
      <c r="HB112" s="3" t="s">
        <v>1259</v>
      </c>
      <c r="HC112" s="3" t="s">
        <v>1259</v>
      </c>
      <c r="HD112" s="3" t="s">
        <v>1259</v>
      </c>
      <c r="HE112" s="3" t="s">
        <v>1259</v>
      </c>
      <c r="HF112" s="3" t="s">
        <v>1259</v>
      </c>
      <c r="HG112" s="3" t="s">
        <v>1259</v>
      </c>
      <c r="HH112" s="3" t="s">
        <v>1259</v>
      </c>
      <c r="HI112" s="3" t="s">
        <v>1259</v>
      </c>
      <c r="HJ112" s="3" t="s">
        <v>1259</v>
      </c>
      <c r="HK112" s="3" t="s">
        <v>1259</v>
      </c>
      <c r="HL112" s="3" t="s">
        <v>1259</v>
      </c>
      <c r="HM112" s="3" t="s">
        <v>1259</v>
      </c>
      <c r="HN112" s="3" t="s">
        <v>1259</v>
      </c>
      <c r="HO112" s="281">
        <v>45.44</v>
      </c>
      <c r="HP112" s="282">
        <v>111</v>
      </c>
      <c r="HQ112" s="283">
        <v>43.6</v>
      </c>
      <c r="HR112" s="284">
        <v>26.639900000000001</v>
      </c>
      <c r="HS112" s="3" t="s">
        <v>1259</v>
      </c>
    </row>
    <row r="113" spans="1:227" x14ac:dyDescent="0.25">
      <c r="A113" s="4">
        <v>30132</v>
      </c>
      <c r="B113" s="3" t="s">
        <v>1259</v>
      </c>
      <c r="C113" s="3" t="s">
        <v>1259</v>
      </c>
      <c r="D113" s="3" t="s">
        <v>1259</v>
      </c>
      <c r="E113" s="3" t="s">
        <v>1259</v>
      </c>
      <c r="F113" s="3" t="s">
        <v>1259</v>
      </c>
      <c r="G113" s="3" t="s">
        <v>1259</v>
      </c>
      <c r="H113" s="3" t="s">
        <v>1259</v>
      </c>
      <c r="I113" s="3" t="s">
        <v>1259</v>
      </c>
      <c r="J113" s="3" t="s">
        <v>1259</v>
      </c>
      <c r="K113" s="3" t="s">
        <v>1259</v>
      </c>
      <c r="L113" s="3" t="s">
        <v>1259</v>
      </c>
      <c r="M113" s="3" t="s">
        <v>1259</v>
      </c>
      <c r="N113" s="3" t="s">
        <v>1259</v>
      </c>
      <c r="O113" s="3" t="s">
        <v>1259</v>
      </c>
      <c r="P113" s="3" t="s">
        <v>1259</v>
      </c>
      <c r="Q113" s="3" t="s">
        <v>1259</v>
      </c>
      <c r="R113" s="3" t="s">
        <v>1259</v>
      </c>
      <c r="S113" s="3" t="s">
        <v>1259</v>
      </c>
      <c r="T113" s="3" t="s">
        <v>1259</v>
      </c>
      <c r="U113" s="3" t="s">
        <v>1259</v>
      </c>
      <c r="V113" s="80">
        <v>26.64</v>
      </c>
      <c r="W113" s="3" t="s">
        <v>1259</v>
      </c>
      <c r="X113" s="3" t="s">
        <v>1259</v>
      </c>
      <c r="Y113" s="83">
        <v>26.69</v>
      </c>
      <c r="Z113" s="84">
        <v>29.8</v>
      </c>
      <c r="AA113" s="85">
        <v>24.92</v>
      </c>
      <c r="AB113" s="86">
        <v>26.01</v>
      </c>
      <c r="AC113" s="87">
        <v>19</v>
      </c>
      <c r="AD113" s="3" t="s">
        <v>1259</v>
      </c>
      <c r="AE113" s="89">
        <v>213.44</v>
      </c>
      <c r="AF113" s="90">
        <v>187.79</v>
      </c>
      <c r="AG113" s="91">
        <v>163.08000000000001</v>
      </c>
      <c r="AH113" s="92">
        <v>164.46</v>
      </c>
      <c r="AI113" s="93">
        <v>226.1</v>
      </c>
      <c r="AJ113" s="3" t="s">
        <v>1259</v>
      </c>
      <c r="AK113" s="3" t="s">
        <v>1259</v>
      </c>
      <c r="AL113" s="3" t="s">
        <v>1259</v>
      </c>
      <c r="AM113" s="3" t="s">
        <v>1259</v>
      </c>
      <c r="AN113" s="3" t="s">
        <v>1259</v>
      </c>
      <c r="AO113" s="3" t="s">
        <v>1259</v>
      </c>
      <c r="AP113" s="3" t="s">
        <v>1259</v>
      </c>
      <c r="AQ113" s="3" t="s">
        <v>1259</v>
      </c>
      <c r="AR113" s="3" t="s">
        <v>1259</v>
      </c>
      <c r="AS113" s="3" t="s">
        <v>1259</v>
      </c>
      <c r="AT113" s="3" t="s">
        <v>1259</v>
      </c>
      <c r="AU113" s="3" t="s">
        <v>1259</v>
      </c>
      <c r="AV113" s="3" t="s">
        <v>1259</v>
      </c>
      <c r="AW113" s="3" t="s">
        <v>1259</v>
      </c>
      <c r="AX113" s="3" t="s">
        <v>1259</v>
      </c>
      <c r="AY113" s="3" t="s">
        <v>1259</v>
      </c>
      <c r="AZ113" s="3" t="s">
        <v>1259</v>
      </c>
      <c r="BA113" s="3" t="s">
        <v>1259</v>
      </c>
      <c r="BB113" s="3" t="s">
        <v>1259</v>
      </c>
      <c r="BC113" s="3" t="s">
        <v>1259</v>
      </c>
      <c r="BD113" s="3" t="s">
        <v>1259</v>
      </c>
      <c r="BE113" s="3" t="s">
        <v>1259</v>
      </c>
      <c r="BF113" s="3" t="s">
        <v>1259</v>
      </c>
      <c r="BG113" s="3" t="s">
        <v>1259</v>
      </c>
      <c r="BH113" s="3" t="s">
        <v>1259</v>
      </c>
      <c r="BI113" s="119">
        <v>93.863</v>
      </c>
      <c r="BJ113" s="3" t="s">
        <v>1259</v>
      </c>
      <c r="BK113" s="3" t="s">
        <v>1259</v>
      </c>
      <c r="BL113" s="3" t="s">
        <v>1259</v>
      </c>
      <c r="BM113" s="3" t="s">
        <v>1259</v>
      </c>
      <c r="BN113" s="3" t="s">
        <v>1259</v>
      </c>
      <c r="BO113" s="3" t="s">
        <v>1259</v>
      </c>
      <c r="BP113" s="3" t="s">
        <v>1259</v>
      </c>
      <c r="BQ113" s="3" t="s">
        <v>1259</v>
      </c>
      <c r="BR113" s="3" t="s">
        <v>1259</v>
      </c>
      <c r="BS113" s="3" t="s">
        <v>1259</v>
      </c>
      <c r="BT113" s="3" t="s">
        <v>1259</v>
      </c>
      <c r="BU113" s="3" t="s">
        <v>1259</v>
      </c>
      <c r="BV113" s="3" t="s">
        <v>1259</v>
      </c>
      <c r="BW113" s="3" t="s">
        <v>1259</v>
      </c>
      <c r="BX113" s="3" t="s">
        <v>1259</v>
      </c>
      <c r="BY113" s="3" t="s">
        <v>1259</v>
      </c>
      <c r="BZ113" s="3" t="s">
        <v>1259</v>
      </c>
      <c r="CA113" s="3" t="s">
        <v>1259</v>
      </c>
      <c r="CB113" s="3" t="s">
        <v>1259</v>
      </c>
      <c r="CC113" s="3" t="s">
        <v>1259</v>
      </c>
      <c r="CD113" s="3" t="s">
        <v>1259</v>
      </c>
      <c r="CE113" s="3" t="s">
        <v>1259</v>
      </c>
      <c r="CF113" s="3" t="s">
        <v>1259</v>
      </c>
      <c r="CG113" s="3" t="s">
        <v>1259</v>
      </c>
      <c r="CH113" s="3" t="s">
        <v>1259</v>
      </c>
      <c r="CI113" s="3" t="s">
        <v>1259</v>
      </c>
      <c r="CJ113" s="3" t="s">
        <v>1259</v>
      </c>
      <c r="CK113" s="3" t="s">
        <v>1259</v>
      </c>
      <c r="CL113" s="3" t="s">
        <v>1259</v>
      </c>
      <c r="CM113" s="3" t="s">
        <v>1259</v>
      </c>
      <c r="CN113" s="3" t="s">
        <v>1259</v>
      </c>
      <c r="CO113" s="3" t="s">
        <v>1259</v>
      </c>
      <c r="CP113" s="3" t="s">
        <v>1259</v>
      </c>
      <c r="CQ113" s="3" t="s">
        <v>1259</v>
      </c>
      <c r="CR113" s="3" t="s">
        <v>1259</v>
      </c>
      <c r="CS113" s="3" t="s">
        <v>1259</v>
      </c>
      <c r="CT113" s="3" t="s">
        <v>1259</v>
      </c>
      <c r="CU113" s="3" t="s">
        <v>1259</v>
      </c>
      <c r="CV113" s="3" t="s">
        <v>1259</v>
      </c>
      <c r="CW113" s="3" t="s">
        <v>1259</v>
      </c>
      <c r="CX113" s="3" t="s">
        <v>1259</v>
      </c>
      <c r="CY113" s="3" t="s">
        <v>1259</v>
      </c>
      <c r="CZ113" s="3" t="s">
        <v>1259</v>
      </c>
      <c r="DA113" s="3" t="s">
        <v>1259</v>
      </c>
      <c r="DB113" s="3" t="s">
        <v>1259</v>
      </c>
      <c r="DC113" s="3" t="s">
        <v>1259</v>
      </c>
      <c r="DD113" s="3" t="s">
        <v>1259</v>
      </c>
      <c r="DE113" s="3" t="s">
        <v>1259</v>
      </c>
      <c r="DF113" s="3" t="s">
        <v>1259</v>
      </c>
      <c r="DG113" s="3" t="s">
        <v>1259</v>
      </c>
      <c r="DH113" s="3" t="s">
        <v>1259</v>
      </c>
      <c r="DI113" s="3" t="s">
        <v>1259</v>
      </c>
      <c r="DJ113" s="3" t="s">
        <v>1259</v>
      </c>
      <c r="DK113" s="3" t="s">
        <v>1259</v>
      </c>
      <c r="DL113" s="3" t="s">
        <v>1259</v>
      </c>
      <c r="DM113" s="3" t="s">
        <v>1259</v>
      </c>
      <c r="DN113" s="3" t="s">
        <v>1259</v>
      </c>
      <c r="DO113" s="3" t="s">
        <v>1259</v>
      </c>
      <c r="DP113" s="3" t="s">
        <v>1259</v>
      </c>
      <c r="DQ113" s="3" t="s">
        <v>1259</v>
      </c>
      <c r="DR113" s="3" t="s">
        <v>1259</v>
      </c>
      <c r="DS113" s="3" t="s">
        <v>1259</v>
      </c>
      <c r="DT113" s="3" t="s">
        <v>1259</v>
      </c>
      <c r="DU113" s="183">
        <v>21.7</v>
      </c>
      <c r="DV113" s="3" t="s">
        <v>1259</v>
      </c>
      <c r="DW113" s="3" t="s">
        <v>1259</v>
      </c>
      <c r="DX113" s="3" t="s">
        <v>1259</v>
      </c>
      <c r="DY113" s="3" t="s">
        <v>1259</v>
      </c>
      <c r="DZ113" s="3" t="s">
        <v>1259</v>
      </c>
      <c r="EA113" s="3" t="s">
        <v>1259</v>
      </c>
      <c r="EB113" s="3" t="s">
        <v>1259</v>
      </c>
      <c r="EC113" s="3" t="s">
        <v>1259</v>
      </c>
      <c r="ED113" s="3" t="s">
        <v>1259</v>
      </c>
      <c r="EE113" s="3" t="s">
        <v>1259</v>
      </c>
      <c r="EF113" s="3" t="s">
        <v>1259</v>
      </c>
      <c r="EG113" s="3" t="s">
        <v>1259</v>
      </c>
      <c r="EH113" s="3" t="s">
        <v>1259</v>
      </c>
      <c r="EI113" s="3" t="s">
        <v>1259</v>
      </c>
      <c r="EJ113" s="3" t="s">
        <v>1259</v>
      </c>
      <c r="EK113" s="3" t="s">
        <v>1259</v>
      </c>
      <c r="EL113" s="3" t="s">
        <v>1259</v>
      </c>
      <c r="EM113" s="3" t="s">
        <v>1259</v>
      </c>
      <c r="EN113" s="3" t="s">
        <v>1259</v>
      </c>
      <c r="EO113" s="3" t="s">
        <v>1259</v>
      </c>
      <c r="EP113" s="3" t="s">
        <v>1259</v>
      </c>
      <c r="EQ113" s="3" t="s">
        <v>1259</v>
      </c>
      <c r="ER113" s="3" t="s">
        <v>1259</v>
      </c>
      <c r="ES113" s="3" t="s">
        <v>1259</v>
      </c>
      <c r="ET113" s="3" t="s">
        <v>1259</v>
      </c>
      <c r="EU113" s="3" t="s">
        <v>1259</v>
      </c>
      <c r="EV113" s="3" t="s">
        <v>1259</v>
      </c>
      <c r="EW113" s="3" t="s">
        <v>1259</v>
      </c>
      <c r="EX113" s="3" t="s">
        <v>1259</v>
      </c>
      <c r="EY113" s="3" t="s">
        <v>1259</v>
      </c>
      <c r="EZ113" s="3" t="s">
        <v>1259</v>
      </c>
      <c r="FA113" s="3" t="s">
        <v>1259</v>
      </c>
      <c r="FB113" s="3" t="s">
        <v>1259</v>
      </c>
      <c r="FC113" s="3" t="s">
        <v>1259</v>
      </c>
      <c r="FD113" s="3" t="s">
        <v>1259</v>
      </c>
      <c r="FE113" s="3" t="s">
        <v>1259</v>
      </c>
      <c r="FF113" s="3" t="s">
        <v>1259</v>
      </c>
      <c r="FG113" s="3" t="s">
        <v>1259</v>
      </c>
      <c r="FH113" s="3" t="s">
        <v>1259</v>
      </c>
      <c r="FI113" s="3" t="s">
        <v>1259</v>
      </c>
      <c r="FJ113" s="3" t="s">
        <v>1259</v>
      </c>
      <c r="FK113" s="3" t="s">
        <v>1259</v>
      </c>
      <c r="FL113" s="3" t="s">
        <v>1259</v>
      </c>
      <c r="FM113" s="3" t="s">
        <v>1259</v>
      </c>
      <c r="FN113" s="3" t="s">
        <v>1259</v>
      </c>
      <c r="FO113" s="3" t="s">
        <v>1259</v>
      </c>
      <c r="FP113" s="3" t="s">
        <v>1259</v>
      </c>
      <c r="FQ113" s="3" t="s">
        <v>1259</v>
      </c>
      <c r="FR113" s="3" t="s">
        <v>1259</v>
      </c>
      <c r="FS113" s="3" t="s">
        <v>1259</v>
      </c>
      <c r="FT113" s="3" t="s">
        <v>1259</v>
      </c>
      <c r="FU113" s="3" t="s">
        <v>1259</v>
      </c>
      <c r="FV113" s="3" t="s">
        <v>1259</v>
      </c>
      <c r="FW113" s="3" t="s">
        <v>1259</v>
      </c>
      <c r="FX113" s="238">
        <v>198.6</v>
      </c>
      <c r="FY113" s="3" t="s">
        <v>1259</v>
      </c>
      <c r="FZ113" s="3" t="s">
        <v>1259</v>
      </c>
      <c r="GA113" s="3" t="s">
        <v>1259</v>
      </c>
      <c r="GB113" s="3" t="s">
        <v>1259</v>
      </c>
      <c r="GC113" s="3" t="s">
        <v>1259</v>
      </c>
      <c r="GD113" s="3" t="s">
        <v>1259</v>
      </c>
      <c r="GE113" s="3" t="s">
        <v>1259</v>
      </c>
      <c r="GF113" s="3" t="s">
        <v>1259</v>
      </c>
      <c r="GG113" s="3" t="s">
        <v>1259</v>
      </c>
      <c r="GH113" s="3" t="s">
        <v>1259</v>
      </c>
      <c r="GI113" s="3" t="s">
        <v>1259</v>
      </c>
      <c r="GJ113" s="3" t="s">
        <v>1259</v>
      </c>
      <c r="GK113" s="3" t="s">
        <v>1259</v>
      </c>
      <c r="GL113" s="3" t="s">
        <v>1259</v>
      </c>
      <c r="GM113" s="3" t="s">
        <v>1259</v>
      </c>
      <c r="GN113" s="3" t="s">
        <v>1259</v>
      </c>
      <c r="GO113" s="3" t="s">
        <v>1259</v>
      </c>
      <c r="GP113" s="3" t="s">
        <v>1259</v>
      </c>
      <c r="GQ113" s="3" t="s">
        <v>1259</v>
      </c>
      <c r="GR113" s="3" t="s">
        <v>1259</v>
      </c>
      <c r="GS113" s="3" t="s">
        <v>1259</v>
      </c>
      <c r="GT113" s="3" t="s">
        <v>1259</v>
      </c>
      <c r="GU113" s="3" t="s">
        <v>1259</v>
      </c>
      <c r="GV113" s="3" t="s">
        <v>1259</v>
      </c>
      <c r="GW113" s="3" t="s">
        <v>1259</v>
      </c>
      <c r="GX113" s="3" t="s">
        <v>1259</v>
      </c>
      <c r="GY113" s="3" t="s">
        <v>1259</v>
      </c>
      <c r="GZ113" s="3" t="s">
        <v>1259</v>
      </c>
      <c r="HA113" s="3" t="s">
        <v>1259</v>
      </c>
      <c r="HB113" s="3" t="s">
        <v>1259</v>
      </c>
      <c r="HC113" s="3" t="s">
        <v>1259</v>
      </c>
      <c r="HD113" s="3" t="s">
        <v>1259</v>
      </c>
      <c r="HE113" s="3" t="s">
        <v>1259</v>
      </c>
      <c r="HF113" s="3" t="s">
        <v>1259</v>
      </c>
      <c r="HG113" s="3" t="s">
        <v>1259</v>
      </c>
      <c r="HH113" s="3" t="s">
        <v>1259</v>
      </c>
      <c r="HI113" s="3" t="s">
        <v>1259</v>
      </c>
      <c r="HJ113" s="3" t="s">
        <v>1259</v>
      </c>
      <c r="HK113" s="3" t="s">
        <v>1259</v>
      </c>
      <c r="HL113" s="3" t="s">
        <v>1259</v>
      </c>
      <c r="HM113" s="3" t="s">
        <v>1259</v>
      </c>
      <c r="HN113" s="3" t="s">
        <v>1259</v>
      </c>
      <c r="HO113" s="281">
        <v>45.51</v>
      </c>
      <c r="HP113" s="282">
        <v>111.9</v>
      </c>
      <c r="HQ113" s="283">
        <v>43.4</v>
      </c>
      <c r="HR113" s="284">
        <v>26.726500000000001</v>
      </c>
      <c r="HS113" s="3" t="s">
        <v>1259</v>
      </c>
    </row>
    <row r="114" spans="1:227" x14ac:dyDescent="0.25">
      <c r="A114" s="4">
        <v>30224</v>
      </c>
      <c r="B114" s="3" t="s">
        <v>1259</v>
      </c>
      <c r="C114" s="3" t="s">
        <v>1259</v>
      </c>
      <c r="D114" s="3" t="s">
        <v>1259</v>
      </c>
      <c r="E114" s="3" t="s">
        <v>1259</v>
      </c>
      <c r="F114" s="3" t="s">
        <v>1259</v>
      </c>
      <c r="G114" s="3" t="s">
        <v>1259</v>
      </c>
      <c r="H114" s="3" t="s">
        <v>1259</v>
      </c>
      <c r="I114" s="3" t="s">
        <v>1259</v>
      </c>
      <c r="J114" s="3" t="s">
        <v>1259</v>
      </c>
      <c r="K114" s="3" t="s">
        <v>1259</v>
      </c>
      <c r="L114" s="3" t="s">
        <v>1259</v>
      </c>
      <c r="M114" s="3" t="s">
        <v>1259</v>
      </c>
      <c r="N114" s="3" t="s">
        <v>1259</v>
      </c>
      <c r="O114" s="3" t="s">
        <v>1259</v>
      </c>
      <c r="P114" s="3" t="s">
        <v>1259</v>
      </c>
      <c r="Q114" s="3" t="s">
        <v>1259</v>
      </c>
      <c r="R114" s="3" t="s">
        <v>1259</v>
      </c>
      <c r="S114" s="3" t="s">
        <v>1259</v>
      </c>
      <c r="T114" s="3" t="s">
        <v>1259</v>
      </c>
      <c r="U114" s="3" t="s">
        <v>1259</v>
      </c>
      <c r="V114" s="80">
        <v>27.84</v>
      </c>
      <c r="W114" s="3" t="s">
        <v>1259</v>
      </c>
      <c r="X114" s="3" t="s">
        <v>1259</v>
      </c>
      <c r="Y114" s="83">
        <v>28.16</v>
      </c>
      <c r="Z114" s="84">
        <v>31.5</v>
      </c>
      <c r="AA114" s="85">
        <v>26.28</v>
      </c>
      <c r="AB114" s="86">
        <v>26.29</v>
      </c>
      <c r="AC114" s="87">
        <v>19</v>
      </c>
      <c r="AD114" s="3" t="s">
        <v>1259</v>
      </c>
      <c r="AE114" s="89">
        <v>214.47</v>
      </c>
      <c r="AF114" s="90">
        <v>189.63</v>
      </c>
      <c r="AG114" s="91">
        <v>176.73</v>
      </c>
      <c r="AH114" s="92">
        <v>143.30000000000001</v>
      </c>
      <c r="AI114" s="93">
        <v>223.5</v>
      </c>
      <c r="AJ114" s="3" t="s">
        <v>1259</v>
      </c>
      <c r="AK114" s="3" t="s">
        <v>1259</v>
      </c>
      <c r="AL114" s="3" t="s">
        <v>1259</v>
      </c>
      <c r="AM114" s="3" t="s">
        <v>1259</v>
      </c>
      <c r="AN114" s="3" t="s">
        <v>1259</v>
      </c>
      <c r="AO114" s="3" t="s">
        <v>1259</v>
      </c>
      <c r="AP114" s="3" t="s">
        <v>1259</v>
      </c>
      <c r="AQ114" s="3" t="s">
        <v>1259</v>
      </c>
      <c r="AR114" s="3" t="s">
        <v>1259</v>
      </c>
      <c r="AS114" s="3" t="s">
        <v>1259</v>
      </c>
      <c r="AT114" s="3" t="s">
        <v>1259</v>
      </c>
      <c r="AU114" s="3" t="s">
        <v>1259</v>
      </c>
      <c r="AV114" s="3" t="s">
        <v>1259</v>
      </c>
      <c r="AW114" s="3" t="s">
        <v>1259</v>
      </c>
      <c r="AX114" s="3" t="s">
        <v>1259</v>
      </c>
      <c r="AY114" s="3" t="s">
        <v>1259</v>
      </c>
      <c r="AZ114" s="3" t="s">
        <v>1259</v>
      </c>
      <c r="BA114" s="3" t="s">
        <v>1259</v>
      </c>
      <c r="BB114" s="3" t="s">
        <v>1259</v>
      </c>
      <c r="BC114" s="3" t="s">
        <v>1259</v>
      </c>
      <c r="BD114" s="3" t="s">
        <v>1259</v>
      </c>
      <c r="BE114" s="3" t="s">
        <v>1259</v>
      </c>
      <c r="BF114" s="3" t="s">
        <v>1259</v>
      </c>
      <c r="BG114" s="3" t="s">
        <v>1259</v>
      </c>
      <c r="BH114" s="3" t="s">
        <v>1259</v>
      </c>
      <c r="BI114" s="119">
        <v>91.701999999999998</v>
      </c>
      <c r="BJ114" s="3" t="s">
        <v>1259</v>
      </c>
      <c r="BK114" s="3" t="s">
        <v>1259</v>
      </c>
      <c r="BL114" s="3" t="s">
        <v>1259</v>
      </c>
      <c r="BM114" s="3" t="s">
        <v>1259</v>
      </c>
      <c r="BN114" s="3" t="s">
        <v>1259</v>
      </c>
      <c r="BO114" s="3" t="s">
        <v>1259</v>
      </c>
      <c r="BP114" s="3" t="s">
        <v>1259</v>
      </c>
      <c r="BQ114" s="3" t="s">
        <v>1259</v>
      </c>
      <c r="BR114" s="3" t="s">
        <v>1259</v>
      </c>
      <c r="BS114" s="3" t="s">
        <v>1259</v>
      </c>
      <c r="BT114" s="3" t="s">
        <v>1259</v>
      </c>
      <c r="BU114" s="3" t="s">
        <v>1259</v>
      </c>
      <c r="BV114" s="3" t="s">
        <v>1259</v>
      </c>
      <c r="BW114" s="3" t="s">
        <v>1259</v>
      </c>
      <c r="BX114" s="3" t="s">
        <v>1259</v>
      </c>
      <c r="BY114" s="3" t="s">
        <v>1259</v>
      </c>
      <c r="BZ114" s="3" t="s">
        <v>1259</v>
      </c>
      <c r="CA114" s="3" t="s">
        <v>1259</v>
      </c>
      <c r="CB114" s="3" t="s">
        <v>1259</v>
      </c>
      <c r="CC114" s="3" t="s">
        <v>1259</v>
      </c>
      <c r="CD114" s="3" t="s">
        <v>1259</v>
      </c>
      <c r="CE114" s="3" t="s">
        <v>1259</v>
      </c>
      <c r="CF114" s="3" t="s">
        <v>1259</v>
      </c>
      <c r="CG114" s="3" t="s">
        <v>1259</v>
      </c>
      <c r="CH114" s="3" t="s">
        <v>1259</v>
      </c>
      <c r="CI114" s="3" t="s">
        <v>1259</v>
      </c>
      <c r="CJ114" s="3" t="s">
        <v>1259</v>
      </c>
      <c r="CK114" s="3" t="s">
        <v>1259</v>
      </c>
      <c r="CL114" s="3" t="s">
        <v>1259</v>
      </c>
      <c r="CM114" s="3" t="s">
        <v>1259</v>
      </c>
      <c r="CN114" s="3" t="s">
        <v>1259</v>
      </c>
      <c r="CO114" s="3" t="s">
        <v>1259</v>
      </c>
      <c r="CP114" s="3" t="s">
        <v>1259</v>
      </c>
      <c r="CQ114" s="3" t="s">
        <v>1259</v>
      </c>
      <c r="CR114" s="3" t="s">
        <v>1259</v>
      </c>
      <c r="CS114" s="3" t="s">
        <v>1259</v>
      </c>
      <c r="CT114" s="3" t="s">
        <v>1259</v>
      </c>
      <c r="CU114" s="3" t="s">
        <v>1259</v>
      </c>
      <c r="CV114" s="3" t="s">
        <v>1259</v>
      </c>
      <c r="CW114" s="3" t="s">
        <v>1259</v>
      </c>
      <c r="CX114" s="3" t="s">
        <v>1259</v>
      </c>
      <c r="CY114" s="3" t="s">
        <v>1259</v>
      </c>
      <c r="CZ114" s="3" t="s">
        <v>1259</v>
      </c>
      <c r="DA114" s="3" t="s">
        <v>1259</v>
      </c>
      <c r="DB114" s="3" t="s">
        <v>1259</v>
      </c>
      <c r="DC114" s="3" t="s">
        <v>1259</v>
      </c>
      <c r="DD114" s="3" t="s">
        <v>1259</v>
      </c>
      <c r="DE114" s="3" t="s">
        <v>1259</v>
      </c>
      <c r="DF114" s="3" t="s">
        <v>1259</v>
      </c>
      <c r="DG114" s="3" t="s">
        <v>1259</v>
      </c>
      <c r="DH114" s="3" t="s">
        <v>1259</v>
      </c>
      <c r="DI114" s="3" t="s">
        <v>1259</v>
      </c>
      <c r="DJ114" s="3" t="s">
        <v>1259</v>
      </c>
      <c r="DK114" s="3" t="s">
        <v>1259</v>
      </c>
      <c r="DL114" s="3" t="s">
        <v>1259</v>
      </c>
      <c r="DM114" s="3" t="s">
        <v>1259</v>
      </c>
      <c r="DN114" s="3" t="s">
        <v>1259</v>
      </c>
      <c r="DO114" s="3" t="s">
        <v>1259</v>
      </c>
      <c r="DP114" s="3" t="s">
        <v>1259</v>
      </c>
      <c r="DQ114" s="3" t="s">
        <v>1259</v>
      </c>
      <c r="DR114" s="3" t="s">
        <v>1259</v>
      </c>
      <c r="DS114" s="3" t="s">
        <v>1259</v>
      </c>
      <c r="DT114" s="3" t="s">
        <v>1259</v>
      </c>
      <c r="DU114" s="183">
        <v>20.6</v>
      </c>
      <c r="DV114" s="3" t="s">
        <v>1259</v>
      </c>
      <c r="DW114" s="3" t="s">
        <v>1259</v>
      </c>
      <c r="DX114" s="3" t="s">
        <v>1259</v>
      </c>
      <c r="DY114" s="3" t="s">
        <v>1259</v>
      </c>
      <c r="DZ114" s="3" t="s">
        <v>1259</v>
      </c>
      <c r="EA114" s="3" t="s">
        <v>1259</v>
      </c>
      <c r="EB114" s="3" t="s">
        <v>1259</v>
      </c>
      <c r="EC114" s="3" t="s">
        <v>1259</v>
      </c>
      <c r="ED114" s="3" t="s">
        <v>1259</v>
      </c>
      <c r="EE114" s="3" t="s">
        <v>1259</v>
      </c>
      <c r="EF114" s="3" t="s">
        <v>1259</v>
      </c>
      <c r="EG114" s="3" t="s">
        <v>1259</v>
      </c>
      <c r="EH114" s="3" t="s">
        <v>1259</v>
      </c>
      <c r="EI114" s="3" t="s">
        <v>1259</v>
      </c>
      <c r="EJ114" s="3" t="s">
        <v>1259</v>
      </c>
      <c r="EK114" s="3" t="s">
        <v>1259</v>
      </c>
      <c r="EL114" s="3" t="s">
        <v>1259</v>
      </c>
      <c r="EM114" s="3" t="s">
        <v>1259</v>
      </c>
      <c r="EN114" s="3" t="s">
        <v>1259</v>
      </c>
      <c r="EO114" s="3" t="s">
        <v>1259</v>
      </c>
      <c r="EP114" s="204">
        <v>74.7</v>
      </c>
      <c r="EQ114" s="205">
        <v>101.2</v>
      </c>
      <c r="ER114" s="206">
        <v>76.599999999999994</v>
      </c>
      <c r="ES114" s="207">
        <v>99.7</v>
      </c>
      <c r="ET114" s="3" t="s">
        <v>1259</v>
      </c>
      <c r="EU114" s="3" t="s">
        <v>1259</v>
      </c>
      <c r="EV114" s="3" t="s">
        <v>1259</v>
      </c>
      <c r="EW114" s="3" t="s">
        <v>1259</v>
      </c>
      <c r="EX114" s="3" t="s">
        <v>1259</v>
      </c>
      <c r="EY114" s="3" t="s">
        <v>1259</v>
      </c>
      <c r="EZ114" s="3" t="s">
        <v>1259</v>
      </c>
      <c r="FA114" s="3" t="s">
        <v>1259</v>
      </c>
      <c r="FB114" s="3" t="s">
        <v>1259</v>
      </c>
      <c r="FC114" s="3" t="s">
        <v>1259</v>
      </c>
      <c r="FD114" s="3" t="s">
        <v>1259</v>
      </c>
      <c r="FE114" s="3" t="s">
        <v>1259</v>
      </c>
      <c r="FF114" s="3" t="s">
        <v>1259</v>
      </c>
      <c r="FG114" s="3" t="s">
        <v>1259</v>
      </c>
      <c r="FH114" s="3" t="s">
        <v>1259</v>
      </c>
      <c r="FI114" s="3" t="s">
        <v>1259</v>
      </c>
      <c r="FJ114" s="3" t="s">
        <v>1259</v>
      </c>
      <c r="FK114" s="3" t="s">
        <v>1259</v>
      </c>
      <c r="FL114" s="3" t="s">
        <v>1259</v>
      </c>
      <c r="FM114" s="3" t="s">
        <v>1259</v>
      </c>
      <c r="FN114" s="3" t="s">
        <v>1259</v>
      </c>
      <c r="FO114" s="3" t="s">
        <v>1259</v>
      </c>
      <c r="FP114" s="3" t="s">
        <v>1259</v>
      </c>
      <c r="FQ114" s="3" t="s">
        <v>1259</v>
      </c>
      <c r="FR114" s="3" t="s">
        <v>1259</v>
      </c>
      <c r="FS114" s="3" t="s">
        <v>1259</v>
      </c>
      <c r="FT114" s="3" t="s">
        <v>1259</v>
      </c>
      <c r="FU114" s="3" t="s">
        <v>1259</v>
      </c>
      <c r="FV114" s="3" t="s">
        <v>1259</v>
      </c>
      <c r="FW114" s="3" t="s">
        <v>1259</v>
      </c>
      <c r="FX114" s="238">
        <v>203.1</v>
      </c>
      <c r="FY114" s="3" t="s">
        <v>1259</v>
      </c>
      <c r="FZ114" s="3" t="s">
        <v>1259</v>
      </c>
      <c r="GA114" s="3" t="s">
        <v>1259</v>
      </c>
      <c r="GB114" s="3" t="s">
        <v>1259</v>
      </c>
      <c r="GC114" s="3" t="s">
        <v>1259</v>
      </c>
      <c r="GD114" s="3" t="s">
        <v>1259</v>
      </c>
      <c r="GE114" s="3" t="s">
        <v>1259</v>
      </c>
      <c r="GF114" s="3" t="s">
        <v>1259</v>
      </c>
      <c r="GG114" s="3" t="s">
        <v>1259</v>
      </c>
      <c r="GH114" s="3" t="s">
        <v>1259</v>
      </c>
      <c r="GI114" s="3" t="s">
        <v>1259</v>
      </c>
      <c r="GJ114" s="3" t="s">
        <v>1259</v>
      </c>
      <c r="GK114" s="3" t="s">
        <v>1259</v>
      </c>
      <c r="GL114" s="3" t="s">
        <v>1259</v>
      </c>
      <c r="GM114" s="3" t="s">
        <v>1259</v>
      </c>
      <c r="GN114" s="3" t="s">
        <v>1259</v>
      </c>
      <c r="GO114" s="3" t="s">
        <v>1259</v>
      </c>
      <c r="GP114" s="3" t="s">
        <v>1259</v>
      </c>
      <c r="GQ114" s="3" t="s">
        <v>1259</v>
      </c>
      <c r="GR114" s="3" t="s">
        <v>1259</v>
      </c>
      <c r="GS114" s="3" t="s">
        <v>1259</v>
      </c>
      <c r="GT114" s="3" t="s">
        <v>1259</v>
      </c>
      <c r="GU114" s="3" t="s">
        <v>1259</v>
      </c>
      <c r="GV114" s="3" t="s">
        <v>1259</v>
      </c>
      <c r="GW114" s="3" t="s">
        <v>1259</v>
      </c>
      <c r="GX114" s="3" t="s">
        <v>1259</v>
      </c>
      <c r="GY114" s="3" t="s">
        <v>1259</v>
      </c>
      <c r="GZ114" s="3" t="s">
        <v>1259</v>
      </c>
      <c r="HA114" s="3" t="s">
        <v>1259</v>
      </c>
      <c r="HB114" s="3" t="s">
        <v>1259</v>
      </c>
      <c r="HC114" s="3" t="s">
        <v>1259</v>
      </c>
      <c r="HD114" s="3" t="s">
        <v>1259</v>
      </c>
      <c r="HE114" s="3" t="s">
        <v>1259</v>
      </c>
      <c r="HF114" s="3" t="s">
        <v>1259</v>
      </c>
      <c r="HG114" s="3" t="s">
        <v>1259</v>
      </c>
      <c r="HH114" s="3" t="s">
        <v>1259</v>
      </c>
      <c r="HI114" s="3" t="s">
        <v>1259</v>
      </c>
      <c r="HJ114" s="3" t="s">
        <v>1259</v>
      </c>
      <c r="HK114" s="3" t="s">
        <v>1259</v>
      </c>
      <c r="HL114" s="3" t="s">
        <v>1259</v>
      </c>
      <c r="HM114" s="3" t="s">
        <v>1259</v>
      </c>
      <c r="HN114" s="3" t="s">
        <v>1259</v>
      </c>
      <c r="HO114" s="281">
        <v>45.54</v>
      </c>
      <c r="HP114" s="282">
        <v>110.9</v>
      </c>
      <c r="HQ114" s="283">
        <v>43</v>
      </c>
      <c r="HR114" s="284">
        <v>26.982399999999998</v>
      </c>
      <c r="HS114" s="3" t="s">
        <v>1259</v>
      </c>
    </row>
    <row r="115" spans="1:227" x14ac:dyDescent="0.25">
      <c r="A115" s="4">
        <v>30316</v>
      </c>
      <c r="B115" s="3" t="s">
        <v>1259</v>
      </c>
      <c r="C115" s="3" t="s">
        <v>1259</v>
      </c>
      <c r="D115" s="3" t="s">
        <v>1259</v>
      </c>
      <c r="E115" s="3" t="s">
        <v>1259</v>
      </c>
      <c r="F115" s="3" t="s">
        <v>1259</v>
      </c>
      <c r="G115" s="3" t="s">
        <v>1259</v>
      </c>
      <c r="H115" s="3" t="s">
        <v>1259</v>
      </c>
      <c r="I115" s="3" t="s">
        <v>1259</v>
      </c>
      <c r="J115" s="3" t="s">
        <v>1259</v>
      </c>
      <c r="K115" s="3" t="s">
        <v>1259</v>
      </c>
      <c r="L115" s="3" t="s">
        <v>1259</v>
      </c>
      <c r="M115" s="3" t="s">
        <v>1259</v>
      </c>
      <c r="N115" s="3" t="s">
        <v>1259</v>
      </c>
      <c r="O115" s="3" t="s">
        <v>1259</v>
      </c>
      <c r="P115" s="3" t="s">
        <v>1259</v>
      </c>
      <c r="Q115" s="3" t="s">
        <v>1259</v>
      </c>
      <c r="R115" s="3" t="s">
        <v>1259</v>
      </c>
      <c r="S115" s="3" t="s">
        <v>1259</v>
      </c>
      <c r="T115" s="3" t="s">
        <v>1259</v>
      </c>
      <c r="U115" s="3" t="s">
        <v>1259</v>
      </c>
      <c r="V115" s="80">
        <v>27.34</v>
      </c>
      <c r="W115" s="3" t="s">
        <v>1259</v>
      </c>
      <c r="X115" s="3" t="s">
        <v>1259</v>
      </c>
      <c r="Y115" s="83">
        <v>27.38</v>
      </c>
      <c r="Z115" s="84">
        <v>28.98</v>
      </c>
      <c r="AA115" s="85">
        <v>25.77</v>
      </c>
      <c r="AB115" s="86">
        <v>26.89</v>
      </c>
      <c r="AC115" s="87">
        <v>18</v>
      </c>
      <c r="AD115" s="3" t="s">
        <v>1259</v>
      </c>
      <c r="AE115" s="89">
        <v>217.77</v>
      </c>
      <c r="AF115" s="90">
        <v>192.32</v>
      </c>
      <c r="AG115" s="91">
        <v>168.57</v>
      </c>
      <c r="AH115" s="92">
        <v>143.05000000000001</v>
      </c>
      <c r="AI115" s="93">
        <v>228.5</v>
      </c>
      <c r="AJ115" s="3" t="s">
        <v>1259</v>
      </c>
      <c r="AK115" s="3" t="s">
        <v>1259</v>
      </c>
      <c r="AL115" s="3" t="s">
        <v>1259</v>
      </c>
      <c r="AM115" s="3" t="s">
        <v>1259</v>
      </c>
      <c r="AN115" s="3" t="s">
        <v>1259</v>
      </c>
      <c r="AO115" s="3" t="s">
        <v>1259</v>
      </c>
      <c r="AP115" s="3" t="s">
        <v>1259</v>
      </c>
      <c r="AQ115" s="3" t="s">
        <v>1259</v>
      </c>
      <c r="AR115" s="3" t="s">
        <v>1259</v>
      </c>
      <c r="AS115" s="3" t="s">
        <v>1259</v>
      </c>
      <c r="AT115" s="3" t="s">
        <v>1259</v>
      </c>
      <c r="AU115" s="3" t="s">
        <v>1259</v>
      </c>
      <c r="AV115" s="3" t="s">
        <v>1259</v>
      </c>
      <c r="AW115" s="3" t="s">
        <v>1259</v>
      </c>
      <c r="AX115" s="3" t="s">
        <v>1259</v>
      </c>
      <c r="AY115" s="3" t="s">
        <v>1259</v>
      </c>
      <c r="AZ115" s="3" t="s">
        <v>1259</v>
      </c>
      <c r="BA115" s="3" t="s">
        <v>1259</v>
      </c>
      <c r="BB115" s="3" t="s">
        <v>1259</v>
      </c>
      <c r="BC115" s="3" t="s">
        <v>1259</v>
      </c>
      <c r="BD115" s="3" t="s">
        <v>1259</v>
      </c>
      <c r="BE115" s="3" t="s">
        <v>1259</v>
      </c>
      <c r="BF115" s="3" t="s">
        <v>1259</v>
      </c>
      <c r="BG115" s="3" t="s">
        <v>1259</v>
      </c>
      <c r="BH115" s="3" t="s">
        <v>1259</v>
      </c>
      <c r="BI115" s="119">
        <v>93.863</v>
      </c>
      <c r="BJ115" s="3" t="s">
        <v>1259</v>
      </c>
      <c r="BK115" s="3" t="s">
        <v>1259</v>
      </c>
      <c r="BL115" s="3" t="s">
        <v>1259</v>
      </c>
      <c r="BM115" s="3" t="s">
        <v>1259</v>
      </c>
      <c r="BN115" s="3" t="s">
        <v>1259</v>
      </c>
      <c r="BO115" s="3" t="s">
        <v>1259</v>
      </c>
      <c r="BP115" s="3" t="s">
        <v>1259</v>
      </c>
      <c r="BQ115" s="3" t="s">
        <v>1259</v>
      </c>
      <c r="BR115" s="3" t="s">
        <v>1259</v>
      </c>
      <c r="BS115" s="3" t="s">
        <v>1259</v>
      </c>
      <c r="BT115" s="3" t="s">
        <v>1259</v>
      </c>
      <c r="BU115" s="3" t="s">
        <v>1259</v>
      </c>
      <c r="BV115" s="3" t="s">
        <v>1259</v>
      </c>
      <c r="BW115" s="3" t="s">
        <v>1259</v>
      </c>
      <c r="BX115" s="3" t="s">
        <v>1259</v>
      </c>
      <c r="BY115" s="3" t="s">
        <v>1259</v>
      </c>
      <c r="BZ115" s="3" t="s">
        <v>1259</v>
      </c>
      <c r="CA115" s="3" t="s">
        <v>1259</v>
      </c>
      <c r="CB115" s="3" t="s">
        <v>1259</v>
      </c>
      <c r="CC115" s="3" t="s">
        <v>1259</v>
      </c>
      <c r="CD115" s="3" t="s">
        <v>1259</v>
      </c>
      <c r="CE115" s="3" t="s">
        <v>1259</v>
      </c>
      <c r="CF115" s="3" t="s">
        <v>1259</v>
      </c>
      <c r="CG115" s="3" t="s">
        <v>1259</v>
      </c>
      <c r="CH115" s="3" t="s">
        <v>1259</v>
      </c>
      <c r="CI115" s="3" t="s">
        <v>1259</v>
      </c>
      <c r="CJ115" s="3" t="s">
        <v>1259</v>
      </c>
      <c r="CK115" s="3" t="s">
        <v>1259</v>
      </c>
      <c r="CL115" s="3" t="s">
        <v>1259</v>
      </c>
      <c r="CM115" s="3" t="s">
        <v>1259</v>
      </c>
      <c r="CN115" s="3" t="s">
        <v>1259</v>
      </c>
      <c r="CO115" s="3" t="s">
        <v>1259</v>
      </c>
      <c r="CP115" s="3" t="s">
        <v>1259</v>
      </c>
      <c r="CQ115" s="3" t="s">
        <v>1259</v>
      </c>
      <c r="CR115" s="3" t="s">
        <v>1259</v>
      </c>
      <c r="CS115" s="3" t="s">
        <v>1259</v>
      </c>
      <c r="CT115" s="3" t="s">
        <v>1259</v>
      </c>
      <c r="CU115" s="3" t="s">
        <v>1259</v>
      </c>
      <c r="CV115" s="3" t="s">
        <v>1259</v>
      </c>
      <c r="CW115" s="3" t="s">
        <v>1259</v>
      </c>
      <c r="CX115" s="3" t="s">
        <v>1259</v>
      </c>
      <c r="CY115" s="3" t="s">
        <v>1259</v>
      </c>
      <c r="CZ115" s="3" t="s">
        <v>1259</v>
      </c>
      <c r="DA115" s="3" t="s">
        <v>1259</v>
      </c>
      <c r="DB115" s="3" t="s">
        <v>1259</v>
      </c>
      <c r="DC115" s="3" t="s">
        <v>1259</v>
      </c>
      <c r="DD115" s="3" t="s">
        <v>1259</v>
      </c>
      <c r="DE115" s="3" t="s">
        <v>1259</v>
      </c>
      <c r="DF115" s="3" t="s">
        <v>1259</v>
      </c>
      <c r="DG115" s="3" t="s">
        <v>1259</v>
      </c>
      <c r="DH115" s="3" t="s">
        <v>1259</v>
      </c>
      <c r="DI115" s="3" t="s">
        <v>1259</v>
      </c>
      <c r="DJ115" s="3" t="s">
        <v>1259</v>
      </c>
      <c r="DK115" s="3" t="s">
        <v>1259</v>
      </c>
      <c r="DL115" s="3" t="s">
        <v>1259</v>
      </c>
      <c r="DM115" s="3" t="s">
        <v>1259</v>
      </c>
      <c r="DN115" s="3" t="s">
        <v>1259</v>
      </c>
      <c r="DO115" s="3" t="s">
        <v>1259</v>
      </c>
      <c r="DP115" s="3" t="s">
        <v>1259</v>
      </c>
      <c r="DQ115" s="3" t="s">
        <v>1259</v>
      </c>
      <c r="DR115" s="3" t="s">
        <v>1259</v>
      </c>
      <c r="DS115" s="3" t="s">
        <v>1259</v>
      </c>
      <c r="DT115" s="3" t="s">
        <v>1259</v>
      </c>
      <c r="DU115" s="183">
        <v>19.5</v>
      </c>
      <c r="DV115" s="3" t="s">
        <v>1259</v>
      </c>
      <c r="DW115" s="3" t="s">
        <v>1259</v>
      </c>
      <c r="DX115" s="3" t="s">
        <v>1259</v>
      </c>
      <c r="DY115" s="3" t="s">
        <v>1259</v>
      </c>
      <c r="DZ115" s="3" t="s">
        <v>1259</v>
      </c>
      <c r="EA115" s="3" t="s">
        <v>1259</v>
      </c>
      <c r="EB115" s="3" t="s">
        <v>1259</v>
      </c>
      <c r="EC115" s="3" t="s">
        <v>1259</v>
      </c>
      <c r="ED115" s="3" t="s">
        <v>1259</v>
      </c>
      <c r="EE115" s="3" t="s">
        <v>1259</v>
      </c>
      <c r="EF115" s="3" t="s">
        <v>1259</v>
      </c>
      <c r="EG115" s="3" t="s">
        <v>1259</v>
      </c>
      <c r="EH115" s="3" t="s">
        <v>1259</v>
      </c>
      <c r="EI115" s="3" t="s">
        <v>1259</v>
      </c>
      <c r="EJ115" s="3" t="s">
        <v>1259</v>
      </c>
      <c r="EK115" s="3" t="s">
        <v>1259</v>
      </c>
      <c r="EL115" s="3" t="s">
        <v>1259</v>
      </c>
      <c r="EM115" s="3" t="s">
        <v>1259</v>
      </c>
      <c r="EN115" s="3" t="s">
        <v>1259</v>
      </c>
      <c r="EO115" s="3" t="s">
        <v>1259</v>
      </c>
      <c r="EP115" s="3" t="s">
        <v>1259</v>
      </c>
      <c r="EQ115" s="3" t="s">
        <v>1259</v>
      </c>
      <c r="ER115" s="3" t="s">
        <v>1259</v>
      </c>
      <c r="ES115" s="3" t="s">
        <v>1259</v>
      </c>
      <c r="ET115" s="3" t="s">
        <v>1259</v>
      </c>
      <c r="EU115" s="3" t="s">
        <v>1259</v>
      </c>
      <c r="EV115" s="3" t="s">
        <v>1259</v>
      </c>
      <c r="EW115" s="3" t="s">
        <v>1259</v>
      </c>
      <c r="EX115" s="3" t="s">
        <v>1259</v>
      </c>
      <c r="EY115" s="3" t="s">
        <v>1259</v>
      </c>
      <c r="EZ115" s="3" t="s">
        <v>1259</v>
      </c>
      <c r="FA115" s="3" t="s">
        <v>1259</v>
      </c>
      <c r="FB115" s="3" t="s">
        <v>1259</v>
      </c>
      <c r="FC115" s="3" t="s">
        <v>1259</v>
      </c>
      <c r="FD115" s="3" t="s">
        <v>1259</v>
      </c>
      <c r="FE115" s="3" t="s">
        <v>1259</v>
      </c>
      <c r="FF115" s="3" t="s">
        <v>1259</v>
      </c>
      <c r="FG115" s="3" t="s">
        <v>1259</v>
      </c>
      <c r="FH115" s="3" t="s">
        <v>1259</v>
      </c>
      <c r="FI115" s="3" t="s">
        <v>1259</v>
      </c>
      <c r="FJ115" s="3" t="s">
        <v>1259</v>
      </c>
      <c r="FK115" s="3" t="s">
        <v>1259</v>
      </c>
      <c r="FL115" s="3" t="s">
        <v>1259</v>
      </c>
      <c r="FM115" s="3" t="s">
        <v>1259</v>
      </c>
      <c r="FN115" s="3" t="s">
        <v>1259</v>
      </c>
      <c r="FO115" s="3" t="s">
        <v>1259</v>
      </c>
      <c r="FP115" s="3" t="s">
        <v>1259</v>
      </c>
      <c r="FQ115" s="3" t="s">
        <v>1259</v>
      </c>
      <c r="FR115" s="3" t="s">
        <v>1259</v>
      </c>
      <c r="FS115" s="3" t="s">
        <v>1259</v>
      </c>
      <c r="FT115" s="3" t="s">
        <v>1259</v>
      </c>
      <c r="FU115" s="3" t="s">
        <v>1259</v>
      </c>
      <c r="FV115" s="3" t="s">
        <v>1259</v>
      </c>
      <c r="FW115" s="3" t="s">
        <v>1259</v>
      </c>
      <c r="FX115" s="238">
        <v>207.6</v>
      </c>
      <c r="FY115" s="3" t="s">
        <v>1259</v>
      </c>
      <c r="FZ115" s="3" t="s">
        <v>1259</v>
      </c>
      <c r="GA115" s="3" t="s">
        <v>1259</v>
      </c>
      <c r="GB115" s="3" t="s">
        <v>1259</v>
      </c>
      <c r="GC115" s="3" t="s">
        <v>1259</v>
      </c>
      <c r="GD115" s="3" t="s">
        <v>1259</v>
      </c>
      <c r="GE115" s="3" t="s">
        <v>1259</v>
      </c>
      <c r="GF115" s="3" t="s">
        <v>1259</v>
      </c>
      <c r="GG115" s="3" t="s">
        <v>1259</v>
      </c>
      <c r="GH115" s="3" t="s">
        <v>1259</v>
      </c>
      <c r="GI115" s="3" t="s">
        <v>1259</v>
      </c>
      <c r="GJ115" s="3" t="s">
        <v>1259</v>
      </c>
      <c r="GK115" s="3" t="s">
        <v>1259</v>
      </c>
      <c r="GL115" s="3" t="s">
        <v>1259</v>
      </c>
      <c r="GM115" s="3" t="s">
        <v>1259</v>
      </c>
      <c r="GN115" s="3" t="s">
        <v>1259</v>
      </c>
      <c r="GO115" s="3" t="s">
        <v>1259</v>
      </c>
      <c r="GP115" s="3" t="s">
        <v>1259</v>
      </c>
      <c r="GQ115" s="3" t="s">
        <v>1259</v>
      </c>
      <c r="GR115" s="3" t="s">
        <v>1259</v>
      </c>
      <c r="GS115" s="3" t="s">
        <v>1259</v>
      </c>
      <c r="GT115" s="3" t="s">
        <v>1259</v>
      </c>
      <c r="GU115" s="3" t="s">
        <v>1259</v>
      </c>
      <c r="GV115" s="3" t="s">
        <v>1259</v>
      </c>
      <c r="GW115" s="3" t="s">
        <v>1259</v>
      </c>
      <c r="GX115" s="3" t="s">
        <v>1259</v>
      </c>
      <c r="GY115" s="3" t="s">
        <v>1259</v>
      </c>
      <c r="GZ115" s="3" t="s">
        <v>1259</v>
      </c>
      <c r="HA115" s="3" t="s">
        <v>1259</v>
      </c>
      <c r="HB115" s="3" t="s">
        <v>1259</v>
      </c>
      <c r="HC115" s="3" t="s">
        <v>1259</v>
      </c>
      <c r="HD115" s="3" t="s">
        <v>1259</v>
      </c>
      <c r="HE115" s="3" t="s">
        <v>1259</v>
      </c>
      <c r="HF115" s="3" t="s">
        <v>1259</v>
      </c>
      <c r="HG115" s="3" t="s">
        <v>1259</v>
      </c>
      <c r="HH115" s="3" t="s">
        <v>1259</v>
      </c>
      <c r="HI115" s="3" t="s">
        <v>1259</v>
      </c>
      <c r="HJ115" s="3" t="s">
        <v>1259</v>
      </c>
      <c r="HK115" s="3" t="s">
        <v>1259</v>
      </c>
      <c r="HL115" s="3" t="s">
        <v>1259</v>
      </c>
      <c r="HM115" s="3" t="s">
        <v>1259</v>
      </c>
      <c r="HN115" s="3" t="s">
        <v>1259</v>
      </c>
      <c r="HO115" s="281">
        <v>45.73</v>
      </c>
      <c r="HP115" s="282">
        <v>112.3</v>
      </c>
      <c r="HQ115" s="283">
        <v>42.6</v>
      </c>
      <c r="HR115" s="284">
        <v>27.407299999999999</v>
      </c>
      <c r="HS115" s="3" t="s">
        <v>1259</v>
      </c>
    </row>
    <row r="116" spans="1:227" x14ac:dyDescent="0.25">
      <c r="A116" s="4">
        <v>30406</v>
      </c>
      <c r="B116" s="3" t="s">
        <v>1259</v>
      </c>
      <c r="C116" s="3" t="s">
        <v>1259</v>
      </c>
      <c r="D116" s="3" t="s">
        <v>1259</v>
      </c>
      <c r="E116" s="3" t="s">
        <v>1259</v>
      </c>
      <c r="F116" s="3" t="s">
        <v>1259</v>
      </c>
      <c r="G116" s="3" t="s">
        <v>1259</v>
      </c>
      <c r="H116" s="3" t="s">
        <v>1259</v>
      </c>
      <c r="I116" s="3" t="s">
        <v>1259</v>
      </c>
      <c r="J116" s="3" t="s">
        <v>1259</v>
      </c>
      <c r="K116" s="3" t="s">
        <v>1259</v>
      </c>
      <c r="L116" s="3" t="s">
        <v>1259</v>
      </c>
      <c r="M116" s="3" t="s">
        <v>1259</v>
      </c>
      <c r="N116" s="3" t="s">
        <v>1259</v>
      </c>
      <c r="O116" s="3" t="s">
        <v>1259</v>
      </c>
      <c r="P116" s="3" t="s">
        <v>1259</v>
      </c>
      <c r="Q116" s="3" t="s">
        <v>1259</v>
      </c>
      <c r="R116" s="3" t="s">
        <v>1259</v>
      </c>
      <c r="S116" s="3" t="s">
        <v>1259</v>
      </c>
      <c r="T116" s="3" t="s">
        <v>1259</v>
      </c>
      <c r="U116" s="3" t="s">
        <v>1259</v>
      </c>
      <c r="V116" s="80">
        <v>26.46</v>
      </c>
      <c r="W116" s="3" t="s">
        <v>1259</v>
      </c>
      <c r="X116" s="3" t="s">
        <v>1259</v>
      </c>
      <c r="Y116" s="83">
        <v>26.76</v>
      </c>
      <c r="Z116" s="84">
        <v>29.17</v>
      </c>
      <c r="AA116" s="85">
        <v>25.09</v>
      </c>
      <c r="AB116" s="86">
        <v>24.98</v>
      </c>
      <c r="AC116" s="87">
        <v>19</v>
      </c>
      <c r="AD116" s="3" t="s">
        <v>1259</v>
      </c>
      <c r="AE116" s="89">
        <v>219.53</v>
      </c>
      <c r="AF116" s="90">
        <v>191.88</v>
      </c>
      <c r="AG116" s="91">
        <v>173.19</v>
      </c>
      <c r="AH116" s="92">
        <v>179.27</v>
      </c>
      <c r="AI116" s="93">
        <v>229</v>
      </c>
      <c r="AJ116" s="3" t="s">
        <v>1259</v>
      </c>
      <c r="AK116" s="3" t="s">
        <v>1259</v>
      </c>
      <c r="AL116" s="3" t="s">
        <v>1259</v>
      </c>
      <c r="AM116" s="3" t="s">
        <v>1259</v>
      </c>
      <c r="AN116" s="3" t="s">
        <v>1259</v>
      </c>
      <c r="AO116" s="3" t="s">
        <v>1259</v>
      </c>
      <c r="AP116" s="3" t="s">
        <v>1259</v>
      </c>
      <c r="AQ116" s="3" t="s">
        <v>1259</v>
      </c>
      <c r="AR116" s="3" t="s">
        <v>1259</v>
      </c>
      <c r="AS116" s="3" t="s">
        <v>1259</v>
      </c>
      <c r="AT116" s="3" t="s">
        <v>1259</v>
      </c>
      <c r="AU116" s="3" t="s">
        <v>1259</v>
      </c>
      <c r="AV116" s="3" t="s">
        <v>1259</v>
      </c>
      <c r="AW116" s="3" t="s">
        <v>1259</v>
      </c>
      <c r="AX116" s="3" t="s">
        <v>1259</v>
      </c>
      <c r="AY116" s="3" t="s">
        <v>1259</v>
      </c>
      <c r="AZ116" s="3" t="s">
        <v>1259</v>
      </c>
      <c r="BA116" s="3" t="s">
        <v>1259</v>
      </c>
      <c r="BB116" s="3" t="s">
        <v>1259</v>
      </c>
      <c r="BC116" s="3" t="s">
        <v>1259</v>
      </c>
      <c r="BD116" s="3" t="s">
        <v>1259</v>
      </c>
      <c r="BE116" s="3" t="s">
        <v>1259</v>
      </c>
      <c r="BF116" s="3" t="s">
        <v>1259</v>
      </c>
      <c r="BG116" s="3" t="s">
        <v>1259</v>
      </c>
      <c r="BH116" s="3" t="s">
        <v>1259</v>
      </c>
      <c r="BI116" s="119">
        <v>101.89100000000001</v>
      </c>
      <c r="BJ116" s="3" t="s">
        <v>1259</v>
      </c>
      <c r="BK116" s="3" t="s">
        <v>1259</v>
      </c>
      <c r="BL116" s="3" t="s">
        <v>1259</v>
      </c>
      <c r="BM116" s="3" t="s">
        <v>1259</v>
      </c>
      <c r="BN116" s="3" t="s">
        <v>1259</v>
      </c>
      <c r="BO116" s="3" t="s">
        <v>1259</v>
      </c>
      <c r="BP116" s="3" t="s">
        <v>1259</v>
      </c>
      <c r="BQ116" s="3" t="s">
        <v>1259</v>
      </c>
      <c r="BR116" s="3" t="s">
        <v>1259</v>
      </c>
      <c r="BS116" s="3" t="s">
        <v>1259</v>
      </c>
      <c r="BT116" s="3" t="s">
        <v>1259</v>
      </c>
      <c r="BU116" s="3" t="s">
        <v>1259</v>
      </c>
      <c r="BV116" s="3" t="s">
        <v>1259</v>
      </c>
      <c r="BW116" s="3" t="s">
        <v>1259</v>
      </c>
      <c r="BX116" s="3" t="s">
        <v>1259</v>
      </c>
      <c r="BY116" s="3" t="s">
        <v>1259</v>
      </c>
      <c r="BZ116" s="3" t="s">
        <v>1259</v>
      </c>
      <c r="CA116" s="3" t="s">
        <v>1259</v>
      </c>
      <c r="CB116" s="3" t="s">
        <v>1259</v>
      </c>
      <c r="CC116" s="3" t="s">
        <v>1259</v>
      </c>
      <c r="CD116" s="3" t="s">
        <v>1259</v>
      </c>
      <c r="CE116" s="3" t="s">
        <v>1259</v>
      </c>
      <c r="CF116" s="3" t="s">
        <v>1259</v>
      </c>
      <c r="CG116" s="3" t="s">
        <v>1259</v>
      </c>
      <c r="CH116" s="3" t="s">
        <v>1259</v>
      </c>
      <c r="CI116" s="3" t="s">
        <v>1259</v>
      </c>
      <c r="CJ116" s="3" t="s">
        <v>1259</v>
      </c>
      <c r="CK116" s="3" t="s">
        <v>1259</v>
      </c>
      <c r="CL116" s="3" t="s">
        <v>1259</v>
      </c>
      <c r="CM116" s="3" t="s">
        <v>1259</v>
      </c>
      <c r="CN116" s="3" t="s">
        <v>1259</v>
      </c>
      <c r="CO116" s="3" t="s">
        <v>1259</v>
      </c>
      <c r="CP116" s="3" t="s">
        <v>1259</v>
      </c>
      <c r="CQ116" s="3" t="s">
        <v>1259</v>
      </c>
      <c r="CR116" s="3" t="s">
        <v>1259</v>
      </c>
      <c r="CS116" s="3" t="s">
        <v>1259</v>
      </c>
      <c r="CT116" s="3" t="s">
        <v>1259</v>
      </c>
      <c r="CU116" s="3" t="s">
        <v>1259</v>
      </c>
      <c r="CV116" s="3" t="s">
        <v>1259</v>
      </c>
      <c r="CW116" s="3" t="s">
        <v>1259</v>
      </c>
      <c r="CX116" s="3" t="s">
        <v>1259</v>
      </c>
      <c r="CY116" s="3" t="s">
        <v>1259</v>
      </c>
      <c r="CZ116" s="3" t="s">
        <v>1259</v>
      </c>
      <c r="DA116" s="3" t="s">
        <v>1259</v>
      </c>
      <c r="DB116" s="164">
        <v>95.7</v>
      </c>
      <c r="DC116" s="3" t="s">
        <v>1259</v>
      </c>
      <c r="DD116" s="3" t="s">
        <v>1259</v>
      </c>
      <c r="DE116" s="3" t="s">
        <v>1259</v>
      </c>
      <c r="DF116" s="3" t="s">
        <v>1259</v>
      </c>
      <c r="DG116" s="3" t="s">
        <v>1259</v>
      </c>
      <c r="DH116" s="3" t="s">
        <v>1259</v>
      </c>
      <c r="DI116" s="3" t="s">
        <v>1259</v>
      </c>
      <c r="DJ116" s="3" t="s">
        <v>1259</v>
      </c>
      <c r="DK116" s="3" t="s">
        <v>1259</v>
      </c>
      <c r="DL116" s="3" t="s">
        <v>1259</v>
      </c>
      <c r="DM116" s="3" t="s">
        <v>1259</v>
      </c>
      <c r="DN116" s="3" t="s">
        <v>1259</v>
      </c>
      <c r="DO116" s="3" t="s">
        <v>1259</v>
      </c>
      <c r="DP116" s="3" t="s">
        <v>1259</v>
      </c>
      <c r="DQ116" s="3" t="s">
        <v>1259</v>
      </c>
      <c r="DR116" s="3" t="s">
        <v>1259</v>
      </c>
      <c r="DS116" s="3" t="s">
        <v>1259</v>
      </c>
      <c r="DT116" s="3" t="s">
        <v>1259</v>
      </c>
      <c r="DU116" s="183">
        <v>18.5</v>
      </c>
      <c r="DV116" s="3" t="s">
        <v>1259</v>
      </c>
      <c r="DW116" s="3" t="s">
        <v>1259</v>
      </c>
      <c r="DX116" s="3" t="s">
        <v>1259</v>
      </c>
      <c r="DY116" s="3" t="s">
        <v>1259</v>
      </c>
      <c r="DZ116" s="3" t="s">
        <v>1259</v>
      </c>
      <c r="EA116" s="3" t="s">
        <v>1259</v>
      </c>
      <c r="EB116" s="3" t="s">
        <v>1259</v>
      </c>
      <c r="EC116" s="3" t="s">
        <v>1259</v>
      </c>
      <c r="ED116" s="3" t="s">
        <v>1259</v>
      </c>
      <c r="EE116" s="3" t="s">
        <v>1259</v>
      </c>
      <c r="EF116" s="3" t="s">
        <v>1259</v>
      </c>
      <c r="EG116" s="3" t="s">
        <v>1259</v>
      </c>
      <c r="EH116" s="3" t="s">
        <v>1259</v>
      </c>
      <c r="EI116" s="3" t="s">
        <v>1259</v>
      </c>
      <c r="EJ116" s="3" t="s">
        <v>1259</v>
      </c>
      <c r="EK116" s="3" t="s">
        <v>1259</v>
      </c>
      <c r="EL116" s="3" t="s">
        <v>1259</v>
      </c>
      <c r="EM116" s="3" t="s">
        <v>1259</v>
      </c>
      <c r="EN116" s="3" t="s">
        <v>1259</v>
      </c>
      <c r="EO116" s="3" t="s">
        <v>1259</v>
      </c>
      <c r="EP116" s="204">
        <v>76.2</v>
      </c>
      <c r="EQ116" s="205">
        <v>104.6</v>
      </c>
      <c r="ER116" s="206">
        <v>78.5</v>
      </c>
      <c r="ES116" s="207">
        <v>101.7</v>
      </c>
      <c r="ET116" s="3" t="s">
        <v>1259</v>
      </c>
      <c r="EU116" s="3" t="s">
        <v>1259</v>
      </c>
      <c r="EV116" s="3" t="s">
        <v>1259</v>
      </c>
      <c r="EW116" s="3" t="s">
        <v>1259</v>
      </c>
      <c r="EX116" s="3" t="s">
        <v>1259</v>
      </c>
      <c r="EY116" s="3" t="s">
        <v>1259</v>
      </c>
      <c r="EZ116" s="3" t="s">
        <v>1259</v>
      </c>
      <c r="FA116" s="3" t="s">
        <v>1259</v>
      </c>
      <c r="FB116" s="3" t="s">
        <v>1259</v>
      </c>
      <c r="FC116" s="3" t="s">
        <v>1259</v>
      </c>
      <c r="FD116" s="3" t="s">
        <v>1259</v>
      </c>
      <c r="FE116" s="3" t="s">
        <v>1259</v>
      </c>
      <c r="FF116" s="3" t="s">
        <v>1259</v>
      </c>
      <c r="FG116" s="3" t="s">
        <v>1259</v>
      </c>
      <c r="FH116" s="3" t="s">
        <v>1259</v>
      </c>
      <c r="FI116" s="3" t="s">
        <v>1259</v>
      </c>
      <c r="FJ116" s="3" t="s">
        <v>1259</v>
      </c>
      <c r="FK116" s="3" t="s">
        <v>1259</v>
      </c>
      <c r="FL116" s="3" t="s">
        <v>1259</v>
      </c>
      <c r="FM116" s="3" t="s">
        <v>1259</v>
      </c>
      <c r="FN116" s="3" t="s">
        <v>1259</v>
      </c>
      <c r="FO116" s="3" t="s">
        <v>1259</v>
      </c>
      <c r="FP116" s="3" t="s">
        <v>1259</v>
      </c>
      <c r="FQ116" s="3" t="s">
        <v>1259</v>
      </c>
      <c r="FR116" s="3" t="s">
        <v>1259</v>
      </c>
      <c r="FS116" s="3" t="s">
        <v>1259</v>
      </c>
      <c r="FT116" s="3" t="s">
        <v>1259</v>
      </c>
      <c r="FU116" s="3" t="s">
        <v>1259</v>
      </c>
      <c r="FV116" s="3" t="s">
        <v>1259</v>
      </c>
      <c r="FW116" s="3" t="s">
        <v>1259</v>
      </c>
      <c r="FX116" s="238">
        <v>210.5</v>
      </c>
      <c r="FY116" s="3" t="s">
        <v>1259</v>
      </c>
      <c r="FZ116" s="3" t="s">
        <v>1259</v>
      </c>
      <c r="GA116" s="3" t="s">
        <v>1259</v>
      </c>
      <c r="GB116" s="3" t="s">
        <v>1259</v>
      </c>
      <c r="GC116" s="3" t="s">
        <v>1259</v>
      </c>
      <c r="GD116" s="3" t="s">
        <v>1259</v>
      </c>
      <c r="GE116" s="3" t="s">
        <v>1259</v>
      </c>
      <c r="GF116" s="3" t="s">
        <v>1259</v>
      </c>
      <c r="GG116" s="3" t="s">
        <v>1259</v>
      </c>
      <c r="GH116" s="3" t="s">
        <v>1259</v>
      </c>
      <c r="GI116" s="3" t="s">
        <v>1259</v>
      </c>
      <c r="GJ116" s="3" t="s">
        <v>1259</v>
      </c>
      <c r="GK116" s="3" t="s">
        <v>1259</v>
      </c>
      <c r="GL116" s="3" t="s">
        <v>1259</v>
      </c>
      <c r="GM116" s="3" t="s">
        <v>1259</v>
      </c>
      <c r="GN116" s="3" t="s">
        <v>1259</v>
      </c>
      <c r="GO116" s="3" t="s">
        <v>1259</v>
      </c>
      <c r="GP116" s="3" t="s">
        <v>1259</v>
      </c>
      <c r="GQ116" s="3" t="s">
        <v>1259</v>
      </c>
      <c r="GR116" s="3" t="s">
        <v>1259</v>
      </c>
      <c r="GS116" s="3" t="s">
        <v>1259</v>
      </c>
      <c r="GT116" s="3" t="s">
        <v>1259</v>
      </c>
      <c r="GU116" s="3" t="s">
        <v>1259</v>
      </c>
      <c r="GV116" s="3" t="s">
        <v>1259</v>
      </c>
      <c r="GW116" s="3" t="s">
        <v>1259</v>
      </c>
      <c r="GX116" s="3" t="s">
        <v>1259</v>
      </c>
      <c r="GY116" s="3" t="s">
        <v>1259</v>
      </c>
      <c r="GZ116" s="3" t="s">
        <v>1259</v>
      </c>
      <c r="HA116" s="3" t="s">
        <v>1259</v>
      </c>
      <c r="HB116" s="3" t="s">
        <v>1259</v>
      </c>
      <c r="HC116" s="3" t="s">
        <v>1259</v>
      </c>
      <c r="HD116" s="3" t="s">
        <v>1259</v>
      </c>
      <c r="HE116" s="3" t="s">
        <v>1259</v>
      </c>
      <c r="HF116" s="3" t="s">
        <v>1259</v>
      </c>
      <c r="HG116" s="3" t="s">
        <v>1259</v>
      </c>
      <c r="HH116" s="3" t="s">
        <v>1259</v>
      </c>
      <c r="HI116" s="3" t="s">
        <v>1259</v>
      </c>
      <c r="HJ116" s="3" t="s">
        <v>1259</v>
      </c>
      <c r="HK116" s="3" t="s">
        <v>1259</v>
      </c>
      <c r="HL116" s="3" t="s">
        <v>1259</v>
      </c>
      <c r="HM116" s="3" t="s">
        <v>1259</v>
      </c>
      <c r="HN116" s="3" t="s">
        <v>1259</v>
      </c>
      <c r="HO116" s="281">
        <v>46.02</v>
      </c>
      <c r="HP116" s="282">
        <v>114.3</v>
      </c>
      <c r="HQ116" s="283">
        <v>43.7</v>
      </c>
      <c r="HR116" s="284">
        <v>28.0015</v>
      </c>
      <c r="HS116" s="3" t="s">
        <v>1259</v>
      </c>
    </row>
    <row r="117" spans="1:227" x14ac:dyDescent="0.25">
      <c r="A117" s="4">
        <v>30497</v>
      </c>
      <c r="B117" s="3" t="s">
        <v>1259</v>
      </c>
      <c r="C117" s="3" t="s">
        <v>1259</v>
      </c>
      <c r="D117" s="3" t="s">
        <v>1259</v>
      </c>
      <c r="E117" s="3" t="s">
        <v>1259</v>
      </c>
      <c r="F117" s="3" t="s">
        <v>1259</v>
      </c>
      <c r="G117" s="3" t="s">
        <v>1259</v>
      </c>
      <c r="H117" s="3" t="s">
        <v>1259</v>
      </c>
      <c r="I117" s="3" t="s">
        <v>1259</v>
      </c>
      <c r="J117" s="3" t="s">
        <v>1259</v>
      </c>
      <c r="K117" s="3" t="s">
        <v>1259</v>
      </c>
      <c r="L117" s="3" t="s">
        <v>1259</v>
      </c>
      <c r="M117" s="3" t="s">
        <v>1259</v>
      </c>
      <c r="N117" s="3" t="s">
        <v>1259</v>
      </c>
      <c r="O117" s="3" t="s">
        <v>1259</v>
      </c>
      <c r="P117" s="3" t="s">
        <v>1259</v>
      </c>
      <c r="Q117" s="3" t="s">
        <v>1259</v>
      </c>
      <c r="R117" s="3" t="s">
        <v>1259</v>
      </c>
      <c r="S117" s="3" t="s">
        <v>1259</v>
      </c>
      <c r="T117" s="3" t="s">
        <v>1259</v>
      </c>
      <c r="U117" s="3" t="s">
        <v>1259</v>
      </c>
      <c r="V117" s="80">
        <v>26.54</v>
      </c>
      <c r="W117" s="3" t="s">
        <v>1259</v>
      </c>
      <c r="X117" s="3" t="s">
        <v>1259</v>
      </c>
      <c r="Y117" s="83">
        <v>26.64</v>
      </c>
      <c r="Z117" s="84">
        <v>28.53</v>
      </c>
      <c r="AA117" s="85">
        <v>25.04</v>
      </c>
      <c r="AB117" s="86">
        <v>25.77</v>
      </c>
      <c r="AC117" s="87">
        <v>19</v>
      </c>
      <c r="AD117" s="3" t="s">
        <v>1259</v>
      </c>
      <c r="AE117" s="89">
        <v>221.36</v>
      </c>
      <c r="AF117" s="90">
        <v>196.48</v>
      </c>
      <c r="AG117" s="91">
        <v>178.16</v>
      </c>
      <c r="AH117" s="92">
        <v>184.6</v>
      </c>
      <c r="AI117" s="93">
        <v>232.3</v>
      </c>
      <c r="AJ117" s="3" t="s">
        <v>1259</v>
      </c>
      <c r="AK117" s="3" t="s">
        <v>1259</v>
      </c>
      <c r="AL117" s="3" t="s">
        <v>1259</v>
      </c>
      <c r="AM117" s="3" t="s">
        <v>1259</v>
      </c>
      <c r="AN117" s="3" t="s">
        <v>1259</v>
      </c>
      <c r="AO117" s="3" t="s">
        <v>1259</v>
      </c>
      <c r="AP117" s="3" t="s">
        <v>1259</v>
      </c>
      <c r="AQ117" s="3" t="s">
        <v>1259</v>
      </c>
      <c r="AR117" s="3" t="s">
        <v>1259</v>
      </c>
      <c r="AS117" s="3" t="s">
        <v>1259</v>
      </c>
      <c r="AT117" s="3" t="s">
        <v>1259</v>
      </c>
      <c r="AU117" s="3" t="s">
        <v>1259</v>
      </c>
      <c r="AV117" s="3" t="s">
        <v>1259</v>
      </c>
      <c r="AW117" s="3" t="s">
        <v>1259</v>
      </c>
      <c r="AX117" s="3" t="s">
        <v>1259</v>
      </c>
      <c r="AY117" s="3" t="s">
        <v>1259</v>
      </c>
      <c r="AZ117" s="3" t="s">
        <v>1259</v>
      </c>
      <c r="BA117" s="3" t="s">
        <v>1259</v>
      </c>
      <c r="BB117" s="3" t="s">
        <v>1259</v>
      </c>
      <c r="BC117" s="3" t="s">
        <v>1259</v>
      </c>
      <c r="BD117" s="3" t="s">
        <v>1259</v>
      </c>
      <c r="BE117" s="3" t="s">
        <v>1259</v>
      </c>
      <c r="BF117" s="3" t="s">
        <v>1259</v>
      </c>
      <c r="BG117" s="3" t="s">
        <v>1259</v>
      </c>
      <c r="BH117" s="3" t="s">
        <v>1259</v>
      </c>
      <c r="BI117" s="119">
        <v>114.705</v>
      </c>
      <c r="BJ117" s="3" t="s">
        <v>1259</v>
      </c>
      <c r="BK117" s="3" t="s">
        <v>1259</v>
      </c>
      <c r="BL117" s="3" t="s">
        <v>1259</v>
      </c>
      <c r="BM117" s="3" t="s">
        <v>1259</v>
      </c>
      <c r="BN117" s="3" t="s">
        <v>1259</v>
      </c>
      <c r="BO117" s="3" t="s">
        <v>1259</v>
      </c>
      <c r="BP117" s="3" t="s">
        <v>1259</v>
      </c>
      <c r="BQ117" s="3" t="s">
        <v>1259</v>
      </c>
      <c r="BR117" s="3" t="s">
        <v>1259</v>
      </c>
      <c r="BS117" s="3" t="s">
        <v>1259</v>
      </c>
      <c r="BT117" s="3" t="s">
        <v>1259</v>
      </c>
      <c r="BU117" s="3" t="s">
        <v>1259</v>
      </c>
      <c r="BV117" s="3" t="s">
        <v>1259</v>
      </c>
      <c r="BW117" s="3" t="s">
        <v>1259</v>
      </c>
      <c r="BX117" s="3" t="s">
        <v>1259</v>
      </c>
      <c r="BY117" s="3" t="s">
        <v>1259</v>
      </c>
      <c r="BZ117" s="3" t="s">
        <v>1259</v>
      </c>
      <c r="CA117" s="3" t="s">
        <v>1259</v>
      </c>
      <c r="CB117" s="3" t="s">
        <v>1259</v>
      </c>
      <c r="CC117" s="3" t="s">
        <v>1259</v>
      </c>
      <c r="CD117" s="3" t="s">
        <v>1259</v>
      </c>
      <c r="CE117" s="3" t="s">
        <v>1259</v>
      </c>
      <c r="CF117" s="3" t="s">
        <v>1259</v>
      </c>
      <c r="CG117" s="3" t="s">
        <v>1259</v>
      </c>
      <c r="CH117" s="3" t="s">
        <v>1259</v>
      </c>
      <c r="CI117" s="3" t="s">
        <v>1259</v>
      </c>
      <c r="CJ117" s="3" t="s">
        <v>1259</v>
      </c>
      <c r="CK117" s="3" t="s">
        <v>1259</v>
      </c>
      <c r="CL117" s="3" t="s">
        <v>1259</v>
      </c>
      <c r="CM117" s="3" t="s">
        <v>1259</v>
      </c>
      <c r="CN117" s="3" t="s">
        <v>1259</v>
      </c>
      <c r="CO117" s="3" t="s">
        <v>1259</v>
      </c>
      <c r="CP117" s="3" t="s">
        <v>1259</v>
      </c>
      <c r="CQ117" s="3" t="s">
        <v>1259</v>
      </c>
      <c r="CR117" s="3" t="s">
        <v>1259</v>
      </c>
      <c r="CS117" s="3" t="s">
        <v>1259</v>
      </c>
      <c r="CT117" s="3" t="s">
        <v>1259</v>
      </c>
      <c r="CU117" s="3" t="s">
        <v>1259</v>
      </c>
      <c r="CV117" s="3" t="s">
        <v>1259</v>
      </c>
      <c r="CW117" s="3" t="s">
        <v>1259</v>
      </c>
      <c r="CX117" s="3" t="s">
        <v>1259</v>
      </c>
      <c r="CY117" s="3" t="s">
        <v>1259</v>
      </c>
      <c r="CZ117" s="3" t="s">
        <v>1259</v>
      </c>
      <c r="DA117" s="3" t="s">
        <v>1259</v>
      </c>
      <c r="DB117" s="164">
        <v>99.2</v>
      </c>
      <c r="DC117" s="3" t="s">
        <v>1259</v>
      </c>
      <c r="DD117" s="3" t="s">
        <v>1259</v>
      </c>
      <c r="DE117" s="3" t="s">
        <v>1259</v>
      </c>
      <c r="DF117" s="3" t="s">
        <v>1259</v>
      </c>
      <c r="DG117" s="3" t="s">
        <v>1259</v>
      </c>
      <c r="DH117" s="3" t="s">
        <v>1259</v>
      </c>
      <c r="DI117" s="3" t="s">
        <v>1259</v>
      </c>
      <c r="DJ117" s="3" t="s">
        <v>1259</v>
      </c>
      <c r="DK117" s="3" t="s">
        <v>1259</v>
      </c>
      <c r="DL117" s="3" t="s">
        <v>1259</v>
      </c>
      <c r="DM117" s="3" t="s">
        <v>1259</v>
      </c>
      <c r="DN117" s="3" t="s">
        <v>1259</v>
      </c>
      <c r="DO117" s="3" t="s">
        <v>1259</v>
      </c>
      <c r="DP117" s="3" t="s">
        <v>1259</v>
      </c>
      <c r="DQ117" s="3" t="s">
        <v>1259</v>
      </c>
      <c r="DR117" s="3" t="s">
        <v>1259</v>
      </c>
      <c r="DS117" s="3" t="s">
        <v>1259</v>
      </c>
      <c r="DT117" s="3" t="s">
        <v>1259</v>
      </c>
      <c r="DU117" s="183">
        <v>18.600000000000001</v>
      </c>
      <c r="DV117" s="3" t="s">
        <v>1259</v>
      </c>
      <c r="DW117" s="3" t="s">
        <v>1259</v>
      </c>
      <c r="DX117" s="3" t="s">
        <v>1259</v>
      </c>
      <c r="DY117" s="3" t="s">
        <v>1259</v>
      </c>
      <c r="DZ117" s="3" t="s">
        <v>1259</v>
      </c>
      <c r="EA117" s="3" t="s">
        <v>1259</v>
      </c>
      <c r="EB117" s="3" t="s">
        <v>1259</v>
      </c>
      <c r="EC117" s="3" t="s">
        <v>1259</v>
      </c>
      <c r="ED117" s="3" t="s">
        <v>1259</v>
      </c>
      <c r="EE117" s="3" t="s">
        <v>1259</v>
      </c>
      <c r="EF117" s="3" t="s">
        <v>1259</v>
      </c>
      <c r="EG117" s="3" t="s">
        <v>1259</v>
      </c>
      <c r="EH117" s="3" t="s">
        <v>1259</v>
      </c>
      <c r="EI117" s="3" t="s">
        <v>1259</v>
      </c>
      <c r="EJ117" s="3" t="s">
        <v>1259</v>
      </c>
      <c r="EK117" s="3" t="s">
        <v>1259</v>
      </c>
      <c r="EL117" s="3" t="s">
        <v>1259</v>
      </c>
      <c r="EM117" s="3" t="s">
        <v>1259</v>
      </c>
      <c r="EN117" s="3" t="s">
        <v>1259</v>
      </c>
      <c r="EO117" s="3" t="s">
        <v>1259</v>
      </c>
      <c r="EP117" s="3" t="s">
        <v>1259</v>
      </c>
      <c r="EQ117" s="3" t="s">
        <v>1259</v>
      </c>
      <c r="ER117" s="3" t="s">
        <v>1259</v>
      </c>
      <c r="ES117" s="3" t="s">
        <v>1259</v>
      </c>
      <c r="ET117" s="3" t="s">
        <v>1259</v>
      </c>
      <c r="EU117" s="3" t="s">
        <v>1259</v>
      </c>
      <c r="EV117" s="3" t="s">
        <v>1259</v>
      </c>
      <c r="EW117" s="3" t="s">
        <v>1259</v>
      </c>
      <c r="EX117" s="3" t="s">
        <v>1259</v>
      </c>
      <c r="EY117" s="3" t="s">
        <v>1259</v>
      </c>
      <c r="EZ117" s="3" t="s">
        <v>1259</v>
      </c>
      <c r="FA117" s="3" t="s">
        <v>1259</v>
      </c>
      <c r="FB117" s="3" t="s">
        <v>1259</v>
      </c>
      <c r="FC117" s="3" t="s">
        <v>1259</v>
      </c>
      <c r="FD117" s="3" t="s">
        <v>1259</v>
      </c>
      <c r="FE117" s="3" t="s">
        <v>1259</v>
      </c>
      <c r="FF117" s="3" t="s">
        <v>1259</v>
      </c>
      <c r="FG117" s="3" t="s">
        <v>1259</v>
      </c>
      <c r="FH117" s="3" t="s">
        <v>1259</v>
      </c>
      <c r="FI117" s="3" t="s">
        <v>1259</v>
      </c>
      <c r="FJ117" s="3" t="s">
        <v>1259</v>
      </c>
      <c r="FK117" s="3" t="s">
        <v>1259</v>
      </c>
      <c r="FL117" s="3" t="s">
        <v>1259</v>
      </c>
      <c r="FM117" s="3" t="s">
        <v>1259</v>
      </c>
      <c r="FN117" s="3" t="s">
        <v>1259</v>
      </c>
      <c r="FO117" s="3" t="s">
        <v>1259</v>
      </c>
      <c r="FP117" s="3" t="s">
        <v>1259</v>
      </c>
      <c r="FQ117" s="3" t="s">
        <v>1259</v>
      </c>
      <c r="FR117" s="3" t="s">
        <v>1259</v>
      </c>
      <c r="FS117" s="3" t="s">
        <v>1259</v>
      </c>
      <c r="FT117" s="3" t="s">
        <v>1259</v>
      </c>
      <c r="FU117" s="3" t="s">
        <v>1259</v>
      </c>
      <c r="FV117" s="3" t="s">
        <v>1259</v>
      </c>
      <c r="FW117" s="3" t="s">
        <v>1259</v>
      </c>
      <c r="FX117" s="238">
        <v>214.4</v>
      </c>
      <c r="FY117" s="3" t="s">
        <v>1259</v>
      </c>
      <c r="FZ117" s="3" t="s">
        <v>1259</v>
      </c>
      <c r="GA117" s="3" t="s">
        <v>1259</v>
      </c>
      <c r="GB117" s="3" t="s">
        <v>1259</v>
      </c>
      <c r="GC117" s="3" t="s">
        <v>1259</v>
      </c>
      <c r="GD117" s="3" t="s">
        <v>1259</v>
      </c>
      <c r="GE117" s="3" t="s">
        <v>1259</v>
      </c>
      <c r="GF117" s="3" t="s">
        <v>1259</v>
      </c>
      <c r="GG117" s="3" t="s">
        <v>1259</v>
      </c>
      <c r="GH117" s="3" t="s">
        <v>1259</v>
      </c>
      <c r="GI117" s="3" t="s">
        <v>1259</v>
      </c>
      <c r="GJ117" s="3" t="s">
        <v>1259</v>
      </c>
      <c r="GK117" s="3" t="s">
        <v>1259</v>
      </c>
      <c r="GL117" s="3" t="s">
        <v>1259</v>
      </c>
      <c r="GM117" s="3" t="s">
        <v>1259</v>
      </c>
      <c r="GN117" s="3" t="s">
        <v>1259</v>
      </c>
      <c r="GO117" s="3" t="s">
        <v>1259</v>
      </c>
      <c r="GP117" s="3" t="s">
        <v>1259</v>
      </c>
      <c r="GQ117" s="3" t="s">
        <v>1259</v>
      </c>
      <c r="GR117" s="3" t="s">
        <v>1259</v>
      </c>
      <c r="GS117" s="3" t="s">
        <v>1259</v>
      </c>
      <c r="GT117" s="3" t="s">
        <v>1259</v>
      </c>
      <c r="GU117" s="3" t="s">
        <v>1259</v>
      </c>
      <c r="GV117" s="3" t="s">
        <v>1259</v>
      </c>
      <c r="GW117" s="3" t="s">
        <v>1259</v>
      </c>
      <c r="GX117" s="3" t="s">
        <v>1259</v>
      </c>
      <c r="GY117" s="3" t="s">
        <v>1259</v>
      </c>
      <c r="GZ117" s="3" t="s">
        <v>1259</v>
      </c>
      <c r="HA117" s="3" t="s">
        <v>1259</v>
      </c>
      <c r="HB117" s="3" t="s">
        <v>1259</v>
      </c>
      <c r="HC117" s="3" t="s">
        <v>1259</v>
      </c>
      <c r="HD117" s="3" t="s">
        <v>1259</v>
      </c>
      <c r="HE117" s="3" t="s">
        <v>1259</v>
      </c>
      <c r="HF117" s="3" t="s">
        <v>1259</v>
      </c>
      <c r="HG117" s="3" t="s">
        <v>1259</v>
      </c>
      <c r="HH117" s="3" t="s">
        <v>1259</v>
      </c>
      <c r="HI117" s="3" t="s">
        <v>1259</v>
      </c>
      <c r="HJ117" s="3" t="s">
        <v>1259</v>
      </c>
      <c r="HK117" s="3" t="s">
        <v>1259</v>
      </c>
      <c r="HL117" s="3" t="s">
        <v>1259</v>
      </c>
      <c r="HM117" s="3" t="s">
        <v>1259</v>
      </c>
      <c r="HN117" s="3" t="s">
        <v>1259</v>
      </c>
      <c r="HO117" s="281">
        <v>46.64</v>
      </c>
      <c r="HP117" s="282">
        <v>115.5</v>
      </c>
      <c r="HQ117" s="283">
        <v>43.8</v>
      </c>
      <c r="HR117" s="284">
        <v>28.458500000000001</v>
      </c>
      <c r="HS117" s="3" t="s">
        <v>1259</v>
      </c>
    </row>
    <row r="118" spans="1:227" x14ac:dyDescent="0.25">
      <c r="A118" s="4">
        <v>30589</v>
      </c>
      <c r="B118" s="3" t="s">
        <v>1259</v>
      </c>
      <c r="C118" s="3" t="s">
        <v>1259</v>
      </c>
      <c r="D118" s="3" t="s">
        <v>1259</v>
      </c>
      <c r="E118" s="3" t="s">
        <v>1259</v>
      </c>
      <c r="F118" s="3" t="s">
        <v>1259</v>
      </c>
      <c r="G118" s="3" t="s">
        <v>1259</v>
      </c>
      <c r="H118" s="3" t="s">
        <v>1259</v>
      </c>
      <c r="I118" s="3" t="s">
        <v>1259</v>
      </c>
      <c r="J118" s="3" t="s">
        <v>1259</v>
      </c>
      <c r="K118" s="3" t="s">
        <v>1259</v>
      </c>
      <c r="L118" s="3" t="s">
        <v>1259</v>
      </c>
      <c r="M118" s="3" t="s">
        <v>1259</v>
      </c>
      <c r="N118" s="3" t="s">
        <v>1259</v>
      </c>
      <c r="O118" s="3" t="s">
        <v>1259</v>
      </c>
      <c r="P118" s="3" t="s">
        <v>1259</v>
      </c>
      <c r="Q118" s="3" t="s">
        <v>1259</v>
      </c>
      <c r="R118" s="3" t="s">
        <v>1259</v>
      </c>
      <c r="S118" s="3" t="s">
        <v>1259</v>
      </c>
      <c r="T118" s="3" t="s">
        <v>1259</v>
      </c>
      <c r="U118" s="3" t="s">
        <v>1259</v>
      </c>
      <c r="V118" s="80">
        <v>26.95</v>
      </c>
      <c r="W118" s="3" t="s">
        <v>1259</v>
      </c>
      <c r="X118" s="3" t="s">
        <v>1259</v>
      </c>
      <c r="Y118" s="83">
        <v>27.23</v>
      </c>
      <c r="Z118" s="84">
        <v>29.89</v>
      </c>
      <c r="AA118" s="85">
        <v>25.51</v>
      </c>
      <c r="AB118" s="86">
        <v>25.48</v>
      </c>
      <c r="AC118" s="87">
        <v>19</v>
      </c>
      <c r="AD118" s="3" t="s">
        <v>1259</v>
      </c>
      <c r="AE118" s="89">
        <v>227.93</v>
      </c>
      <c r="AF118" s="90">
        <v>201.02</v>
      </c>
      <c r="AG118" s="91">
        <v>190.58</v>
      </c>
      <c r="AH118" s="92">
        <v>174.17</v>
      </c>
      <c r="AI118" s="93">
        <v>230.5</v>
      </c>
      <c r="AJ118" s="3" t="s">
        <v>1259</v>
      </c>
      <c r="AK118" s="3" t="s">
        <v>1259</v>
      </c>
      <c r="AL118" s="3" t="s">
        <v>1259</v>
      </c>
      <c r="AM118" s="3" t="s">
        <v>1259</v>
      </c>
      <c r="AN118" s="3" t="s">
        <v>1259</v>
      </c>
      <c r="AO118" s="3" t="s">
        <v>1259</v>
      </c>
      <c r="AP118" s="3" t="s">
        <v>1259</v>
      </c>
      <c r="AQ118" s="3" t="s">
        <v>1259</v>
      </c>
      <c r="AR118" s="3" t="s">
        <v>1259</v>
      </c>
      <c r="AS118" s="3" t="s">
        <v>1259</v>
      </c>
      <c r="AT118" s="3" t="s">
        <v>1259</v>
      </c>
      <c r="AU118" s="3" t="s">
        <v>1259</v>
      </c>
      <c r="AV118" s="3" t="s">
        <v>1259</v>
      </c>
      <c r="AW118" s="3" t="s">
        <v>1259</v>
      </c>
      <c r="AX118" s="3" t="s">
        <v>1259</v>
      </c>
      <c r="AY118" s="3" t="s">
        <v>1259</v>
      </c>
      <c r="AZ118" s="3" t="s">
        <v>1259</v>
      </c>
      <c r="BA118" s="3" t="s">
        <v>1259</v>
      </c>
      <c r="BB118" s="3" t="s">
        <v>1259</v>
      </c>
      <c r="BC118" s="3" t="s">
        <v>1259</v>
      </c>
      <c r="BD118" s="3" t="s">
        <v>1259</v>
      </c>
      <c r="BE118" s="3" t="s">
        <v>1259</v>
      </c>
      <c r="BF118" s="3" t="s">
        <v>1259</v>
      </c>
      <c r="BG118" s="3" t="s">
        <v>1259</v>
      </c>
      <c r="BH118" s="3" t="s">
        <v>1259</v>
      </c>
      <c r="BI118" s="119">
        <v>116.249</v>
      </c>
      <c r="BJ118" s="3" t="s">
        <v>1259</v>
      </c>
      <c r="BK118" s="3" t="s">
        <v>1259</v>
      </c>
      <c r="BL118" s="3" t="s">
        <v>1259</v>
      </c>
      <c r="BM118" s="3" t="s">
        <v>1259</v>
      </c>
      <c r="BN118" s="3" t="s">
        <v>1259</v>
      </c>
      <c r="BO118" s="3" t="s">
        <v>1259</v>
      </c>
      <c r="BP118" s="3" t="s">
        <v>1259</v>
      </c>
      <c r="BQ118" s="3" t="s">
        <v>1259</v>
      </c>
      <c r="BR118" s="3" t="s">
        <v>1259</v>
      </c>
      <c r="BS118" s="3" t="s">
        <v>1259</v>
      </c>
      <c r="BT118" s="3" t="s">
        <v>1259</v>
      </c>
      <c r="BU118" s="3" t="s">
        <v>1259</v>
      </c>
      <c r="BV118" s="3" t="s">
        <v>1259</v>
      </c>
      <c r="BW118" s="3" t="s">
        <v>1259</v>
      </c>
      <c r="BX118" s="3" t="s">
        <v>1259</v>
      </c>
      <c r="BY118" s="3" t="s">
        <v>1259</v>
      </c>
      <c r="BZ118" s="3" t="s">
        <v>1259</v>
      </c>
      <c r="CA118" s="3" t="s">
        <v>1259</v>
      </c>
      <c r="CB118" s="3" t="s">
        <v>1259</v>
      </c>
      <c r="CC118" s="3" t="s">
        <v>1259</v>
      </c>
      <c r="CD118" s="3" t="s">
        <v>1259</v>
      </c>
      <c r="CE118" s="3" t="s">
        <v>1259</v>
      </c>
      <c r="CF118" s="3" t="s">
        <v>1259</v>
      </c>
      <c r="CG118" s="3" t="s">
        <v>1259</v>
      </c>
      <c r="CH118" s="3" t="s">
        <v>1259</v>
      </c>
      <c r="CI118" s="3" t="s">
        <v>1259</v>
      </c>
      <c r="CJ118" s="3" t="s">
        <v>1259</v>
      </c>
      <c r="CK118" s="3" t="s">
        <v>1259</v>
      </c>
      <c r="CL118" s="3" t="s">
        <v>1259</v>
      </c>
      <c r="CM118" s="3" t="s">
        <v>1259</v>
      </c>
      <c r="CN118" s="3" t="s">
        <v>1259</v>
      </c>
      <c r="CO118" s="3" t="s">
        <v>1259</v>
      </c>
      <c r="CP118" s="3" t="s">
        <v>1259</v>
      </c>
      <c r="CQ118" s="3" t="s">
        <v>1259</v>
      </c>
      <c r="CR118" s="3" t="s">
        <v>1259</v>
      </c>
      <c r="CS118" s="3" t="s">
        <v>1259</v>
      </c>
      <c r="CT118" s="3" t="s">
        <v>1259</v>
      </c>
      <c r="CU118" s="3" t="s">
        <v>1259</v>
      </c>
      <c r="CV118" s="3" t="s">
        <v>1259</v>
      </c>
      <c r="CW118" s="3" t="s">
        <v>1259</v>
      </c>
      <c r="CX118" s="3" t="s">
        <v>1259</v>
      </c>
      <c r="CY118" s="3" t="s">
        <v>1259</v>
      </c>
      <c r="CZ118" s="3" t="s">
        <v>1259</v>
      </c>
      <c r="DA118" s="3" t="s">
        <v>1259</v>
      </c>
      <c r="DB118" s="164">
        <v>102.6</v>
      </c>
      <c r="DC118" s="3" t="s">
        <v>1259</v>
      </c>
      <c r="DD118" s="3" t="s">
        <v>1259</v>
      </c>
      <c r="DE118" s="3" t="s">
        <v>1259</v>
      </c>
      <c r="DF118" s="3" t="s">
        <v>1259</v>
      </c>
      <c r="DG118" s="3" t="s">
        <v>1259</v>
      </c>
      <c r="DH118" s="3" t="s">
        <v>1259</v>
      </c>
      <c r="DI118" s="3" t="s">
        <v>1259</v>
      </c>
      <c r="DJ118" s="3" t="s">
        <v>1259</v>
      </c>
      <c r="DK118" s="3" t="s">
        <v>1259</v>
      </c>
      <c r="DL118" s="3" t="s">
        <v>1259</v>
      </c>
      <c r="DM118" s="3" t="s">
        <v>1259</v>
      </c>
      <c r="DN118" s="3" t="s">
        <v>1259</v>
      </c>
      <c r="DO118" s="3" t="s">
        <v>1259</v>
      </c>
      <c r="DP118" s="3" t="s">
        <v>1259</v>
      </c>
      <c r="DQ118" s="3" t="s">
        <v>1259</v>
      </c>
      <c r="DR118" s="3" t="s">
        <v>1259</v>
      </c>
      <c r="DS118" s="3" t="s">
        <v>1259</v>
      </c>
      <c r="DT118" s="3" t="s">
        <v>1259</v>
      </c>
      <c r="DU118" s="183">
        <v>17.899999999999999</v>
      </c>
      <c r="DV118" s="3" t="s">
        <v>1259</v>
      </c>
      <c r="DW118" s="3" t="s">
        <v>1259</v>
      </c>
      <c r="DX118" s="3" t="s">
        <v>1259</v>
      </c>
      <c r="DY118" s="3" t="s">
        <v>1259</v>
      </c>
      <c r="DZ118" s="3" t="s">
        <v>1259</v>
      </c>
      <c r="EA118" s="3" t="s">
        <v>1259</v>
      </c>
      <c r="EB118" s="3" t="s">
        <v>1259</v>
      </c>
      <c r="EC118" s="3" t="s">
        <v>1259</v>
      </c>
      <c r="ED118" s="3" t="s">
        <v>1259</v>
      </c>
      <c r="EE118" s="3" t="s">
        <v>1259</v>
      </c>
      <c r="EF118" s="3" t="s">
        <v>1259</v>
      </c>
      <c r="EG118" s="3" t="s">
        <v>1259</v>
      </c>
      <c r="EH118" s="3" t="s">
        <v>1259</v>
      </c>
      <c r="EI118" s="3" t="s">
        <v>1259</v>
      </c>
      <c r="EJ118" s="3" t="s">
        <v>1259</v>
      </c>
      <c r="EK118" s="3" t="s">
        <v>1259</v>
      </c>
      <c r="EL118" s="3" t="s">
        <v>1259</v>
      </c>
      <c r="EM118" s="3" t="s">
        <v>1259</v>
      </c>
      <c r="EN118" s="3" t="s">
        <v>1259</v>
      </c>
      <c r="EO118" s="3" t="s">
        <v>1259</v>
      </c>
      <c r="EP118" s="204">
        <v>77.5</v>
      </c>
      <c r="EQ118" s="205">
        <v>107.8</v>
      </c>
      <c r="ER118" s="206">
        <v>80</v>
      </c>
      <c r="ES118" s="207">
        <v>103.3</v>
      </c>
      <c r="ET118" s="3" t="s">
        <v>1259</v>
      </c>
      <c r="EU118" s="3" t="s">
        <v>1259</v>
      </c>
      <c r="EV118" s="3" t="s">
        <v>1259</v>
      </c>
      <c r="EW118" s="3" t="s">
        <v>1259</v>
      </c>
      <c r="EX118" s="3" t="s">
        <v>1259</v>
      </c>
      <c r="EY118" s="3" t="s">
        <v>1259</v>
      </c>
      <c r="EZ118" s="3" t="s">
        <v>1259</v>
      </c>
      <c r="FA118" s="3" t="s">
        <v>1259</v>
      </c>
      <c r="FB118" s="3" t="s">
        <v>1259</v>
      </c>
      <c r="FC118" s="3" t="s">
        <v>1259</v>
      </c>
      <c r="FD118" s="3" t="s">
        <v>1259</v>
      </c>
      <c r="FE118" s="3" t="s">
        <v>1259</v>
      </c>
      <c r="FF118" s="3" t="s">
        <v>1259</v>
      </c>
      <c r="FG118" s="3" t="s">
        <v>1259</v>
      </c>
      <c r="FH118" s="3" t="s">
        <v>1259</v>
      </c>
      <c r="FI118" s="3" t="s">
        <v>1259</v>
      </c>
      <c r="FJ118" s="3" t="s">
        <v>1259</v>
      </c>
      <c r="FK118" s="3" t="s">
        <v>1259</v>
      </c>
      <c r="FL118" s="3" t="s">
        <v>1259</v>
      </c>
      <c r="FM118" s="3" t="s">
        <v>1259</v>
      </c>
      <c r="FN118" s="3" t="s">
        <v>1259</v>
      </c>
      <c r="FO118" s="3" t="s">
        <v>1259</v>
      </c>
      <c r="FP118" s="3" t="s">
        <v>1259</v>
      </c>
      <c r="FQ118" s="3" t="s">
        <v>1259</v>
      </c>
      <c r="FR118" s="3" t="s">
        <v>1259</v>
      </c>
      <c r="FS118" s="3" t="s">
        <v>1259</v>
      </c>
      <c r="FT118" s="3" t="s">
        <v>1259</v>
      </c>
      <c r="FU118" s="3" t="s">
        <v>1259</v>
      </c>
      <c r="FV118" s="3" t="s">
        <v>1259</v>
      </c>
      <c r="FW118" s="3" t="s">
        <v>1259</v>
      </c>
      <c r="FX118" s="238">
        <v>219.7</v>
      </c>
      <c r="FY118" s="3" t="s">
        <v>1259</v>
      </c>
      <c r="FZ118" s="3" t="s">
        <v>1259</v>
      </c>
      <c r="GA118" s="3" t="s">
        <v>1259</v>
      </c>
      <c r="GB118" s="3" t="s">
        <v>1259</v>
      </c>
      <c r="GC118" s="3" t="s">
        <v>1259</v>
      </c>
      <c r="GD118" s="3" t="s">
        <v>1259</v>
      </c>
      <c r="GE118" s="3" t="s">
        <v>1259</v>
      </c>
      <c r="GF118" s="3" t="s">
        <v>1259</v>
      </c>
      <c r="GG118" s="3" t="s">
        <v>1259</v>
      </c>
      <c r="GH118" s="3" t="s">
        <v>1259</v>
      </c>
      <c r="GI118" s="3" t="s">
        <v>1259</v>
      </c>
      <c r="GJ118" s="3" t="s">
        <v>1259</v>
      </c>
      <c r="GK118" s="3" t="s">
        <v>1259</v>
      </c>
      <c r="GL118" s="3" t="s">
        <v>1259</v>
      </c>
      <c r="GM118" s="3" t="s">
        <v>1259</v>
      </c>
      <c r="GN118" s="3" t="s">
        <v>1259</v>
      </c>
      <c r="GO118" s="3" t="s">
        <v>1259</v>
      </c>
      <c r="GP118" s="3" t="s">
        <v>1259</v>
      </c>
      <c r="GQ118" s="3" t="s">
        <v>1259</v>
      </c>
      <c r="GR118" s="3" t="s">
        <v>1259</v>
      </c>
      <c r="GS118" s="3" t="s">
        <v>1259</v>
      </c>
      <c r="GT118" s="3" t="s">
        <v>1259</v>
      </c>
      <c r="GU118" s="3" t="s">
        <v>1259</v>
      </c>
      <c r="GV118" s="3" t="s">
        <v>1259</v>
      </c>
      <c r="GW118" s="3" t="s">
        <v>1259</v>
      </c>
      <c r="GX118" s="3" t="s">
        <v>1259</v>
      </c>
      <c r="GY118" s="3" t="s">
        <v>1259</v>
      </c>
      <c r="GZ118" s="3" t="s">
        <v>1259</v>
      </c>
      <c r="HA118" s="3" t="s">
        <v>1259</v>
      </c>
      <c r="HB118" s="3" t="s">
        <v>1259</v>
      </c>
      <c r="HC118" s="3" t="s">
        <v>1259</v>
      </c>
      <c r="HD118" s="3" t="s">
        <v>1259</v>
      </c>
      <c r="HE118" s="3" t="s">
        <v>1259</v>
      </c>
      <c r="HF118" s="3" t="s">
        <v>1259</v>
      </c>
      <c r="HG118" s="3" t="s">
        <v>1259</v>
      </c>
      <c r="HH118" s="3" t="s">
        <v>1259</v>
      </c>
      <c r="HI118" s="3" t="s">
        <v>1259</v>
      </c>
      <c r="HJ118" s="3" t="s">
        <v>1259</v>
      </c>
      <c r="HK118" s="3" t="s">
        <v>1259</v>
      </c>
      <c r="HL118" s="3" t="s">
        <v>1259</v>
      </c>
      <c r="HM118" s="3" t="s">
        <v>1259</v>
      </c>
      <c r="HN118" s="3" t="s">
        <v>1259</v>
      </c>
      <c r="HO118" s="281">
        <v>47.35</v>
      </c>
      <c r="HP118" s="282">
        <v>116.5</v>
      </c>
      <c r="HQ118" s="283">
        <v>44.5</v>
      </c>
      <c r="HR118" s="284">
        <v>28.778199999999998</v>
      </c>
      <c r="HS118" s="3" t="s">
        <v>1259</v>
      </c>
    </row>
    <row r="119" spans="1:227" x14ac:dyDescent="0.25">
      <c r="A119" s="4">
        <v>30681</v>
      </c>
      <c r="B119" s="3" t="s">
        <v>1259</v>
      </c>
      <c r="C119" s="3" t="s">
        <v>1259</v>
      </c>
      <c r="D119" s="3" t="s">
        <v>1259</v>
      </c>
      <c r="E119" s="3" t="s">
        <v>1259</v>
      </c>
      <c r="F119" s="3" t="s">
        <v>1259</v>
      </c>
      <c r="G119" s="3" t="s">
        <v>1259</v>
      </c>
      <c r="H119" s="3" t="s">
        <v>1259</v>
      </c>
      <c r="I119" s="3" t="s">
        <v>1259</v>
      </c>
      <c r="J119" s="3" t="s">
        <v>1259</v>
      </c>
      <c r="K119" s="3" t="s">
        <v>1259</v>
      </c>
      <c r="L119" s="3" t="s">
        <v>1259</v>
      </c>
      <c r="M119" s="3" t="s">
        <v>1259</v>
      </c>
      <c r="N119" s="3" t="s">
        <v>1259</v>
      </c>
      <c r="O119" s="3" t="s">
        <v>1259</v>
      </c>
      <c r="P119" s="3" t="s">
        <v>1259</v>
      </c>
      <c r="Q119" s="3" t="s">
        <v>1259</v>
      </c>
      <c r="R119" s="3" t="s">
        <v>1259</v>
      </c>
      <c r="S119" s="3" t="s">
        <v>1259</v>
      </c>
      <c r="T119" s="3" t="s">
        <v>1259</v>
      </c>
      <c r="U119" s="3" t="s">
        <v>1259</v>
      </c>
      <c r="V119" s="80">
        <v>26.69</v>
      </c>
      <c r="W119" s="3" t="s">
        <v>1259</v>
      </c>
      <c r="X119" s="3" t="s">
        <v>1259</v>
      </c>
      <c r="Y119" s="83">
        <v>26.7</v>
      </c>
      <c r="Z119" s="84">
        <v>29.74</v>
      </c>
      <c r="AA119" s="85">
        <v>24.95</v>
      </c>
      <c r="AB119" s="86">
        <v>26.28</v>
      </c>
      <c r="AC119" s="87">
        <v>19</v>
      </c>
      <c r="AD119" s="3" t="s">
        <v>1259</v>
      </c>
      <c r="AE119" s="89">
        <v>229.89</v>
      </c>
      <c r="AF119" s="90">
        <v>205.09</v>
      </c>
      <c r="AG119" s="91">
        <v>193.89</v>
      </c>
      <c r="AH119" s="92">
        <v>156.58000000000001</v>
      </c>
      <c r="AI119" s="93">
        <v>239.4</v>
      </c>
      <c r="AJ119" s="3" t="s">
        <v>1259</v>
      </c>
      <c r="AK119" s="3" t="s">
        <v>1259</v>
      </c>
      <c r="AL119" s="3" t="s">
        <v>1259</v>
      </c>
      <c r="AM119" s="3" t="s">
        <v>1259</v>
      </c>
      <c r="AN119" s="3" t="s">
        <v>1259</v>
      </c>
      <c r="AO119" s="3" t="s">
        <v>1259</v>
      </c>
      <c r="AP119" s="3" t="s">
        <v>1259</v>
      </c>
      <c r="AQ119" s="3" t="s">
        <v>1259</v>
      </c>
      <c r="AR119" s="3" t="s">
        <v>1259</v>
      </c>
      <c r="AS119" s="3" t="s">
        <v>1259</v>
      </c>
      <c r="AT119" s="3" t="s">
        <v>1259</v>
      </c>
      <c r="AU119" s="3" t="s">
        <v>1259</v>
      </c>
      <c r="AV119" s="3" t="s">
        <v>1259</v>
      </c>
      <c r="AW119" s="3" t="s">
        <v>1259</v>
      </c>
      <c r="AX119" s="3" t="s">
        <v>1259</v>
      </c>
      <c r="AY119" s="3" t="s">
        <v>1259</v>
      </c>
      <c r="AZ119" s="3" t="s">
        <v>1259</v>
      </c>
      <c r="BA119" s="3" t="s">
        <v>1259</v>
      </c>
      <c r="BB119" s="3" t="s">
        <v>1259</v>
      </c>
      <c r="BC119" s="3" t="s">
        <v>1259</v>
      </c>
      <c r="BD119" s="3" t="s">
        <v>1259</v>
      </c>
      <c r="BE119" s="3" t="s">
        <v>1259</v>
      </c>
      <c r="BF119" s="3" t="s">
        <v>1259</v>
      </c>
      <c r="BG119" s="3" t="s">
        <v>1259</v>
      </c>
      <c r="BH119" s="3" t="s">
        <v>1259</v>
      </c>
      <c r="BI119" s="119">
        <v>119.645</v>
      </c>
      <c r="BJ119" s="3" t="s">
        <v>1259</v>
      </c>
      <c r="BK119" s="3" t="s">
        <v>1259</v>
      </c>
      <c r="BL119" s="3" t="s">
        <v>1259</v>
      </c>
      <c r="BM119" s="3" t="s">
        <v>1259</v>
      </c>
      <c r="BN119" s="3" t="s">
        <v>1259</v>
      </c>
      <c r="BO119" s="3" t="s">
        <v>1259</v>
      </c>
      <c r="BP119" s="3" t="s">
        <v>1259</v>
      </c>
      <c r="BQ119" s="3" t="s">
        <v>1259</v>
      </c>
      <c r="BR119" s="3" t="s">
        <v>1259</v>
      </c>
      <c r="BS119" s="3" t="s">
        <v>1259</v>
      </c>
      <c r="BT119" s="3" t="s">
        <v>1259</v>
      </c>
      <c r="BU119" s="3" t="s">
        <v>1259</v>
      </c>
      <c r="BV119" s="3" t="s">
        <v>1259</v>
      </c>
      <c r="BW119" s="3" t="s">
        <v>1259</v>
      </c>
      <c r="BX119" s="3" t="s">
        <v>1259</v>
      </c>
      <c r="BY119" s="3" t="s">
        <v>1259</v>
      </c>
      <c r="BZ119" s="3" t="s">
        <v>1259</v>
      </c>
      <c r="CA119" s="3" t="s">
        <v>1259</v>
      </c>
      <c r="CB119" s="3" t="s">
        <v>1259</v>
      </c>
      <c r="CC119" s="3" t="s">
        <v>1259</v>
      </c>
      <c r="CD119" s="3" t="s">
        <v>1259</v>
      </c>
      <c r="CE119" s="3" t="s">
        <v>1259</v>
      </c>
      <c r="CF119" s="3" t="s">
        <v>1259</v>
      </c>
      <c r="CG119" s="3" t="s">
        <v>1259</v>
      </c>
      <c r="CH119" s="3" t="s">
        <v>1259</v>
      </c>
      <c r="CI119" s="3" t="s">
        <v>1259</v>
      </c>
      <c r="CJ119" s="3" t="s">
        <v>1259</v>
      </c>
      <c r="CK119" s="3" t="s">
        <v>1259</v>
      </c>
      <c r="CL119" s="3" t="s">
        <v>1259</v>
      </c>
      <c r="CM119" s="3" t="s">
        <v>1259</v>
      </c>
      <c r="CN119" s="3" t="s">
        <v>1259</v>
      </c>
      <c r="CO119" s="3" t="s">
        <v>1259</v>
      </c>
      <c r="CP119" s="3" t="s">
        <v>1259</v>
      </c>
      <c r="CQ119" s="3" t="s">
        <v>1259</v>
      </c>
      <c r="CR119" s="3" t="s">
        <v>1259</v>
      </c>
      <c r="CS119" s="3" t="s">
        <v>1259</v>
      </c>
      <c r="CT119" s="3" t="s">
        <v>1259</v>
      </c>
      <c r="CU119" s="3" t="s">
        <v>1259</v>
      </c>
      <c r="CV119" s="3" t="s">
        <v>1259</v>
      </c>
      <c r="CW119" s="3" t="s">
        <v>1259</v>
      </c>
      <c r="CX119" s="3" t="s">
        <v>1259</v>
      </c>
      <c r="CY119" s="3" t="s">
        <v>1259</v>
      </c>
      <c r="CZ119" s="3" t="s">
        <v>1259</v>
      </c>
      <c r="DA119" s="3" t="s">
        <v>1259</v>
      </c>
      <c r="DB119" s="164">
        <v>103.2</v>
      </c>
      <c r="DC119" s="3" t="s">
        <v>1259</v>
      </c>
      <c r="DD119" s="3" t="s">
        <v>1259</v>
      </c>
      <c r="DE119" s="3" t="s">
        <v>1259</v>
      </c>
      <c r="DF119" s="3" t="s">
        <v>1259</v>
      </c>
      <c r="DG119" s="3" t="s">
        <v>1259</v>
      </c>
      <c r="DH119" s="3" t="s">
        <v>1259</v>
      </c>
      <c r="DI119" s="3" t="s">
        <v>1259</v>
      </c>
      <c r="DJ119" s="3" t="s">
        <v>1259</v>
      </c>
      <c r="DK119" s="3" t="s">
        <v>1259</v>
      </c>
      <c r="DL119" s="3" t="s">
        <v>1259</v>
      </c>
      <c r="DM119" s="3" t="s">
        <v>1259</v>
      </c>
      <c r="DN119" s="3" t="s">
        <v>1259</v>
      </c>
      <c r="DO119" s="3" t="s">
        <v>1259</v>
      </c>
      <c r="DP119" s="3" t="s">
        <v>1259</v>
      </c>
      <c r="DQ119" s="3" t="s">
        <v>1259</v>
      </c>
      <c r="DR119" s="3" t="s">
        <v>1259</v>
      </c>
      <c r="DS119" s="3" t="s">
        <v>1259</v>
      </c>
      <c r="DT119" s="3" t="s">
        <v>1259</v>
      </c>
      <c r="DU119" s="183">
        <v>17</v>
      </c>
      <c r="DV119" s="3" t="s">
        <v>1259</v>
      </c>
      <c r="DW119" s="3" t="s">
        <v>1259</v>
      </c>
      <c r="DX119" s="3" t="s">
        <v>1259</v>
      </c>
      <c r="DY119" s="3" t="s">
        <v>1259</v>
      </c>
      <c r="DZ119" s="3" t="s">
        <v>1259</v>
      </c>
      <c r="EA119" s="3" t="s">
        <v>1259</v>
      </c>
      <c r="EB119" s="3" t="s">
        <v>1259</v>
      </c>
      <c r="EC119" s="3" t="s">
        <v>1259</v>
      </c>
      <c r="ED119" s="3" t="s">
        <v>1259</v>
      </c>
      <c r="EE119" s="3" t="s">
        <v>1259</v>
      </c>
      <c r="EF119" s="3" t="s">
        <v>1259</v>
      </c>
      <c r="EG119" s="3" t="s">
        <v>1259</v>
      </c>
      <c r="EH119" s="3" t="s">
        <v>1259</v>
      </c>
      <c r="EI119" s="3" t="s">
        <v>1259</v>
      </c>
      <c r="EJ119" s="3" t="s">
        <v>1259</v>
      </c>
      <c r="EK119" s="3" t="s">
        <v>1259</v>
      </c>
      <c r="EL119" s="3" t="s">
        <v>1259</v>
      </c>
      <c r="EM119" s="3" t="s">
        <v>1259</v>
      </c>
      <c r="EN119" s="3" t="s">
        <v>1259</v>
      </c>
      <c r="EO119" s="3" t="s">
        <v>1259</v>
      </c>
      <c r="EP119" s="3" t="s">
        <v>1259</v>
      </c>
      <c r="EQ119" s="3" t="s">
        <v>1259</v>
      </c>
      <c r="ER119" s="3" t="s">
        <v>1259</v>
      </c>
      <c r="ES119" s="3" t="s">
        <v>1259</v>
      </c>
      <c r="ET119" s="3" t="s">
        <v>1259</v>
      </c>
      <c r="EU119" s="3" t="s">
        <v>1259</v>
      </c>
      <c r="EV119" s="3" t="s">
        <v>1259</v>
      </c>
      <c r="EW119" s="3" t="s">
        <v>1259</v>
      </c>
      <c r="EX119" s="3" t="s">
        <v>1259</v>
      </c>
      <c r="EY119" s="3" t="s">
        <v>1259</v>
      </c>
      <c r="EZ119" s="3" t="s">
        <v>1259</v>
      </c>
      <c r="FA119" s="3" t="s">
        <v>1259</v>
      </c>
      <c r="FB119" s="3" t="s">
        <v>1259</v>
      </c>
      <c r="FC119" s="3" t="s">
        <v>1259</v>
      </c>
      <c r="FD119" s="3" t="s">
        <v>1259</v>
      </c>
      <c r="FE119" s="3" t="s">
        <v>1259</v>
      </c>
      <c r="FF119" s="3" t="s">
        <v>1259</v>
      </c>
      <c r="FG119" s="3" t="s">
        <v>1259</v>
      </c>
      <c r="FH119" s="3" t="s">
        <v>1259</v>
      </c>
      <c r="FI119" s="3" t="s">
        <v>1259</v>
      </c>
      <c r="FJ119" s="3" t="s">
        <v>1259</v>
      </c>
      <c r="FK119" s="3" t="s">
        <v>1259</v>
      </c>
      <c r="FL119" s="3" t="s">
        <v>1259</v>
      </c>
      <c r="FM119" s="3" t="s">
        <v>1259</v>
      </c>
      <c r="FN119" s="3" t="s">
        <v>1259</v>
      </c>
      <c r="FO119" s="3" t="s">
        <v>1259</v>
      </c>
      <c r="FP119" s="3" t="s">
        <v>1259</v>
      </c>
      <c r="FQ119" s="3" t="s">
        <v>1259</v>
      </c>
      <c r="FR119" s="3" t="s">
        <v>1259</v>
      </c>
      <c r="FS119" s="3" t="s">
        <v>1259</v>
      </c>
      <c r="FT119" s="3" t="s">
        <v>1259</v>
      </c>
      <c r="FU119" s="3" t="s">
        <v>1259</v>
      </c>
      <c r="FV119" s="3" t="s">
        <v>1259</v>
      </c>
      <c r="FW119" s="3" t="s">
        <v>1259</v>
      </c>
      <c r="FX119" s="238">
        <v>226.9</v>
      </c>
      <c r="FY119" s="3" t="s">
        <v>1259</v>
      </c>
      <c r="FZ119" s="3" t="s">
        <v>1259</v>
      </c>
      <c r="GA119" s="3" t="s">
        <v>1259</v>
      </c>
      <c r="GB119" s="3" t="s">
        <v>1259</v>
      </c>
      <c r="GC119" s="3" t="s">
        <v>1259</v>
      </c>
      <c r="GD119" s="3" t="s">
        <v>1259</v>
      </c>
      <c r="GE119" s="3" t="s">
        <v>1259</v>
      </c>
      <c r="GF119" s="3" t="s">
        <v>1259</v>
      </c>
      <c r="GG119" s="3" t="s">
        <v>1259</v>
      </c>
      <c r="GH119" s="3" t="s">
        <v>1259</v>
      </c>
      <c r="GI119" s="3" t="s">
        <v>1259</v>
      </c>
      <c r="GJ119" s="3" t="s">
        <v>1259</v>
      </c>
      <c r="GK119" s="3" t="s">
        <v>1259</v>
      </c>
      <c r="GL119" s="3" t="s">
        <v>1259</v>
      </c>
      <c r="GM119" s="3" t="s">
        <v>1259</v>
      </c>
      <c r="GN119" s="3" t="s">
        <v>1259</v>
      </c>
      <c r="GO119" s="3" t="s">
        <v>1259</v>
      </c>
      <c r="GP119" s="3" t="s">
        <v>1259</v>
      </c>
      <c r="GQ119" s="3" t="s">
        <v>1259</v>
      </c>
      <c r="GR119" s="3" t="s">
        <v>1259</v>
      </c>
      <c r="GS119" s="3" t="s">
        <v>1259</v>
      </c>
      <c r="GT119" s="3" t="s">
        <v>1259</v>
      </c>
      <c r="GU119" s="3" t="s">
        <v>1259</v>
      </c>
      <c r="GV119" s="3" t="s">
        <v>1259</v>
      </c>
      <c r="GW119" s="3" t="s">
        <v>1259</v>
      </c>
      <c r="GX119" s="3" t="s">
        <v>1259</v>
      </c>
      <c r="GY119" s="3" t="s">
        <v>1259</v>
      </c>
      <c r="GZ119" s="3" t="s">
        <v>1259</v>
      </c>
      <c r="HA119" s="3" t="s">
        <v>1259</v>
      </c>
      <c r="HB119" s="3" t="s">
        <v>1259</v>
      </c>
      <c r="HC119" s="3" t="s">
        <v>1259</v>
      </c>
      <c r="HD119" s="3" t="s">
        <v>1259</v>
      </c>
      <c r="HE119" s="3" t="s">
        <v>1259</v>
      </c>
      <c r="HF119" s="3" t="s">
        <v>1259</v>
      </c>
      <c r="HG119" s="3" t="s">
        <v>1259</v>
      </c>
      <c r="HH119" s="3" t="s">
        <v>1259</v>
      </c>
      <c r="HI119" s="3" t="s">
        <v>1259</v>
      </c>
      <c r="HJ119" s="3" t="s">
        <v>1259</v>
      </c>
      <c r="HK119" s="3" t="s">
        <v>1259</v>
      </c>
      <c r="HL119" s="3" t="s">
        <v>1259</v>
      </c>
      <c r="HM119" s="3" t="s">
        <v>1259</v>
      </c>
      <c r="HN119" s="3" t="s">
        <v>1259</v>
      </c>
      <c r="HO119" s="281">
        <v>47.98</v>
      </c>
      <c r="HP119" s="282">
        <v>117.1</v>
      </c>
      <c r="HQ119" s="283">
        <v>44.5</v>
      </c>
      <c r="HR119" s="284">
        <v>28.960699999999999</v>
      </c>
      <c r="HS119" s="3" t="s">
        <v>1259</v>
      </c>
    </row>
    <row r="120" spans="1:227" x14ac:dyDescent="0.25">
      <c r="A120" s="4">
        <v>30772</v>
      </c>
      <c r="B120" s="3" t="s">
        <v>1259</v>
      </c>
      <c r="C120" s="3" t="s">
        <v>1259</v>
      </c>
      <c r="D120" s="3" t="s">
        <v>1259</v>
      </c>
      <c r="E120" s="3" t="s">
        <v>1259</v>
      </c>
      <c r="F120" s="3" t="s">
        <v>1259</v>
      </c>
      <c r="G120" s="3" t="s">
        <v>1259</v>
      </c>
      <c r="H120" s="3" t="s">
        <v>1259</v>
      </c>
      <c r="I120" s="3" t="s">
        <v>1259</v>
      </c>
      <c r="J120" s="3" t="s">
        <v>1259</v>
      </c>
      <c r="K120" s="3" t="s">
        <v>1259</v>
      </c>
      <c r="L120" s="3" t="s">
        <v>1259</v>
      </c>
      <c r="M120" s="3" t="s">
        <v>1259</v>
      </c>
      <c r="N120" s="3" t="s">
        <v>1259</v>
      </c>
      <c r="O120" s="3" t="s">
        <v>1259</v>
      </c>
      <c r="P120" s="3" t="s">
        <v>1259</v>
      </c>
      <c r="Q120" s="3" t="s">
        <v>1259</v>
      </c>
      <c r="R120" s="3" t="s">
        <v>1259</v>
      </c>
      <c r="S120" s="3" t="s">
        <v>1259</v>
      </c>
      <c r="T120" s="3" t="s">
        <v>1259</v>
      </c>
      <c r="U120" s="3" t="s">
        <v>1259</v>
      </c>
      <c r="V120" s="80">
        <v>26.65</v>
      </c>
      <c r="W120" s="3" t="s">
        <v>1259</v>
      </c>
      <c r="X120" s="3" t="s">
        <v>1259</v>
      </c>
      <c r="Y120" s="83">
        <v>26.64</v>
      </c>
      <c r="Z120" s="84">
        <v>30.07</v>
      </c>
      <c r="AA120" s="85">
        <v>24.84</v>
      </c>
      <c r="AB120" s="86">
        <v>26.36</v>
      </c>
      <c r="AC120" s="87">
        <v>19</v>
      </c>
      <c r="AD120" s="3" t="s">
        <v>1259</v>
      </c>
      <c r="AE120" s="89">
        <v>234.64</v>
      </c>
      <c r="AF120" s="90">
        <v>206.78</v>
      </c>
      <c r="AG120" s="91">
        <v>193.68</v>
      </c>
      <c r="AH120" s="92">
        <v>168.69</v>
      </c>
      <c r="AI120" s="93">
        <v>236</v>
      </c>
      <c r="AJ120" s="3" t="s">
        <v>1259</v>
      </c>
      <c r="AK120" s="3" t="s">
        <v>1259</v>
      </c>
      <c r="AL120" s="3" t="s">
        <v>1259</v>
      </c>
      <c r="AM120" s="3" t="s">
        <v>1259</v>
      </c>
      <c r="AN120" s="3" t="s">
        <v>1259</v>
      </c>
      <c r="AO120" s="3" t="s">
        <v>1259</v>
      </c>
      <c r="AP120" s="3" t="s">
        <v>1259</v>
      </c>
      <c r="AQ120" s="3" t="s">
        <v>1259</v>
      </c>
      <c r="AR120" s="3" t="s">
        <v>1259</v>
      </c>
      <c r="AS120" s="3" t="s">
        <v>1259</v>
      </c>
      <c r="AT120" s="3" t="s">
        <v>1259</v>
      </c>
      <c r="AU120" s="3" t="s">
        <v>1259</v>
      </c>
      <c r="AV120" s="3" t="s">
        <v>1259</v>
      </c>
      <c r="AW120" s="3" t="s">
        <v>1259</v>
      </c>
      <c r="AX120" s="3" t="s">
        <v>1259</v>
      </c>
      <c r="AY120" s="3" t="s">
        <v>1259</v>
      </c>
      <c r="AZ120" s="3" t="s">
        <v>1259</v>
      </c>
      <c r="BA120" s="3" t="s">
        <v>1259</v>
      </c>
      <c r="BB120" s="3" t="s">
        <v>1259</v>
      </c>
      <c r="BC120" s="3" t="s">
        <v>1259</v>
      </c>
      <c r="BD120" s="3" t="s">
        <v>1259</v>
      </c>
      <c r="BE120" s="3" t="s">
        <v>1259</v>
      </c>
      <c r="BF120" s="3" t="s">
        <v>1259</v>
      </c>
      <c r="BG120" s="3" t="s">
        <v>1259</v>
      </c>
      <c r="BH120" s="3" t="s">
        <v>1259</v>
      </c>
      <c r="BI120" s="119">
        <v>126.438</v>
      </c>
      <c r="BJ120" s="3" t="s">
        <v>1259</v>
      </c>
      <c r="BK120" s="3" t="s">
        <v>1259</v>
      </c>
      <c r="BL120" s="3" t="s">
        <v>1259</v>
      </c>
      <c r="BM120" s="3" t="s">
        <v>1259</v>
      </c>
      <c r="BN120" s="3" t="s">
        <v>1259</v>
      </c>
      <c r="BO120" s="3" t="s">
        <v>1259</v>
      </c>
      <c r="BP120" s="3" t="s">
        <v>1259</v>
      </c>
      <c r="BQ120" s="3" t="s">
        <v>1259</v>
      </c>
      <c r="BR120" s="3" t="s">
        <v>1259</v>
      </c>
      <c r="BS120" s="3" t="s">
        <v>1259</v>
      </c>
      <c r="BT120" s="3" t="s">
        <v>1259</v>
      </c>
      <c r="BU120" s="3" t="s">
        <v>1259</v>
      </c>
      <c r="BV120" s="3" t="s">
        <v>1259</v>
      </c>
      <c r="BW120" s="3" t="s">
        <v>1259</v>
      </c>
      <c r="BX120" s="3" t="s">
        <v>1259</v>
      </c>
      <c r="BY120" s="3" t="s">
        <v>1259</v>
      </c>
      <c r="BZ120" s="3" t="s">
        <v>1259</v>
      </c>
      <c r="CA120" s="3" t="s">
        <v>1259</v>
      </c>
      <c r="CB120" s="3" t="s">
        <v>1259</v>
      </c>
      <c r="CC120" s="3" t="s">
        <v>1259</v>
      </c>
      <c r="CD120" s="3" t="s">
        <v>1259</v>
      </c>
      <c r="CE120" s="3" t="s">
        <v>1259</v>
      </c>
      <c r="CF120" s="3" t="s">
        <v>1259</v>
      </c>
      <c r="CG120" s="3" t="s">
        <v>1259</v>
      </c>
      <c r="CH120" s="3" t="s">
        <v>1259</v>
      </c>
      <c r="CI120" s="3" t="s">
        <v>1259</v>
      </c>
      <c r="CJ120" s="3" t="s">
        <v>1259</v>
      </c>
      <c r="CK120" s="3" t="s">
        <v>1259</v>
      </c>
      <c r="CL120" s="3" t="s">
        <v>1259</v>
      </c>
      <c r="CM120" s="3" t="s">
        <v>1259</v>
      </c>
      <c r="CN120" s="3" t="s">
        <v>1259</v>
      </c>
      <c r="CO120" s="3" t="s">
        <v>1259</v>
      </c>
      <c r="CP120" s="3" t="s">
        <v>1259</v>
      </c>
      <c r="CQ120" s="3" t="s">
        <v>1259</v>
      </c>
      <c r="CR120" s="3" t="s">
        <v>1259</v>
      </c>
      <c r="CS120" s="3" t="s">
        <v>1259</v>
      </c>
      <c r="CT120" s="3" t="s">
        <v>1259</v>
      </c>
      <c r="CU120" s="3" t="s">
        <v>1259</v>
      </c>
      <c r="CV120" s="3" t="s">
        <v>1259</v>
      </c>
      <c r="CW120" s="3" t="s">
        <v>1259</v>
      </c>
      <c r="CX120" s="3" t="s">
        <v>1259</v>
      </c>
      <c r="CY120" s="3" t="s">
        <v>1259</v>
      </c>
      <c r="CZ120" s="3" t="s">
        <v>1259</v>
      </c>
      <c r="DA120" s="3" t="s">
        <v>1259</v>
      </c>
      <c r="DB120" s="164">
        <v>105.9</v>
      </c>
      <c r="DC120" s="3" t="s">
        <v>1259</v>
      </c>
      <c r="DD120" s="3" t="s">
        <v>1259</v>
      </c>
      <c r="DE120" s="3" t="s">
        <v>1259</v>
      </c>
      <c r="DF120" s="3" t="s">
        <v>1259</v>
      </c>
      <c r="DG120" s="3" t="s">
        <v>1259</v>
      </c>
      <c r="DH120" s="3" t="s">
        <v>1259</v>
      </c>
      <c r="DI120" s="3" t="s">
        <v>1259</v>
      </c>
      <c r="DJ120" s="3" t="s">
        <v>1259</v>
      </c>
      <c r="DK120" s="3" t="s">
        <v>1259</v>
      </c>
      <c r="DL120" s="3" t="s">
        <v>1259</v>
      </c>
      <c r="DM120" s="3" t="s">
        <v>1259</v>
      </c>
      <c r="DN120" s="3" t="s">
        <v>1259</v>
      </c>
      <c r="DO120" s="3" t="s">
        <v>1259</v>
      </c>
      <c r="DP120" s="3" t="s">
        <v>1259</v>
      </c>
      <c r="DQ120" s="3" t="s">
        <v>1259</v>
      </c>
      <c r="DR120" s="3" t="s">
        <v>1259</v>
      </c>
      <c r="DS120" s="3" t="s">
        <v>1259</v>
      </c>
      <c r="DT120" s="3" t="s">
        <v>1259</v>
      </c>
      <c r="DU120" s="183">
        <v>17.5</v>
      </c>
      <c r="DV120" s="3" t="s">
        <v>1259</v>
      </c>
      <c r="DW120" s="3" t="s">
        <v>1259</v>
      </c>
      <c r="DX120" s="3" t="s">
        <v>1259</v>
      </c>
      <c r="DY120" s="3" t="s">
        <v>1259</v>
      </c>
      <c r="DZ120" s="3" t="s">
        <v>1259</v>
      </c>
      <c r="EA120" s="3" t="s">
        <v>1259</v>
      </c>
      <c r="EB120" s="3" t="s">
        <v>1259</v>
      </c>
      <c r="EC120" s="3" t="s">
        <v>1259</v>
      </c>
      <c r="ED120" s="3" t="s">
        <v>1259</v>
      </c>
      <c r="EE120" s="3" t="s">
        <v>1259</v>
      </c>
      <c r="EF120" s="3" t="s">
        <v>1259</v>
      </c>
      <c r="EG120" s="3" t="s">
        <v>1259</v>
      </c>
      <c r="EH120" s="3" t="s">
        <v>1259</v>
      </c>
      <c r="EI120" s="3" t="s">
        <v>1259</v>
      </c>
      <c r="EJ120" s="3" t="s">
        <v>1259</v>
      </c>
      <c r="EK120" s="3" t="s">
        <v>1259</v>
      </c>
      <c r="EL120" s="3" t="s">
        <v>1259</v>
      </c>
      <c r="EM120" s="3" t="s">
        <v>1259</v>
      </c>
      <c r="EN120" s="3" t="s">
        <v>1259</v>
      </c>
      <c r="EO120" s="3" t="s">
        <v>1259</v>
      </c>
      <c r="EP120" s="204">
        <v>78.8</v>
      </c>
      <c r="EQ120" s="205">
        <v>113.9</v>
      </c>
      <c r="ER120" s="206">
        <v>81.3</v>
      </c>
      <c r="ES120" s="207">
        <v>104.9</v>
      </c>
      <c r="ET120" s="3" t="s">
        <v>1259</v>
      </c>
      <c r="EU120" s="3" t="s">
        <v>1259</v>
      </c>
      <c r="EV120" s="3" t="s">
        <v>1259</v>
      </c>
      <c r="EW120" s="3" t="s">
        <v>1259</v>
      </c>
      <c r="EX120" s="3" t="s">
        <v>1259</v>
      </c>
      <c r="EY120" s="3" t="s">
        <v>1259</v>
      </c>
      <c r="EZ120" s="3" t="s">
        <v>1259</v>
      </c>
      <c r="FA120" s="3" t="s">
        <v>1259</v>
      </c>
      <c r="FB120" s="3" t="s">
        <v>1259</v>
      </c>
      <c r="FC120" s="3" t="s">
        <v>1259</v>
      </c>
      <c r="FD120" s="3" t="s">
        <v>1259</v>
      </c>
      <c r="FE120" s="3" t="s">
        <v>1259</v>
      </c>
      <c r="FF120" s="3" t="s">
        <v>1259</v>
      </c>
      <c r="FG120" s="3" t="s">
        <v>1259</v>
      </c>
      <c r="FH120" s="3" t="s">
        <v>1259</v>
      </c>
      <c r="FI120" s="3" t="s">
        <v>1259</v>
      </c>
      <c r="FJ120" s="3" t="s">
        <v>1259</v>
      </c>
      <c r="FK120" s="3" t="s">
        <v>1259</v>
      </c>
      <c r="FL120" s="3" t="s">
        <v>1259</v>
      </c>
      <c r="FM120" s="3" t="s">
        <v>1259</v>
      </c>
      <c r="FN120" s="3" t="s">
        <v>1259</v>
      </c>
      <c r="FO120" s="3" t="s">
        <v>1259</v>
      </c>
      <c r="FP120" s="3" t="s">
        <v>1259</v>
      </c>
      <c r="FQ120" s="3" t="s">
        <v>1259</v>
      </c>
      <c r="FR120" s="3" t="s">
        <v>1259</v>
      </c>
      <c r="FS120" s="3" t="s">
        <v>1259</v>
      </c>
      <c r="FT120" s="3" t="s">
        <v>1259</v>
      </c>
      <c r="FU120" s="3" t="s">
        <v>1259</v>
      </c>
      <c r="FV120" s="3" t="s">
        <v>1259</v>
      </c>
      <c r="FW120" s="3" t="s">
        <v>1259</v>
      </c>
      <c r="FX120" s="238">
        <v>234.9</v>
      </c>
      <c r="FY120" s="3" t="s">
        <v>1259</v>
      </c>
      <c r="FZ120" s="3" t="s">
        <v>1259</v>
      </c>
      <c r="GA120" s="3" t="s">
        <v>1259</v>
      </c>
      <c r="GB120" s="3" t="s">
        <v>1259</v>
      </c>
      <c r="GC120" s="3" t="s">
        <v>1259</v>
      </c>
      <c r="GD120" s="3" t="s">
        <v>1259</v>
      </c>
      <c r="GE120" s="3" t="s">
        <v>1259</v>
      </c>
      <c r="GF120" s="3" t="s">
        <v>1259</v>
      </c>
      <c r="GG120" s="3" t="s">
        <v>1259</v>
      </c>
      <c r="GH120" s="3" t="s">
        <v>1259</v>
      </c>
      <c r="GI120" s="3" t="s">
        <v>1259</v>
      </c>
      <c r="GJ120" s="3" t="s">
        <v>1259</v>
      </c>
      <c r="GK120" s="3" t="s">
        <v>1259</v>
      </c>
      <c r="GL120" s="3" t="s">
        <v>1259</v>
      </c>
      <c r="GM120" s="3" t="s">
        <v>1259</v>
      </c>
      <c r="GN120" s="3" t="s">
        <v>1259</v>
      </c>
      <c r="GO120" s="3" t="s">
        <v>1259</v>
      </c>
      <c r="GP120" s="3" t="s">
        <v>1259</v>
      </c>
      <c r="GQ120" s="3" t="s">
        <v>1259</v>
      </c>
      <c r="GR120" s="3" t="s">
        <v>1259</v>
      </c>
      <c r="GS120" s="3" t="s">
        <v>1259</v>
      </c>
      <c r="GT120" s="3" t="s">
        <v>1259</v>
      </c>
      <c r="GU120" s="3" t="s">
        <v>1259</v>
      </c>
      <c r="GV120" s="3" t="s">
        <v>1259</v>
      </c>
      <c r="GW120" s="3" t="s">
        <v>1259</v>
      </c>
      <c r="GX120" s="3" t="s">
        <v>1259</v>
      </c>
      <c r="GY120" s="3" t="s">
        <v>1259</v>
      </c>
      <c r="GZ120" s="3" t="s">
        <v>1259</v>
      </c>
      <c r="HA120" s="3" t="s">
        <v>1259</v>
      </c>
      <c r="HB120" s="3" t="s">
        <v>1259</v>
      </c>
      <c r="HC120" s="3" t="s">
        <v>1259</v>
      </c>
      <c r="HD120" s="3" t="s">
        <v>1259</v>
      </c>
      <c r="HE120" s="3" t="s">
        <v>1259</v>
      </c>
      <c r="HF120" s="3" t="s">
        <v>1259</v>
      </c>
      <c r="HG120" s="3" t="s">
        <v>1259</v>
      </c>
      <c r="HH120" s="3" t="s">
        <v>1259</v>
      </c>
      <c r="HI120" s="3" t="s">
        <v>1259</v>
      </c>
      <c r="HJ120" s="3" t="s">
        <v>1259</v>
      </c>
      <c r="HK120" s="3" t="s">
        <v>1259</v>
      </c>
      <c r="HL120" s="3" t="s">
        <v>1259</v>
      </c>
      <c r="HM120" s="3" t="s">
        <v>1259</v>
      </c>
      <c r="HN120" s="3" t="s">
        <v>1259</v>
      </c>
      <c r="HO120" s="281">
        <v>48.63</v>
      </c>
      <c r="HP120" s="282">
        <v>118.9</v>
      </c>
      <c r="HQ120" s="283">
        <v>44.9</v>
      </c>
      <c r="HR120" s="284">
        <v>29.0059</v>
      </c>
      <c r="HS120" s="3" t="s">
        <v>1259</v>
      </c>
    </row>
    <row r="121" spans="1:227" x14ac:dyDescent="0.25">
      <c r="A121" s="4">
        <v>30863</v>
      </c>
      <c r="B121" s="3" t="s">
        <v>1259</v>
      </c>
      <c r="C121" s="3" t="s">
        <v>1259</v>
      </c>
      <c r="D121" s="3" t="s">
        <v>1259</v>
      </c>
      <c r="E121" s="3" t="s">
        <v>1259</v>
      </c>
      <c r="F121" s="3" t="s">
        <v>1259</v>
      </c>
      <c r="G121" s="3" t="s">
        <v>1259</v>
      </c>
      <c r="H121" s="3" t="s">
        <v>1259</v>
      </c>
      <c r="I121" s="3" t="s">
        <v>1259</v>
      </c>
      <c r="J121" s="3" t="s">
        <v>1259</v>
      </c>
      <c r="K121" s="3" t="s">
        <v>1259</v>
      </c>
      <c r="L121" s="3" t="s">
        <v>1259</v>
      </c>
      <c r="M121" s="3" t="s">
        <v>1259</v>
      </c>
      <c r="N121" s="3" t="s">
        <v>1259</v>
      </c>
      <c r="O121" s="3" t="s">
        <v>1259</v>
      </c>
      <c r="P121" s="3" t="s">
        <v>1259</v>
      </c>
      <c r="Q121" s="3" t="s">
        <v>1259</v>
      </c>
      <c r="R121" s="3" t="s">
        <v>1259</v>
      </c>
      <c r="S121" s="3" t="s">
        <v>1259</v>
      </c>
      <c r="T121" s="3" t="s">
        <v>1259</v>
      </c>
      <c r="U121" s="3" t="s">
        <v>1259</v>
      </c>
      <c r="V121" s="80">
        <v>27.07</v>
      </c>
      <c r="W121" s="3" t="s">
        <v>1259</v>
      </c>
      <c r="X121" s="3" t="s">
        <v>1259</v>
      </c>
      <c r="Y121" s="83">
        <v>26.92</v>
      </c>
      <c r="Z121" s="84">
        <v>29.85</v>
      </c>
      <c r="AA121" s="85">
        <v>25.17</v>
      </c>
      <c r="AB121" s="86">
        <v>27.33</v>
      </c>
      <c r="AC121" s="87">
        <v>19</v>
      </c>
      <c r="AD121" s="3" t="s">
        <v>1259</v>
      </c>
      <c r="AE121" s="89">
        <v>238.09</v>
      </c>
      <c r="AF121" s="90">
        <v>213.17</v>
      </c>
      <c r="AG121" s="91">
        <v>189.2</v>
      </c>
      <c r="AH121" s="92">
        <v>165.21</v>
      </c>
      <c r="AI121" s="93">
        <v>241.1</v>
      </c>
      <c r="AJ121" s="3" t="s">
        <v>1259</v>
      </c>
      <c r="AK121" s="3" t="s">
        <v>1259</v>
      </c>
      <c r="AL121" s="3" t="s">
        <v>1259</v>
      </c>
      <c r="AM121" s="3" t="s">
        <v>1259</v>
      </c>
      <c r="AN121" s="3" t="s">
        <v>1259</v>
      </c>
      <c r="AO121" s="3" t="s">
        <v>1259</v>
      </c>
      <c r="AP121" s="3" t="s">
        <v>1259</v>
      </c>
      <c r="AQ121" s="3" t="s">
        <v>1259</v>
      </c>
      <c r="AR121" s="3" t="s">
        <v>1259</v>
      </c>
      <c r="AS121" s="3" t="s">
        <v>1259</v>
      </c>
      <c r="AT121" s="3" t="s">
        <v>1259</v>
      </c>
      <c r="AU121" s="3" t="s">
        <v>1259</v>
      </c>
      <c r="AV121" s="3" t="s">
        <v>1259</v>
      </c>
      <c r="AW121" s="3" t="s">
        <v>1259</v>
      </c>
      <c r="AX121" s="3" t="s">
        <v>1259</v>
      </c>
      <c r="AY121" s="3" t="s">
        <v>1259</v>
      </c>
      <c r="AZ121" s="3" t="s">
        <v>1259</v>
      </c>
      <c r="BA121" s="3" t="s">
        <v>1259</v>
      </c>
      <c r="BB121" s="3" t="s">
        <v>1259</v>
      </c>
      <c r="BC121" s="3" t="s">
        <v>1259</v>
      </c>
      <c r="BD121" s="3" t="s">
        <v>1259</v>
      </c>
      <c r="BE121" s="3" t="s">
        <v>1259</v>
      </c>
      <c r="BF121" s="3" t="s">
        <v>1259</v>
      </c>
      <c r="BG121" s="3" t="s">
        <v>1259</v>
      </c>
      <c r="BH121" s="3" t="s">
        <v>1259</v>
      </c>
      <c r="BI121" s="119">
        <v>129.06200000000001</v>
      </c>
      <c r="BJ121" s="3" t="s">
        <v>1259</v>
      </c>
      <c r="BK121" s="3" t="s">
        <v>1259</v>
      </c>
      <c r="BL121" s="3" t="s">
        <v>1259</v>
      </c>
      <c r="BM121" s="3" t="s">
        <v>1259</v>
      </c>
      <c r="BN121" s="3" t="s">
        <v>1259</v>
      </c>
      <c r="BO121" s="3" t="s">
        <v>1259</v>
      </c>
      <c r="BP121" s="3" t="s">
        <v>1259</v>
      </c>
      <c r="BQ121" s="3" t="s">
        <v>1259</v>
      </c>
      <c r="BR121" s="3" t="s">
        <v>1259</v>
      </c>
      <c r="BS121" s="3" t="s">
        <v>1259</v>
      </c>
      <c r="BT121" s="3" t="s">
        <v>1259</v>
      </c>
      <c r="BU121" s="3" t="s">
        <v>1259</v>
      </c>
      <c r="BV121" s="3" t="s">
        <v>1259</v>
      </c>
      <c r="BW121" s="3" t="s">
        <v>1259</v>
      </c>
      <c r="BX121" s="3" t="s">
        <v>1259</v>
      </c>
      <c r="BY121" s="3" t="s">
        <v>1259</v>
      </c>
      <c r="BZ121" s="3" t="s">
        <v>1259</v>
      </c>
      <c r="CA121" s="3" t="s">
        <v>1259</v>
      </c>
      <c r="CB121" s="3" t="s">
        <v>1259</v>
      </c>
      <c r="CC121" s="3" t="s">
        <v>1259</v>
      </c>
      <c r="CD121" s="3" t="s">
        <v>1259</v>
      </c>
      <c r="CE121" s="3" t="s">
        <v>1259</v>
      </c>
      <c r="CF121" s="3" t="s">
        <v>1259</v>
      </c>
      <c r="CG121" s="3" t="s">
        <v>1259</v>
      </c>
      <c r="CH121" s="3" t="s">
        <v>1259</v>
      </c>
      <c r="CI121" s="3" t="s">
        <v>1259</v>
      </c>
      <c r="CJ121" s="3" t="s">
        <v>1259</v>
      </c>
      <c r="CK121" s="3" t="s">
        <v>1259</v>
      </c>
      <c r="CL121" s="3" t="s">
        <v>1259</v>
      </c>
      <c r="CM121" s="3" t="s">
        <v>1259</v>
      </c>
      <c r="CN121" s="3" t="s">
        <v>1259</v>
      </c>
      <c r="CO121" s="3" t="s">
        <v>1259</v>
      </c>
      <c r="CP121" s="3" t="s">
        <v>1259</v>
      </c>
      <c r="CQ121" s="3" t="s">
        <v>1259</v>
      </c>
      <c r="CR121" s="3" t="s">
        <v>1259</v>
      </c>
      <c r="CS121" s="3" t="s">
        <v>1259</v>
      </c>
      <c r="CT121" s="3" t="s">
        <v>1259</v>
      </c>
      <c r="CU121" s="3" t="s">
        <v>1259</v>
      </c>
      <c r="CV121" s="3" t="s">
        <v>1259</v>
      </c>
      <c r="CW121" s="3" t="s">
        <v>1259</v>
      </c>
      <c r="CX121" s="3" t="s">
        <v>1259</v>
      </c>
      <c r="CY121" s="3" t="s">
        <v>1259</v>
      </c>
      <c r="CZ121" s="3" t="s">
        <v>1259</v>
      </c>
      <c r="DA121" s="3" t="s">
        <v>1259</v>
      </c>
      <c r="DB121" s="164">
        <v>110.3</v>
      </c>
      <c r="DC121" s="3" t="s">
        <v>1259</v>
      </c>
      <c r="DD121" s="3" t="s">
        <v>1259</v>
      </c>
      <c r="DE121" s="3" t="s">
        <v>1259</v>
      </c>
      <c r="DF121" s="3" t="s">
        <v>1259</v>
      </c>
      <c r="DG121" s="3" t="s">
        <v>1259</v>
      </c>
      <c r="DH121" s="3" t="s">
        <v>1259</v>
      </c>
      <c r="DI121" s="3" t="s">
        <v>1259</v>
      </c>
      <c r="DJ121" s="3" t="s">
        <v>1259</v>
      </c>
      <c r="DK121" s="3" t="s">
        <v>1259</v>
      </c>
      <c r="DL121" s="3" t="s">
        <v>1259</v>
      </c>
      <c r="DM121" s="3" t="s">
        <v>1259</v>
      </c>
      <c r="DN121" s="3" t="s">
        <v>1259</v>
      </c>
      <c r="DO121" s="3" t="s">
        <v>1259</v>
      </c>
      <c r="DP121" s="3" t="s">
        <v>1259</v>
      </c>
      <c r="DQ121" s="3" t="s">
        <v>1259</v>
      </c>
      <c r="DR121" s="3" t="s">
        <v>1259</v>
      </c>
      <c r="DS121" s="3" t="s">
        <v>1259</v>
      </c>
      <c r="DT121" s="3" t="s">
        <v>1259</v>
      </c>
      <c r="DU121" s="183">
        <v>17.600000000000001</v>
      </c>
      <c r="DV121" s="3" t="s">
        <v>1259</v>
      </c>
      <c r="DW121" s="3" t="s">
        <v>1259</v>
      </c>
      <c r="DX121" s="3" t="s">
        <v>1259</v>
      </c>
      <c r="DY121" s="3" t="s">
        <v>1259</v>
      </c>
      <c r="DZ121" s="3" t="s">
        <v>1259</v>
      </c>
      <c r="EA121" s="3" t="s">
        <v>1259</v>
      </c>
      <c r="EB121" s="3" t="s">
        <v>1259</v>
      </c>
      <c r="EC121" s="3" t="s">
        <v>1259</v>
      </c>
      <c r="ED121" s="3" t="s">
        <v>1259</v>
      </c>
      <c r="EE121" s="3" t="s">
        <v>1259</v>
      </c>
      <c r="EF121" s="3" t="s">
        <v>1259</v>
      </c>
      <c r="EG121" s="3" t="s">
        <v>1259</v>
      </c>
      <c r="EH121" s="3" t="s">
        <v>1259</v>
      </c>
      <c r="EI121" s="3" t="s">
        <v>1259</v>
      </c>
      <c r="EJ121" s="3" t="s">
        <v>1259</v>
      </c>
      <c r="EK121" s="3" t="s">
        <v>1259</v>
      </c>
      <c r="EL121" s="3" t="s">
        <v>1259</v>
      </c>
      <c r="EM121" s="3" t="s">
        <v>1259</v>
      </c>
      <c r="EN121" s="3" t="s">
        <v>1259</v>
      </c>
      <c r="EO121" s="3" t="s">
        <v>1259</v>
      </c>
      <c r="EP121" s="3" t="s">
        <v>1259</v>
      </c>
      <c r="EQ121" s="3" t="s">
        <v>1259</v>
      </c>
      <c r="ER121" s="3" t="s">
        <v>1259</v>
      </c>
      <c r="ES121" s="3" t="s">
        <v>1259</v>
      </c>
      <c r="ET121" s="3" t="s">
        <v>1259</v>
      </c>
      <c r="EU121" s="3" t="s">
        <v>1259</v>
      </c>
      <c r="EV121" s="3" t="s">
        <v>1259</v>
      </c>
      <c r="EW121" s="3" t="s">
        <v>1259</v>
      </c>
      <c r="EX121" s="3" t="s">
        <v>1259</v>
      </c>
      <c r="EY121" s="3" t="s">
        <v>1259</v>
      </c>
      <c r="EZ121" s="3" t="s">
        <v>1259</v>
      </c>
      <c r="FA121" s="3" t="s">
        <v>1259</v>
      </c>
      <c r="FB121" s="3" t="s">
        <v>1259</v>
      </c>
      <c r="FC121" s="3" t="s">
        <v>1259</v>
      </c>
      <c r="FD121" s="3" t="s">
        <v>1259</v>
      </c>
      <c r="FE121" s="3" t="s">
        <v>1259</v>
      </c>
      <c r="FF121" s="3" t="s">
        <v>1259</v>
      </c>
      <c r="FG121" s="3" t="s">
        <v>1259</v>
      </c>
      <c r="FH121" s="3" t="s">
        <v>1259</v>
      </c>
      <c r="FI121" s="3" t="s">
        <v>1259</v>
      </c>
      <c r="FJ121" s="3" t="s">
        <v>1259</v>
      </c>
      <c r="FK121" s="3" t="s">
        <v>1259</v>
      </c>
      <c r="FL121" s="3" t="s">
        <v>1259</v>
      </c>
      <c r="FM121" s="3" t="s">
        <v>1259</v>
      </c>
      <c r="FN121" s="3" t="s">
        <v>1259</v>
      </c>
      <c r="FO121" s="3" t="s">
        <v>1259</v>
      </c>
      <c r="FP121" s="3" t="s">
        <v>1259</v>
      </c>
      <c r="FQ121" s="3" t="s">
        <v>1259</v>
      </c>
      <c r="FR121" s="3" t="s">
        <v>1259</v>
      </c>
      <c r="FS121" s="3" t="s">
        <v>1259</v>
      </c>
      <c r="FT121" s="3" t="s">
        <v>1259</v>
      </c>
      <c r="FU121" s="3" t="s">
        <v>1259</v>
      </c>
      <c r="FV121" s="3" t="s">
        <v>1259</v>
      </c>
      <c r="FW121" s="3" t="s">
        <v>1259</v>
      </c>
      <c r="FX121" s="238">
        <v>242.7</v>
      </c>
      <c r="FY121" s="3" t="s">
        <v>1259</v>
      </c>
      <c r="FZ121" s="3" t="s">
        <v>1259</v>
      </c>
      <c r="GA121" s="3" t="s">
        <v>1259</v>
      </c>
      <c r="GB121" s="3" t="s">
        <v>1259</v>
      </c>
      <c r="GC121" s="3" t="s">
        <v>1259</v>
      </c>
      <c r="GD121" s="3" t="s">
        <v>1259</v>
      </c>
      <c r="GE121" s="3" t="s">
        <v>1259</v>
      </c>
      <c r="GF121" s="3" t="s">
        <v>1259</v>
      </c>
      <c r="GG121" s="3" t="s">
        <v>1259</v>
      </c>
      <c r="GH121" s="3" t="s">
        <v>1259</v>
      </c>
      <c r="GI121" s="3" t="s">
        <v>1259</v>
      </c>
      <c r="GJ121" s="3" t="s">
        <v>1259</v>
      </c>
      <c r="GK121" s="3" t="s">
        <v>1259</v>
      </c>
      <c r="GL121" s="3" t="s">
        <v>1259</v>
      </c>
      <c r="GM121" s="3" t="s">
        <v>1259</v>
      </c>
      <c r="GN121" s="3" t="s">
        <v>1259</v>
      </c>
      <c r="GO121" s="3" t="s">
        <v>1259</v>
      </c>
      <c r="GP121" s="3" t="s">
        <v>1259</v>
      </c>
      <c r="GQ121" s="3" t="s">
        <v>1259</v>
      </c>
      <c r="GR121" s="3" t="s">
        <v>1259</v>
      </c>
      <c r="GS121" s="3" t="s">
        <v>1259</v>
      </c>
      <c r="GT121" s="3" t="s">
        <v>1259</v>
      </c>
      <c r="GU121" s="3" t="s">
        <v>1259</v>
      </c>
      <c r="GV121" s="3" t="s">
        <v>1259</v>
      </c>
      <c r="GW121" s="3" t="s">
        <v>1259</v>
      </c>
      <c r="GX121" s="3" t="s">
        <v>1259</v>
      </c>
      <c r="GY121" s="3" t="s">
        <v>1259</v>
      </c>
      <c r="GZ121" s="3" t="s">
        <v>1259</v>
      </c>
      <c r="HA121" s="3" t="s">
        <v>1259</v>
      </c>
      <c r="HB121" s="3" t="s">
        <v>1259</v>
      </c>
      <c r="HC121" s="3" t="s">
        <v>1259</v>
      </c>
      <c r="HD121" s="3" t="s">
        <v>1259</v>
      </c>
      <c r="HE121" s="3" t="s">
        <v>1259</v>
      </c>
      <c r="HF121" s="3" t="s">
        <v>1259</v>
      </c>
      <c r="HG121" s="3" t="s">
        <v>1259</v>
      </c>
      <c r="HH121" s="3" t="s">
        <v>1259</v>
      </c>
      <c r="HI121" s="3" t="s">
        <v>1259</v>
      </c>
      <c r="HJ121" s="3" t="s">
        <v>1259</v>
      </c>
      <c r="HK121" s="3" t="s">
        <v>1259</v>
      </c>
      <c r="HL121" s="3" t="s">
        <v>1259</v>
      </c>
      <c r="HM121" s="3" t="s">
        <v>1259</v>
      </c>
      <c r="HN121" s="3" t="s">
        <v>1259</v>
      </c>
      <c r="HO121" s="281">
        <v>49.26</v>
      </c>
      <c r="HP121" s="282">
        <v>120.4</v>
      </c>
      <c r="HQ121" s="283">
        <v>45.9</v>
      </c>
      <c r="HR121" s="284">
        <v>29.0837</v>
      </c>
      <c r="HS121" s="3" t="s">
        <v>1259</v>
      </c>
    </row>
    <row r="122" spans="1:227" x14ac:dyDescent="0.25">
      <c r="A122" s="4">
        <v>30955</v>
      </c>
      <c r="B122" s="3" t="s">
        <v>1259</v>
      </c>
      <c r="C122" s="3" t="s">
        <v>1259</v>
      </c>
      <c r="D122" s="3" t="s">
        <v>1259</v>
      </c>
      <c r="E122" s="3" t="s">
        <v>1259</v>
      </c>
      <c r="F122" s="3" t="s">
        <v>1259</v>
      </c>
      <c r="G122" s="3" t="s">
        <v>1259</v>
      </c>
      <c r="H122" s="3" t="s">
        <v>1259</v>
      </c>
      <c r="I122" s="3" t="s">
        <v>1259</v>
      </c>
      <c r="J122" s="3" t="s">
        <v>1259</v>
      </c>
      <c r="K122" s="3" t="s">
        <v>1259</v>
      </c>
      <c r="L122" s="3" t="s">
        <v>1259</v>
      </c>
      <c r="M122" s="3" t="s">
        <v>1259</v>
      </c>
      <c r="N122" s="3" t="s">
        <v>1259</v>
      </c>
      <c r="O122" s="3" t="s">
        <v>1259</v>
      </c>
      <c r="P122" s="3" t="s">
        <v>1259</v>
      </c>
      <c r="Q122" s="3" t="s">
        <v>1259</v>
      </c>
      <c r="R122" s="3" t="s">
        <v>1259</v>
      </c>
      <c r="S122" s="3" t="s">
        <v>1259</v>
      </c>
      <c r="T122" s="3" t="s">
        <v>1259</v>
      </c>
      <c r="U122" s="3" t="s">
        <v>1259</v>
      </c>
      <c r="V122" s="80">
        <v>27.71</v>
      </c>
      <c r="W122" s="3" t="s">
        <v>1259</v>
      </c>
      <c r="X122" s="3" t="s">
        <v>1259</v>
      </c>
      <c r="Y122" s="83">
        <v>27.81</v>
      </c>
      <c r="Z122" s="84">
        <v>32.74</v>
      </c>
      <c r="AA122" s="85">
        <v>25.78</v>
      </c>
      <c r="AB122" s="86">
        <v>26.98</v>
      </c>
      <c r="AC122" s="87">
        <v>20</v>
      </c>
      <c r="AD122" s="3" t="s">
        <v>1259</v>
      </c>
      <c r="AE122" s="89">
        <v>238.93</v>
      </c>
      <c r="AF122" s="90">
        <v>212.33</v>
      </c>
      <c r="AG122" s="91">
        <v>181.64</v>
      </c>
      <c r="AH122" s="92">
        <v>182.89</v>
      </c>
      <c r="AI122" s="93">
        <v>239.7</v>
      </c>
      <c r="AJ122" s="3" t="s">
        <v>1259</v>
      </c>
      <c r="AK122" s="3" t="s">
        <v>1259</v>
      </c>
      <c r="AL122" s="3" t="s">
        <v>1259</v>
      </c>
      <c r="AM122" s="3" t="s">
        <v>1259</v>
      </c>
      <c r="AN122" s="3" t="s">
        <v>1259</v>
      </c>
      <c r="AO122" s="3" t="s">
        <v>1259</v>
      </c>
      <c r="AP122" s="3" t="s">
        <v>1259</v>
      </c>
      <c r="AQ122" s="3" t="s">
        <v>1259</v>
      </c>
      <c r="AR122" s="3" t="s">
        <v>1259</v>
      </c>
      <c r="AS122" s="3" t="s">
        <v>1259</v>
      </c>
      <c r="AT122" s="3" t="s">
        <v>1259</v>
      </c>
      <c r="AU122" s="3" t="s">
        <v>1259</v>
      </c>
      <c r="AV122" s="3" t="s">
        <v>1259</v>
      </c>
      <c r="AW122" s="3" t="s">
        <v>1259</v>
      </c>
      <c r="AX122" s="3" t="s">
        <v>1259</v>
      </c>
      <c r="AY122" s="3" t="s">
        <v>1259</v>
      </c>
      <c r="AZ122" s="3" t="s">
        <v>1259</v>
      </c>
      <c r="BA122" s="3" t="s">
        <v>1259</v>
      </c>
      <c r="BB122" s="3" t="s">
        <v>1259</v>
      </c>
      <c r="BC122" s="3" t="s">
        <v>1259</v>
      </c>
      <c r="BD122" s="3" t="s">
        <v>1259</v>
      </c>
      <c r="BE122" s="3" t="s">
        <v>1259</v>
      </c>
      <c r="BF122" s="3" t="s">
        <v>1259</v>
      </c>
      <c r="BG122" s="3" t="s">
        <v>1259</v>
      </c>
      <c r="BH122" s="3" t="s">
        <v>1259</v>
      </c>
      <c r="BI122" s="119">
        <v>130.452</v>
      </c>
      <c r="BJ122" s="3" t="s">
        <v>1259</v>
      </c>
      <c r="BK122" s="3" t="s">
        <v>1259</v>
      </c>
      <c r="BL122" s="3" t="s">
        <v>1259</v>
      </c>
      <c r="BM122" s="3" t="s">
        <v>1259</v>
      </c>
      <c r="BN122" s="3" t="s">
        <v>1259</v>
      </c>
      <c r="BO122" s="3" t="s">
        <v>1259</v>
      </c>
      <c r="BP122" s="3" t="s">
        <v>1259</v>
      </c>
      <c r="BQ122" s="3" t="s">
        <v>1259</v>
      </c>
      <c r="BR122" s="3" t="s">
        <v>1259</v>
      </c>
      <c r="BS122" s="3" t="s">
        <v>1259</v>
      </c>
      <c r="BT122" s="3" t="s">
        <v>1259</v>
      </c>
      <c r="BU122" s="3" t="s">
        <v>1259</v>
      </c>
      <c r="BV122" s="3" t="s">
        <v>1259</v>
      </c>
      <c r="BW122" s="3" t="s">
        <v>1259</v>
      </c>
      <c r="BX122" s="3" t="s">
        <v>1259</v>
      </c>
      <c r="BY122" s="3" t="s">
        <v>1259</v>
      </c>
      <c r="BZ122" s="3" t="s">
        <v>1259</v>
      </c>
      <c r="CA122" s="3" t="s">
        <v>1259</v>
      </c>
      <c r="CB122" s="3" t="s">
        <v>1259</v>
      </c>
      <c r="CC122" s="3" t="s">
        <v>1259</v>
      </c>
      <c r="CD122" s="3" t="s">
        <v>1259</v>
      </c>
      <c r="CE122" s="3" t="s">
        <v>1259</v>
      </c>
      <c r="CF122" s="3" t="s">
        <v>1259</v>
      </c>
      <c r="CG122" s="3" t="s">
        <v>1259</v>
      </c>
      <c r="CH122" s="3" t="s">
        <v>1259</v>
      </c>
      <c r="CI122" s="3" t="s">
        <v>1259</v>
      </c>
      <c r="CJ122" s="3" t="s">
        <v>1259</v>
      </c>
      <c r="CK122" s="3" t="s">
        <v>1259</v>
      </c>
      <c r="CL122" s="3" t="s">
        <v>1259</v>
      </c>
      <c r="CM122" s="3" t="s">
        <v>1259</v>
      </c>
      <c r="CN122" s="3" t="s">
        <v>1259</v>
      </c>
      <c r="CO122" s="3" t="s">
        <v>1259</v>
      </c>
      <c r="CP122" s="3" t="s">
        <v>1259</v>
      </c>
      <c r="CQ122" s="3" t="s">
        <v>1259</v>
      </c>
      <c r="CR122" s="3" t="s">
        <v>1259</v>
      </c>
      <c r="CS122" s="3" t="s">
        <v>1259</v>
      </c>
      <c r="CT122" s="3" t="s">
        <v>1259</v>
      </c>
      <c r="CU122" s="3" t="s">
        <v>1259</v>
      </c>
      <c r="CV122" s="3" t="s">
        <v>1259</v>
      </c>
      <c r="CW122" s="3" t="s">
        <v>1259</v>
      </c>
      <c r="CX122" s="3" t="s">
        <v>1259</v>
      </c>
      <c r="CY122" s="3" t="s">
        <v>1259</v>
      </c>
      <c r="CZ122" s="3" t="s">
        <v>1259</v>
      </c>
      <c r="DA122" s="3" t="s">
        <v>1259</v>
      </c>
      <c r="DB122" s="164">
        <v>114</v>
      </c>
      <c r="DC122" s="3" t="s">
        <v>1259</v>
      </c>
      <c r="DD122" s="3" t="s">
        <v>1259</v>
      </c>
      <c r="DE122" s="3" t="s">
        <v>1259</v>
      </c>
      <c r="DF122" s="3" t="s">
        <v>1259</v>
      </c>
      <c r="DG122" s="3" t="s">
        <v>1259</v>
      </c>
      <c r="DH122" s="3" t="s">
        <v>1259</v>
      </c>
      <c r="DI122" s="3" t="s">
        <v>1259</v>
      </c>
      <c r="DJ122" s="3" t="s">
        <v>1259</v>
      </c>
      <c r="DK122" s="3" t="s">
        <v>1259</v>
      </c>
      <c r="DL122" s="3" t="s">
        <v>1259</v>
      </c>
      <c r="DM122" s="3" t="s">
        <v>1259</v>
      </c>
      <c r="DN122" s="3" t="s">
        <v>1259</v>
      </c>
      <c r="DO122" s="3" t="s">
        <v>1259</v>
      </c>
      <c r="DP122" s="3" t="s">
        <v>1259</v>
      </c>
      <c r="DQ122" s="3" t="s">
        <v>1259</v>
      </c>
      <c r="DR122" s="3" t="s">
        <v>1259</v>
      </c>
      <c r="DS122" s="3" t="s">
        <v>1259</v>
      </c>
      <c r="DT122" s="3" t="s">
        <v>1259</v>
      </c>
      <c r="DU122" s="183">
        <v>16.7</v>
      </c>
      <c r="DV122" s="3" t="s">
        <v>1259</v>
      </c>
      <c r="DW122" s="3" t="s">
        <v>1259</v>
      </c>
      <c r="DX122" s="3" t="s">
        <v>1259</v>
      </c>
      <c r="DY122" s="3" t="s">
        <v>1259</v>
      </c>
      <c r="DZ122" s="3" t="s">
        <v>1259</v>
      </c>
      <c r="EA122" s="3" t="s">
        <v>1259</v>
      </c>
      <c r="EB122" s="3" t="s">
        <v>1259</v>
      </c>
      <c r="EC122" s="3" t="s">
        <v>1259</v>
      </c>
      <c r="ED122" s="3" t="s">
        <v>1259</v>
      </c>
      <c r="EE122" s="3" t="s">
        <v>1259</v>
      </c>
      <c r="EF122" s="3" t="s">
        <v>1259</v>
      </c>
      <c r="EG122" s="3" t="s">
        <v>1259</v>
      </c>
      <c r="EH122" s="3" t="s">
        <v>1259</v>
      </c>
      <c r="EI122" s="3" t="s">
        <v>1259</v>
      </c>
      <c r="EJ122" s="3" t="s">
        <v>1259</v>
      </c>
      <c r="EK122" s="3" t="s">
        <v>1259</v>
      </c>
      <c r="EL122" s="3" t="s">
        <v>1259</v>
      </c>
      <c r="EM122" s="3" t="s">
        <v>1259</v>
      </c>
      <c r="EN122" s="3" t="s">
        <v>1259</v>
      </c>
      <c r="EO122" s="3" t="s">
        <v>1259</v>
      </c>
      <c r="EP122" s="204">
        <v>80.599999999999994</v>
      </c>
      <c r="EQ122" s="205">
        <v>121.2</v>
      </c>
      <c r="ER122" s="206">
        <v>82.5</v>
      </c>
      <c r="ES122" s="207">
        <v>106.5</v>
      </c>
      <c r="ET122" s="3" t="s">
        <v>1259</v>
      </c>
      <c r="EU122" s="3" t="s">
        <v>1259</v>
      </c>
      <c r="EV122" s="3" t="s">
        <v>1259</v>
      </c>
      <c r="EW122" s="3" t="s">
        <v>1259</v>
      </c>
      <c r="EX122" s="3" t="s">
        <v>1259</v>
      </c>
      <c r="EY122" s="3" t="s">
        <v>1259</v>
      </c>
      <c r="EZ122" s="3" t="s">
        <v>1259</v>
      </c>
      <c r="FA122" s="3" t="s">
        <v>1259</v>
      </c>
      <c r="FB122" s="3" t="s">
        <v>1259</v>
      </c>
      <c r="FC122" s="3" t="s">
        <v>1259</v>
      </c>
      <c r="FD122" s="3" t="s">
        <v>1259</v>
      </c>
      <c r="FE122" s="3" t="s">
        <v>1259</v>
      </c>
      <c r="FF122" s="3" t="s">
        <v>1259</v>
      </c>
      <c r="FG122" s="3" t="s">
        <v>1259</v>
      </c>
      <c r="FH122" s="3" t="s">
        <v>1259</v>
      </c>
      <c r="FI122" s="3" t="s">
        <v>1259</v>
      </c>
      <c r="FJ122" s="3" t="s">
        <v>1259</v>
      </c>
      <c r="FK122" s="3" t="s">
        <v>1259</v>
      </c>
      <c r="FL122" s="3" t="s">
        <v>1259</v>
      </c>
      <c r="FM122" s="3" t="s">
        <v>1259</v>
      </c>
      <c r="FN122" s="3" t="s">
        <v>1259</v>
      </c>
      <c r="FO122" s="3" t="s">
        <v>1259</v>
      </c>
      <c r="FP122" s="3" t="s">
        <v>1259</v>
      </c>
      <c r="FQ122" s="3" t="s">
        <v>1259</v>
      </c>
      <c r="FR122" s="3" t="s">
        <v>1259</v>
      </c>
      <c r="FS122" s="3" t="s">
        <v>1259</v>
      </c>
      <c r="FT122" s="3" t="s">
        <v>1259</v>
      </c>
      <c r="FU122" s="3" t="s">
        <v>1259</v>
      </c>
      <c r="FV122" s="3" t="s">
        <v>1259</v>
      </c>
      <c r="FW122" s="3" t="s">
        <v>1259</v>
      </c>
      <c r="FX122" s="238">
        <v>249.5</v>
      </c>
      <c r="FY122" s="3" t="s">
        <v>1259</v>
      </c>
      <c r="FZ122" s="3" t="s">
        <v>1259</v>
      </c>
      <c r="GA122" s="3" t="s">
        <v>1259</v>
      </c>
      <c r="GB122" s="3" t="s">
        <v>1259</v>
      </c>
      <c r="GC122" s="3" t="s">
        <v>1259</v>
      </c>
      <c r="GD122" s="3" t="s">
        <v>1259</v>
      </c>
      <c r="GE122" s="3" t="s">
        <v>1259</v>
      </c>
      <c r="GF122" s="3" t="s">
        <v>1259</v>
      </c>
      <c r="GG122" s="3" t="s">
        <v>1259</v>
      </c>
      <c r="GH122" s="3" t="s">
        <v>1259</v>
      </c>
      <c r="GI122" s="3" t="s">
        <v>1259</v>
      </c>
      <c r="GJ122" s="3" t="s">
        <v>1259</v>
      </c>
      <c r="GK122" s="3" t="s">
        <v>1259</v>
      </c>
      <c r="GL122" s="3" t="s">
        <v>1259</v>
      </c>
      <c r="GM122" s="3" t="s">
        <v>1259</v>
      </c>
      <c r="GN122" s="3" t="s">
        <v>1259</v>
      </c>
      <c r="GO122" s="3" t="s">
        <v>1259</v>
      </c>
      <c r="GP122" s="3" t="s">
        <v>1259</v>
      </c>
      <c r="GQ122" s="3" t="s">
        <v>1259</v>
      </c>
      <c r="GR122" s="3" t="s">
        <v>1259</v>
      </c>
      <c r="GS122" s="3" t="s">
        <v>1259</v>
      </c>
      <c r="GT122" s="3" t="s">
        <v>1259</v>
      </c>
      <c r="GU122" s="3" t="s">
        <v>1259</v>
      </c>
      <c r="GV122" s="3" t="s">
        <v>1259</v>
      </c>
      <c r="GW122" s="3" t="s">
        <v>1259</v>
      </c>
      <c r="GX122" s="3" t="s">
        <v>1259</v>
      </c>
      <c r="GY122" s="3" t="s">
        <v>1259</v>
      </c>
      <c r="GZ122" s="3" t="s">
        <v>1259</v>
      </c>
      <c r="HA122" s="3" t="s">
        <v>1259</v>
      </c>
      <c r="HB122" s="3" t="s">
        <v>1259</v>
      </c>
      <c r="HC122" s="3" t="s">
        <v>1259</v>
      </c>
      <c r="HD122" s="3" t="s">
        <v>1259</v>
      </c>
      <c r="HE122" s="3" t="s">
        <v>1259</v>
      </c>
      <c r="HF122" s="3" t="s">
        <v>1259</v>
      </c>
      <c r="HG122" s="3" t="s">
        <v>1259</v>
      </c>
      <c r="HH122" s="3" t="s">
        <v>1259</v>
      </c>
      <c r="HI122" s="3" t="s">
        <v>1259</v>
      </c>
      <c r="HJ122" s="3" t="s">
        <v>1259</v>
      </c>
      <c r="HK122" s="3" t="s">
        <v>1259</v>
      </c>
      <c r="HL122" s="3" t="s">
        <v>1259</v>
      </c>
      <c r="HM122" s="3" t="s">
        <v>1259</v>
      </c>
      <c r="HN122" s="3" t="s">
        <v>1259</v>
      </c>
      <c r="HO122" s="281">
        <v>49.92</v>
      </c>
      <c r="HP122" s="282">
        <v>121.6</v>
      </c>
      <c r="HQ122" s="283">
        <v>46.3</v>
      </c>
      <c r="HR122" s="284">
        <v>29.194199999999999</v>
      </c>
      <c r="HS122" s="3" t="s">
        <v>1259</v>
      </c>
    </row>
    <row r="123" spans="1:227" x14ac:dyDescent="0.25">
      <c r="A123" s="4">
        <v>31047</v>
      </c>
      <c r="B123" s="3" t="s">
        <v>1259</v>
      </c>
      <c r="C123" s="3" t="s">
        <v>1259</v>
      </c>
      <c r="D123" s="3" t="s">
        <v>1259</v>
      </c>
      <c r="E123" s="3" t="s">
        <v>1259</v>
      </c>
      <c r="F123" s="3" t="s">
        <v>1259</v>
      </c>
      <c r="G123" s="3" t="s">
        <v>1259</v>
      </c>
      <c r="H123" s="3" t="s">
        <v>1259</v>
      </c>
      <c r="I123" s="3" t="s">
        <v>1259</v>
      </c>
      <c r="J123" s="3" t="s">
        <v>1259</v>
      </c>
      <c r="K123" s="3" t="s">
        <v>1259</v>
      </c>
      <c r="L123" s="3" t="s">
        <v>1259</v>
      </c>
      <c r="M123" s="3" t="s">
        <v>1259</v>
      </c>
      <c r="N123" s="3" t="s">
        <v>1259</v>
      </c>
      <c r="O123" s="3" t="s">
        <v>1259</v>
      </c>
      <c r="P123" s="3" t="s">
        <v>1259</v>
      </c>
      <c r="Q123" s="3" t="s">
        <v>1259</v>
      </c>
      <c r="R123" s="3" t="s">
        <v>1259</v>
      </c>
      <c r="S123" s="3" t="s">
        <v>1259</v>
      </c>
      <c r="T123" s="3" t="s">
        <v>1259</v>
      </c>
      <c r="U123" s="3" t="s">
        <v>1259</v>
      </c>
      <c r="V123" s="80">
        <v>27.37</v>
      </c>
      <c r="W123" s="3" t="s">
        <v>1259</v>
      </c>
      <c r="X123" s="3" t="s">
        <v>1259</v>
      </c>
      <c r="Y123" s="83">
        <v>27.3</v>
      </c>
      <c r="Z123" s="84">
        <v>31.9</v>
      </c>
      <c r="AA123" s="85">
        <v>25.34</v>
      </c>
      <c r="AB123" s="86">
        <v>27.4</v>
      </c>
      <c r="AC123" s="87">
        <v>20</v>
      </c>
      <c r="AD123" s="3" t="s">
        <v>1259</v>
      </c>
      <c r="AE123" s="89">
        <v>237.76</v>
      </c>
      <c r="AF123" s="90">
        <v>216.78</v>
      </c>
      <c r="AG123" s="91">
        <v>175.85</v>
      </c>
      <c r="AH123" s="92">
        <v>180.2</v>
      </c>
      <c r="AI123" s="93">
        <v>246.3</v>
      </c>
      <c r="AJ123" s="3" t="s">
        <v>1259</v>
      </c>
      <c r="AK123" s="3" t="s">
        <v>1259</v>
      </c>
      <c r="AL123" s="3" t="s">
        <v>1259</v>
      </c>
      <c r="AM123" s="3" t="s">
        <v>1259</v>
      </c>
      <c r="AN123" s="3" t="s">
        <v>1259</v>
      </c>
      <c r="AO123" s="3" t="s">
        <v>1259</v>
      </c>
      <c r="AP123" s="3" t="s">
        <v>1259</v>
      </c>
      <c r="AQ123" s="3" t="s">
        <v>1259</v>
      </c>
      <c r="AR123" s="3" t="s">
        <v>1259</v>
      </c>
      <c r="AS123" s="3" t="s">
        <v>1259</v>
      </c>
      <c r="AT123" s="3" t="s">
        <v>1259</v>
      </c>
      <c r="AU123" s="3" t="s">
        <v>1259</v>
      </c>
      <c r="AV123" s="3" t="s">
        <v>1259</v>
      </c>
      <c r="AW123" s="3" t="s">
        <v>1259</v>
      </c>
      <c r="AX123" s="3" t="s">
        <v>1259</v>
      </c>
      <c r="AY123" s="3" t="s">
        <v>1259</v>
      </c>
      <c r="AZ123" s="3" t="s">
        <v>1259</v>
      </c>
      <c r="BA123" s="3" t="s">
        <v>1259</v>
      </c>
      <c r="BB123" s="3" t="s">
        <v>1259</v>
      </c>
      <c r="BC123" s="3" t="s">
        <v>1259</v>
      </c>
      <c r="BD123" s="3" t="s">
        <v>1259</v>
      </c>
      <c r="BE123" s="3" t="s">
        <v>1259</v>
      </c>
      <c r="BF123" s="3" t="s">
        <v>1259</v>
      </c>
      <c r="BG123" s="3" t="s">
        <v>1259</v>
      </c>
      <c r="BH123" s="3" t="s">
        <v>1259</v>
      </c>
      <c r="BI123" s="119">
        <v>136.31800000000001</v>
      </c>
      <c r="BJ123" s="3" t="s">
        <v>1259</v>
      </c>
      <c r="BK123" s="3" t="s">
        <v>1259</v>
      </c>
      <c r="BL123" s="3" t="s">
        <v>1259</v>
      </c>
      <c r="BM123" s="3" t="s">
        <v>1259</v>
      </c>
      <c r="BN123" s="3" t="s">
        <v>1259</v>
      </c>
      <c r="BO123" s="3" t="s">
        <v>1259</v>
      </c>
      <c r="BP123" s="3" t="s">
        <v>1259</v>
      </c>
      <c r="BQ123" s="3" t="s">
        <v>1259</v>
      </c>
      <c r="BR123" s="3" t="s">
        <v>1259</v>
      </c>
      <c r="BS123" s="3" t="s">
        <v>1259</v>
      </c>
      <c r="BT123" s="3" t="s">
        <v>1259</v>
      </c>
      <c r="BU123" s="3" t="s">
        <v>1259</v>
      </c>
      <c r="BV123" s="3" t="s">
        <v>1259</v>
      </c>
      <c r="BW123" s="3" t="s">
        <v>1259</v>
      </c>
      <c r="BX123" s="3" t="s">
        <v>1259</v>
      </c>
      <c r="BY123" s="3" t="s">
        <v>1259</v>
      </c>
      <c r="BZ123" s="3" t="s">
        <v>1259</v>
      </c>
      <c r="CA123" s="3" t="s">
        <v>1259</v>
      </c>
      <c r="CB123" s="3" t="s">
        <v>1259</v>
      </c>
      <c r="CC123" s="3" t="s">
        <v>1259</v>
      </c>
      <c r="CD123" s="3" t="s">
        <v>1259</v>
      </c>
      <c r="CE123" s="3" t="s">
        <v>1259</v>
      </c>
      <c r="CF123" s="3" t="s">
        <v>1259</v>
      </c>
      <c r="CG123" s="3" t="s">
        <v>1259</v>
      </c>
      <c r="CH123" s="3" t="s">
        <v>1259</v>
      </c>
      <c r="CI123" s="3" t="s">
        <v>1259</v>
      </c>
      <c r="CJ123" s="3" t="s">
        <v>1259</v>
      </c>
      <c r="CK123" s="3" t="s">
        <v>1259</v>
      </c>
      <c r="CL123" s="3" t="s">
        <v>1259</v>
      </c>
      <c r="CM123" s="3" t="s">
        <v>1259</v>
      </c>
      <c r="CN123" s="3" t="s">
        <v>1259</v>
      </c>
      <c r="CO123" s="3" t="s">
        <v>1259</v>
      </c>
      <c r="CP123" s="3" t="s">
        <v>1259</v>
      </c>
      <c r="CQ123" s="3" t="s">
        <v>1259</v>
      </c>
      <c r="CR123" s="3" t="s">
        <v>1259</v>
      </c>
      <c r="CS123" s="3" t="s">
        <v>1259</v>
      </c>
      <c r="CT123" s="3" t="s">
        <v>1259</v>
      </c>
      <c r="CU123" s="3" t="s">
        <v>1259</v>
      </c>
      <c r="CV123" s="3" t="s">
        <v>1259</v>
      </c>
      <c r="CW123" s="3" t="s">
        <v>1259</v>
      </c>
      <c r="CX123" s="3" t="s">
        <v>1259</v>
      </c>
      <c r="CY123" s="3" t="s">
        <v>1259</v>
      </c>
      <c r="CZ123" s="3" t="s">
        <v>1259</v>
      </c>
      <c r="DA123" s="3" t="s">
        <v>1259</v>
      </c>
      <c r="DB123" s="164">
        <v>117.8</v>
      </c>
      <c r="DC123" s="3" t="s">
        <v>1259</v>
      </c>
      <c r="DD123" s="3" t="s">
        <v>1259</v>
      </c>
      <c r="DE123" s="3" t="s">
        <v>1259</v>
      </c>
      <c r="DF123" s="3" t="s">
        <v>1259</v>
      </c>
      <c r="DG123" s="3" t="s">
        <v>1259</v>
      </c>
      <c r="DH123" s="3" t="s">
        <v>1259</v>
      </c>
      <c r="DI123" s="3" t="s">
        <v>1259</v>
      </c>
      <c r="DJ123" s="3" t="s">
        <v>1259</v>
      </c>
      <c r="DK123" s="3" t="s">
        <v>1259</v>
      </c>
      <c r="DL123" s="3" t="s">
        <v>1259</v>
      </c>
      <c r="DM123" s="3" t="s">
        <v>1259</v>
      </c>
      <c r="DN123" s="3" t="s">
        <v>1259</v>
      </c>
      <c r="DO123" s="3" t="s">
        <v>1259</v>
      </c>
      <c r="DP123" s="3" t="s">
        <v>1259</v>
      </c>
      <c r="DQ123" s="3" t="s">
        <v>1259</v>
      </c>
      <c r="DR123" s="3" t="s">
        <v>1259</v>
      </c>
      <c r="DS123" s="3" t="s">
        <v>1259</v>
      </c>
      <c r="DT123" s="3" t="s">
        <v>1259</v>
      </c>
      <c r="DU123" s="183">
        <v>16.899999999999999</v>
      </c>
      <c r="DV123" s="3" t="s">
        <v>1259</v>
      </c>
      <c r="DW123" s="3" t="s">
        <v>1259</v>
      </c>
      <c r="DX123" s="3" t="s">
        <v>1259</v>
      </c>
      <c r="DY123" s="3" t="s">
        <v>1259</v>
      </c>
      <c r="DZ123" s="3" t="s">
        <v>1259</v>
      </c>
      <c r="EA123" s="3" t="s">
        <v>1259</v>
      </c>
      <c r="EB123" s="3" t="s">
        <v>1259</v>
      </c>
      <c r="EC123" s="3" t="s">
        <v>1259</v>
      </c>
      <c r="ED123" s="3" t="s">
        <v>1259</v>
      </c>
      <c r="EE123" s="3" t="s">
        <v>1259</v>
      </c>
      <c r="EF123" s="3" t="s">
        <v>1259</v>
      </c>
      <c r="EG123" s="3" t="s">
        <v>1259</v>
      </c>
      <c r="EH123" s="3" t="s">
        <v>1259</v>
      </c>
      <c r="EI123" s="3" t="s">
        <v>1259</v>
      </c>
      <c r="EJ123" s="3" t="s">
        <v>1259</v>
      </c>
      <c r="EK123" s="3" t="s">
        <v>1259</v>
      </c>
      <c r="EL123" s="3" t="s">
        <v>1259</v>
      </c>
      <c r="EM123" s="3" t="s">
        <v>1259</v>
      </c>
      <c r="EN123" s="3" t="s">
        <v>1259</v>
      </c>
      <c r="EO123" s="3" t="s">
        <v>1259</v>
      </c>
      <c r="EP123" s="3" t="s">
        <v>1259</v>
      </c>
      <c r="EQ123" s="3" t="s">
        <v>1259</v>
      </c>
      <c r="ER123" s="3" t="s">
        <v>1259</v>
      </c>
      <c r="ES123" s="3" t="s">
        <v>1259</v>
      </c>
      <c r="ET123" s="3" t="s">
        <v>1259</v>
      </c>
      <c r="EU123" s="3" t="s">
        <v>1259</v>
      </c>
      <c r="EV123" s="3" t="s">
        <v>1259</v>
      </c>
      <c r="EW123" s="3" t="s">
        <v>1259</v>
      </c>
      <c r="EX123" s="3" t="s">
        <v>1259</v>
      </c>
      <c r="EY123" s="3" t="s">
        <v>1259</v>
      </c>
      <c r="EZ123" s="3" t="s">
        <v>1259</v>
      </c>
      <c r="FA123" s="3" t="s">
        <v>1259</v>
      </c>
      <c r="FB123" s="3" t="s">
        <v>1259</v>
      </c>
      <c r="FC123" s="3" t="s">
        <v>1259</v>
      </c>
      <c r="FD123" s="3" t="s">
        <v>1259</v>
      </c>
      <c r="FE123" s="3" t="s">
        <v>1259</v>
      </c>
      <c r="FF123" s="3" t="s">
        <v>1259</v>
      </c>
      <c r="FG123" s="3" t="s">
        <v>1259</v>
      </c>
      <c r="FH123" s="3" t="s">
        <v>1259</v>
      </c>
      <c r="FI123" s="3" t="s">
        <v>1259</v>
      </c>
      <c r="FJ123" s="3" t="s">
        <v>1259</v>
      </c>
      <c r="FK123" s="3" t="s">
        <v>1259</v>
      </c>
      <c r="FL123" s="3" t="s">
        <v>1259</v>
      </c>
      <c r="FM123" s="3" t="s">
        <v>1259</v>
      </c>
      <c r="FN123" s="3" t="s">
        <v>1259</v>
      </c>
      <c r="FO123" s="3" t="s">
        <v>1259</v>
      </c>
      <c r="FP123" s="3" t="s">
        <v>1259</v>
      </c>
      <c r="FQ123" s="3" t="s">
        <v>1259</v>
      </c>
      <c r="FR123" s="3" t="s">
        <v>1259</v>
      </c>
      <c r="FS123" s="3" t="s">
        <v>1259</v>
      </c>
      <c r="FT123" s="3" t="s">
        <v>1259</v>
      </c>
      <c r="FU123" s="3" t="s">
        <v>1259</v>
      </c>
      <c r="FV123" s="3" t="s">
        <v>1259</v>
      </c>
      <c r="FW123" s="3" t="s">
        <v>1259</v>
      </c>
      <c r="FX123" s="238">
        <v>256.5</v>
      </c>
      <c r="FY123" s="3" t="s">
        <v>1259</v>
      </c>
      <c r="FZ123" s="3" t="s">
        <v>1259</v>
      </c>
      <c r="GA123" s="3" t="s">
        <v>1259</v>
      </c>
      <c r="GB123" s="3" t="s">
        <v>1259</v>
      </c>
      <c r="GC123" s="3" t="s">
        <v>1259</v>
      </c>
      <c r="GD123" s="3" t="s">
        <v>1259</v>
      </c>
      <c r="GE123" s="3" t="s">
        <v>1259</v>
      </c>
      <c r="GF123" s="3" t="s">
        <v>1259</v>
      </c>
      <c r="GG123" s="3" t="s">
        <v>1259</v>
      </c>
      <c r="GH123" s="3" t="s">
        <v>1259</v>
      </c>
      <c r="GI123" s="3" t="s">
        <v>1259</v>
      </c>
      <c r="GJ123" s="3" t="s">
        <v>1259</v>
      </c>
      <c r="GK123" s="3" t="s">
        <v>1259</v>
      </c>
      <c r="GL123" s="3" t="s">
        <v>1259</v>
      </c>
      <c r="GM123" s="3" t="s">
        <v>1259</v>
      </c>
      <c r="GN123" s="3" t="s">
        <v>1259</v>
      </c>
      <c r="GO123" s="3" t="s">
        <v>1259</v>
      </c>
      <c r="GP123" s="3" t="s">
        <v>1259</v>
      </c>
      <c r="GQ123" s="3" t="s">
        <v>1259</v>
      </c>
      <c r="GR123" s="3" t="s">
        <v>1259</v>
      </c>
      <c r="GS123" s="3" t="s">
        <v>1259</v>
      </c>
      <c r="GT123" s="3" t="s">
        <v>1259</v>
      </c>
      <c r="GU123" s="3" t="s">
        <v>1259</v>
      </c>
      <c r="GV123" s="3" t="s">
        <v>1259</v>
      </c>
      <c r="GW123" s="3" t="s">
        <v>1259</v>
      </c>
      <c r="GX123" s="3" t="s">
        <v>1259</v>
      </c>
      <c r="GY123" s="3" t="s">
        <v>1259</v>
      </c>
      <c r="GZ123" s="3" t="s">
        <v>1259</v>
      </c>
      <c r="HA123" s="3" t="s">
        <v>1259</v>
      </c>
      <c r="HB123" s="3" t="s">
        <v>1259</v>
      </c>
      <c r="HC123" s="3" t="s">
        <v>1259</v>
      </c>
      <c r="HD123" s="3" t="s">
        <v>1259</v>
      </c>
      <c r="HE123" s="3" t="s">
        <v>1259</v>
      </c>
      <c r="HF123" s="3" t="s">
        <v>1259</v>
      </c>
      <c r="HG123" s="3" t="s">
        <v>1259</v>
      </c>
      <c r="HH123" s="3" t="s">
        <v>1259</v>
      </c>
      <c r="HI123" s="3" t="s">
        <v>1259</v>
      </c>
      <c r="HJ123" s="3" t="s">
        <v>1259</v>
      </c>
      <c r="HK123" s="3" t="s">
        <v>1259</v>
      </c>
      <c r="HL123" s="3" t="s">
        <v>1259</v>
      </c>
      <c r="HM123" s="3" t="s">
        <v>1259</v>
      </c>
      <c r="HN123" s="3" t="s">
        <v>1259</v>
      </c>
      <c r="HO123" s="281">
        <v>50.38</v>
      </c>
      <c r="HP123" s="282">
        <v>122.6</v>
      </c>
      <c r="HQ123" s="283">
        <v>46.8</v>
      </c>
      <c r="HR123" s="284">
        <v>29.337199999999999</v>
      </c>
      <c r="HS123" s="3" t="s">
        <v>1259</v>
      </c>
    </row>
    <row r="124" spans="1:227" x14ac:dyDescent="0.25">
      <c r="A124" s="4">
        <v>31137</v>
      </c>
      <c r="B124" s="3" t="s">
        <v>1259</v>
      </c>
      <c r="C124" s="3" t="s">
        <v>1259</v>
      </c>
      <c r="D124" s="3" t="s">
        <v>1259</v>
      </c>
      <c r="E124" s="3" t="s">
        <v>1259</v>
      </c>
      <c r="F124" s="3" t="s">
        <v>1259</v>
      </c>
      <c r="G124" s="3" t="s">
        <v>1259</v>
      </c>
      <c r="H124" s="3" t="s">
        <v>1259</v>
      </c>
      <c r="I124" s="3" t="s">
        <v>1259</v>
      </c>
      <c r="J124" s="3" t="s">
        <v>1259</v>
      </c>
      <c r="K124" s="3" t="s">
        <v>1259</v>
      </c>
      <c r="L124" s="3" t="s">
        <v>1259</v>
      </c>
      <c r="M124" s="3" t="s">
        <v>1259</v>
      </c>
      <c r="N124" s="3" t="s">
        <v>1259</v>
      </c>
      <c r="O124" s="3" t="s">
        <v>1259</v>
      </c>
      <c r="P124" s="3" t="s">
        <v>1259</v>
      </c>
      <c r="Q124" s="3" t="s">
        <v>1259</v>
      </c>
      <c r="R124" s="3" t="s">
        <v>1259</v>
      </c>
      <c r="S124" s="3" t="s">
        <v>1259</v>
      </c>
      <c r="T124" s="3" t="s">
        <v>1259</v>
      </c>
      <c r="U124" s="3" t="s">
        <v>1259</v>
      </c>
      <c r="V124" s="80">
        <v>27.03</v>
      </c>
      <c r="W124" s="3" t="s">
        <v>1259</v>
      </c>
      <c r="X124" s="3" t="s">
        <v>1259</v>
      </c>
      <c r="Y124" s="83">
        <v>26.89</v>
      </c>
      <c r="Z124" s="84">
        <v>31.18</v>
      </c>
      <c r="AA124" s="85">
        <v>24.99</v>
      </c>
      <c r="AB124" s="86">
        <v>27.35</v>
      </c>
      <c r="AC124" s="87">
        <v>19</v>
      </c>
      <c r="AD124" s="3" t="s">
        <v>1259</v>
      </c>
      <c r="AE124" s="89">
        <v>249.35</v>
      </c>
      <c r="AF124" s="90">
        <v>220.23</v>
      </c>
      <c r="AG124" s="91">
        <v>177.81</v>
      </c>
      <c r="AH124" s="92">
        <v>183.86</v>
      </c>
      <c r="AI124" s="93">
        <v>249.8</v>
      </c>
      <c r="AJ124" s="3" t="s">
        <v>1259</v>
      </c>
      <c r="AK124" s="3" t="s">
        <v>1259</v>
      </c>
      <c r="AL124" s="3" t="s">
        <v>1259</v>
      </c>
      <c r="AM124" s="3" t="s">
        <v>1259</v>
      </c>
      <c r="AN124" s="3" t="s">
        <v>1259</v>
      </c>
      <c r="AO124" s="3" t="s">
        <v>1259</v>
      </c>
      <c r="AP124" s="3" t="s">
        <v>1259</v>
      </c>
      <c r="AQ124" s="3" t="s">
        <v>1259</v>
      </c>
      <c r="AR124" s="3" t="s">
        <v>1259</v>
      </c>
      <c r="AS124" s="3" t="s">
        <v>1259</v>
      </c>
      <c r="AT124" s="3" t="s">
        <v>1259</v>
      </c>
      <c r="AU124" s="3" t="s">
        <v>1259</v>
      </c>
      <c r="AV124" s="3" t="s">
        <v>1259</v>
      </c>
      <c r="AW124" s="3" t="s">
        <v>1259</v>
      </c>
      <c r="AX124" s="3" t="s">
        <v>1259</v>
      </c>
      <c r="AY124" s="3" t="s">
        <v>1259</v>
      </c>
      <c r="AZ124" s="3" t="s">
        <v>1259</v>
      </c>
      <c r="BA124" s="3" t="s">
        <v>1259</v>
      </c>
      <c r="BB124" s="3" t="s">
        <v>1259</v>
      </c>
      <c r="BC124" s="3" t="s">
        <v>1259</v>
      </c>
      <c r="BD124" s="3" t="s">
        <v>1259</v>
      </c>
      <c r="BE124" s="3" t="s">
        <v>1259</v>
      </c>
      <c r="BF124" s="3" t="s">
        <v>1259</v>
      </c>
      <c r="BG124" s="3" t="s">
        <v>1259</v>
      </c>
      <c r="BH124" s="3" t="s">
        <v>1259</v>
      </c>
      <c r="BI124" s="119">
        <v>141.721</v>
      </c>
      <c r="BJ124" s="3" t="s">
        <v>1259</v>
      </c>
      <c r="BK124" s="3" t="s">
        <v>1259</v>
      </c>
      <c r="BL124" s="3" t="s">
        <v>1259</v>
      </c>
      <c r="BM124" s="3" t="s">
        <v>1259</v>
      </c>
      <c r="BN124" s="3" t="s">
        <v>1259</v>
      </c>
      <c r="BO124" s="3" t="s">
        <v>1259</v>
      </c>
      <c r="BP124" s="3" t="s">
        <v>1259</v>
      </c>
      <c r="BQ124" s="3" t="s">
        <v>1259</v>
      </c>
      <c r="BR124" s="3" t="s">
        <v>1259</v>
      </c>
      <c r="BS124" s="3" t="s">
        <v>1259</v>
      </c>
      <c r="BT124" s="3" t="s">
        <v>1259</v>
      </c>
      <c r="BU124" s="3" t="s">
        <v>1259</v>
      </c>
      <c r="BV124" s="3" t="s">
        <v>1259</v>
      </c>
      <c r="BW124" s="3" t="s">
        <v>1259</v>
      </c>
      <c r="BX124" s="3" t="s">
        <v>1259</v>
      </c>
      <c r="BY124" s="3" t="s">
        <v>1259</v>
      </c>
      <c r="BZ124" s="3" t="s">
        <v>1259</v>
      </c>
      <c r="CA124" s="3" t="s">
        <v>1259</v>
      </c>
      <c r="CB124" s="3" t="s">
        <v>1259</v>
      </c>
      <c r="CC124" s="3" t="s">
        <v>1259</v>
      </c>
      <c r="CD124" s="3" t="s">
        <v>1259</v>
      </c>
      <c r="CE124" s="3" t="s">
        <v>1259</v>
      </c>
      <c r="CF124" s="3" t="s">
        <v>1259</v>
      </c>
      <c r="CG124" s="3" t="s">
        <v>1259</v>
      </c>
      <c r="CH124" s="3" t="s">
        <v>1259</v>
      </c>
      <c r="CI124" s="3" t="s">
        <v>1259</v>
      </c>
      <c r="CJ124" s="3" t="s">
        <v>1259</v>
      </c>
      <c r="CK124" s="147">
        <v>3.4</v>
      </c>
      <c r="CL124" s="3" t="s">
        <v>1259</v>
      </c>
      <c r="CM124" s="3" t="s">
        <v>1259</v>
      </c>
      <c r="CN124" s="3" t="s">
        <v>1259</v>
      </c>
      <c r="CO124" s="3" t="s">
        <v>1259</v>
      </c>
      <c r="CP124" s="3" t="s">
        <v>1259</v>
      </c>
      <c r="CQ124" s="3" t="s">
        <v>1259</v>
      </c>
      <c r="CR124" s="3" t="s">
        <v>1259</v>
      </c>
      <c r="CS124" s="3" t="s">
        <v>1259</v>
      </c>
      <c r="CT124" s="3" t="s">
        <v>1259</v>
      </c>
      <c r="CU124" s="3" t="s">
        <v>1259</v>
      </c>
      <c r="CV124" s="3" t="s">
        <v>1259</v>
      </c>
      <c r="CW124" s="3" t="s">
        <v>1259</v>
      </c>
      <c r="CX124" s="3" t="s">
        <v>1259</v>
      </c>
      <c r="CY124" s="3" t="s">
        <v>1259</v>
      </c>
      <c r="CZ124" s="3" t="s">
        <v>1259</v>
      </c>
      <c r="DA124" s="3" t="s">
        <v>1259</v>
      </c>
      <c r="DB124" s="164">
        <v>121.4</v>
      </c>
      <c r="DC124" s="3" t="s">
        <v>1259</v>
      </c>
      <c r="DD124" s="3" t="s">
        <v>1259</v>
      </c>
      <c r="DE124" s="3" t="s">
        <v>1259</v>
      </c>
      <c r="DF124" s="3" t="s">
        <v>1259</v>
      </c>
      <c r="DG124" s="3" t="s">
        <v>1259</v>
      </c>
      <c r="DH124" s="3" t="s">
        <v>1259</v>
      </c>
      <c r="DI124" s="3" t="s">
        <v>1259</v>
      </c>
      <c r="DJ124" s="3" t="s">
        <v>1259</v>
      </c>
      <c r="DK124" s="3" t="s">
        <v>1259</v>
      </c>
      <c r="DL124" s="3" t="s">
        <v>1259</v>
      </c>
      <c r="DM124" s="3" t="s">
        <v>1259</v>
      </c>
      <c r="DN124" s="3" t="s">
        <v>1259</v>
      </c>
      <c r="DO124" s="3" t="s">
        <v>1259</v>
      </c>
      <c r="DP124" s="3" t="s">
        <v>1259</v>
      </c>
      <c r="DQ124" s="3" t="s">
        <v>1259</v>
      </c>
      <c r="DR124" s="3" t="s">
        <v>1259</v>
      </c>
      <c r="DS124" s="3" t="s">
        <v>1259</v>
      </c>
      <c r="DT124" s="3" t="s">
        <v>1259</v>
      </c>
      <c r="DU124" s="183">
        <v>17.600000000000001</v>
      </c>
      <c r="DV124" s="3" t="s">
        <v>1259</v>
      </c>
      <c r="DW124" s="3" t="s">
        <v>1259</v>
      </c>
      <c r="DX124" s="3" t="s">
        <v>1259</v>
      </c>
      <c r="DY124" s="3" t="s">
        <v>1259</v>
      </c>
      <c r="DZ124" s="3" t="s">
        <v>1259</v>
      </c>
      <c r="EA124" s="3" t="s">
        <v>1259</v>
      </c>
      <c r="EB124" s="3" t="s">
        <v>1259</v>
      </c>
      <c r="EC124" s="3" t="s">
        <v>1259</v>
      </c>
      <c r="ED124" s="3" t="s">
        <v>1259</v>
      </c>
      <c r="EE124" s="3" t="s">
        <v>1259</v>
      </c>
      <c r="EF124" s="3" t="s">
        <v>1259</v>
      </c>
      <c r="EG124" s="3" t="s">
        <v>1259</v>
      </c>
      <c r="EH124" s="3" t="s">
        <v>1259</v>
      </c>
      <c r="EI124" s="3" t="s">
        <v>1259</v>
      </c>
      <c r="EJ124" s="3" t="s">
        <v>1259</v>
      </c>
      <c r="EK124" s="3" t="s">
        <v>1259</v>
      </c>
      <c r="EL124" s="3" t="s">
        <v>1259</v>
      </c>
      <c r="EM124" s="3" t="s">
        <v>1259</v>
      </c>
      <c r="EN124" s="202">
        <v>78.5</v>
      </c>
      <c r="EO124" s="203">
        <v>116.1</v>
      </c>
      <c r="EP124" s="204">
        <v>83.2</v>
      </c>
      <c r="EQ124" s="205">
        <v>128.9</v>
      </c>
      <c r="ER124" s="206">
        <v>83.5</v>
      </c>
      <c r="ES124" s="207">
        <v>108.1</v>
      </c>
      <c r="ET124" s="3" t="s">
        <v>1259</v>
      </c>
      <c r="EU124" s="3" t="s">
        <v>1259</v>
      </c>
      <c r="EV124" s="3" t="s">
        <v>1259</v>
      </c>
      <c r="EW124" s="3" t="s">
        <v>1259</v>
      </c>
      <c r="EX124" s="3" t="s">
        <v>1259</v>
      </c>
      <c r="EY124" s="3" t="s">
        <v>1259</v>
      </c>
      <c r="EZ124" s="3" t="s">
        <v>1259</v>
      </c>
      <c r="FA124" s="3" t="s">
        <v>1259</v>
      </c>
      <c r="FB124" s="3" t="s">
        <v>1259</v>
      </c>
      <c r="FC124" s="3" t="s">
        <v>1259</v>
      </c>
      <c r="FD124" s="3" t="s">
        <v>1259</v>
      </c>
      <c r="FE124" s="3" t="s">
        <v>1259</v>
      </c>
      <c r="FF124" s="3" t="s">
        <v>1259</v>
      </c>
      <c r="FG124" s="3" t="s">
        <v>1259</v>
      </c>
      <c r="FH124" s="3" t="s">
        <v>1259</v>
      </c>
      <c r="FI124" s="3" t="s">
        <v>1259</v>
      </c>
      <c r="FJ124" s="3" t="s">
        <v>1259</v>
      </c>
      <c r="FK124" s="3" t="s">
        <v>1259</v>
      </c>
      <c r="FL124" s="3" t="s">
        <v>1259</v>
      </c>
      <c r="FM124" s="3" t="s">
        <v>1259</v>
      </c>
      <c r="FN124" s="3" t="s">
        <v>1259</v>
      </c>
      <c r="FO124" s="3" t="s">
        <v>1259</v>
      </c>
      <c r="FP124" s="3" t="s">
        <v>1259</v>
      </c>
      <c r="FQ124" s="3" t="s">
        <v>1259</v>
      </c>
      <c r="FR124" s="3" t="s">
        <v>1259</v>
      </c>
      <c r="FS124" s="3" t="s">
        <v>1259</v>
      </c>
      <c r="FT124" s="3" t="s">
        <v>1259</v>
      </c>
      <c r="FU124" s="3" t="s">
        <v>1259</v>
      </c>
      <c r="FV124" s="3" t="s">
        <v>1259</v>
      </c>
      <c r="FW124" s="3" t="s">
        <v>1259</v>
      </c>
      <c r="FX124" s="238">
        <v>265.5</v>
      </c>
      <c r="FY124" s="3" t="s">
        <v>1259</v>
      </c>
      <c r="FZ124" s="3" t="s">
        <v>1259</v>
      </c>
      <c r="GA124" s="3" t="s">
        <v>1259</v>
      </c>
      <c r="GB124" s="3" t="s">
        <v>1259</v>
      </c>
      <c r="GC124" s="3" t="s">
        <v>1259</v>
      </c>
      <c r="GD124" s="3" t="s">
        <v>1259</v>
      </c>
      <c r="GE124" s="3" t="s">
        <v>1259</v>
      </c>
      <c r="GF124" s="3" t="s">
        <v>1259</v>
      </c>
      <c r="GG124" s="3" t="s">
        <v>1259</v>
      </c>
      <c r="GH124" s="3" t="s">
        <v>1259</v>
      </c>
      <c r="GI124" s="3" t="s">
        <v>1259</v>
      </c>
      <c r="GJ124" s="3" t="s">
        <v>1259</v>
      </c>
      <c r="GK124" s="3" t="s">
        <v>1259</v>
      </c>
      <c r="GL124" s="3" t="s">
        <v>1259</v>
      </c>
      <c r="GM124" s="3" t="s">
        <v>1259</v>
      </c>
      <c r="GN124" s="3" t="s">
        <v>1259</v>
      </c>
      <c r="GO124" s="3" t="s">
        <v>1259</v>
      </c>
      <c r="GP124" s="3" t="s">
        <v>1259</v>
      </c>
      <c r="GQ124" s="3" t="s">
        <v>1259</v>
      </c>
      <c r="GR124" s="3" t="s">
        <v>1259</v>
      </c>
      <c r="GS124" s="3" t="s">
        <v>1259</v>
      </c>
      <c r="GT124" s="3" t="s">
        <v>1259</v>
      </c>
      <c r="GU124" s="3" t="s">
        <v>1259</v>
      </c>
      <c r="GV124" s="3" t="s">
        <v>1259</v>
      </c>
      <c r="GW124" s="3" t="s">
        <v>1259</v>
      </c>
      <c r="GX124" s="3" t="s">
        <v>1259</v>
      </c>
      <c r="GY124" s="3" t="s">
        <v>1259</v>
      </c>
      <c r="GZ124" s="3" t="s">
        <v>1259</v>
      </c>
      <c r="HA124" s="3" t="s">
        <v>1259</v>
      </c>
      <c r="HB124" s="3" t="s">
        <v>1259</v>
      </c>
      <c r="HC124" s="3" t="s">
        <v>1259</v>
      </c>
      <c r="HD124" s="3" t="s">
        <v>1259</v>
      </c>
      <c r="HE124" s="3" t="s">
        <v>1259</v>
      </c>
      <c r="HF124" s="3" t="s">
        <v>1259</v>
      </c>
      <c r="HG124" s="3" t="s">
        <v>1259</v>
      </c>
      <c r="HH124" s="3" t="s">
        <v>1259</v>
      </c>
      <c r="HI124" s="3" t="s">
        <v>1259</v>
      </c>
      <c r="HJ124" s="3" t="s">
        <v>1259</v>
      </c>
      <c r="HK124" s="3" t="s">
        <v>1259</v>
      </c>
      <c r="HL124" s="3" t="s">
        <v>1259</v>
      </c>
      <c r="HM124" s="3" t="s">
        <v>1259</v>
      </c>
      <c r="HN124" s="3" t="s">
        <v>1259</v>
      </c>
      <c r="HO124" s="281">
        <v>51.06</v>
      </c>
      <c r="HP124" s="282">
        <v>124.2</v>
      </c>
      <c r="HQ124" s="283">
        <v>46.6</v>
      </c>
      <c r="HR124" s="284">
        <v>29.513000000000002</v>
      </c>
      <c r="HS124" s="3" t="s">
        <v>1259</v>
      </c>
    </row>
    <row r="125" spans="1:227" x14ac:dyDescent="0.25">
      <c r="A125" s="4">
        <v>31228</v>
      </c>
      <c r="B125" s="3" t="s">
        <v>1259</v>
      </c>
      <c r="C125" s="3" t="s">
        <v>1259</v>
      </c>
      <c r="D125" s="3" t="s">
        <v>1259</v>
      </c>
      <c r="E125" s="3" t="s">
        <v>1259</v>
      </c>
      <c r="F125" s="3" t="s">
        <v>1259</v>
      </c>
      <c r="G125" s="3" t="s">
        <v>1259</v>
      </c>
      <c r="H125" s="3" t="s">
        <v>1259</v>
      </c>
      <c r="I125" s="3" t="s">
        <v>1259</v>
      </c>
      <c r="J125" s="3" t="s">
        <v>1259</v>
      </c>
      <c r="K125" s="3" t="s">
        <v>1259</v>
      </c>
      <c r="L125" s="3" t="s">
        <v>1259</v>
      </c>
      <c r="M125" s="3" t="s">
        <v>1259</v>
      </c>
      <c r="N125" s="3" t="s">
        <v>1259</v>
      </c>
      <c r="O125" s="3" t="s">
        <v>1259</v>
      </c>
      <c r="P125" s="3" t="s">
        <v>1259</v>
      </c>
      <c r="Q125" s="3" t="s">
        <v>1259</v>
      </c>
      <c r="R125" s="3" t="s">
        <v>1259</v>
      </c>
      <c r="S125" s="3" t="s">
        <v>1259</v>
      </c>
      <c r="T125" s="3" t="s">
        <v>1259</v>
      </c>
      <c r="U125" s="3" t="s">
        <v>1259</v>
      </c>
      <c r="V125" s="80">
        <v>27.04</v>
      </c>
      <c r="W125" s="3" t="s">
        <v>1259</v>
      </c>
      <c r="X125" s="3" t="s">
        <v>1259</v>
      </c>
      <c r="Y125" s="83">
        <v>27.06</v>
      </c>
      <c r="Z125" s="84">
        <v>31.77</v>
      </c>
      <c r="AA125" s="85">
        <v>25.11</v>
      </c>
      <c r="AB125" s="86">
        <v>26.7</v>
      </c>
      <c r="AC125" s="87">
        <v>19</v>
      </c>
      <c r="AD125" s="3" t="s">
        <v>1259</v>
      </c>
      <c r="AE125" s="89">
        <v>245.46</v>
      </c>
      <c r="AF125" s="90">
        <v>221.49</v>
      </c>
      <c r="AG125" s="91">
        <v>179.23</v>
      </c>
      <c r="AH125" s="92">
        <v>191.25</v>
      </c>
      <c r="AI125" s="93">
        <v>254.7</v>
      </c>
      <c r="AJ125" s="3" t="s">
        <v>1259</v>
      </c>
      <c r="AK125" s="3" t="s">
        <v>1259</v>
      </c>
      <c r="AL125" s="3" t="s">
        <v>1259</v>
      </c>
      <c r="AM125" s="3" t="s">
        <v>1259</v>
      </c>
      <c r="AN125" s="3" t="s">
        <v>1259</v>
      </c>
      <c r="AO125" s="3" t="s">
        <v>1259</v>
      </c>
      <c r="AP125" s="3" t="s">
        <v>1259</v>
      </c>
      <c r="AQ125" s="3" t="s">
        <v>1259</v>
      </c>
      <c r="AR125" s="3" t="s">
        <v>1259</v>
      </c>
      <c r="AS125" s="3" t="s">
        <v>1259</v>
      </c>
      <c r="AT125" s="3" t="s">
        <v>1259</v>
      </c>
      <c r="AU125" s="3" t="s">
        <v>1259</v>
      </c>
      <c r="AV125" s="3" t="s">
        <v>1259</v>
      </c>
      <c r="AW125" s="3" t="s">
        <v>1259</v>
      </c>
      <c r="AX125" s="3" t="s">
        <v>1259</v>
      </c>
      <c r="AY125" s="3" t="s">
        <v>1259</v>
      </c>
      <c r="AZ125" s="3" t="s">
        <v>1259</v>
      </c>
      <c r="BA125" s="3" t="s">
        <v>1259</v>
      </c>
      <c r="BB125" s="3" t="s">
        <v>1259</v>
      </c>
      <c r="BC125" s="3" t="s">
        <v>1259</v>
      </c>
      <c r="BD125" s="3" t="s">
        <v>1259</v>
      </c>
      <c r="BE125" s="3" t="s">
        <v>1259</v>
      </c>
      <c r="BF125" s="3" t="s">
        <v>1259</v>
      </c>
      <c r="BG125" s="3" t="s">
        <v>1259</v>
      </c>
      <c r="BH125" s="3" t="s">
        <v>1259</v>
      </c>
      <c r="BI125" s="119">
        <v>148.20500000000001</v>
      </c>
      <c r="BJ125" s="3" t="s">
        <v>1259</v>
      </c>
      <c r="BK125" s="3" t="s">
        <v>1259</v>
      </c>
      <c r="BL125" s="3" t="s">
        <v>1259</v>
      </c>
      <c r="BM125" s="3" t="s">
        <v>1259</v>
      </c>
      <c r="BN125" s="3" t="s">
        <v>1259</v>
      </c>
      <c r="BO125" s="3" t="s">
        <v>1259</v>
      </c>
      <c r="BP125" s="3" t="s">
        <v>1259</v>
      </c>
      <c r="BQ125" s="3" t="s">
        <v>1259</v>
      </c>
      <c r="BR125" s="3" t="s">
        <v>1259</v>
      </c>
      <c r="BS125" s="3" t="s">
        <v>1259</v>
      </c>
      <c r="BT125" s="3" t="s">
        <v>1259</v>
      </c>
      <c r="BU125" s="3" t="s">
        <v>1259</v>
      </c>
      <c r="BV125" s="3" t="s">
        <v>1259</v>
      </c>
      <c r="BW125" s="3" t="s">
        <v>1259</v>
      </c>
      <c r="BX125" s="3" t="s">
        <v>1259</v>
      </c>
      <c r="BY125" s="3" t="s">
        <v>1259</v>
      </c>
      <c r="BZ125" s="3" t="s">
        <v>1259</v>
      </c>
      <c r="CA125" s="3" t="s">
        <v>1259</v>
      </c>
      <c r="CB125" s="3" t="s">
        <v>1259</v>
      </c>
      <c r="CC125" s="3" t="s">
        <v>1259</v>
      </c>
      <c r="CD125" s="3" t="s">
        <v>1259</v>
      </c>
      <c r="CE125" s="3" t="s">
        <v>1259</v>
      </c>
      <c r="CF125" s="3" t="s">
        <v>1259</v>
      </c>
      <c r="CG125" s="3" t="s">
        <v>1259</v>
      </c>
      <c r="CH125" s="3" t="s">
        <v>1259</v>
      </c>
      <c r="CI125" s="3" t="s">
        <v>1259</v>
      </c>
      <c r="CJ125" s="3" t="s">
        <v>1259</v>
      </c>
      <c r="CK125" s="147">
        <v>3.3</v>
      </c>
      <c r="CL125" s="3" t="s">
        <v>1259</v>
      </c>
      <c r="CM125" s="3" t="s">
        <v>1259</v>
      </c>
      <c r="CN125" s="3" t="s">
        <v>1259</v>
      </c>
      <c r="CO125" s="3" t="s">
        <v>1259</v>
      </c>
      <c r="CP125" s="3" t="s">
        <v>1259</v>
      </c>
      <c r="CQ125" s="3" t="s">
        <v>1259</v>
      </c>
      <c r="CR125" s="3" t="s">
        <v>1259</v>
      </c>
      <c r="CS125" s="3" t="s">
        <v>1259</v>
      </c>
      <c r="CT125" s="3" t="s">
        <v>1259</v>
      </c>
      <c r="CU125" s="3" t="s">
        <v>1259</v>
      </c>
      <c r="CV125" s="3" t="s">
        <v>1259</v>
      </c>
      <c r="CW125" s="3" t="s">
        <v>1259</v>
      </c>
      <c r="CX125" s="3" t="s">
        <v>1259</v>
      </c>
      <c r="CY125" s="3" t="s">
        <v>1259</v>
      </c>
      <c r="CZ125" s="3" t="s">
        <v>1259</v>
      </c>
      <c r="DA125" s="3" t="s">
        <v>1259</v>
      </c>
      <c r="DB125" s="164">
        <v>128.19999999999999</v>
      </c>
      <c r="DC125" s="3" t="s">
        <v>1259</v>
      </c>
      <c r="DD125" s="3" t="s">
        <v>1259</v>
      </c>
      <c r="DE125" s="3" t="s">
        <v>1259</v>
      </c>
      <c r="DF125" s="3" t="s">
        <v>1259</v>
      </c>
      <c r="DG125" s="3" t="s">
        <v>1259</v>
      </c>
      <c r="DH125" s="3" t="s">
        <v>1259</v>
      </c>
      <c r="DI125" s="3" t="s">
        <v>1259</v>
      </c>
      <c r="DJ125" s="3" t="s">
        <v>1259</v>
      </c>
      <c r="DK125" s="3" t="s">
        <v>1259</v>
      </c>
      <c r="DL125" s="3" t="s">
        <v>1259</v>
      </c>
      <c r="DM125" s="3" t="s">
        <v>1259</v>
      </c>
      <c r="DN125" s="3" t="s">
        <v>1259</v>
      </c>
      <c r="DO125" s="3" t="s">
        <v>1259</v>
      </c>
      <c r="DP125" s="3" t="s">
        <v>1259</v>
      </c>
      <c r="DQ125" s="3" t="s">
        <v>1259</v>
      </c>
      <c r="DR125" s="3" t="s">
        <v>1259</v>
      </c>
      <c r="DS125" s="3" t="s">
        <v>1259</v>
      </c>
      <c r="DT125" s="3" t="s">
        <v>1259</v>
      </c>
      <c r="DU125" s="183">
        <v>18.5</v>
      </c>
      <c r="DV125" s="3" t="s">
        <v>1259</v>
      </c>
      <c r="DW125" s="3" t="s">
        <v>1259</v>
      </c>
      <c r="DX125" s="3" t="s">
        <v>1259</v>
      </c>
      <c r="DY125" s="3" t="s">
        <v>1259</v>
      </c>
      <c r="DZ125" s="3" t="s">
        <v>1259</v>
      </c>
      <c r="EA125" s="3" t="s">
        <v>1259</v>
      </c>
      <c r="EB125" s="3" t="s">
        <v>1259</v>
      </c>
      <c r="EC125" s="3" t="s">
        <v>1259</v>
      </c>
      <c r="ED125" s="3" t="s">
        <v>1259</v>
      </c>
      <c r="EE125" s="3" t="s">
        <v>1259</v>
      </c>
      <c r="EF125" s="3" t="s">
        <v>1259</v>
      </c>
      <c r="EG125" s="3" t="s">
        <v>1259</v>
      </c>
      <c r="EH125" s="3" t="s">
        <v>1259</v>
      </c>
      <c r="EI125" s="3" t="s">
        <v>1259</v>
      </c>
      <c r="EJ125" s="3" t="s">
        <v>1259</v>
      </c>
      <c r="EK125" s="3" t="s">
        <v>1259</v>
      </c>
      <c r="EL125" s="3" t="s">
        <v>1259</v>
      </c>
      <c r="EM125" s="3" t="s">
        <v>1259</v>
      </c>
      <c r="EN125" s="3" t="s">
        <v>1259</v>
      </c>
      <c r="EO125" s="3" t="s">
        <v>1259</v>
      </c>
      <c r="EP125" s="3" t="s">
        <v>1259</v>
      </c>
      <c r="EQ125" s="3" t="s">
        <v>1259</v>
      </c>
      <c r="ER125" s="3" t="s">
        <v>1259</v>
      </c>
      <c r="ES125" s="3" t="s">
        <v>1259</v>
      </c>
      <c r="ET125" s="3" t="s">
        <v>1259</v>
      </c>
      <c r="EU125" s="3" t="s">
        <v>1259</v>
      </c>
      <c r="EV125" s="3" t="s">
        <v>1259</v>
      </c>
      <c r="EW125" s="3" t="s">
        <v>1259</v>
      </c>
      <c r="EX125" s="3" t="s">
        <v>1259</v>
      </c>
      <c r="EY125" s="3" t="s">
        <v>1259</v>
      </c>
      <c r="EZ125" s="3" t="s">
        <v>1259</v>
      </c>
      <c r="FA125" s="3" t="s">
        <v>1259</v>
      </c>
      <c r="FB125" s="3" t="s">
        <v>1259</v>
      </c>
      <c r="FC125" s="3" t="s">
        <v>1259</v>
      </c>
      <c r="FD125" s="3" t="s">
        <v>1259</v>
      </c>
      <c r="FE125" s="3" t="s">
        <v>1259</v>
      </c>
      <c r="FF125" s="3" t="s">
        <v>1259</v>
      </c>
      <c r="FG125" s="3" t="s">
        <v>1259</v>
      </c>
      <c r="FH125" s="3" t="s">
        <v>1259</v>
      </c>
      <c r="FI125" s="3" t="s">
        <v>1259</v>
      </c>
      <c r="FJ125" s="3" t="s">
        <v>1259</v>
      </c>
      <c r="FK125" s="3" t="s">
        <v>1259</v>
      </c>
      <c r="FL125" s="3" t="s">
        <v>1259</v>
      </c>
      <c r="FM125" s="3" t="s">
        <v>1259</v>
      </c>
      <c r="FN125" s="3" t="s">
        <v>1259</v>
      </c>
      <c r="FO125" s="3" t="s">
        <v>1259</v>
      </c>
      <c r="FP125" s="3" t="s">
        <v>1259</v>
      </c>
      <c r="FQ125" s="3" t="s">
        <v>1259</v>
      </c>
      <c r="FR125" s="3" t="s">
        <v>1259</v>
      </c>
      <c r="FS125" s="3" t="s">
        <v>1259</v>
      </c>
      <c r="FT125" s="3" t="s">
        <v>1259</v>
      </c>
      <c r="FU125" s="3" t="s">
        <v>1259</v>
      </c>
      <c r="FV125" s="3" t="s">
        <v>1259</v>
      </c>
      <c r="FW125" s="3" t="s">
        <v>1259</v>
      </c>
      <c r="FX125" s="238">
        <v>275.7</v>
      </c>
      <c r="FY125" s="3" t="s">
        <v>1259</v>
      </c>
      <c r="FZ125" s="3" t="s">
        <v>1259</v>
      </c>
      <c r="GA125" s="3" t="s">
        <v>1259</v>
      </c>
      <c r="GB125" s="3" t="s">
        <v>1259</v>
      </c>
      <c r="GC125" s="3" t="s">
        <v>1259</v>
      </c>
      <c r="GD125" s="3" t="s">
        <v>1259</v>
      </c>
      <c r="GE125" s="3" t="s">
        <v>1259</v>
      </c>
      <c r="GF125" s="3" t="s">
        <v>1259</v>
      </c>
      <c r="GG125" s="3" t="s">
        <v>1259</v>
      </c>
      <c r="GH125" s="3" t="s">
        <v>1259</v>
      </c>
      <c r="GI125" s="3" t="s">
        <v>1259</v>
      </c>
      <c r="GJ125" s="3" t="s">
        <v>1259</v>
      </c>
      <c r="GK125" s="3" t="s">
        <v>1259</v>
      </c>
      <c r="GL125" s="3" t="s">
        <v>1259</v>
      </c>
      <c r="GM125" s="3" t="s">
        <v>1259</v>
      </c>
      <c r="GN125" s="3" t="s">
        <v>1259</v>
      </c>
      <c r="GO125" s="3" t="s">
        <v>1259</v>
      </c>
      <c r="GP125" s="3" t="s">
        <v>1259</v>
      </c>
      <c r="GQ125" s="3" t="s">
        <v>1259</v>
      </c>
      <c r="GR125" s="3" t="s">
        <v>1259</v>
      </c>
      <c r="GS125" s="3" t="s">
        <v>1259</v>
      </c>
      <c r="GT125" s="3" t="s">
        <v>1259</v>
      </c>
      <c r="GU125" s="3" t="s">
        <v>1259</v>
      </c>
      <c r="GV125" s="3" t="s">
        <v>1259</v>
      </c>
      <c r="GW125" s="3" t="s">
        <v>1259</v>
      </c>
      <c r="GX125" s="3" t="s">
        <v>1259</v>
      </c>
      <c r="GY125" s="3" t="s">
        <v>1259</v>
      </c>
      <c r="GZ125" s="3" t="s">
        <v>1259</v>
      </c>
      <c r="HA125" s="3" t="s">
        <v>1259</v>
      </c>
      <c r="HB125" s="3" t="s">
        <v>1259</v>
      </c>
      <c r="HC125" s="3" t="s">
        <v>1259</v>
      </c>
      <c r="HD125" s="3" t="s">
        <v>1259</v>
      </c>
      <c r="HE125" s="3" t="s">
        <v>1259</v>
      </c>
      <c r="HF125" s="3" t="s">
        <v>1259</v>
      </c>
      <c r="HG125" s="3" t="s">
        <v>1259</v>
      </c>
      <c r="HH125" s="3" t="s">
        <v>1259</v>
      </c>
      <c r="HI125" s="3" t="s">
        <v>1259</v>
      </c>
      <c r="HJ125" s="3" t="s">
        <v>1259</v>
      </c>
      <c r="HK125" s="3" t="s">
        <v>1259</v>
      </c>
      <c r="HL125" s="3" t="s">
        <v>1259</v>
      </c>
      <c r="HM125" s="3" t="s">
        <v>1259</v>
      </c>
      <c r="HN125" s="3" t="s">
        <v>1259</v>
      </c>
      <c r="HO125" s="281">
        <v>51.82</v>
      </c>
      <c r="HP125" s="282">
        <v>126.1</v>
      </c>
      <c r="HQ125" s="283">
        <v>46.3</v>
      </c>
      <c r="HR125" s="284">
        <v>29.7088</v>
      </c>
      <c r="HS125" s="3" t="s">
        <v>1259</v>
      </c>
    </row>
    <row r="126" spans="1:227" x14ac:dyDescent="0.25">
      <c r="A126" s="4">
        <v>31320</v>
      </c>
      <c r="B126" s="3" t="s">
        <v>1259</v>
      </c>
      <c r="C126" s="3" t="s">
        <v>1259</v>
      </c>
      <c r="D126" s="3" t="s">
        <v>1259</v>
      </c>
      <c r="E126" s="3" t="s">
        <v>1259</v>
      </c>
      <c r="F126" s="3" t="s">
        <v>1259</v>
      </c>
      <c r="G126" s="3" t="s">
        <v>1259</v>
      </c>
      <c r="H126" s="3" t="s">
        <v>1259</v>
      </c>
      <c r="I126" s="3" t="s">
        <v>1259</v>
      </c>
      <c r="J126" s="3" t="s">
        <v>1259</v>
      </c>
      <c r="K126" s="3" t="s">
        <v>1259</v>
      </c>
      <c r="L126" s="3" t="s">
        <v>1259</v>
      </c>
      <c r="M126" s="3" t="s">
        <v>1259</v>
      </c>
      <c r="N126" s="3" t="s">
        <v>1259</v>
      </c>
      <c r="O126" s="3" t="s">
        <v>1259</v>
      </c>
      <c r="P126" s="3" t="s">
        <v>1259</v>
      </c>
      <c r="Q126" s="3" t="s">
        <v>1259</v>
      </c>
      <c r="R126" s="3" t="s">
        <v>1259</v>
      </c>
      <c r="S126" s="3" t="s">
        <v>1259</v>
      </c>
      <c r="T126" s="3" t="s">
        <v>1259</v>
      </c>
      <c r="U126" s="3" t="s">
        <v>1259</v>
      </c>
      <c r="V126" s="80">
        <v>28.25</v>
      </c>
      <c r="W126" s="3" t="s">
        <v>1259</v>
      </c>
      <c r="X126" s="3" t="s">
        <v>1259</v>
      </c>
      <c r="Y126" s="83">
        <v>28.51</v>
      </c>
      <c r="Z126" s="84">
        <v>32.770000000000003</v>
      </c>
      <c r="AA126" s="85">
        <v>26.53</v>
      </c>
      <c r="AB126" s="86">
        <v>26.92</v>
      </c>
      <c r="AC126" s="87">
        <v>20</v>
      </c>
      <c r="AD126" s="3" t="s">
        <v>1259</v>
      </c>
      <c r="AE126" s="89">
        <v>249.72</v>
      </c>
      <c r="AF126" s="90">
        <v>225.1</v>
      </c>
      <c r="AG126" s="91">
        <v>189.7</v>
      </c>
      <c r="AH126" s="92">
        <v>163.38999999999999</v>
      </c>
      <c r="AI126" s="93">
        <v>251.4</v>
      </c>
      <c r="AJ126" s="3" t="s">
        <v>1259</v>
      </c>
      <c r="AK126" s="3" t="s">
        <v>1259</v>
      </c>
      <c r="AL126" s="3" t="s">
        <v>1259</v>
      </c>
      <c r="AM126" s="3" t="s">
        <v>1259</v>
      </c>
      <c r="AN126" s="3" t="s">
        <v>1259</v>
      </c>
      <c r="AO126" s="3" t="s">
        <v>1259</v>
      </c>
      <c r="AP126" s="3" t="s">
        <v>1259</v>
      </c>
      <c r="AQ126" s="3" t="s">
        <v>1259</v>
      </c>
      <c r="AR126" s="3" t="s">
        <v>1259</v>
      </c>
      <c r="AS126" s="3" t="s">
        <v>1259</v>
      </c>
      <c r="AT126" s="3" t="s">
        <v>1259</v>
      </c>
      <c r="AU126" s="3" t="s">
        <v>1259</v>
      </c>
      <c r="AV126" s="3" t="s">
        <v>1259</v>
      </c>
      <c r="AW126" s="3" t="s">
        <v>1259</v>
      </c>
      <c r="AX126" s="3" t="s">
        <v>1259</v>
      </c>
      <c r="AY126" s="3" t="s">
        <v>1259</v>
      </c>
      <c r="AZ126" s="3" t="s">
        <v>1259</v>
      </c>
      <c r="BA126" s="3" t="s">
        <v>1259</v>
      </c>
      <c r="BB126" s="3" t="s">
        <v>1259</v>
      </c>
      <c r="BC126" s="3" t="s">
        <v>1259</v>
      </c>
      <c r="BD126" s="3" t="s">
        <v>1259</v>
      </c>
      <c r="BE126" s="3" t="s">
        <v>1259</v>
      </c>
      <c r="BF126" s="3" t="s">
        <v>1259</v>
      </c>
      <c r="BG126" s="3" t="s">
        <v>1259</v>
      </c>
      <c r="BH126" s="3" t="s">
        <v>1259</v>
      </c>
      <c r="BI126" s="119">
        <v>158.703</v>
      </c>
      <c r="BJ126" s="3" t="s">
        <v>1259</v>
      </c>
      <c r="BK126" s="3" t="s">
        <v>1259</v>
      </c>
      <c r="BL126" s="3" t="s">
        <v>1259</v>
      </c>
      <c r="BM126" s="3" t="s">
        <v>1259</v>
      </c>
      <c r="BN126" s="3" t="s">
        <v>1259</v>
      </c>
      <c r="BO126" s="3" t="s">
        <v>1259</v>
      </c>
      <c r="BP126" s="3" t="s">
        <v>1259</v>
      </c>
      <c r="BQ126" s="3" t="s">
        <v>1259</v>
      </c>
      <c r="BR126" s="3" t="s">
        <v>1259</v>
      </c>
      <c r="BS126" s="3" t="s">
        <v>1259</v>
      </c>
      <c r="BT126" s="3" t="s">
        <v>1259</v>
      </c>
      <c r="BU126" s="3" t="s">
        <v>1259</v>
      </c>
      <c r="BV126" s="3" t="s">
        <v>1259</v>
      </c>
      <c r="BW126" s="3" t="s">
        <v>1259</v>
      </c>
      <c r="BX126" s="3" t="s">
        <v>1259</v>
      </c>
      <c r="BY126" s="3" t="s">
        <v>1259</v>
      </c>
      <c r="BZ126" s="3" t="s">
        <v>1259</v>
      </c>
      <c r="CA126" s="3" t="s">
        <v>1259</v>
      </c>
      <c r="CB126" s="3" t="s">
        <v>1259</v>
      </c>
      <c r="CC126" s="3" t="s">
        <v>1259</v>
      </c>
      <c r="CD126" s="3" t="s">
        <v>1259</v>
      </c>
      <c r="CE126" s="3" t="s">
        <v>1259</v>
      </c>
      <c r="CF126" s="3" t="s">
        <v>1259</v>
      </c>
      <c r="CG126" s="3" t="s">
        <v>1259</v>
      </c>
      <c r="CH126" s="3" t="s">
        <v>1259</v>
      </c>
      <c r="CI126" s="3" t="s">
        <v>1259</v>
      </c>
      <c r="CJ126" s="3" t="s">
        <v>1259</v>
      </c>
      <c r="CK126" s="147">
        <v>2.8</v>
      </c>
      <c r="CL126" s="3" t="s">
        <v>1259</v>
      </c>
      <c r="CM126" s="3" t="s">
        <v>1259</v>
      </c>
      <c r="CN126" s="3" t="s">
        <v>1259</v>
      </c>
      <c r="CO126" s="3" t="s">
        <v>1259</v>
      </c>
      <c r="CP126" s="3" t="s">
        <v>1259</v>
      </c>
      <c r="CQ126" s="3" t="s">
        <v>1259</v>
      </c>
      <c r="CR126" s="3" t="s">
        <v>1259</v>
      </c>
      <c r="CS126" s="3" t="s">
        <v>1259</v>
      </c>
      <c r="CT126" s="3" t="s">
        <v>1259</v>
      </c>
      <c r="CU126" s="3" t="s">
        <v>1259</v>
      </c>
      <c r="CV126" s="3" t="s">
        <v>1259</v>
      </c>
      <c r="CW126" s="3" t="s">
        <v>1259</v>
      </c>
      <c r="CX126" s="3" t="s">
        <v>1259</v>
      </c>
      <c r="CY126" s="3" t="s">
        <v>1259</v>
      </c>
      <c r="CZ126" s="3" t="s">
        <v>1259</v>
      </c>
      <c r="DA126" s="3" t="s">
        <v>1259</v>
      </c>
      <c r="DB126" s="164">
        <v>132.69999999999999</v>
      </c>
      <c r="DC126" s="3" t="s">
        <v>1259</v>
      </c>
      <c r="DD126" s="3" t="s">
        <v>1259</v>
      </c>
      <c r="DE126" s="3" t="s">
        <v>1259</v>
      </c>
      <c r="DF126" s="3" t="s">
        <v>1259</v>
      </c>
      <c r="DG126" s="3" t="s">
        <v>1259</v>
      </c>
      <c r="DH126" s="3" t="s">
        <v>1259</v>
      </c>
      <c r="DI126" s="3" t="s">
        <v>1259</v>
      </c>
      <c r="DJ126" s="3" t="s">
        <v>1259</v>
      </c>
      <c r="DK126" s="3" t="s">
        <v>1259</v>
      </c>
      <c r="DL126" s="3" t="s">
        <v>1259</v>
      </c>
      <c r="DM126" s="3" t="s">
        <v>1259</v>
      </c>
      <c r="DN126" s="3" t="s">
        <v>1259</v>
      </c>
      <c r="DO126" s="3" t="s">
        <v>1259</v>
      </c>
      <c r="DP126" s="3" t="s">
        <v>1259</v>
      </c>
      <c r="DQ126" s="3" t="s">
        <v>1259</v>
      </c>
      <c r="DR126" s="3" t="s">
        <v>1259</v>
      </c>
      <c r="DS126" s="3" t="s">
        <v>1259</v>
      </c>
      <c r="DT126" s="3" t="s">
        <v>1259</v>
      </c>
      <c r="DU126" s="183">
        <v>19.600000000000001</v>
      </c>
      <c r="DV126" s="3" t="s">
        <v>1259</v>
      </c>
      <c r="DW126" s="3" t="s">
        <v>1259</v>
      </c>
      <c r="DX126" s="3" t="s">
        <v>1259</v>
      </c>
      <c r="DY126" s="3" t="s">
        <v>1259</v>
      </c>
      <c r="DZ126" s="3" t="s">
        <v>1259</v>
      </c>
      <c r="EA126" s="3" t="s">
        <v>1259</v>
      </c>
      <c r="EB126" s="3" t="s">
        <v>1259</v>
      </c>
      <c r="EC126" s="3" t="s">
        <v>1259</v>
      </c>
      <c r="ED126" s="3" t="s">
        <v>1259</v>
      </c>
      <c r="EE126" s="3" t="s">
        <v>1259</v>
      </c>
      <c r="EF126" s="3" t="s">
        <v>1259</v>
      </c>
      <c r="EG126" s="3" t="s">
        <v>1259</v>
      </c>
      <c r="EH126" s="3" t="s">
        <v>1259</v>
      </c>
      <c r="EI126" s="3" t="s">
        <v>1259</v>
      </c>
      <c r="EJ126" s="3" t="s">
        <v>1259</v>
      </c>
      <c r="EK126" s="3" t="s">
        <v>1259</v>
      </c>
      <c r="EL126" s="3" t="s">
        <v>1259</v>
      </c>
      <c r="EM126" s="3" t="s">
        <v>1259</v>
      </c>
      <c r="EN126" s="202">
        <v>80.5</v>
      </c>
      <c r="EO126" s="203">
        <v>123.2</v>
      </c>
      <c r="EP126" s="204">
        <v>85.9</v>
      </c>
      <c r="EQ126" s="205">
        <v>140.19999999999999</v>
      </c>
      <c r="ER126" s="206">
        <v>84.4</v>
      </c>
      <c r="ES126" s="207">
        <v>109.9</v>
      </c>
      <c r="ET126" s="3" t="s">
        <v>1259</v>
      </c>
      <c r="EU126" s="3" t="s">
        <v>1259</v>
      </c>
      <c r="EV126" s="3" t="s">
        <v>1259</v>
      </c>
      <c r="EW126" s="3" t="s">
        <v>1259</v>
      </c>
      <c r="EX126" s="3" t="s">
        <v>1259</v>
      </c>
      <c r="EY126" s="3" t="s">
        <v>1259</v>
      </c>
      <c r="EZ126" s="3" t="s">
        <v>1259</v>
      </c>
      <c r="FA126" s="3" t="s">
        <v>1259</v>
      </c>
      <c r="FB126" s="3" t="s">
        <v>1259</v>
      </c>
      <c r="FC126" s="3" t="s">
        <v>1259</v>
      </c>
      <c r="FD126" s="3" t="s">
        <v>1259</v>
      </c>
      <c r="FE126" s="3" t="s">
        <v>1259</v>
      </c>
      <c r="FF126" s="3" t="s">
        <v>1259</v>
      </c>
      <c r="FG126" s="3" t="s">
        <v>1259</v>
      </c>
      <c r="FH126" s="3" t="s">
        <v>1259</v>
      </c>
      <c r="FI126" s="3" t="s">
        <v>1259</v>
      </c>
      <c r="FJ126" s="3" t="s">
        <v>1259</v>
      </c>
      <c r="FK126" s="3" t="s">
        <v>1259</v>
      </c>
      <c r="FL126" s="3" t="s">
        <v>1259</v>
      </c>
      <c r="FM126" s="3" t="s">
        <v>1259</v>
      </c>
      <c r="FN126" s="3" t="s">
        <v>1259</v>
      </c>
      <c r="FO126" s="3" t="s">
        <v>1259</v>
      </c>
      <c r="FP126" s="3" t="s">
        <v>1259</v>
      </c>
      <c r="FQ126" s="3" t="s">
        <v>1259</v>
      </c>
      <c r="FR126" s="3" t="s">
        <v>1259</v>
      </c>
      <c r="FS126" s="3" t="s">
        <v>1259</v>
      </c>
      <c r="FT126" s="3" t="s">
        <v>1259</v>
      </c>
      <c r="FU126" s="3" t="s">
        <v>1259</v>
      </c>
      <c r="FV126" s="3" t="s">
        <v>1259</v>
      </c>
      <c r="FW126" s="3" t="s">
        <v>1259</v>
      </c>
      <c r="FX126" s="238">
        <v>286.39999999999998</v>
      </c>
      <c r="FY126" s="3" t="s">
        <v>1259</v>
      </c>
      <c r="FZ126" s="3" t="s">
        <v>1259</v>
      </c>
      <c r="GA126" s="3" t="s">
        <v>1259</v>
      </c>
      <c r="GB126" s="3" t="s">
        <v>1259</v>
      </c>
      <c r="GC126" s="3" t="s">
        <v>1259</v>
      </c>
      <c r="GD126" s="3" t="s">
        <v>1259</v>
      </c>
      <c r="GE126" s="3" t="s">
        <v>1259</v>
      </c>
      <c r="GF126" s="3" t="s">
        <v>1259</v>
      </c>
      <c r="GG126" s="3" t="s">
        <v>1259</v>
      </c>
      <c r="GH126" s="3" t="s">
        <v>1259</v>
      </c>
      <c r="GI126" s="3" t="s">
        <v>1259</v>
      </c>
      <c r="GJ126" s="3" t="s">
        <v>1259</v>
      </c>
      <c r="GK126" s="3" t="s">
        <v>1259</v>
      </c>
      <c r="GL126" s="3" t="s">
        <v>1259</v>
      </c>
      <c r="GM126" s="3" t="s">
        <v>1259</v>
      </c>
      <c r="GN126" s="3" t="s">
        <v>1259</v>
      </c>
      <c r="GO126" s="3" t="s">
        <v>1259</v>
      </c>
      <c r="GP126" s="3" t="s">
        <v>1259</v>
      </c>
      <c r="GQ126" s="3" t="s">
        <v>1259</v>
      </c>
      <c r="GR126" s="3" t="s">
        <v>1259</v>
      </c>
      <c r="GS126" s="3" t="s">
        <v>1259</v>
      </c>
      <c r="GT126" s="3" t="s">
        <v>1259</v>
      </c>
      <c r="GU126" s="3" t="s">
        <v>1259</v>
      </c>
      <c r="GV126" s="3" t="s">
        <v>1259</v>
      </c>
      <c r="GW126" s="3" t="s">
        <v>1259</v>
      </c>
      <c r="GX126" s="3" t="s">
        <v>1259</v>
      </c>
      <c r="GY126" s="3" t="s">
        <v>1259</v>
      </c>
      <c r="GZ126" s="3" t="s">
        <v>1259</v>
      </c>
      <c r="HA126" s="3" t="s">
        <v>1259</v>
      </c>
      <c r="HB126" s="3" t="s">
        <v>1259</v>
      </c>
      <c r="HC126" s="3" t="s">
        <v>1259</v>
      </c>
      <c r="HD126" s="3" t="s">
        <v>1259</v>
      </c>
      <c r="HE126" s="3" t="s">
        <v>1259</v>
      </c>
      <c r="HF126" s="3" t="s">
        <v>1259</v>
      </c>
      <c r="HG126" s="3" t="s">
        <v>1259</v>
      </c>
      <c r="HH126" s="3" t="s">
        <v>1259</v>
      </c>
      <c r="HI126" s="3" t="s">
        <v>1259</v>
      </c>
      <c r="HJ126" s="3" t="s">
        <v>1259</v>
      </c>
      <c r="HK126" s="3" t="s">
        <v>1259</v>
      </c>
      <c r="HL126" s="3" t="s">
        <v>1259</v>
      </c>
      <c r="HM126" s="3" t="s">
        <v>1259</v>
      </c>
      <c r="HN126" s="3" t="s">
        <v>1259</v>
      </c>
      <c r="HO126" s="281">
        <v>52.51</v>
      </c>
      <c r="HP126" s="282">
        <v>128.1</v>
      </c>
      <c r="HQ126" s="283">
        <v>46.1</v>
      </c>
      <c r="HR126" s="284">
        <v>29.924800000000001</v>
      </c>
      <c r="HS126" s="3" t="s">
        <v>1259</v>
      </c>
    </row>
    <row r="127" spans="1:227" x14ac:dyDescent="0.25">
      <c r="A127" s="4">
        <v>31412</v>
      </c>
      <c r="B127" s="3" t="s">
        <v>1259</v>
      </c>
      <c r="C127" s="3" t="s">
        <v>1259</v>
      </c>
      <c r="D127" s="3" t="s">
        <v>1259</v>
      </c>
      <c r="E127" s="3" t="s">
        <v>1259</v>
      </c>
      <c r="F127" s="3" t="s">
        <v>1259</v>
      </c>
      <c r="G127" s="3" t="s">
        <v>1259</v>
      </c>
      <c r="H127" s="3" t="s">
        <v>1259</v>
      </c>
      <c r="I127" s="3" t="s">
        <v>1259</v>
      </c>
      <c r="J127" s="3" t="s">
        <v>1259</v>
      </c>
      <c r="K127" s="3" t="s">
        <v>1259</v>
      </c>
      <c r="L127" s="3" t="s">
        <v>1259</v>
      </c>
      <c r="M127" s="3" t="s">
        <v>1259</v>
      </c>
      <c r="N127" s="3" t="s">
        <v>1259</v>
      </c>
      <c r="O127" s="3" t="s">
        <v>1259</v>
      </c>
      <c r="P127" s="3" t="s">
        <v>1259</v>
      </c>
      <c r="Q127" s="3" t="s">
        <v>1259</v>
      </c>
      <c r="R127" s="3" t="s">
        <v>1259</v>
      </c>
      <c r="S127" s="3" t="s">
        <v>1259</v>
      </c>
      <c r="T127" s="3" t="s">
        <v>1259</v>
      </c>
      <c r="U127" s="3" t="s">
        <v>1259</v>
      </c>
      <c r="V127" s="80">
        <v>28.08</v>
      </c>
      <c r="W127" s="3" t="s">
        <v>1259</v>
      </c>
      <c r="X127" s="3" t="s">
        <v>1259</v>
      </c>
      <c r="Y127" s="83">
        <v>28.15</v>
      </c>
      <c r="Z127" s="84">
        <v>34.07</v>
      </c>
      <c r="AA127" s="85">
        <v>25.96</v>
      </c>
      <c r="AB127" s="86">
        <v>27.6</v>
      </c>
      <c r="AC127" s="87">
        <v>21</v>
      </c>
      <c r="AD127" s="3" t="s">
        <v>1259</v>
      </c>
      <c r="AE127" s="89">
        <v>251.37</v>
      </c>
      <c r="AF127" s="90">
        <v>228.66</v>
      </c>
      <c r="AG127" s="91">
        <v>194.54</v>
      </c>
      <c r="AH127" s="92">
        <v>158.13</v>
      </c>
      <c r="AI127" s="93">
        <v>254.2</v>
      </c>
      <c r="AJ127" s="3" t="s">
        <v>1259</v>
      </c>
      <c r="AK127" s="3" t="s">
        <v>1259</v>
      </c>
      <c r="AL127" s="3" t="s">
        <v>1259</v>
      </c>
      <c r="AM127" s="3" t="s">
        <v>1259</v>
      </c>
      <c r="AN127" s="3" t="s">
        <v>1259</v>
      </c>
      <c r="AO127" s="3" t="s">
        <v>1259</v>
      </c>
      <c r="AP127" s="3" t="s">
        <v>1259</v>
      </c>
      <c r="AQ127" s="3" t="s">
        <v>1259</v>
      </c>
      <c r="AR127" s="3" t="s">
        <v>1259</v>
      </c>
      <c r="AS127" s="3" t="s">
        <v>1259</v>
      </c>
      <c r="AT127" s="3" t="s">
        <v>1259</v>
      </c>
      <c r="AU127" s="3" t="s">
        <v>1259</v>
      </c>
      <c r="AV127" s="3" t="s">
        <v>1259</v>
      </c>
      <c r="AW127" s="3" t="s">
        <v>1259</v>
      </c>
      <c r="AX127" s="3" t="s">
        <v>1259</v>
      </c>
      <c r="AY127" s="3" t="s">
        <v>1259</v>
      </c>
      <c r="AZ127" s="3" t="s">
        <v>1259</v>
      </c>
      <c r="BA127" s="3" t="s">
        <v>1259</v>
      </c>
      <c r="BB127" s="3" t="s">
        <v>1259</v>
      </c>
      <c r="BC127" s="3" t="s">
        <v>1259</v>
      </c>
      <c r="BD127" s="3" t="s">
        <v>1259</v>
      </c>
      <c r="BE127" s="3" t="s">
        <v>1259</v>
      </c>
      <c r="BF127" s="3" t="s">
        <v>1259</v>
      </c>
      <c r="BG127" s="3" t="s">
        <v>1259</v>
      </c>
      <c r="BH127" s="3" t="s">
        <v>1259</v>
      </c>
      <c r="BI127" s="119">
        <v>162.56299999999999</v>
      </c>
      <c r="BJ127" s="3" t="s">
        <v>1259</v>
      </c>
      <c r="BK127" s="3" t="s">
        <v>1259</v>
      </c>
      <c r="BL127" s="3" t="s">
        <v>1259</v>
      </c>
      <c r="BM127" s="3" t="s">
        <v>1259</v>
      </c>
      <c r="BN127" s="3" t="s">
        <v>1259</v>
      </c>
      <c r="BO127" s="3" t="s">
        <v>1259</v>
      </c>
      <c r="BP127" s="3" t="s">
        <v>1259</v>
      </c>
      <c r="BQ127" s="3" t="s">
        <v>1259</v>
      </c>
      <c r="BR127" s="3" t="s">
        <v>1259</v>
      </c>
      <c r="BS127" s="3" t="s">
        <v>1259</v>
      </c>
      <c r="BT127" s="3" t="s">
        <v>1259</v>
      </c>
      <c r="BU127" s="3" t="s">
        <v>1259</v>
      </c>
      <c r="BV127" s="3" t="s">
        <v>1259</v>
      </c>
      <c r="BW127" s="3" t="s">
        <v>1259</v>
      </c>
      <c r="BX127" s="3" t="s">
        <v>1259</v>
      </c>
      <c r="BY127" s="3" t="s">
        <v>1259</v>
      </c>
      <c r="BZ127" s="3" t="s">
        <v>1259</v>
      </c>
      <c r="CA127" s="3" t="s">
        <v>1259</v>
      </c>
      <c r="CB127" s="3" t="s">
        <v>1259</v>
      </c>
      <c r="CC127" s="3" t="s">
        <v>1259</v>
      </c>
      <c r="CD127" s="3" t="s">
        <v>1259</v>
      </c>
      <c r="CE127" s="3" t="s">
        <v>1259</v>
      </c>
      <c r="CF127" s="3" t="s">
        <v>1259</v>
      </c>
      <c r="CG127" s="3" t="s">
        <v>1259</v>
      </c>
      <c r="CH127" s="3" t="s">
        <v>1259</v>
      </c>
      <c r="CI127" s="3" t="s">
        <v>1259</v>
      </c>
      <c r="CJ127" s="3" t="s">
        <v>1259</v>
      </c>
      <c r="CK127" s="147">
        <v>3.4</v>
      </c>
      <c r="CL127" s="3" t="s">
        <v>1259</v>
      </c>
      <c r="CM127" s="3" t="s">
        <v>1259</v>
      </c>
      <c r="CN127" s="3" t="s">
        <v>1259</v>
      </c>
      <c r="CO127" s="3" t="s">
        <v>1259</v>
      </c>
      <c r="CP127" s="3" t="s">
        <v>1259</v>
      </c>
      <c r="CQ127" s="3" t="s">
        <v>1259</v>
      </c>
      <c r="CR127" s="3" t="s">
        <v>1259</v>
      </c>
      <c r="CS127" s="3" t="s">
        <v>1259</v>
      </c>
      <c r="CT127" s="3" t="s">
        <v>1259</v>
      </c>
      <c r="CU127" s="3" t="s">
        <v>1259</v>
      </c>
      <c r="CV127" s="3" t="s">
        <v>1259</v>
      </c>
      <c r="CW127" s="3" t="s">
        <v>1259</v>
      </c>
      <c r="CX127" s="3" t="s">
        <v>1259</v>
      </c>
      <c r="CY127" s="3" t="s">
        <v>1259</v>
      </c>
      <c r="CZ127" s="3" t="s">
        <v>1259</v>
      </c>
      <c r="DA127" s="3" t="s">
        <v>1259</v>
      </c>
      <c r="DB127" s="164">
        <v>139.30000000000001</v>
      </c>
      <c r="DC127" s="3" t="s">
        <v>1259</v>
      </c>
      <c r="DD127" s="3" t="s">
        <v>1259</v>
      </c>
      <c r="DE127" s="3" t="s">
        <v>1259</v>
      </c>
      <c r="DF127" s="3" t="s">
        <v>1259</v>
      </c>
      <c r="DG127" s="3" t="s">
        <v>1259</v>
      </c>
      <c r="DH127" s="3" t="s">
        <v>1259</v>
      </c>
      <c r="DI127" s="3" t="s">
        <v>1259</v>
      </c>
      <c r="DJ127" s="3" t="s">
        <v>1259</v>
      </c>
      <c r="DK127" s="3" t="s">
        <v>1259</v>
      </c>
      <c r="DL127" s="3" t="s">
        <v>1259</v>
      </c>
      <c r="DM127" s="3" t="s">
        <v>1259</v>
      </c>
      <c r="DN127" s="3" t="s">
        <v>1259</v>
      </c>
      <c r="DO127" s="3" t="s">
        <v>1259</v>
      </c>
      <c r="DP127" s="3" t="s">
        <v>1259</v>
      </c>
      <c r="DQ127" s="3" t="s">
        <v>1259</v>
      </c>
      <c r="DR127" s="3" t="s">
        <v>1259</v>
      </c>
      <c r="DS127" s="3" t="s">
        <v>1259</v>
      </c>
      <c r="DT127" s="3" t="s">
        <v>1259</v>
      </c>
      <c r="DU127" s="183">
        <v>20.3</v>
      </c>
      <c r="DV127" s="3" t="s">
        <v>1259</v>
      </c>
      <c r="DW127" s="3" t="s">
        <v>1259</v>
      </c>
      <c r="DX127" s="3" t="s">
        <v>1259</v>
      </c>
      <c r="DY127" s="3" t="s">
        <v>1259</v>
      </c>
      <c r="DZ127" s="3" t="s">
        <v>1259</v>
      </c>
      <c r="EA127" s="3" t="s">
        <v>1259</v>
      </c>
      <c r="EB127" s="3" t="s">
        <v>1259</v>
      </c>
      <c r="EC127" s="3" t="s">
        <v>1259</v>
      </c>
      <c r="ED127" s="3" t="s">
        <v>1259</v>
      </c>
      <c r="EE127" s="3" t="s">
        <v>1259</v>
      </c>
      <c r="EF127" s="3" t="s">
        <v>1259</v>
      </c>
      <c r="EG127" s="3" t="s">
        <v>1259</v>
      </c>
      <c r="EH127" s="3" t="s">
        <v>1259</v>
      </c>
      <c r="EI127" s="3" t="s">
        <v>1259</v>
      </c>
      <c r="EJ127" s="3" t="s">
        <v>1259</v>
      </c>
      <c r="EK127" s="3" t="s">
        <v>1259</v>
      </c>
      <c r="EL127" s="3" t="s">
        <v>1259</v>
      </c>
      <c r="EM127" s="3" t="s">
        <v>1259</v>
      </c>
      <c r="EN127" s="3" t="s">
        <v>1259</v>
      </c>
      <c r="EO127" s="3" t="s">
        <v>1259</v>
      </c>
      <c r="EP127" s="3" t="s">
        <v>1259</v>
      </c>
      <c r="EQ127" s="3" t="s">
        <v>1259</v>
      </c>
      <c r="ER127" s="3" t="s">
        <v>1259</v>
      </c>
      <c r="ES127" s="3" t="s">
        <v>1259</v>
      </c>
      <c r="ET127" s="3" t="s">
        <v>1259</v>
      </c>
      <c r="EU127" s="3" t="s">
        <v>1259</v>
      </c>
      <c r="EV127" s="3" t="s">
        <v>1259</v>
      </c>
      <c r="EW127" s="3" t="s">
        <v>1259</v>
      </c>
      <c r="EX127" s="3" t="s">
        <v>1259</v>
      </c>
      <c r="EY127" s="3" t="s">
        <v>1259</v>
      </c>
      <c r="EZ127" s="3" t="s">
        <v>1259</v>
      </c>
      <c r="FA127" s="3" t="s">
        <v>1259</v>
      </c>
      <c r="FB127" s="3" t="s">
        <v>1259</v>
      </c>
      <c r="FC127" s="3" t="s">
        <v>1259</v>
      </c>
      <c r="FD127" s="3" t="s">
        <v>1259</v>
      </c>
      <c r="FE127" s="3" t="s">
        <v>1259</v>
      </c>
      <c r="FF127" s="3" t="s">
        <v>1259</v>
      </c>
      <c r="FG127" s="3" t="s">
        <v>1259</v>
      </c>
      <c r="FH127" s="3" t="s">
        <v>1259</v>
      </c>
      <c r="FI127" s="3" t="s">
        <v>1259</v>
      </c>
      <c r="FJ127" s="3" t="s">
        <v>1259</v>
      </c>
      <c r="FK127" s="3" t="s">
        <v>1259</v>
      </c>
      <c r="FL127" s="3" t="s">
        <v>1259</v>
      </c>
      <c r="FM127" s="3" t="s">
        <v>1259</v>
      </c>
      <c r="FN127" s="3" t="s">
        <v>1259</v>
      </c>
      <c r="FO127" s="3" t="s">
        <v>1259</v>
      </c>
      <c r="FP127" s="3" t="s">
        <v>1259</v>
      </c>
      <c r="FQ127" s="3" t="s">
        <v>1259</v>
      </c>
      <c r="FR127" s="3" t="s">
        <v>1259</v>
      </c>
      <c r="FS127" s="3" t="s">
        <v>1259</v>
      </c>
      <c r="FT127" s="3" t="s">
        <v>1259</v>
      </c>
      <c r="FU127" s="3" t="s">
        <v>1259</v>
      </c>
      <c r="FV127" s="3" t="s">
        <v>1259</v>
      </c>
      <c r="FW127" s="3" t="s">
        <v>1259</v>
      </c>
      <c r="FX127" s="238">
        <v>295.39999999999998</v>
      </c>
      <c r="FY127" s="3" t="s">
        <v>1259</v>
      </c>
      <c r="FZ127" s="3" t="s">
        <v>1259</v>
      </c>
      <c r="GA127" s="3" t="s">
        <v>1259</v>
      </c>
      <c r="GB127" s="3" t="s">
        <v>1259</v>
      </c>
      <c r="GC127" s="3" t="s">
        <v>1259</v>
      </c>
      <c r="GD127" s="3" t="s">
        <v>1259</v>
      </c>
      <c r="GE127" s="3" t="s">
        <v>1259</v>
      </c>
      <c r="GF127" s="3" t="s">
        <v>1259</v>
      </c>
      <c r="GG127" s="3" t="s">
        <v>1259</v>
      </c>
      <c r="GH127" s="3" t="s">
        <v>1259</v>
      </c>
      <c r="GI127" s="3" t="s">
        <v>1259</v>
      </c>
      <c r="GJ127" s="3" t="s">
        <v>1259</v>
      </c>
      <c r="GK127" s="3" t="s">
        <v>1259</v>
      </c>
      <c r="GL127" s="3" t="s">
        <v>1259</v>
      </c>
      <c r="GM127" s="3" t="s">
        <v>1259</v>
      </c>
      <c r="GN127" s="3" t="s">
        <v>1259</v>
      </c>
      <c r="GO127" s="3" t="s">
        <v>1259</v>
      </c>
      <c r="GP127" s="3" t="s">
        <v>1259</v>
      </c>
      <c r="GQ127" s="3" t="s">
        <v>1259</v>
      </c>
      <c r="GR127" s="3" t="s">
        <v>1259</v>
      </c>
      <c r="GS127" s="3" t="s">
        <v>1259</v>
      </c>
      <c r="GT127" s="3" t="s">
        <v>1259</v>
      </c>
      <c r="GU127" s="3" t="s">
        <v>1259</v>
      </c>
      <c r="GV127" s="3" t="s">
        <v>1259</v>
      </c>
      <c r="GW127" s="3" t="s">
        <v>1259</v>
      </c>
      <c r="GX127" s="3" t="s">
        <v>1259</v>
      </c>
      <c r="GY127" s="3" t="s">
        <v>1259</v>
      </c>
      <c r="GZ127" s="3" t="s">
        <v>1259</v>
      </c>
      <c r="HA127" s="3" t="s">
        <v>1259</v>
      </c>
      <c r="HB127" s="3" t="s">
        <v>1259</v>
      </c>
      <c r="HC127" s="3" t="s">
        <v>1259</v>
      </c>
      <c r="HD127" s="3" t="s">
        <v>1259</v>
      </c>
      <c r="HE127" s="3" t="s">
        <v>1259</v>
      </c>
      <c r="HF127" s="3" t="s">
        <v>1259</v>
      </c>
      <c r="HG127" s="3" t="s">
        <v>1259</v>
      </c>
      <c r="HH127" s="3" t="s">
        <v>1259</v>
      </c>
      <c r="HI127" s="3" t="s">
        <v>1259</v>
      </c>
      <c r="HJ127" s="3" t="s">
        <v>1259</v>
      </c>
      <c r="HK127" s="3" t="s">
        <v>1259</v>
      </c>
      <c r="HL127" s="3" t="s">
        <v>1259</v>
      </c>
      <c r="HM127" s="3" t="s">
        <v>1259</v>
      </c>
      <c r="HN127" s="3" t="s">
        <v>1259</v>
      </c>
      <c r="HO127" s="281">
        <v>53.65</v>
      </c>
      <c r="HP127" s="282">
        <v>129.5</v>
      </c>
      <c r="HQ127" s="283">
        <v>46.9</v>
      </c>
      <c r="HR127" s="284">
        <v>30.161100000000001</v>
      </c>
      <c r="HS127" s="3" t="s">
        <v>1259</v>
      </c>
    </row>
    <row r="128" spans="1:227" x14ac:dyDescent="0.25">
      <c r="A128" s="4">
        <v>31502</v>
      </c>
      <c r="B128" s="3" t="s">
        <v>1259</v>
      </c>
      <c r="C128" s="3" t="s">
        <v>1259</v>
      </c>
      <c r="D128" s="3" t="s">
        <v>1259</v>
      </c>
      <c r="E128" s="3" t="s">
        <v>1259</v>
      </c>
      <c r="F128" s="3" t="s">
        <v>1259</v>
      </c>
      <c r="G128" s="3" t="s">
        <v>1259</v>
      </c>
      <c r="H128" s="3" t="s">
        <v>1259</v>
      </c>
      <c r="I128" s="3" t="s">
        <v>1259</v>
      </c>
      <c r="J128" s="3" t="s">
        <v>1259</v>
      </c>
      <c r="K128" s="3" t="s">
        <v>1259</v>
      </c>
      <c r="L128" s="3" t="s">
        <v>1259</v>
      </c>
      <c r="M128" s="3" t="s">
        <v>1259</v>
      </c>
      <c r="N128" s="3" t="s">
        <v>1259</v>
      </c>
      <c r="O128" s="3" t="s">
        <v>1259</v>
      </c>
      <c r="P128" s="3" t="s">
        <v>1259</v>
      </c>
      <c r="Q128" s="3" t="s">
        <v>1259</v>
      </c>
      <c r="R128" s="3" t="s">
        <v>1259</v>
      </c>
      <c r="S128" s="3" t="s">
        <v>1259</v>
      </c>
      <c r="T128" s="3" t="s">
        <v>1259</v>
      </c>
      <c r="U128" s="3" t="s">
        <v>1259</v>
      </c>
      <c r="V128" s="80">
        <v>27.73</v>
      </c>
      <c r="W128" s="3" t="s">
        <v>1259</v>
      </c>
      <c r="X128" s="3" t="s">
        <v>1259</v>
      </c>
      <c r="Y128" s="83">
        <v>27.88</v>
      </c>
      <c r="Z128" s="84">
        <v>34.15</v>
      </c>
      <c r="AA128" s="85">
        <v>25.66</v>
      </c>
      <c r="AB128" s="86">
        <v>26.9</v>
      </c>
      <c r="AC128" s="87">
        <v>20</v>
      </c>
      <c r="AD128" s="3" t="s">
        <v>1259</v>
      </c>
      <c r="AE128" s="89">
        <v>264.04000000000002</v>
      </c>
      <c r="AF128" s="90">
        <v>233.58</v>
      </c>
      <c r="AG128" s="91">
        <v>223.11</v>
      </c>
      <c r="AH128" s="92">
        <v>178.12</v>
      </c>
      <c r="AI128" s="93">
        <v>253.4</v>
      </c>
      <c r="AJ128" s="3" t="s">
        <v>1259</v>
      </c>
      <c r="AK128" s="3" t="s">
        <v>1259</v>
      </c>
      <c r="AL128" s="3" t="s">
        <v>1259</v>
      </c>
      <c r="AM128" s="3" t="s">
        <v>1259</v>
      </c>
      <c r="AN128" s="3" t="s">
        <v>1259</v>
      </c>
      <c r="AO128" s="3" t="s">
        <v>1259</v>
      </c>
      <c r="AP128" s="3" t="s">
        <v>1259</v>
      </c>
      <c r="AQ128" s="3" t="s">
        <v>1259</v>
      </c>
      <c r="AR128" s="3" t="s">
        <v>1259</v>
      </c>
      <c r="AS128" s="3" t="s">
        <v>1259</v>
      </c>
      <c r="AT128" s="3" t="s">
        <v>1259</v>
      </c>
      <c r="AU128" s="3" t="s">
        <v>1259</v>
      </c>
      <c r="AV128" s="3" t="s">
        <v>1259</v>
      </c>
      <c r="AW128" s="3" t="s">
        <v>1259</v>
      </c>
      <c r="AX128" s="3" t="s">
        <v>1259</v>
      </c>
      <c r="AY128" s="3" t="s">
        <v>1259</v>
      </c>
      <c r="AZ128" s="3" t="s">
        <v>1259</v>
      </c>
      <c r="BA128" s="3" t="s">
        <v>1259</v>
      </c>
      <c r="BB128" s="3" t="s">
        <v>1259</v>
      </c>
      <c r="BC128" s="3" t="s">
        <v>1259</v>
      </c>
      <c r="BD128" s="3" t="s">
        <v>1259</v>
      </c>
      <c r="BE128" s="3" t="s">
        <v>1259</v>
      </c>
      <c r="BF128" s="3" t="s">
        <v>1259</v>
      </c>
      <c r="BG128" s="3" t="s">
        <v>1259</v>
      </c>
      <c r="BH128" s="3" t="s">
        <v>1259</v>
      </c>
      <c r="BI128" s="119">
        <v>171.82599999999999</v>
      </c>
      <c r="BJ128" s="3" t="s">
        <v>1259</v>
      </c>
      <c r="BK128" s="3" t="s">
        <v>1259</v>
      </c>
      <c r="BL128" s="3" t="s">
        <v>1259</v>
      </c>
      <c r="BM128" s="3" t="s">
        <v>1259</v>
      </c>
      <c r="BN128" s="3" t="s">
        <v>1259</v>
      </c>
      <c r="BO128" s="3" t="s">
        <v>1259</v>
      </c>
      <c r="BP128" s="3" t="s">
        <v>1259</v>
      </c>
      <c r="BQ128" s="3" t="s">
        <v>1259</v>
      </c>
      <c r="BR128" s="3" t="s">
        <v>1259</v>
      </c>
      <c r="BS128" s="3" t="s">
        <v>1259</v>
      </c>
      <c r="BT128" s="3" t="s">
        <v>1259</v>
      </c>
      <c r="BU128" s="3" t="s">
        <v>1259</v>
      </c>
      <c r="BV128" s="3" t="s">
        <v>1259</v>
      </c>
      <c r="BW128" s="3" t="s">
        <v>1259</v>
      </c>
      <c r="BX128" s="3" t="s">
        <v>1259</v>
      </c>
      <c r="BY128" s="3" t="s">
        <v>1259</v>
      </c>
      <c r="BZ128" s="3" t="s">
        <v>1259</v>
      </c>
      <c r="CA128" s="3" t="s">
        <v>1259</v>
      </c>
      <c r="CB128" s="3" t="s">
        <v>1259</v>
      </c>
      <c r="CC128" s="3" t="s">
        <v>1259</v>
      </c>
      <c r="CD128" s="3" t="s">
        <v>1259</v>
      </c>
      <c r="CE128" s="3" t="s">
        <v>1259</v>
      </c>
      <c r="CF128" s="3" t="s">
        <v>1259</v>
      </c>
      <c r="CG128" s="3" t="s">
        <v>1259</v>
      </c>
      <c r="CH128" s="3" t="s">
        <v>1259</v>
      </c>
      <c r="CI128" s="3" t="s">
        <v>1259</v>
      </c>
      <c r="CJ128" s="3" t="s">
        <v>1259</v>
      </c>
      <c r="CK128" s="147">
        <v>3.5</v>
      </c>
      <c r="CL128" s="3" t="s">
        <v>1259</v>
      </c>
      <c r="CM128" s="3" t="s">
        <v>1259</v>
      </c>
      <c r="CN128" s="3" t="s">
        <v>1259</v>
      </c>
      <c r="CO128" s="3" t="s">
        <v>1259</v>
      </c>
      <c r="CP128" s="3" t="s">
        <v>1259</v>
      </c>
      <c r="CQ128" s="3" t="s">
        <v>1259</v>
      </c>
      <c r="CR128" s="3" t="s">
        <v>1259</v>
      </c>
      <c r="CS128" s="3" t="s">
        <v>1259</v>
      </c>
      <c r="CT128" s="3" t="s">
        <v>1259</v>
      </c>
      <c r="CU128" s="3" t="s">
        <v>1259</v>
      </c>
      <c r="CV128" s="3" t="s">
        <v>1259</v>
      </c>
      <c r="CW128" s="3" t="s">
        <v>1259</v>
      </c>
      <c r="CX128" s="3" t="s">
        <v>1259</v>
      </c>
      <c r="CY128" s="3" t="s">
        <v>1259</v>
      </c>
      <c r="CZ128" s="3" t="s">
        <v>1259</v>
      </c>
      <c r="DA128" s="3" t="s">
        <v>1259</v>
      </c>
      <c r="DB128" s="164">
        <v>145.1</v>
      </c>
      <c r="DC128" s="3" t="s">
        <v>1259</v>
      </c>
      <c r="DD128" s="3" t="s">
        <v>1259</v>
      </c>
      <c r="DE128" s="3" t="s">
        <v>1259</v>
      </c>
      <c r="DF128" s="3" t="s">
        <v>1259</v>
      </c>
      <c r="DG128" s="3" t="s">
        <v>1259</v>
      </c>
      <c r="DH128" s="3" t="s">
        <v>1259</v>
      </c>
      <c r="DI128" s="3" t="s">
        <v>1259</v>
      </c>
      <c r="DJ128" s="3" t="s">
        <v>1259</v>
      </c>
      <c r="DK128" s="3" t="s">
        <v>1259</v>
      </c>
      <c r="DL128" s="3" t="s">
        <v>1259</v>
      </c>
      <c r="DM128" s="3" t="s">
        <v>1259</v>
      </c>
      <c r="DN128" s="3" t="s">
        <v>1259</v>
      </c>
      <c r="DO128" s="3" t="s">
        <v>1259</v>
      </c>
      <c r="DP128" s="3" t="s">
        <v>1259</v>
      </c>
      <c r="DQ128" s="3" t="s">
        <v>1259</v>
      </c>
      <c r="DR128" s="3" t="s">
        <v>1259</v>
      </c>
      <c r="DS128" s="3" t="s">
        <v>1259</v>
      </c>
      <c r="DT128" s="3" t="s">
        <v>1259</v>
      </c>
      <c r="DU128" s="183">
        <v>20.399999999999999</v>
      </c>
      <c r="DV128" s="3" t="s">
        <v>1259</v>
      </c>
      <c r="DW128" s="3" t="s">
        <v>1259</v>
      </c>
      <c r="DX128" s="3" t="s">
        <v>1259</v>
      </c>
      <c r="DY128" s="3" t="s">
        <v>1259</v>
      </c>
      <c r="DZ128" s="3" t="s">
        <v>1259</v>
      </c>
      <c r="EA128" s="3" t="s">
        <v>1259</v>
      </c>
      <c r="EB128" s="3" t="s">
        <v>1259</v>
      </c>
      <c r="EC128" s="3" t="s">
        <v>1259</v>
      </c>
      <c r="ED128" s="3" t="s">
        <v>1259</v>
      </c>
      <c r="EE128" s="3" t="s">
        <v>1259</v>
      </c>
      <c r="EF128" s="3" t="s">
        <v>1259</v>
      </c>
      <c r="EG128" s="3" t="s">
        <v>1259</v>
      </c>
      <c r="EH128" s="3" t="s">
        <v>1259</v>
      </c>
      <c r="EI128" s="3" t="s">
        <v>1259</v>
      </c>
      <c r="EJ128" s="3" t="s">
        <v>1259</v>
      </c>
      <c r="EK128" s="3" t="s">
        <v>1259</v>
      </c>
      <c r="EL128" s="3" t="s">
        <v>1259</v>
      </c>
      <c r="EM128" s="3" t="s">
        <v>1259</v>
      </c>
      <c r="EN128" s="202">
        <v>85.3</v>
      </c>
      <c r="EO128" s="203">
        <v>136.19999999999999</v>
      </c>
      <c r="EP128" s="204">
        <v>91.2</v>
      </c>
      <c r="EQ128" s="205">
        <v>166.1</v>
      </c>
      <c r="ER128" s="206">
        <v>85.3</v>
      </c>
      <c r="ES128" s="207">
        <v>112.5</v>
      </c>
      <c r="ET128" s="3" t="s">
        <v>1259</v>
      </c>
      <c r="EU128" s="3" t="s">
        <v>1259</v>
      </c>
      <c r="EV128" s="3" t="s">
        <v>1259</v>
      </c>
      <c r="EW128" s="3" t="s">
        <v>1259</v>
      </c>
      <c r="EX128" s="3" t="s">
        <v>1259</v>
      </c>
      <c r="EY128" s="3" t="s">
        <v>1259</v>
      </c>
      <c r="EZ128" s="3" t="s">
        <v>1259</v>
      </c>
      <c r="FA128" s="3" t="s">
        <v>1259</v>
      </c>
      <c r="FB128" s="3" t="s">
        <v>1259</v>
      </c>
      <c r="FC128" s="3" t="s">
        <v>1259</v>
      </c>
      <c r="FD128" s="3" t="s">
        <v>1259</v>
      </c>
      <c r="FE128" s="3" t="s">
        <v>1259</v>
      </c>
      <c r="FF128" s="3" t="s">
        <v>1259</v>
      </c>
      <c r="FG128" s="3" t="s">
        <v>1259</v>
      </c>
      <c r="FH128" s="3" t="s">
        <v>1259</v>
      </c>
      <c r="FI128" s="3" t="s">
        <v>1259</v>
      </c>
      <c r="FJ128" s="3" t="s">
        <v>1259</v>
      </c>
      <c r="FK128" s="3" t="s">
        <v>1259</v>
      </c>
      <c r="FL128" s="3" t="s">
        <v>1259</v>
      </c>
      <c r="FM128" s="3" t="s">
        <v>1259</v>
      </c>
      <c r="FN128" s="3" t="s">
        <v>1259</v>
      </c>
      <c r="FO128" s="3" t="s">
        <v>1259</v>
      </c>
      <c r="FP128" s="3" t="s">
        <v>1259</v>
      </c>
      <c r="FQ128" s="3" t="s">
        <v>1259</v>
      </c>
      <c r="FR128" s="3" t="s">
        <v>1259</v>
      </c>
      <c r="FS128" s="3" t="s">
        <v>1259</v>
      </c>
      <c r="FT128" s="3" t="s">
        <v>1259</v>
      </c>
      <c r="FU128" s="3" t="s">
        <v>1259</v>
      </c>
      <c r="FV128" s="3" t="s">
        <v>1259</v>
      </c>
      <c r="FW128" s="3" t="s">
        <v>1259</v>
      </c>
      <c r="FX128" s="238">
        <v>301.39999999999998</v>
      </c>
      <c r="FY128" s="3" t="s">
        <v>1259</v>
      </c>
      <c r="FZ128" s="3" t="s">
        <v>1259</v>
      </c>
      <c r="GA128" s="3" t="s">
        <v>1259</v>
      </c>
      <c r="GB128" s="3" t="s">
        <v>1259</v>
      </c>
      <c r="GC128" s="3" t="s">
        <v>1259</v>
      </c>
      <c r="GD128" s="3" t="s">
        <v>1259</v>
      </c>
      <c r="GE128" s="3" t="s">
        <v>1259</v>
      </c>
      <c r="GF128" s="3" t="s">
        <v>1259</v>
      </c>
      <c r="GG128" s="3" t="s">
        <v>1259</v>
      </c>
      <c r="GH128" s="3" t="s">
        <v>1259</v>
      </c>
      <c r="GI128" s="3" t="s">
        <v>1259</v>
      </c>
      <c r="GJ128" s="3" t="s">
        <v>1259</v>
      </c>
      <c r="GK128" s="3" t="s">
        <v>1259</v>
      </c>
      <c r="GL128" s="3" t="s">
        <v>1259</v>
      </c>
      <c r="GM128" s="3" t="s">
        <v>1259</v>
      </c>
      <c r="GN128" s="3" t="s">
        <v>1259</v>
      </c>
      <c r="GO128" s="3" t="s">
        <v>1259</v>
      </c>
      <c r="GP128" s="3" t="s">
        <v>1259</v>
      </c>
      <c r="GQ128" s="3" t="s">
        <v>1259</v>
      </c>
      <c r="GR128" s="3" t="s">
        <v>1259</v>
      </c>
      <c r="GS128" s="3" t="s">
        <v>1259</v>
      </c>
      <c r="GT128" s="3" t="s">
        <v>1259</v>
      </c>
      <c r="GU128" s="3" t="s">
        <v>1259</v>
      </c>
      <c r="GV128" s="3" t="s">
        <v>1259</v>
      </c>
      <c r="GW128" s="263">
        <v>111</v>
      </c>
      <c r="GX128" s="3" t="s">
        <v>1259</v>
      </c>
      <c r="GY128" s="3" t="s">
        <v>1259</v>
      </c>
      <c r="GZ128" s="3" t="s">
        <v>1259</v>
      </c>
      <c r="HA128" s="3" t="s">
        <v>1259</v>
      </c>
      <c r="HB128" s="3" t="s">
        <v>1259</v>
      </c>
      <c r="HC128" s="3" t="s">
        <v>1259</v>
      </c>
      <c r="HD128" s="3" t="s">
        <v>1259</v>
      </c>
      <c r="HE128" s="3" t="s">
        <v>1259</v>
      </c>
      <c r="HF128" s="3" t="s">
        <v>1259</v>
      </c>
      <c r="HG128" s="3" t="s">
        <v>1259</v>
      </c>
      <c r="HH128" s="3" t="s">
        <v>1259</v>
      </c>
      <c r="HI128" s="3" t="s">
        <v>1259</v>
      </c>
      <c r="HJ128" s="3" t="s">
        <v>1259</v>
      </c>
      <c r="HK128" s="3" t="s">
        <v>1259</v>
      </c>
      <c r="HL128" s="3" t="s">
        <v>1259</v>
      </c>
      <c r="HM128" s="3" t="s">
        <v>1259</v>
      </c>
      <c r="HN128" s="3" t="s">
        <v>1259</v>
      </c>
      <c r="HO128" s="281">
        <v>54.72</v>
      </c>
      <c r="HP128" s="282">
        <v>132</v>
      </c>
      <c r="HQ128" s="283">
        <v>47.2</v>
      </c>
      <c r="HR128" s="284">
        <v>30.4175</v>
      </c>
      <c r="HS128" s="3" t="s">
        <v>1259</v>
      </c>
    </row>
    <row r="129" spans="1:227" x14ac:dyDescent="0.25">
      <c r="A129" s="4">
        <v>31593</v>
      </c>
      <c r="B129" s="3" t="s">
        <v>1259</v>
      </c>
      <c r="C129" s="3" t="s">
        <v>1259</v>
      </c>
      <c r="D129" s="3" t="s">
        <v>1259</v>
      </c>
      <c r="E129" s="3" t="s">
        <v>1259</v>
      </c>
      <c r="F129" s="3" t="s">
        <v>1259</v>
      </c>
      <c r="G129" s="3" t="s">
        <v>1259</v>
      </c>
      <c r="H129" s="3" t="s">
        <v>1259</v>
      </c>
      <c r="I129" s="3" t="s">
        <v>1259</v>
      </c>
      <c r="J129" s="3" t="s">
        <v>1259</v>
      </c>
      <c r="K129" s="3" t="s">
        <v>1259</v>
      </c>
      <c r="L129" s="3" t="s">
        <v>1259</v>
      </c>
      <c r="M129" s="3" t="s">
        <v>1259</v>
      </c>
      <c r="N129" s="3" t="s">
        <v>1259</v>
      </c>
      <c r="O129" s="3" t="s">
        <v>1259</v>
      </c>
      <c r="P129" s="3" t="s">
        <v>1259</v>
      </c>
      <c r="Q129" s="3" t="s">
        <v>1259</v>
      </c>
      <c r="R129" s="3" t="s">
        <v>1259</v>
      </c>
      <c r="S129" s="3" t="s">
        <v>1259</v>
      </c>
      <c r="T129" s="3" t="s">
        <v>1259</v>
      </c>
      <c r="U129" s="3" t="s">
        <v>1259</v>
      </c>
      <c r="V129" s="80">
        <v>28.33</v>
      </c>
      <c r="W129" s="3" t="s">
        <v>1259</v>
      </c>
      <c r="X129" s="3" t="s">
        <v>1259</v>
      </c>
      <c r="Y129" s="83">
        <v>28.27</v>
      </c>
      <c r="Z129" s="84">
        <v>33.31</v>
      </c>
      <c r="AA129" s="85">
        <v>26.18</v>
      </c>
      <c r="AB129" s="86">
        <v>28.36</v>
      </c>
      <c r="AC129" s="87">
        <v>20</v>
      </c>
      <c r="AD129" s="3" t="s">
        <v>1259</v>
      </c>
      <c r="AE129" s="89">
        <v>258.94</v>
      </c>
      <c r="AF129" s="90">
        <v>233.15</v>
      </c>
      <c r="AG129" s="91">
        <v>209.39</v>
      </c>
      <c r="AH129" s="92">
        <v>168.07</v>
      </c>
      <c r="AI129" s="93">
        <v>256.8</v>
      </c>
      <c r="AJ129" s="3" t="s">
        <v>1259</v>
      </c>
      <c r="AK129" s="3" t="s">
        <v>1259</v>
      </c>
      <c r="AL129" s="3" t="s">
        <v>1259</v>
      </c>
      <c r="AM129" s="3" t="s">
        <v>1259</v>
      </c>
      <c r="AN129" s="3" t="s">
        <v>1259</v>
      </c>
      <c r="AO129" s="3" t="s">
        <v>1259</v>
      </c>
      <c r="AP129" s="3" t="s">
        <v>1259</v>
      </c>
      <c r="AQ129" s="3" t="s">
        <v>1259</v>
      </c>
      <c r="AR129" s="3" t="s">
        <v>1259</v>
      </c>
      <c r="AS129" s="3" t="s">
        <v>1259</v>
      </c>
      <c r="AT129" s="3" t="s">
        <v>1259</v>
      </c>
      <c r="AU129" s="3" t="s">
        <v>1259</v>
      </c>
      <c r="AV129" s="3" t="s">
        <v>1259</v>
      </c>
      <c r="AW129" s="3" t="s">
        <v>1259</v>
      </c>
      <c r="AX129" s="3" t="s">
        <v>1259</v>
      </c>
      <c r="AY129" s="3" t="s">
        <v>1259</v>
      </c>
      <c r="AZ129" s="3" t="s">
        <v>1259</v>
      </c>
      <c r="BA129" s="3" t="s">
        <v>1259</v>
      </c>
      <c r="BB129" s="3" t="s">
        <v>1259</v>
      </c>
      <c r="BC129" s="3" t="s">
        <v>1259</v>
      </c>
      <c r="BD129" s="3" t="s">
        <v>1259</v>
      </c>
      <c r="BE129" s="3" t="s">
        <v>1259</v>
      </c>
      <c r="BF129" s="3" t="s">
        <v>1259</v>
      </c>
      <c r="BG129" s="3" t="s">
        <v>1259</v>
      </c>
      <c r="BH129" s="3" t="s">
        <v>1259</v>
      </c>
      <c r="BI129" s="119">
        <v>172.44300000000001</v>
      </c>
      <c r="BJ129" s="3" t="s">
        <v>1259</v>
      </c>
      <c r="BK129" s="3" t="s">
        <v>1259</v>
      </c>
      <c r="BL129" s="3" t="s">
        <v>1259</v>
      </c>
      <c r="BM129" s="3" t="s">
        <v>1259</v>
      </c>
      <c r="BN129" s="3" t="s">
        <v>1259</v>
      </c>
      <c r="BO129" s="3" t="s">
        <v>1259</v>
      </c>
      <c r="BP129" s="3" t="s">
        <v>1259</v>
      </c>
      <c r="BQ129" s="3" t="s">
        <v>1259</v>
      </c>
      <c r="BR129" s="3" t="s">
        <v>1259</v>
      </c>
      <c r="BS129" s="3" t="s">
        <v>1259</v>
      </c>
      <c r="BT129" s="3" t="s">
        <v>1259</v>
      </c>
      <c r="BU129" s="3" t="s">
        <v>1259</v>
      </c>
      <c r="BV129" s="3" t="s">
        <v>1259</v>
      </c>
      <c r="BW129" s="3" t="s">
        <v>1259</v>
      </c>
      <c r="BX129" s="3" t="s">
        <v>1259</v>
      </c>
      <c r="BY129" s="3" t="s">
        <v>1259</v>
      </c>
      <c r="BZ129" s="3" t="s">
        <v>1259</v>
      </c>
      <c r="CA129" s="3" t="s">
        <v>1259</v>
      </c>
      <c r="CB129" s="3" t="s">
        <v>1259</v>
      </c>
      <c r="CC129" s="3" t="s">
        <v>1259</v>
      </c>
      <c r="CD129" s="3" t="s">
        <v>1259</v>
      </c>
      <c r="CE129" s="3" t="s">
        <v>1259</v>
      </c>
      <c r="CF129" s="3" t="s">
        <v>1259</v>
      </c>
      <c r="CG129" s="3" t="s">
        <v>1259</v>
      </c>
      <c r="CH129" s="3" t="s">
        <v>1259</v>
      </c>
      <c r="CI129" s="3" t="s">
        <v>1259</v>
      </c>
      <c r="CJ129" s="3" t="s">
        <v>1259</v>
      </c>
      <c r="CK129" s="147">
        <v>3.2</v>
      </c>
      <c r="CL129" s="3" t="s">
        <v>1259</v>
      </c>
      <c r="CM129" s="3" t="s">
        <v>1259</v>
      </c>
      <c r="CN129" s="3" t="s">
        <v>1259</v>
      </c>
      <c r="CO129" s="3" t="s">
        <v>1259</v>
      </c>
      <c r="CP129" s="3" t="s">
        <v>1259</v>
      </c>
      <c r="CQ129" s="3" t="s">
        <v>1259</v>
      </c>
      <c r="CR129" s="3" t="s">
        <v>1259</v>
      </c>
      <c r="CS129" s="3" t="s">
        <v>1259</v>
      </c>
      <c r="CT129" s="3" t="s">
        <v>1259</v>
      </c>
      <c r="CU129" s="3" t="s">
        <v>1259</v>
      </c>
      <c r="CV129" s="3" t="s">
        <v>1259</v>
      </c>
      <c r="CW129" s="3" t="s">
        <v>1259</v>
      </c>
      <c r="CX129" s="3" t="s">
        <v>1259</v>
      </c>
      <c r="CY129" s="3" t="s">
        <v>1259</v>
      </c>
      <c r="CZ129" s="3" t="s">
        <v>1259</v>
      </c>
      <c r="DA129" s="3" t="s">
        <v>1259</v>
      </c>
      <c r="DB129" s="164">
        <v>156.19999999999999</v>
      </c>
      <c r="DC129" s="3" t="s">
        <v>1259</v>
      </c>
      <c r="DD129" s="3" t="s">
        <v>1259</v>
      </c>
      <c r="DE129" s="3" t="s">
        <v>1259</v>
      </c>
      <c r="DF129" s="3" t="s">
        <v>1259</v>
      </c>
      <c r="DG129" s="3" t="s">
        <v>1259</v>
      </c>
      <c r="DH129" s="3" t="s">
        <v>1259</v>
      </c>
      <c r="DI129" s="3" t="s">
        <v>1259</v>
      </c>
      <c r="DJ129" s="3" t="s">
        <v>1259</v>
      </c>
      <c r="DK129" s="3" t="s">
        <v>1259</v>
      </c>
      <c r="DL129" s="3" t="s">
        <v>1259</v>
      </c>
      <c r="DM129" s="3" t="s">
        <v>1259</v>
      </c>
      <c r="DN129" s="3" t="s">
        <v>1259</v>
      </c>
      <c r="DO129" s="3" t="s">
        <v>1259</v>
      </c>
      <c r="DP129" s="3" t="s">
        <v>1259</v>
      </c>
      <c r="DQ129" s="3" t="s">
        <v>1259</v>
      </c>
      <c r="DR129" s="3" t="s">
        <v>1259</v>
      </c>
      <c r="DS129" s="3" t="s">
        <v>1259</v>
      </c>
      <c r="DT129" s="3" t="s">
        <v>1259</v>
      </c>
      <c r="DU129" s="183">
        <v>20.6</v>
      </c>
      <c r="DV129" s="3" t="s">
        <v>1259</v>
      </c>
      <c r="DW129" s="3" t="s">
        <v>1259</v>
      </c>
      <c r="DX129" s="3" t="s">
        <v>1259</v>
      </c>
      <c r="DY129" s="3" t="s">
        <v>1259</v>
      </c>
      <c r="DZ129" s="3" t="s">
        <v>1259</v>
      </c>
      <c r="EA129" s="3" t="s">
        <v>1259</v>
      </c>
      <c r="EB129" s="3" t="s">
        <v>1259</v>
      </c>
      <c r="EC129" s="3" t="s">
        <v>1259</v>
      </c>
      <c r="ED129" s="3" t="s">
        <v>1259</v>
      </c>
      <c r="EE129" s="3" t="s">
        <v>1259</v>
      </c>
      <c r="EF129" s="3" t="s">
        <v>1259</v>
      </c>
      <c r="EG129" s="3" t="s">
        <v>1259</v>
      </c>
      <c r="EH129" s="3" t="s">
        <v>1259</v>
      </c>
      <c r="EI129" s="3" t="s">
        <v>1259</v>
      </c>
      <c r="EJ129" s="3" t="s">
        <v>1259</v>
      </c>
      <c r="EK129" s="3" t="s">
        <v>1259</v>
      </c>
      <c r="EL129" s="3" t="s">
        <v>1259</v>
      </c>
      <c r="EM129" s="3" t="s">
        <v>1259</v>
      </c>
      <c r="EN129" s="3" t="s">
        <v>1259</v>
      </c>
      <c r="EO129" s="3" t="s">
        <v>1259</v>
      </c>
      <c r="EP129" s="3" t="s">
        <v>1259</v>
      </c>
      <c r="EQ129" s="3" t="s">
        <v>1259</v>
      </c>
      <c r="ER129" s="3" t="s">
        <v>1259</v>
      </c>
      <c r="ES129" s="3" t="s">
        <v>1259</v>
      </c>
      <c r="ET129" s="3" t="s">
        <v>1259</v>
      </c>
      <c r="EU129" s="3" t="s">
        <v>1259</v>
      </c>
      <c r="EV129" s="3" t="s">
        <v>1259</v>
      </c>
      <c r="EW129" s="3" t="s">
        <v>1259</v>
      </c>
      <c r="EX129" s="3" t="s">
        <v>1259</v>
      </c>
      <c r="EY129" s="3" t="s">
        <v>1259</v>
      </c>
      <c r="EZ129" s="3" t="s">
        <v>1259</v>
      </c>
      <c r="FA129" s="3" t="s">
        <v>1259</v>
      </c>
      <c r="FB129" s="3" t="s">
        <v>1259</v>
      </c>
      <c r="FC129" s="3" t="s">
        <v>1259</v>
      </c>
      <c r="FD129" s="3" t="s">
        <v>1259</v>
      </c>
      <c r="FE129" s="3" t="s">
        <v>1259</v>
      </c>
      <c r="FF129" s="3" t="s">
        <v>1259</v>
      </c>
      <c r="FG129" s="3" t="s">
        <v>1259</v>
      </c>
      <c r="FH129" s="3" t="s">
        <v>1259</v>
      </c>
      <c r="FI129" s="3" t="s">
        <v>1259</v>
      </c>
      <c r="FJ129" s="3" t="s">
        <v>1259</v>
      </c>
      <c r="FK129" s="3" t="s">
        <v>1259</v>
      </c>
      <c r="FL129" s="3" t="s">
        <v>1259</v>
      </c>
      <c r="FM129" s="3" t="s">
        <v>1259</v>
      </c>
      <c r="FN129" s="3" t="s">
        <v>1259</v>
      </c>
      <c r="FO129" s="3" t="s">
        <v>1259</v>
      </c>
      <c r="FP129" s="3" t="s">
        <v>1259</v>
      </c>
      <c r="FQ129" s="3" t="s">
        <v>1259</v>
      </c>
      <c r="FR129" s="3" t="s">
        <v>1259</v>
      </c>
      <c r="FS129" s="3" t="s">
        <v>1259</v>
      </c>
      <c r="FT129" s="3" t="s">
        <v>1259</v>
      </c>
      <c r="FU129" s="3" t="s">
        <v>1259</v>
      </c>
      <c r="FV129" s="3" t="s">
        <v>1259</v>
      </c>
      <c r="FW129" s="3" t="s">
        <v>1259</v>
      </c>
      <c r="FX129" s="238">
        <v>305.60000000000002</v>
      </c>
      <c r="FY129" s="3" t="s">
        <v>1259</v>
      </c>
      <c r="FZ129" s="3" t="s">
        <v>1259</v>
      </c>
      <c r="GA129" s="3" t="s">
        <v>1259</v>
      </c>
      <c r="GB129" s="3" t="s">
        <v>1259</v>
      </c>
      <c r="GC129" s="3" t="s">
        <v>1259</v>
      </c>
      <c r="GD129" s="3" t="s">
        <v>1259</v>
      </c>
      <c r="GE129" s="3" t="s">
        <v>1259</v>
      </c>
      <c r="GF129" s="3" t="s">
        <v>1259</v>
      </c>
      <c r="GG129" s="3" t="s">
        <v>1259</v>
      </c>
      <c r="GH129" s="3" t="s">
        <v>1259</v>
      </c>
      <c r="GI129" s="3" t="s">
        <v>1259</v>
      </c>
      <c r="GJ129" s="3" t="s">
        <v>1259</v>
      </c>
      <c r="GK129" s="3" t="s">
        <v>1259</v>
      </c>
      <c r="GL129" s="3" t="s">
        <v>1259</v>
      </c>
      <c r="GM129" s="3" t="s">
        <v>1259</v>
      </c>
      <c r="GN129" s="3" t="s">
        <v>1259</v>
      </c>
      <c r="GO129" s="3" t="s">
        <v>1259</v>
      </c>
      <c r="GP129" s="3" t="s">
        <v>1259</v>
      </c>
      <c r="GQ129" s="3" t="s">
        <v>1259</v>
      </c>
      <c r="GR129" s="3" t="s">
        <v>1259</v>
      </c>
      <c r="GS129" s="3" t="s">
        <v>1259</v>
      </c>
      <c r="GT129" s="3" t="s">
        <v>1259</v>
      </c>
      <c r="GU129" s="3" t="s">
        <v>1259</v>
      </c>
      <c r="GV129" s="3" t="s">
        <v>1259</v>
      </c>
      <c r="GW129" s="263">
        <v>113</v>
      </c>
      <c r="GX129" s="3" t="s">
        <v>1259</v>
      </c>
      <c r="GY129" s="3" t="s">
        <v>1259</v>
      </c>
      <c r="GZ129" s="3" t="s">
        <v>1259</v>
      </c>
      <c r="HA129" s="3" t="s">
        <v>1259</v>
      </c>
      <c r="HB129" s="3" t="s">
        <v>1259</v>
      </c>
      <c r="HC129" s="3" t="s">
        <v>1259</v>
      </c>
      <c r="HD129" s="3" t="s">
        <v>1259</v>
      </c>
      <c r="HE129" s="3" t="s">
        <v>1259</v>
      </c>
      <c r="HF129" s="3" t="s">
        <v>1259</v>
      </c>
      <c r="HG129" s="3" t="s">
        <v>1259</v>
      </c>
      <c r="HH129" s="3" t="s">
        <v>1259</v>
      </c>
      <c r="HI129" s="3" t="s">
        <v>1259</v>
      </c>
      <c r="HJ129" s="3" t="s">
        <v>1259</v>
      </c>
      <c r="HK129" s="3" t="s">
        <v>1259</v>
      </c>
      <c r="HL129" s="3" t="s">
        <v>1259</v>
      </c>
      <c r="HM129" s="3" t="s">
        <v>1259</v>
      </c>
      <c r="HN129" s="3" t="s">
        <v>1259</v>
      </c>
      <c r="HO129" s="281">
        <v>55.8</v>
      </c>
      <c r="HP129" s="282">
        <v>134.80000000000001</v>
      </c>
      <c r="HQ129" s="283">
        <v>48.4</v>
      </c>
      <c r="HR129" s="284">
        <v>30.802700000000002</v>
      </c>
      <c r="HS129" s="3" t="s">
        <v>1259</v>
      </c>
    </row>
    <row r="130" spans="1:227" x14ac:dyDescent="0.25">
      <c r="A130" s="4">
        <v>31685</v>
      </c>
      <c r="B130" s="3" t="s">
        <v>1259</v>
      </c>
      <c r="C130" s="3" t="s">
        <v>1259</v>
      </c>
      <c r="D130" s="3" t="s">
        <v>1259</v>
      </c>
      <c r="E130" s="3" t="s">
        <v>1259</v>
      </c>
      <c r="F130" s="3" t="s">
        <v>1259</v>
      </c>
      <c r="G130" s="3" t="s">
        <v>1259</v>
      </c>
      <c r="H130" s="3" t="s">
        <v>1259</v>
      </c>
      <c r="I130" s="67">
        <v>43.6</v>
      </c>
      <c r="J130" s="68">
        <v>44.9</v>
      </c>
      <c r="K130" s="69">
        <v>43.5</v>
      </c>
      <c r="L130" s="70">
        <v>43.5</v>
      </c>
      <c r="M130" s="71">
        <v>43.5</v>
      </c>
      <c r="N130" s="72">
        <v>41.1</v>
      </c>
      <c r="O130" s="3" t="s">
        <v>1259</v>
      </c>
      <c r="P130" s="74">
        <v>18.2</v>
      </c>
      <c r="Q130" s="3" t="s">
        <v>1259</v>
      </c>
      <c r="R130" s="3" t="s">
        <v>1259</v>
      </c>
      <c r="S130" s="77">
        <v>17.7</v>
      </c>
      <c r="T130" s="3" t="s">
        <v>1259</v>
      </c>
      <c r="U130" s="3" t="s">
        <v>1259</v>
      </c>
      <c r="V130" s="80">
        <v>29.95</v>
      </c>
      <c r="W130" s="3" t="s">
        <v>1259</v>
      </c>
      <c r="X130" s="3" t="s">
        <v>1259</v>
      </c>
      <c r="Y130" s="83">
        <v>29.95</v>
      </c>
      <c r="Z130" s="84">
        <v>34.869999999999997</v>
      </c>
      <c r="AA130" s="85">
        <v>27.78</v>
      </c>
      <c r="AB130" s="86">
        <v>29.74</v>
      </c>
      <c r="AC130" s="87">
        <v>23</v>
      </c>
      <c r="AD130" s="3" t="s">
        <v>1259</v>
      </c>
      <c r="AE130" s="89">
        <v>264.7</v>
      </c>
      <c r="AF130" s="90">
        <v>238.17</v>
      </c>
      <c r="AG130" s="91">
        <v>206.58</v>
      </c>
      <c r="AH130" s="92">
        <v>172.68</v>
      </c>
      <c r="AI130" s="93">
        <v>258.3</v>
      </c>
      <c r="AJ130" s="3" t="s">
        <v>1259</v>
      </c>
      <c r="AK130" s="3" t="s">
        <v>1259</v>
      </c>
      <c r="AL130" s="3" t="s">
        <v>1259</v>
      </c>
      <c r="AM130" s="3" t="s">
        <v>1259</v>
      </c>
      <c r="AN130" s="3" t="s">
        <v>1259</v>
      </c>
      <c r="AO130" s="3" t="s">
        <v>1259</v>
      </c>
      <c r="AP130" s="3" t="s">
        <v>1259</v>
      </c>
      <c r="AQ130" s="3" t="s">
        <v>1259</v>
      </c>
      <c r="AR130" s="3" t="s">
        <v>1259</v>
      </c>
      <c r="AS130" s="3" t="s">
        <v>1259</v>
      </c>
      <c r="AT130" s="3" t="s">
        <v>1259</v>
      </c>
      <c r="AU130" s="3" t="s">
        <v>1259</v>
      </c>
      <c r="AV130" s="3" t="s">
        <v>1259</v>
      </c>
      <c r="AW130" s="3" t="s">
        <v>1259</v>
      </c>
      <c r="AX130" s="3" t="s">
        <v>1259</v>
      </c>
      <c r="AY130" s="3" t="s">
        <v>1259</v>
      </c>
      <c r="AZ130" s="3" t="s">
        <v>1259</v>
      </c>
      <c r="BA130" s="3" t="s">
        <v>1259</v>
      </c>
      <c r="BB130" s="3" t="s">
        <v>1259</v>
      </c>
      <c r="BC130" s="3" t="s">
        <v>1259</v>
      </c>
      <c r="BD130" s="3" t="s">
        <v>1259</v>
      </c>
      <c r="BE130" s="3" t="s">
        <v>1259</v>
      </c>
      <c r="BF130" s="3" t="s">
        <v>1259</v>
      </c>
      <c r="BG130" s="3" t="s">
        <v>1259</v>
      </c>
      <c r="BH130" s="3" t="s">
        <v>1259</v>
      </c>
      <c r="BI130" s="119">
        <v>167.96600000000001</v>
      </c>
      <c r="BJ130" s="3" t="s">
        <v>1259</v>
      </c>
      <c r="BK130" s="3" t="s">
        <v>1259</v>
      </c>
      <c r="BL130" s="3" t="s">
        <v>1259</v>
      </c>
      <c r="BM130" s="3" t="s">
        <v>1259</v>
      </c>
      <c r="BN130" s="3" t="s">
        <v>1259</v>
      </c>
      <c r="BO130" s="3" t="s">
        <v>1259</v>
      </c>
      <c r="BP130" s="3" t="s">
        <v>1259</v>
      </c>
      <c r="BQ130" s="3" t="s">
        <v>1259</v>
      </c>
      <c r="BR130" s="3" t="s">
        <v>1259</v>
      </c>
      <c r="BS130" s="3" t="s">
        <v>1259</v>
      </c>
      <c r="BT130" s="3" t="s">
        <v>1259</v>
      </c>
      <c r="BU130" s="3" t="s">
        <v>1259</v>
      </c>
      <c r="BV130" s="3" t="s">
        <v>1259</v>
      </c>
      <c r="BW130" s="3" t="s">
        <v>1259</v>
      </c>
      <c r="BX130" s="3" t="s">
        <v>1259</v>
      </c>
      <c r="BY130" s="3" t="s">
        <v>1259</v>
      </c>
      <c r="BZ130" s="3" t="s">
        <v>1259</v>
      </c>
      <c r="CA130" s="3" t="s">
        <v>1259</v>
      </c>
      <c r="CB130" s="3" t="s">
        <v>1259</v>
      </c>
      <c r="CC130" s="3" t="s">
        <v>1259</v>
      </c>
      <c r="CD130" s="3" t="s">
        <v>1259</v>
      </c>
      <c r="CE130" s="3" t="s">
        <v>1259</v>
      </c>
      <c r="CF130" s="3" t="s">
        <v>1259</v>
      </c>
      <c r="CG130" s="3" t="s">
        <v>1259</v>
      </c>
      <c r="CH130" s="3" t="s">
        <v>1259</v>
      </c>
      <c r="CI130" s="3" t="s">
        <v>1259</v>
      </c>
      <c r="CJ130" s="3" t="s">
        <v>1259</v>
      </c>
      <c r="CK130" s="147">
        <v>3.3</v>
      </c>
      <c r="CL130" s="3" t="s">
        <v>1259</v>
      </c>
      <c r="CM130" s="3" t="s">
        <v>1259</v>
      </c>
      <c r="CN130" s="3" t="s">
        <v>1259</v>
      </c>
      <c r="CO130" s="3" t="s">
        <v>1259</v>
      </c>
      <c r="CP130" s="3" t="s">
        <v>1259</v>
      </c>
      <c r="CQ130" s="3" t="s">
        <v>1259</v>
      </c>
      <c r="CR130" s="3" t="s">
        <v>1259</v>
      </c>
      <c r="CS130" s="3" t="s">
        <v>1259</v>
      </c>
      <c r="CT130" s="3" t="s">
        <v>1259</v>
      </c>
      <c r="CU130" s="3" t="s">
        <v>1259</v>
      </c>
      <c r="CV130" s="3" t="s">
        <v>1259</v>
      </c>
      <c r="CW130" s="3" t="s">
        <v>1259</v>
      </c>
      <c r="CX130" s="3" t="s">
        <v>1259</v>
      </c>
      <c r="CY130" s="3" t="s">
        <v>1259</v>
      </c>
      <c r="CZ130" s="3" t="s">
        <v>1259</v>
      </c>
      <c r="DA130" s="3" t="s">
        <v>1259</v>
      </c>
      <c r="DB130" s="164">
        <v>166.6</v>
      </c>
      <c r="DC130" s="3" t="s">
        <v>1259</v>
      </c>
      <c r="DD130" s="3" t="s">
        <v>1259</v>
      </c>
      <c r="DE130" s="3" t="s">
        <v>1259</v>
      </c>
      <c r="DF130" s="3" t="s">
        <v>1259</v>
      </c>
      <c r="DG130" s="3" t="s">
        <v>1259</v>
      </c>
      <c r="DH130" s="3" t="s">
        <v>1259</v>
      </c>
      <c r="DI130" s="3" t="s">
        <v>1259</v>
      </c>
      <c r="DJ130" s="3" t="s">
        <v>1259</v>
      </c>
      <c r="DK130" s="3" t="s">
        <v>1259</v>
      </c>
      <c r="DL130" s="3" t="s">
        <v>1259</v>
      </c>
      <c r="DM130" s="3" t="s">
        <v>1259</v>
      </c>
      <c r="DN130" s="3" t="s">
        <v>1259</v>
      </c>
      <c r="DO130" s="3" t="s">
        <v>1259</v>
      </c>
      <c r="DP130" s="3" t="s">
        <v>1259</v>
      </c>
      <c r="DQ130" s="3" t="s">
        <v>1259</v>
      </c>
      <c r="DR130" s="3" t="s">
        <v>1259</v>
      </c>
      <c r="DS130" s="3" t="s">
        <v>1259</v>
      </c>
      <c r="DT130" s="3" t="s">
        <v>1259</v>
      </c>
      <c r="DU130" s="183">
        <v>21.6</v>
      </c>
      <c r="DV130" s="3" t="s">
        <v>1259</v>
      </c>
      <c r="DW130" s="3" t="s">
        <v>1259</v>
      </c>
      <c r="DX130" s="3" t="s">
        <v>1259</v>
      </c>
      <c r="DY130" s="3" t="s">
        <v>1259</v>
      </c>
      <c r="DZ130" s="3" t="s">
        <v>1259</v>
      </c>
      <c r="EA130" s="3" t="s">
        <v>1259</v>
      </c>
      <c r="EB130" s="3" t="s">
        <v>1259</v>
      </c>
      <c r="EC130" s="3" t="s">
        <v>1259</v>
      </c>
      <c r="ED130" s="3" t="s">
        <v>1259</v>
      </c>
      <c r="EE130" s="3" t="s">
        <v>1259</v>
      </c>
      <c r="EF130" s="3" t="s">
        <v>1259</v>
      </c>
      <c r="EG130" s="3" t="s">
        <v>1259</v>
      </c>
      <c r="EH130" s="3" t="s">
        <v>1259</v>
      </c>
      <c r="EI130" s="3" t="s">
        <v>1259</v>
      </c>
      <c r="EJ130" s="3" t="s">
        <v>1259</v>
      </c>
      <c r="EK130" s="3" t="s">
        <v>1259</v>
      </c>
      <c r="EL130" s="3" t="s">
        <v>1259</v>
      </c>
      <c r="EM130" s="3" t="s">
        <v>1259</v>
      </c>
      <c r="EN130" s="202">
        <v>99.6</v>
      </c>
      <c r="EO130" s="203">
        <v>161.1</v>
      </c>
      <c r="EP130" s="204">
        <v>102.8</v>
      </c>
      <c r="EQ130" s="205">
        <v>192.5</v>
      </c>
      <c r="ER130" s="206">
        <v>86.5</v>
      </c>
      <c r="ES130" s="207">
        <v>116</v>
      </c>
      <c r="ET130" s="3" t="s">
        <v>1259</v>
      </c>
      <c r="EU130" s="3" t="s">
        <v>1259</v>
      </c>
      <c r="EV130" s="3" t="s">
        <v>1259</v>
      </c>
      <c r="EW130" s="3" t="s">
        <v>1259</v>
      </c>
      <c r="EX130" s="3" t="s">
        <v>1259</v>
      </c>
      <c r="EY130" s="3" t="s">
        <v>1259</v>
      </c>
      <c r="EZ130" s="3" t="s">
        <v>1259</v>
      </c>
      <c r="FA130" s="3" t="s">
        <v>1259</v>
      </c>
      <c r="FB130" s="3" t="s">
        <v>1259</v>
      </c>
      <c r="FC130" s="3" t="s">
        <v>1259</v>
      </c>
      <c r="FD130" s="3" t="s">
        <v>1259</v>
      </c>
      <c r="FE130" s="3" t="s">
        <v>1259</v>
      </c>
      <c r="FF130" s="3" t="s">
        <v>1259</v>
      </c>
      <c r="FG130" s="3" t="s">
        <v>1259</v>
      </c>
      <c r="FH130" s="3" t="s">
        <v>1259</v>
      </c>
      <c r="FI130" s="3" t="s">
        <v>1259</v>
      </c>
      <c r="FJ130" s="3" t="s">
        <v>1259</v>
      </c>
      <c r="FK130" s="3" t="s">
        <v>1259</v>
      </c>
      <c r="FL130" s="3" t="s">
        <v>1259</v>
      </c>
      <c r="FM130" s="3" t="s">
        <v>1259</v>
      </c>
      <c r="FN130" s="3" t="s">
        <v>1259</v>
      </c>
      <c r="FO130" s="3" t="s">
        <v>1259</v>
      </c>
      <c r="FP130" s="3" t="s">
        <v>1259</v>
      </c>
      <c r="FQ130" s="3" t="s">
        <v>1259</v>
      </c>
      <c r="FR130" s="3" t="s">
        <v>1259</v>
      </c>
      <c r="FS130" s="3" t="s">
        <v>1259</v>
      </c>
      <c r="FT130" s="3" t="s">
        <v>1259</v>
      </c>
      <c r="FU130" s="3" t="s">
        <v>1259</v>
      </c>
      <c r="FV130" s="3" t="s">
        <v>1259</v>
      </c>
      <c r="FW130" s="3" t="s">
        <v>1259</v>
      </c>
      <c r="FX130" s="238">
        <v>312.39999999999998</v>
      </c>
      <c r="FY130" s="3" t="s">
        <v>1259</v>
      </c>
      <c r="FZ130" s="3" t="s">
        <v>1259</v>
      </c>
      <c r="GA130" s="3" t="s">
        <v>1259</v>
      </c>
      <c r="GB130" s="3" t="s">
        <v>1259</v>
      </c>
      <c r="GC130" s="3" t="s">
        <v>1259</v>
      </c>
      <c r="GD130" s="3" t="s">
        <v>1259</v>
      </c>
      <c r="GE130" s="3" t="s">
        <v>1259</v>
      </c>
      <c r="GF130" s="3" t="s">
        <v>1259</v>
      </c>
      <c r="GG130" s="3" t="s">
        <v>1259</v>
      </c>
      <c r="GH130" s="3" t="s">
        <v>1259</v>
      </c>
      <c r="GI130" s="3" t="s">
        <v>1259</v>
      </c>
      <c r="GJ130" s="3" t="s">
        <v>1259</v>
      </c>
      <c r="GK130" s="3" t="s">
        <v>1259</v>
      </c>
      <c r="GL130" s="3" t="s">
        <v>1259</v>
      </c>
      <c r="GM130" s="3" t="s">
        <v>1259</v>
      </c>
      <c r="GN130" s="3" t="s">
        <v>1259</v>
      </c>
      <c r="GO130" s="3" t="s">
        <v>1259</v>
      </c>
      <c r="GP130" s="3" t="s">
        <v>1259</v>
      </c>
      <c r="GQ130" s="3" t="s">
        <v>1259</v>
      </c>
      <c r="GR130" s="3" t="s">
        <v>1259</v>
      </c>
      <c r="GS130" s="3" t="s">
        <v>1259</v>
      </c>
      <c r="GT130" s="3" t="s">
        <v>1259</v>
      </c>
      <c r="GU130" s="3" t="s">
        <v>1259</v>
      </c>
      <c r="GV130" s="3" t="s">
        <v>1259</v>
      </c>
      <c r="GW130" s="263">
        <v>116</v>
      </c>
      <c r="GX130" s="3" t="s">
        <v>1259</v>
      </c>
      <c r="GY130" s="3" t="s">
        <v>1259</v>
      </c>
      <c r="GZ130" s="3" t="s">
        <v>1259</v>
      </c>
      <c r="HA130" s="3" t="s">
        <v>1259</v>
      </c>
      <c r="HB130" s="3" t="s">
        <v>1259</v>
      </c>
      <c r="HC130" s="3" t="s">
        <v>1259</v>
      </c>
      <c r="HD130" s="3" t="s">
        <v>1259</v>
      </c>
      <c r="HE130" s="3" t="s">
        <v>1259</v>
      </c>
      <c r="HF130" s="3" t="s">
        <v>1259</v>
      </c>
      <c r="HG130" s="3" t="s">
        <v>1259</v>
      </c>
      <c r="HH130" s="3" t="s">
        <v>1259</v>
      </c>
      <c r="HI130" s="3" t="s">
        <v>1259</v>
      </c>
      <c r="HJ130" s="3" t="s">
        <v>1259</v>
      </c>
      <c r="HK130" s="3" t="s">
        <v>1259</v>
      </c>
      <c r="HL130" s="3" t="s">
        <v>1259</v>
      </c>
      <c r="HM130" s="3" t="s">
        <v>1259</v>
      </c>
      <c r="HN130" s="3" t="s">
        <v>1259</v>
      </c>
      <c r="HO130" s="281">
        <v>57.11</v>
      </c>
      <c r="HP130" s="282">
        <v>136.80000000000001</v>
      </c>
      <c r="HQ130" s="283">
        <v>49.1</v>
      </c>
      <c r="HR130" s="284">
        <v>31.316800000000001</v>
      </c>
      <c r="HS130" s="3" t="s">
        <v>1259</v>
      </c>
    </row>
    <row r="131" spans="1:227" x14ac:dyDescent="0.25">
      <c r="A131" s="4">
        <v>31777</v>
      </c>
      <c r="B131" s="3" t="s">
        <v>1259</v>
      </c>
      <c r="C131" s="3" t="s">
        <v>1259</v>
      </c>
      <c r="D131" s="3" t="s">
        <v>1259</v>
      </c>
      <c r="E131" s="3" t="s">
        <v>1259</v>
      </c>
      <c r="F131" s="3" t="s">
        <v>1259</v>
      </c>
      <c r="G131" s="3" t="s">
        <v>1259</v>
      </c>
      <c r="H131" s="3" t="s">
        <v>1259</v>
      </c>
      <c r="I131" s="67">
        <v>41.2</v>
      </c>
      <c r="J131" s="68">
        <v>47.1</v>
      </c>
      <c r="K131" s="69">
        <v>40.799999999999997</v>
      </c>
      <c r="L131" s="70">
        <v>38.9</v>
      </c>
      <c r="M131" s="71">
        <v>51.6</v>
      </c>
      <c r="N131" s="72">
        <v>41.8</v>
      </c>
      <c r="O131" s="3" t="s">
        <v>1259</v>
      </c>
      <c r="P131" s="74">
        <v>18.399999999999999</v>
      </c>
      <c r="Q131" s="3" t="s">
        <v>1259</v>
      </c>
      <c r="R131" s="3" t="s">
        <v>1259</v>
      </c>
      <c r="S131" s="77">
        <v>17.899999999999999</v>
      </c>
      <c r="T131" s="3" t="s">
        <v>1259</v>
      </c>
      <c r="U131" s="3" t="s">
        <v>1259</v>
      </c>
      <c r="V131" s="80">
        <v>29.55</v>
      </c>
      <c r="W131" s="3" t="s">
        <v>1259</v>
      </c>
      <c r="X131" s="3" t="s">
        <v>1259</v>
      </c>
      <c r="Y131" s="83">
        <v>29.87</v>
      </c>
      <c r="Z131" s="84">
        <v>35.75</v>
      </c>
      <c r="AA131" s="85">
        <v>27.57</v>
      </c>
      <c r="AB131" s="86">
        <v>28.26</v>
      </c>
      <c r="AC131" s="87">
        <v>22</v>
      </c>
      <c r="AD131" s="3" t="s">
        <v>1259</v>
      </c>
      <c r="AE131" s="89">
        <v>267.77</v>
      </c>
      <c r="AF131" s="90">
        <v>238.87</v>
      </c>
      <c r="AG131" s="91">
        <v>212.38</v>
      </c>
      <c r="AH131" s="92">
        <v>176.71</v>
      </c>
      <c r="AI131" s="93">
        <v>266.3</v>
      </c>
      <c r="AJ131" s="3" t="s">
        <v>1259</v>
      </c>
      <c r="AK131" s="3" t="s">
        <v>1259</v>
      </c>
      <c r="AL131" s="3" t="s">
        <v>1259</v>
      </c>
      <c r="AM131" s="3" t="s">
        <v>1259</v>
      </c>
      <c r="AN131" s="3" t="s">
        <v>1259</v>
      </c>
      <c r="AO131" s="3" t="s">
        <v>1259</v>
      </c>
      <c r="AP131" s="3" t="s">
        <v>1259</v>
      </c>
      <c r="AQ131" s="3" t="s">
        <v>1259</v>
      </c>
      <c r="AR131" s="3" t="s">
        <v>1259</v>
      </c>
      <c r="AS131" s="3" t="s">
        <v>1259</v>
      </c>
      <c r="AT131" s="3" t="s">
        <v>1259</v>
      </c>
      <c r="AU131" s="3" t="s">
        <v>1259</v>
      </c>
      <c r="AV131" s="3" t="s">
        <v>1259</v>
      </c>
      <c r="AW131" s="3" t="s">
        <v>1259</v>
      </c>
      <c r="AX131" s="3" t="s">
        <v>1259</v>
      </c>
      <c r="AY131" s="3" t="s">
        <v>1259</v>
      </c>
      <c r="AZ131" s="3" t="s">
        <v>1259</v>
      </c>
      <c r="BA131" s="3" t="s">
        <v>1259</v>
      </c>
      <c r="BB131" s="3" t="s">
        <v>1259</v>
      </c>
      <c r="BC131" s="3" t="s">
        <v>1259</v>
      </c>
      <c r="BD131" s="3" t="s">
        <v>1259</v>
      </c>
      <c r="BE131" s="3" t="s">
        <v>1259</v>
      </c>
      <c r="BF131" s="3" t="s">
        <v>1259</v>
      </c>
      <c r="BG131" s="3" t="s">
        <v>1259</v>
      </c>
      <c r="BH131" s="3" t="s">
        <v>1259</v>
      </c>
      <c r="BI131" s="119">
        <v>170.43600000000001</v>
      </c>
      <c r="BJ131" s="3" t="s">
        <v>1259</v>
      </c>
      <c r="BK131" s="3" t="s">
        <v>1259</v>
      </c>
      <c r="BL131" s="3" t="s">
        <v>1259</v>
      </c>
      <c r="BM131" s="3" t="s">
        <v>1259</v>
      </c>
      <c r="BN131" s="3" t="s">
        <v>1259</v>
      </c>
      <c r="BO131" s="3" t="s">
        <v>1259</v>
      </c>
      <c r="BP131" s="3" t="s">
        <v>1259</v>
      </c>
      <c r="BQ131" s="3" t="s">
        <v>1259</v>
      </c>
      <c r="BR131" s="3" t="s">
        <v>1259</v>
      </c>
      <c r="BS131" s="3" t="s">
        <v>1259</v>
      </c>
      <c r="BT131" s="3" t="s">
        <v>1259</v>
      </c>
      <c r="BU131" s="3" t="s">
        <v>1259</v>
      </c>
      <c r="BV131" s="3" t="s">
        <v>1259</v>
      </c>
      <c r="BW131" s="3" t="s">
        <v>1259</v>
      </c>
      <c r="BX131" s="3" t="s">
        <v>1259</v>
      </c>
      <c r="BY131" s="3" t="s">
        <v>1259</v>
      </c>
      <c r="BZ131" s="3" t="s">
        <v>1259</v>
      </c>
      <c r="CA131" s="3" t="s">
        <v>1259</v>
      </c>
      <c r="CB131" s="3" t="s">
        <v>1259</v>
      </c>
      <c r="CC131" s="3" t="s">
        <v>1259</v>
      </c>
      <c r="CD131" s="3" t="s">
        <v>1259</v>
      </c>
      <c r="CE131" s="3" t="s">
        <v>1259</v>
      </c>
      <c r="CF131" s="3" t="s">
        <v>1259</v>
      </c>
      <c r="CG131" s="3" t="s">
        <v>1259</v>
      </c>
      <c r="CH131" s="3" t="s">
        <v>1259</v>
      </c>
      <c r="CI131" s="3" t="s">
        <v>1259</v>
      </c>
      <c r="CJ131" s="3" t="s">
        <v>1259</v>
      </c>
      <c r="CK131" s="147">
        <v>3.5</v>
      </c>
      <c r="CL131" s="3" t="s">
        <v>1259</v>
      </c>
      <c r="CM131" s="3" t="s">
        <v>1259</v>
      </c>
      <c r="CN131" s="3" t="s">
        <v>1259</v>
      </c>
      <c r="CO131" s="3" t="s">
        <v>1259</v>
      </c>
      <c r="CP131" s="3" t="s">
        <v>1259</v>
      </c>
      <c r="CQ131" s="3" t="s">
        <v>1259</v>
      </c>
      <c r="CR131" s="3" t="s">
        <v>1259</v>
      </c>
      <c r="CS131" s="3" t="s">
        <v>1259</v>
      </c>
      <c r="CT131" s="3" t="s">
        <v>1259</v>
      </c>
      <c r="CU131" s="3" t="s">
        <v>1259</v>
      </c>
      <c r="CV131" s="3" t="s">
        <v>1259</v>
      </c>
      <c r="CW131" s="3" t="s">
        <v>1259</v>
      </c>
      <c r="CX131" s="3" t="s">
        <v>1259</v>
      </c>
      <c r="CY131" s="3" t="s">
        <v>1259</v>
      </c>
      <c r="CZ131" s="3" t="s">
        <v>1259</v>
      </c>
      <c r="DA131" s="3" t="s">
        <v>1259</v>
      </c>
      <c r="DB131" s="164">
        <v>174.1</v>
      </c>
      <c r="DC131" s="3" t="s">
        <v>1259</v>
      </c>
      <c r="DD131" s="3" t="s">
        <v>1259</v>
      </c>
      <c r="DE131" s="3" t="s">
        <v>1259</v>
      </c>
      <c r="DF131" s="3" t="s">
        <v>1259</v>
      </c>
      <c r="DG131" s="3" t="s">
        <v>1259</v>
      </c>
      <c r="DH131" s="3" t="s">
        <v>1259</v>
      </c>
      <c r="DI131" s="3" t="s">
        <v>1259</v>
      </c>
      <c r="DJ131" s="3" t="s">
        <v>1259</v>
      </c>
      <c r="DK131" s="3" t="s">
        <v>1259</v>
      </c>
      <c r="DL131" s="3" t="s">
        <v>1259</v>
      </c>
      <c r="DM131" s="3" t="s">
        <v>1259</v>
      </c>
      <c r="DN131" s="3" t="s">
        <v>1259</v>
      </c>
      <c r="DO131" s="3" t="s">
        <v>1259</v>
      </c>
      <c r="DP131" s="3" t="s">
        <v>1259</v>
      </c>
      <c r="DQ131" s="3" t="s">
        <v>1259</v>
      </c>
      <c r="DR131" s="3" t="s">
        <v>1259</v>
      </c>
      <c r="DS131" s="3" t="s">
        <v>1259</v>
      </c>
      <c r="DT131" s="3" t="s">
        <v>1259</v>
      </c>
      <c r="DU131" s="183">
        <v>22.7</v>
      </c>
      <c r="DV131" s="3" t="s">
        <v>1259</v>
      </c>
      <c r="DW131" s="3" t="s">
        <v>1259</v>
      </c>
      <c r="DX131" s="3" t="s">
        <v>1259</v>
      </c>
      <c r="DY131" s="3" t="s">
        <v>1259</v>
      </c>
      <c r="DZ131" s="3" t="s">
        <v>1259</v>
      </c>
      <c r="EA131" s="3" t="s">
        <v>1259</v>
      </c>
      <c r="EB131" s="3" t="s">
        <v>1259</v>
      </c>
      <c r="EC131" s="3" t="s">
        <v>1259</v>
      </c>
      <c r="ED131" s="3" t="s">
        <v>1259</v>
      </c>
      <c r="EE131" s="3" t="s">
        <v>1259</v>
      </c>
      <c r="EF131" s="3" t="s">
        <v>1259</v>
      </c>
      <c r="EG131" s="3" t="s">
        <v>1259</v>
      </c>
      <c r="EH131" s="3" t="s">
        <v>1259</v>
      </c>
      <c r="EI131" s="3" t="s">
        <v>1259</v>
      </c>
      <c r="EJ131" s="3" t="s">
        <v>1259</v>
      </c>
      <c r="EK131" s="3" t="s">
        <v>1259</v>
      </c>
      <c r="EL131" s="3" t="s">
        <v>1259</v>
      </c>
      <c r="EM131" s="3" t="s">
        <v>1259</v>
      </c>
      <c r="EN131" s="3" t="s">
        <v>1259</v>
      </c>
      <c r="EO131" s="3" t="s">
        <v>1259</v>
      </c>
      <c r="EP131" s="3" t="s">
        <v>1259</v>
      </c>
      <c r="EQ131" s="3" t="s">
        <v>1259</v>
      </c>
      <c r="ER131" s="3" t="s">
        <v>1259</v>
      </c>
      <c r="ES131" s="3" t="s">
        <v>1259</v>
      </c>
      <c r="ET131" s="3" t="s">
        <v>1259</v>
      </c>
      <c r="EU131" s="3" t="s">
        <v>1259</v>
      </c>
      <c r="EV131" s="3" t="s">
        <v>1259</v>
      </c>
      <c r="EW131" s="3" t="s">
        <v>1259</v>
      </c>
      <c r="EX131" s="3" t="s">
        <v>1259</v>
      </c>
      <c r="EY131" s="3" t="s">
        <v>1259</v>
      </c>
      <c r="EZ131" s="3" t="s">
        <v>1259</v>
      </c>
      <c r="FA131" s="3" t="s">
        <v>1259</v>
      </c>
      <c r="FB131" s="3" t="s">
        <v>1259</v>
      </c>
      <c r="FC131" s="3" t="s">
        <v>1259</v>
      </c>
      <c r="FD131" s="3" t="s">
        <v>1259</v>
      </c>
      <c r="FE131" s="3" t="s">
        <v>1259</v>
      </c>
      <c r="FF131" s="3" t="s">
        <v>1259</v>
      </c>
      <c r="FG131" s="3" t="s">
        <v>1259</v>
      </c>
      <c r="FH131" s="3" t="s">
        <v>1259</v>
      </c>
      <c r="FI131" s="3" t="s">
        <v>1259</v>
      </c>
      <c r="FJ131" s="3" t="s">
        <v>1259</v>
      </c>
      <c r="FK131" s="3" t="s">
        <v>1259</v>
      </c>
      <c r="FL131" s="3" t="s">
        <v>1259</v>
      </c>
      <c r="FM131" s="3" t="s">
        <v>1259</v>
      </c>
      <c r="FN131" s="3" t="s">
        <v>1259</v>
      </c>
      <c r="FO131" s="3" t="s">
        <v>1259</v>
      </c>
      <c r="FP131" s="3" t="s">
        <v>1259</v>
      </c>
      <c r="FQ131" s="3" t="s">
        <v>1259</v>
      </c>
      <c r="FR131" s="3" t="s">
        <v>1259</v>
      </c>
      <c r="FS131" s="3" t="s">
        <v>1259</v>
      </c>
      <c r="FT131" s="3" t="s">
        <v>1259</v>
      </c>
      <c r="FU131" s="3" t="s">
        <v>1259</v>
      </c>
      <c r="FV131" s="3" t="s">
        <v>1259</v>
      </c>
      <c r="FW131" s="3" t="s">
        <v>1259</v>
      </c>
      <c r="FX131" s="238">
        <v>318.8</v>
      </c>
      <c r="FY131" s="3" t="s">
        <v>1259</v>
      </c>
      <c r="FZ131" s="3" t="s">
        <v>1259</v>
      </c>
      <c r="GA131" s="3" t="s">
        <v>1259</v>
      </c>
      <c r="GB131" s="3" t="s">
        <v>1259</v>
      </c>
      <c r="GC131" s="3" t="s">
        <v>1259</v>
      </c>
      <c r="GD131" s="3" t="s">
        <v>1259</v>
      </c>
      <c r="GE131" s="3" t="s">
        <v>1259</v>
      </c>
      <c r="GF131" s="3" t="s">
        <v>1259</v>
      </c>
      <c r="GG131" s="3" t="s">
        <v>1259</v>
      </c>
      <c r="GH131" s="3" t="s">
        <v>1259</v>
      </c>
      <c r="GI131" s="3" t="s">
        <v>1259</v>
      </c>
      <c r="GJ131" s="3" t="s">
        <v>1259</v>
      </c>
      <c r="GK131" s="3" t="s">
        <v>1259</v>
      </c>
      <c r="GL131" s="3" t="s">
        <v>1259</v>
      </c>
      <c r="GM131" s="3" t="s">
        <v>1259</v>
      </c>
      <c r="GN131" s="3" t="s">
        <v>1259</v>
      </c>
      <c r="GO131" s="3" t="s">
        <v>1259</v>
      </c>
      <c r="GP131" s="3" t="s">
        <v>1259</v>
      </c>
      <c r="GQ131" s="3" t="s">
        <v>1259</v>
      </c>
      <c r="GR131" s="3" t="s">
        <v>1259</v>
      </c>
      <c r="GS131" s="3" t="s">
        <v>1259</v>
      </c>
      <c r="GT131" s="3" t="s">
        <v>1259</v>
      </c>
      <c r="GU131" s="3" t="s">
        <v>1259</v>
      </c>
      <c r="GV131" s="3" t="s">
        <v>1259</v>
      </c>
      <c r="GW131" s="263">
        <v>119</v>
      </c>
      <c r="GX131" s="3" t="s">
        <v>1259</v>
      </c>
      <c r="GY131" s="3" t="s">
        <v>1259</v>
      </c>
      <c r="GZ131" s="3" t="s">
        <v>1259</v>
      </c>
      <c r="HA131" s="3" t="s">
        <v>1259</v>
      </c>
      <c r="HB131" s="3" t="s">
        <v>1259</v>
      </c>
      <c r="HC131" s="3" t="s">
        <v>1259</v>
      </c>
      <c r="HD131" s="3" t="s">
        <v>1259</v>
      </c>
      <c r="HE131" s="3" t="s">
        <v>1259</v>
      </c>
      <c r="HF131" s="3" t="s">
        <v>1259</v>
      </c>
      <c r="HG131" s="3" t="s">
        <v>1259</v>
      </c>
      <c r="HH131" s="3" t="s">
        <v>1259</v>
      </c>
      <c r="HI131" s="3" t="s">
        <v>1259</v>
      </c>
      <c r="HJ131" s="3" t="s">
        <v>1259</v>
      </c>
      <c r="HK131" s="3" t="s">
        <v>1259</v>
      </c>
      <c r="HL131" s="3" t="s">
        <v>1259</v>
      </c>
      <c r="HM131" s="3" t="s">
        <v>1259</v>
      </c>
      <c r="HN131" s="3" t="s">
        <v>1259</v>
      </c>
      <c r="HO131" s="281">
        <v>58.44</v>
      </c>
      <c r="HP131" s="282">
        <v>138.9</v>
      </c>
      <c r="HQ131" s="283">
        <v>48.7</v>
      </c>
      <c r="HR131" s="284">
        <v>31.959800000000001</v>
      </c>
      <c r="HS131" s="3" t="s">
        <v>1259</v>
      </c>
    </row>
    <row r="132" spans="1:227" x14ac:dyDescent="0.25">
      <c r="A132" s="4">
        <v>31867</v>
      </c>
      <c r="B132" s="3" t="s">
        <v>1259</v>
      </c>
      <c r="C132" s="3" t="s">
        <v>1259</v>
      </c>
      <c r="D132" s="3" t="s">
        <v>1259</v>
      </c>
      <c r="E132" s="3" t="s">
        <v>1259</v>
      </c>
      <c r="F132" s="3" t="s">
        <v>1259</v>
      </c>
      <c r="G132" s="3" t="s">
        <v>1259</v>
      </c>
      <c r="H132" s="3" t="s">
        <v>1259</v>
      </c>
      <c r="I132" s="67">
        <v>44.6</v>
      </c>
      <c r="J132" s="68">
        <v>44.1</v>
      </c>
      <c r="K132" s="69">
        <v>44.6</v>
      </c>
      <c r="L132" s="70">
        <v>41.4</v>
      </c>
      <c r="M132" s="71">
        <v>63.6</v>
      </c>
      <c r="N132" s="72">
        <v>42.6</v>
      </c>
      <c r="O132" s="3" t="s">
        <v>1259</v>
      </c>
      <c r="P132" s="74">
        <v>18.8</v>
      </c>
      <c r="Q132" s="3" t="s">
        <v>1259</v>
      </c>
      <c r="R132" s="3" t="s">
        <v>1259</v>
      </c>
      <c r="S132" s="77">
        <v>18.100000000000001</v>
      </c>
      <c r="T132" s="3" t="s">
        <v>1259</v>
      </c>
      <c r="U132" s="3" t="s">
        <v>1259</v>
      </c>
      <c r="V132" s="80">
        <v>29.92</v>
      </c>
      <c r="W132" s="3" t="s">
        <v>1259</v>
      </c>
      <c r="X132" s="3" t="s">
        <v>1259</v>
      </c>
      <c r="Y132" s="83">
        <v>30.04</v>
      </c>
      <c r="Z132" s="84">
        <v>37.74</v>
      </c>
      <c r="AA132" s="85">
        <v>27.5</v>
      </c>
      <c r="AB132" s="86">
        <v>29.4</v>
      </c>
      <c r="AC132" s="87">
        <v>22</v>
      </c>
      <c r="AD132" s="3" t="s">
        <v>1259</v>
      </c>
      <c r="AE132" s="89">
        <v>273.2</v>
      </c>
      <c r="AF132" s="90">
        <v>248.04</v>
      </c>
      <c r="AG132" s="91">
        <v>207.43</v>
      </c>
      <c r="AH132" s="92">
        <v>216.78</v>
      </c>
      <c r="AI132" s="93">
        <v>264.8</v>
      </c>
      <c r="AJ132" s="3" t="s">
        <v>1259</v>
      </c>
      <c r="AK132" s="3" t="s">
        <v>1259</v>
      </c>
      <c r="AL132" s="3" t="s">
        <v>1259</v>
      </c>
      <c r="AM132" s="3" t="s">
        <v>1259</v>
      </c>
      <c r="AN132" s="3" t="s">
        <v>1259</v>
      </c>
      <c r="AO132" s="3" t="s">
        <v>1259</v>
      </c>
      <c r="AP132" s="3" t="s">
        <v>1259</v>
      </c>
      <c r="AQ132" s="3" t="s">
        <v>1259</v>
      </c>
      <c r="AR132" s="3" t="s">
        <v>1259</v>
      </c>
      <c r="AS132" s="3" t="s">
        <v>1259</v>
      </c>
      <c r="AT132" s="3" t="s">
        <v>1259</v>
      </c>
      <c r="AU132" s="3" t="s">
        <v>1259</v>
      </c>
      <c r="AV132" s="3" t="s">
        <v>1259</v>
      </c>
      <c r="AW132" s="3" t="s">
        <v>1259</v>
      </c>
      <c r="AX132" s="3" t="s">
        <v>1259</v>
      </c>
      <c r="AY132" s="3" t="s">
        <v>1259</v>
      </c>
      <c r="AZ132" s="3" t="s">
        <v>1259</v>
      </c>
      <c r="BA132" s="3" t="s">
        <v>1259</v>
      </c>
      <c r="BB132" s="3" t="s">
        <v>1259</v>
      </c>
      <c r="BC132" s="3" t="s">
        <v>1259</v>
      </c>
      <c r="BD132" s="3" t="s">
        <v>1259</v>
      </c>
      <c r="BE132" s="3" t="s">
        <v>1259</v>
      </c>
      <c r="BF132" s="3" t="s">
        <v>1259</v>
      </c>
      <c r="BG132" s="3" t="s">
        <v>1259</v>
      </c>
      <c r="BH132" s="3" t="s">
        <v>1259</v>
      </c>
      <c r="BI132" s="119">
        <v>159.166</v>
      </c>
      <c r="BJ132" s="3" t="s">
        <v>1259</v>
      </c>
      <c r="BK132" s="3" t="s">
        <v>1259</v>
      </c>
      <c r="BL132" s="3" t="s">
        <v>1259</v>
      </c>
      <c r="BM132" s="3" t="s">
        <v>1259</v>
      </c>
      <c r="BN132" s="3" t="s">
        <v>1259</v>
      </c>
      <c r="BO132" s="3" t="s">
        <v>1259</v>
      </c>
      <c r="BP132" s="3" t="s">
        <v>1259</v>
      </c>
      <c r="BQ132" s="3" t="s">
        <v>1259</v>
      </c>
      <c r="BR132" s="3" t="s">
        <v>1259</v>
      </c>
      <c r="BS132" s="3" t="s">
        <v>1259</v>
      </c>
      <c r="BT132" s="3" t="s">
        <v>1259</v>
      </c>
      <c r="BU132" s="3" t="s">
        <v>1259</v>
      </c>
      <c r="BV132" s="3" t="s">
        <v>1259</v>
      </c>
      <c r="BW132" s="3" t="s">
        <v>1259</v>
      </c>
      <c r="BX132" s="3" t="s">
        <v>1259</v>
      </c>
      <c r="BY132" s="3" t="s">
        <v>1259</v>
      </c>
      <c r="BZ132" s="3" t="s">
        <v>1259</v>
      </c>
      <c r="CA132" s="3" t="s">
        <v>1259</v>
      </c>
      <c r="CB132" s="3" t="s">
        <v>1259</v>
      </c>
      <c r="CC132" s="3" t="s">
        <v>1259</v>
      </c>
      <c r="CD132" s="3" t="s">
        <v>1259</v>
      </c>
      <c r="CE132" s="3" t="s">
        <v>1259</v>
      </c>
      <c r="CF132" s="3" t="s">
        <v>1259</v>
      </c>
      <c r="CG132" s="3" t="s">
        <v>1259</v>
      </c>
      <c r="CH132" s="3" t="s">
        <v>1259</v>
      </c>
      <c r="CI132" s="3" t="s">
        <v>1259</v>
      </c>
      <c r="CJ132" s="3" t="s">
        <v>1259</v>
      </c>
      <c r="CK132" s="147">
        <v>3.8</v>
      </c>
      <c r="CL132" s="3" t="s">
        <v>1259</v>
      </c>
      <c r="CM132" s="3" t="s">
        <v>1259</v>
      </c>
      <c r="CN132" s="3" t="s">
        <v>1259</v>
      </c>
      <c r="CO132" s="3" t="s">
        <v>1259</v>
      </c>
      <c r="CP132" s="3" t="s">
        <v>1259</v>
      </c>
      <c r="CQ132" s="3" t="s">
        <v>1259</v>
      </c>
      <c r="CR132" s="3" t="s">
        <v>1259</v>
      </c>
      <c r="CS132" s="3" t="s">
        <v>1259</v>
      </c>
      <c r="CT132" s="3" t="s">
        <v>1259</v>
      </c>
      <c r="CU132" s="3" t="s">
        <v>1259</v>
      </c>
      <c r="CV132" s="3" t="s">
        <v>1259</v>
      </c>
      <c r="CW132" s="3" t="s">
        <v>1259</v>
      </c>
      <c r="CX132" s="3" t="s">
        <v>1259</v>
      </c>
      <c r="CY132" s="3" t="s">
        <v>1259</v>
      </c>
      <c r="CZ132" s="3" t="s">
        <v>1259</v>
      </c>
      <c r="DA132" s="3" t="s">
        <v>1259</v>
      </c>
      <c r="DB132" s="164">
        <v>182.9</v>
      </c>
      <c r="DC132" s="3" t="s">
        <v>1259</v>
      </c>
      <c r="DD132" s="3" t="s">
        <v>1259</v>
      </c>
      <c r="DE132" s="3" t="s">
        <v>1259</v>
      </c>
      <c r="DF132" s="3" t="s">
        <v>1259</v>
      </c>
      <c r="DG132" s="3" t="s">
        <v>1259</v>
      </c>
      <c r="DH132" s="3" t="s">
        <v>1259</v>
      </c>
      <c r="DI132" s="3" t="s">
        <v>1259</v>
      </c>
      <c r="DJ132" s="3" t="s">
        <v>1259</v>
      </c>
      <c r="DK132" s="3" t="s">
        <v>1259</v>
      </c>
      <c r="DL132" s="3" t="s">
        <v>1259</v>
      </c>
      <c r="DM132" s="3" t="s">
        <v>1259</v>
      </c>
      <c r="DN132" s="3" t="s">
        <v>1259</v>
      </c>
      <c r="DO132" s="3" t="s">
        <v>1259</v>
      </c>
      <c r="DP132" s="3" t="s">
        <v>1259</v>
      </c>
      <c r="DQ132" s="3" t="s">
        <v>1259</v>
      </c>
      <c r="DR132" s="3" t="s">
        <v>1259</v>
      </c>
      <c r="DS132" s="3" t="s">
        <v>1259</v>
      </c>
      <c r="DT132" s="3" t="s">
        <v>1259</v>
      </c>
      <c r="DU132" s="183">
        <v>24.6</v>
      </c>
      <c r="DV132" s="3" t="s">
        <v>1259</v>
      </c>
      <c r="DW132" s="3" t="s">
        <v>1259</v>
      </c>
      <c r="DX132" s="3" t="s">
        <v>1259</v>
      </c>
      <c r="DY132" s="3" t="s">
        <v>1259</v>
      </c>
      <c r="DZ132" s="3" t="s">
        <v>1259</v>
      </c>
      <c r="EA132" s="3" t="s">
        <v>1259</v>
      </c>
      <c r="EB132" s="3" t="s">
        <v>1259</v>
      </c>
      <c r="EC132" s="3" t="s">
        <v>1259</v>
      </c>
      <c r="ED132" s="3" t="s">
        <v>1259</v>
      </c>
      <c r="EE132" s="3" t="s">
        <v>1259</v>
      </c>
      <c r="EF132" s="3" t="s">
        <v>1259</v>
      </c>
      <c r="EG132" s="3" t="s">
        <v>1259</v>
      </c>
      <c r="EH132" s="3" t="s">
        <v>1259</v>
      </c>
      <c r="EI132" s="3" t="s">
        <v>1259</v>
      </c>
      <c r="EJ132" s="3" t="s">
        <v>1259</v>
      </c>
      <c r="EK132" s="3" t="s">
        <v>1259</v>
      </c>
      <c r="EL132" s="3" t="s">
        <v>1259</v>
      </c>
      <c r="EM132" s="3" t="s">
        <v>1259</v>
      </c>
      <c r="EN132" s="202">
        <v>126</v>
      </c>
      <c r="EO132" s="203">
        <v>203</v>
      </c>
      <c r="EP132" s="204">
        <v>115.8</v>
      </c>
      <c r="EQ132" s="205">
        <v>222.2</v>
      </c>
      <c r="ER132" s="206">
        <v>89.1</v>
      </c>
      <c r="ES132" s="207">
        <v>121.3</v>
      </c>
      <c r="ET132" s="3" t="s">
        <v>1259</v>
      </c>
      <c r="EU132" s="3" t="s">
        <v>1259</v>
      </c>
      <c r="EV132" s="3" t="s">
        <v>1259</v>
      </c>
      <c r="EW132" s="3" t="s">
        <v>1259</v>
      </c>
      <c r="EX132" s="3" t="s">
        <v>1259</v>
      </c>
      <c r="EY132" s="3" t="s">
        <v>1259</v>
      </c>
      <c r="EZ132" s="3" t="s">
        <v>1259</v>
      </c>
      <c r="FA132" s="3" t="s">
        <v>1259</v>
      </c>
      <c r="FB132" s="3" t="s">
        <v>1259</v>
      </c>
      <c r="FC132" s="3" t="s">
        <v>1259</v>
      </c>
      <c r="FD132" s="3" t="s">
        <v>1259</v>
      </c>
      <c r="FE132" s="3" t="s">
        <v>1259</v>
      </c>
      <c r="FF132" s="3" t="s">
        <v>1259</v>
      </c>
      <c r="FG132" s="3" t="s">
        <v>1259</v>
      </c>
      <c r="FH132" s="3" t="s">
        <v>1259</v>
      </c>
      <c r="FI132" s="3" t="s">
        <v>1259</v>
      </c>
      <c r="FJ132" s="3" t="s">
        <v>1259</v>
      </c>
      <c r="FK132" s="3" t="s">
        <v>1259</v>
      </c>
      <c r="FL132" s="3" t="s">
        <v>1259</v>
      </c>
      <c r="FM132" s="3" t="s">
        <v>1259</v>
      </c>
      <c r="FN132" s="3" t="s">
        <v>1259</v>
      </c>
      <c r="FO132" s="3" t="s">
        <v>1259</v>
      </c>
      <c r="FP132" s="3" t="s">
        <v>1259</v>
      </c>
      <c r="FQ132" s="3" t="s">
        <v>1259</v>
      </c>
      <c r="FR132" s="3" t="s">
        <v>1259</v>
      </c>
      <c r="FS132" s="3" t="s">
        <v>1259</v>
      </c>
      <c r="FT132" s="3" t="s">
        <v>1259</v>
      </c>
      <c r="FU132" s="3" t="s">
        <v>1259</v>
      </c>
      <c r="FV132" s="3" t="s">
        <v>1259</v>
      </c>
      <c r="FW132" s="3" t="s">
        <v>1259</v>
      </c>
      <c r="FX132" s="238">
        <v>337</v>
      </c>
      <c r="FY132" s="3" t="s">
        <v>1259</v>
      </c>
      <c r="FZ132" s="3" t="s">
        <v>1259</v>
      </c>
      <c r="GA132" s="3" t="s">
        <v>1259</v>
      </c>
      <c r="GB132" s="3" t="s">
        <v>1259</v>
      </c>
      <c r="GC132" s="3" t="s">
        <v>1259</v>
      </c>
      <c r="GD132" s="3" t="s">
        <v>1259</v>
      </c>
      <c r="GE132" s="3" t="s">
        <v>1259</v>
      </c>
      <c r="GF132" s="3" t="s">
        <v>1259</v>
      </c>
      <c r="GG132" s="3" t="s">
        <v>1259</v>
      </c>
      <c r="GH132" s="3" t="s">
        <v>1259</v>
      </c>
      <c r="GI132" s="3" t="s">
        <v>1259</v>
      </c>
      <c r="GJ132" s="3" t="s">
        <v>1259</v>
      </c>
      <c r="GK132" s="3" t="s">
        <v>1259</v>
      </c>
      <c r="GL132" s="3" t="s">
        <v>1259</v>
      </c>
      <c r="GM132" s="3" t="s">
        <v>1259</v>
      </c>
      <c r="GN132" s="3" t="s">
        <v>1259</v>
      </c>
      <c r="GO132" s="3" t="s">
        <v>1259</v>
      </c>
      <c r="GP132" s="3" t="s">
        <v>1259</v>
      </c>
      <c r="GQ132" s="3" t="s">
        <v>1259</v>
      </c>
      <c r="GR132" s="3" t="s">
        <v>1259</v>
      </c>
      <c r="GS132" s="3" t="s">
        <v>1259</v>
      </c>
      <c r="GT132" s="3" t="s">
        <v>1259</v>
      </c>
      <c r="GU132" s="3" t="s">
        <v>1259</v>
      </c>
      <c r="GV132" s="3" t="s">
        <v>1259</v>
      </c>
      <c r="GW132" s="263">
        <v>124</v>
      </c>
      <c r="GX132" s="3" t="s">
        <v>1259</v>
      </c>
      <c r="GY132" s="3" t="s">
        <v>1259</v>
      </c>
      <c r="GZ132" s="3" t="s">
        <v>1259</v>
      </c>
      <c r="HA132" s="3" t="s">
        <v>1259</v>
      </c>
      <c r="HB132" s="3" t="s">
        <v>1259</v>
      </c>
      <c r="HC132" s="3" t="s">
        <v>1259</v>
      </c>
      <c r="HD132" s="3" t="s">
        <v>1259</v>
      </c>
      <c r="HE132" s="3" t="s">
        <v>1259</v>
      </c>
      <c r="HF132" s="3" t="s">
        <v>1259</v>
      </c>
      <c r="HG132" s="3" t="s">
        <v>1259</v>
      </c>
      <c r="HH132" s="3" t="s">
        <v>1259</v>
      </c>
      <c r="HI132" s="3" t="s">
        <v>1259</v>
      </c>
      <c r="HJ132" s="3" t="s">
        <v>1259</v>
      </c>
      <c r="HK132" s="3" t="s">
        <v>1259</v>
      </c>
      <c r="HL132" s="3" t="s">
        <v>1259</v>
      </c>
      <c r="HM132" s="3" t="s">
        <v>1259</v>
      </c>
      <c r="HN132" s="3" t="s">
        <v>1259</v>
      </c>
      <c r="HO132" s="281">
        <v>60.24</v>
      </c>
      <c r="HP132" s="282">
        <v>141.69999999999999</v>
      </c>
      <c r="HQ132" s="283">
        <v>49.9</v>
      </c>
      <c r="HR132" s="284">
        <v>32.731499999999997</v>
      </c>
      <c r="HS132" s="3" t="s">
        <v>1259</v>
      </c>
    </row>
    <row r="133" spans="1:227" x14ac:dyDescent="0.25">
      <c r="A133" s="4">
        <v>31958</v>
      </c>
      <c r="B133" s="3" t="s">
        <v>1259</v>
      </c>
      <c r="C133" s="3" t="s">
        <v>1259</v>
      </c>
      <c r="D133" s="3" t="s">
        <v>1259</v>
      </c>
      <c r="E133" s="3" t="s">
        <v>1259</v>
      </c>
      <c r="F133" s="3" t="s">
        <v>1259</v>
      </c>
      <c r="G133" s="3" t="s">
        <v>1259</v>
      </c>
      <c r="H133" s="3" t="s">
        <v>1259</v>
      </c>
      <c r="I133" s="67">
        <v>48.9</v>
      </c>
      <c r="J133" s="68">
        <v>44.6</v>
      </c>
      <c r="K133" s="69">
        <v>49.2</v>
      </c>
      <c r="L133" s="70">
        <v>45.8</v>
      </c>
      <c r="M133" s="71">
        <v>69.2</v>
      </c>
      <c r="N133" s="72">
        <v>40.4</v>
      </c>
      <c r="O133" s="3" t="s">
        <v>1259</v>
      </c>
      <c r="P133" s="74">
        <v>19</v>
      </c>
      <c r="Q133" s="3" t="s">
        <v>1259</v>
      </c>
      <c r="R133" s="3" t="s">
        <v>1259</v>
      </c>
      <c r="S133" s="77">
        <v>18.3</v>
      </c>
      <c r="T133" s="3" t="s">
        <v>1259</v>
      </c>
      <c r="U133" s="3" t="s">
        <v>1259</v>
      </c>
      <c r="V133" s="80">
        <v>30.21</v>
      </c>
      <c r="W133" s="3" t="s">
        <v>1259</v>
      </c>
      <c r="X133" s="3" t="s">
        <v>1259</v>
      </c>
      <c r="Y133" s="83">
        <v>30.21</v>
      </c>
      <c r="Z133" s="84">
        <v>38.659999999999997</v>
      </c>
      <c r="AA133" s="85">
        <v>27.56</v>
      </c>
      <c r="AB133" s="86">
        <v>30.21</v>
      </c>
      <c r="AC133" s="87">
        <v>23</v>
      </c>
      <c r="AD133" s="3" t="s">
        <v>1259</v>
      </c>
      <c r="AE133" s="89">
        <v>280.14</v>
      </c>
      <c r="AF133" s="90">
        <v>252.33</v>
      </c>
      <c r="AG133" s="91">
        <v>221.9</v>
      </c>
      <c r="AH133" s="92">
        <v>214.09</v>
      </c>
      <c r="AI133" s="93">
        <v>274</v>
      </c>
      <c r="AJ133" s="3" t="s">
        <v>1259</v>
      </c>
      <c r="AK133" s="3" t="s">
        <v>1259</v>
      </c>
      <c r="AL133" s="3" t="s">
        <v>1259</v>
      </c>
      <c r="AM133" s="3" t="s">
        <v>1259</v>
      </c>
      <c r="AN133" s="3" t="s">
        <v>1259</v>
      </c>
      <c r="AO133" s="3" t="s">
        <v>1259</v>
      </c>
      <c r="AP133" s="3" t="s">
        <v>1259</v>
      </c>
      <c r="AQ133" s="3" t="s">
        <v>1259</v>
      </c>
      <c r="AR133" s="3" t="s">
        <v>1259</v>
      </c>
      <c r="AS133" s="3" t="s">
        <v>1259</v>
      </c>
      <c r="AT133" s="3" t="s">
        <v>1259</v>
      </c>
      <c r="AU133" s="3" t="s">
        <v>1259</v>
      </c>
      <c r="AV133" s="3" t="s">
        <v>1259</v>
      </c>
      <c r="AW133" s="3" t="s">
        <v>1259</v>
      </c>
      <c r="AX133" s="3" t="s">
        <v>1259</v>
      </c>
      <c r="AY133" s="3" t="s">
        <v>1259</v>
      </c>
      <c r="AZ133" s="3" t="s">
        <v>1259</v>
      </c>
      <c r="BA133" s="3" t="s">
        <v>1259</v>
      </c>
      <c r="BB133" s="3" t="s">
        <v>1259</v>
      </c>
      <c r="BC133" s="3" t="s">
        <v>1259</v>
      </c>
      <c r="BD133" s="3" t="s">
        <v>1259</v>
      </c>
      <c r="BE133" s="3" t="s">
        <v>1259</v>
      </c>
      <c r="BF133" s="3" t="s">
        <v>1259</v>
      </c>
      <c r="BG133" s="3" t="s">
        <v>1259</v>
      </c>
      <c r="BH133" s="3" t="s">
        <v>1259</v>
      </c>
      <c r="BI133" s="119">
        <v>158.858</v>
      </c>
      <c r="BJ133" s="3" t="s">
        <v>1259</v>
      </c>
      <c r="BK133" s="3" t="s">
        <v>1259</v>
      </c>
      <c r="BL133" s="3" t="s">
        <v>1259</v>
      </c>
      <c r="BM133" s="3" t="s">
        <v>1259</v>
      </c>
      <c r="BN133" s="3" t="s">
        <v>1259</v>
      </c>
      <c r="BO133" s="3" t="s">
        <v>1259</v>
      </c>
      <c r="BP133" s="3" t="s">
        <v>1259</v>
      </c>
      <c r="BQ133" s="3" t="s">
        <v>1259</v>
      </c>
      <c r="BR133" s="3" t="s">
        <v>1259</v>
      </c>
      <c r="BS133" s="3" t="s">
        <v>1259</v>
      </c>
      <c r="BT133" s="3" t="s">
        <v>1259</v>
      </c>
      <c r="BU133" s="3" t="s">
        <v>1259</v>
      </c>
      <c r="BV133" s="3" t="s">
        <v>1259</v>
      </c>
      <c r="BW133" s="3" t="s">
        <v>1259</v>
      </c>
      <c r="BX133" s="3" t="s">
        <v>1259</v>
      </c>
      <c r="BY133" s="3" t="s">
        <v>1259</v>
      </c>
      <c r="BZ133" s="3" t="s">
        <v>1259</v>
      </c>
      <c r="CA133" s="3" t="s">
        <v>1259</v>
      </c>
      <c r="CB133" s="3" t="s">
        <v>1259</v>
      </c>
      <c r="CC133" s="3" t="s">
        <v>1259</v>
      </c>
      <c r="CD133" s="3" t="s">
        <v>1259</v>
      </c>
      <c r="CE133" s="3" t="s">
        <v>1259</v>
      </c>
      <c r="CF133" s="3" t="s">
        <v>1259</v>
      </c>
      <c r="CG133" s="3" t="s">
        <v>1259</v>
      </c>
      <c r="CH133" s="3" t="s">
        <v>1259</v>
      </c>
      <c r="CI133" s="3" t="s">
        <v>1259</v>
      </c>
      <c r="CJ133" s="3" t="s">
        <v>1259</v>
      </c>
      <c r="CK133" s="147">
        <v>3.2</v>
      </c>
      <c r="CL133" s="3" t="s">
        <v>1259</v>
      </c>
      <c r="CM133" s="3" t="s">
        <v>1259</v>
      </c>
      <c r="CN133" s="3" t="s">
        <v>1259</v>
      </c>
      <c r="CO133" s="3" t="s">
        <v>1259</v>
      </c>
      <c r="CP133" s="3" t="s">
        <v>1259</v>
      </c>
      <c r="CQ133" s="3" t="s">
        <v>1259</v>
      </c>
      <c r="CR133" s="3" t="s">
        <v>1259</v>
      </c>
      <c r="CS133" s="3" t="s">
        <v>1259</v>
      </c>
      <c r="CT133" s="3" t="s">
        <v>1259</v>
      </c>
      <c r="CU133" s="3" t="s">
        <v>1259</v>
      </c>
      <c r="CV133" s="3" t="s">
        <v>1259</v>
      </c>
      <c r="CW133" s="3" t="s">
        <v>1259</v>
      </c>
      <c r="CX133" s="3" t="s">
        <v>1259</v>
      </c>
      <c r="CY133" s="3" t="s">
        <v>1259</v>
      </c>
      <c r="CZ133" s="3" t="s">
        <v>1259</v>
      </c>
      <c r="DA133" s="3" t="s">
        <v>1259</v>
      </c>
      <c r="DB133" s="164">
        <v>195.6</v>
      </c>
      <c r="DC133" s="3" t="s">
        <v>1259</v>
      </c>
      <c r="DD133" s="3" t="s">
        <v>1259</v>
      </c>
      <c r="DE133" s="3" t="s">
        <v>1259</v>
      </c>
      <c r="DF133" s="3" t="s">
        <v>1259</v>
      </c>
      <c r="DG133" s="3" t="s">
        <v>1259</v>
      </c>
      <c r="DH133" s="3" t="s">
        <v>1259</v>
      </c>
      <c r="DI133" s="3" t="s">
        <v>1259</v>
      </c>
      <c r="DJ133" s="3" t="s">
        <v>1259</v>
      </c>
      <c r="DK133" s="3" t="s">
        <v>1259</v>
      </c>
      <c r="DL133" s="3" t="s">
        <v>1259</v>
      </c>
      <c r="DM133" s="3" t="s">
        <v>1259</v>
      </c>
      <c r="DN133" s="3" t="s">
        <v>1259</v>
      </c>
      <c r="DO133" s="3" t="s">
        <v>1259</v>
      </c>
      <c r="DP133" s="3" t="s">
        <v>1259</v>
      </c>
      <c r="DQ133" s="3" t="s">
        <v>1259</v>
      </c>
      <c r="DR133" s="3" t="s">
        <v>1259</v>
      </c>
      <c r="DS133" s="3" t="s">
        <v>1259</v>
      </c>
      <c r="DT133" s="3" t="s">
        <v>1259</v>
      </c>
      <c r="DU133" s="183">
        <v>26.2</v>
      </c>
      <c r="DV133" s="3" t="s">
        <v>1259</v>
      </c>
      <c r="DW133" s="3" t="s">
        <v>1259</v>
      </c>
      <c r="DX133" s="3" t="s">
        <v>1259</v>
      </c>
      <c r="DY133" s="3" t="s">
        <v>1259</v>
      </c>
      <c r="DZ133" s="3" t="s">
        <v>1259</v>
      </c>
      <c r="EA133" s="3" t="s">
        <v>1259</v>
      </c>
      <c r="EB133" s="3" t="s">
        <v>1259</v>
      </c>
      <c r="EC133" s="3" t="s">
        <v>1259</v>
      </c>
      <c r="ED133" s="3" t="s">
        <v>1259</v>
      </c>
      <c r="EE133" s="3" t="s">
        <v>1259</v>
      </c>
      <c r="EF133" s="3" t="s">
        <v>1259</v>
      </c>
      <c r="EG133" s="3" t="s">
        <v>1259</v>
      </c>
      <c r="EH133" s="3" t="s">
        <v>1259</v>
      </c>
      <c r="EI133" s="3" t="s">
        <v>1259</v>
      </c>
      <c r="EJ133" s="3" t="s">
        <v>1259</v>
      </c>
      <c r="EK133" s="3" t="s">
        <v>1259</v>
      </c>
      <c r="EL133" s="3" t="s">
        <v>1259</v>
      </c>
      <c r="EM133" s="3" t="s">
        <v>1259</v>
      </c>
      <c r="EN133" s="3" t="s">
        <v>1259</v>
      </c>
      <c r="EO133" s="3" t="s">
        <v>1259</v>
      </c>
      <c r="EP133" s="3" t="s">
        <v>1259</v>
      </c>
      <c r="EQ133" s="3" t="s">
        <v>1259</v>
      </c>
      <c r="ER133" s="3" t="s">
        <v>1259</v>
      </c>
      <c r="ES133" s="3" t="s">
        <v>1259</v>
      </c>
      <c r="ET133" s="3" t="s">
        <v>1259</v>
      </c>
      <c r="EU133" s="3" t="s">
        <v>1259</v>
      </c>
      <c r="EV133" s="3" t="s">
        <v>1259</v>
      </c>
      <c r="EW133" s="3" t="s">
        <v>1259</v>
      </c>
      <c r="EX133" s="3" t="s">
        <v>1259</v>
      </c>
      <c r="EY133" s="3" t="s">
        <v>1259</v>
      </c>
      <c r="EZ133" s="3" t="s">
        <v>1259</v>
      </c>
      <c r="FA133" s="3" t="s">
        <v>1259</v>
      </c>
      <c r="FB133" s="3" t="s">
        <v>1259</v>
      </c>
      <c r="FC133" s="3" t="s">
        <v>1259</v>
      </c>
      <c r="FD133" s="3" t="s">
        <v>1259</v>
      </c>
      <c r="FE133" s="3" t="s">
        <v>1259</v>
      </c>
      <c r="FF133" s="3" t="s">
        <v>1259</v>
      </c>
      <c r="FG133" s="3" t="s">
        <v>1259</v>
      </c>
      <c r="FH133" s="3" t="s">
        <v>1259</v>
      </c>
      <c r="FI133" s="3" t="s">
        <v>1259</v>
      </c>
      <c r="FJ133" s="3" t="s">
        <v>1259</v>
      </c>
      <c r="FK133" s="3" t="s">
        <v>1259</v>
      </c>
      <c r="FL133" s="3" t="s">
        <v>1259</v>
      </c>
      <c r="FM133" s="3" t="s">
        <v>1259</v>
      </c>
      <c r="FN133" s="3" t="s">
        <v>1259</v>
      </c>
      <c r="FO133" s="3" t="s">
        <v>1259</v>
      </c>
      <c r="FP133" s="3" t="s">
        <v>1259</v>
      </c>
      <c r="FQ133" s="3" t="s">
        <v>1259</v>
      </c>
      <c r="FR133" s="3" t="s">
        <v>1259</v>
      </c>
      <c r="FS133" s="3" t="s">
        <v>1259</v>
      </c>
      <c r="FT133" s="3" t="s">
        <v>1259</v>
      </c>
      <c r="FU133" s="3" t="s">
        <v>1259</v>
      </c>
      <c r="FV133" s="3" t="s">
        <v>1259</v>
      </c>
      <c r="FW133" s="3" t="s">
        <v>1259</v>
      </c>
      <c r="FX133" s="238">
        <v>353.8</v>
      </c>
      <c r="FY133" s="3" t="s">
        <v>1259</v>
      </c>
      <c r="FZ133" s="3" t="s">
        <v>1259</v>
      </c>
      <c r="GA133" s="3" t="s">
        <v>1259</v>
      </c>
      <c r="GB133" s="3" t="s">
        <v>1259</v>
      </c>
      <c r="GC133" s="3" t="s">
        <v>1259</v>
      </c>
      <c r="GD133" s="3" t="s">
        <v>1259</v>
      </c>
      <c r="GE133" s="3" t="s">
        <v>1259</v>
      </c>
      <c r="GF133" s="3" t="s">
        <v>1259</v>
      </c>
      <c r="GG133" s="3" t="s">
        <v>1259</v>
      </c>
      <c r="GH133" s="3" t="s">
        <v>1259</v>
      </c>
      <c r="GI133" s="3" t="s">
        <v>1259</v>
      </c>
      <c r="GJ133" s="3" t="s">
        <v>1259</v>
      </c>
      <c r="GK133" s="3" t="s">
        <v>1259</v>
      </c>
      <c r="GL133" s="3" t="s">
        <v>1259</v>
      </c>
      <c r="GM133" s="3" t="s">
        <v>1259</v>
      </c>
      <c r="GN133" s="3" t="s">
        <v>1259</v>
      </c>
      <c r="GO133" s="3" t="s">
        <v>1259</v>
      </c>
      <c r="GP133" s="3" t="s">
        <v>1259</v>
      </c>
      <c r="GQ133" s="3" t="s">
        <v>1259</v>
      </c>
      <c r="GR133" s="3" t="s">
        <v>1259</v>
      </c>
      <c r="GS133" s="3" t="s">
        <v>1259</v>
      </c>
      <c r="GT133" s="3" t="s">
        <v>1259</v>
      </c>
      <c r="GU133" s="3" t="s">
        <v>1259</v>
      </c>
      <c r="GV133" s="3" t="s">
        <v>1259</v>
      </c>
      <c r="GW133" s="263">
        <v>127</v>
      </c>
      <c r="GX133" s="3" t="s">
        <v>1259</v>
      </c>
      <c r="GY133" s="3" t="s">
        <v>1259</v>
      </c>
      <c r="GZ133" s="3" t="s">
        <v>1259</v>
      </c>
      <c r="HA133" s="3" t="s">
        <v>1259</v>
      </c>
      <c r="HB133" s="3" t="s">
        <v>1259</v>
      </c>
      <c r="HC133" s="3" t="s">
        <v>1259</v>
      </c>
      <c r="HD133" s="3" t="s">
        <v>1259</v>
      </c>
      <c r="HE133" s="3" t="s">
        <v>1259</v>
      </c>
      <c r="HF133" s="3" t="s">
        <v>1259</v>
      </c>
      <c r="HG133" s="3" t="s">
        <v>1259</v>
      </c>
      <c r="HH133" s="3" t="s">
        <v>1259</v>
      </c>
      <c r="HI133" s="3" t="s">
        <v>1259</v>
      </c>
      <c r="HJ133" s="3" t="s">
        <v>1259</v>
      </c>
      <c r="HK133" s="3" t="s">
        <v>1259</v>
      </c>
      <c r="HL133" s="3" t="s">
        <v>1259</v>
      </c>
      <c r="HM133" s="3" t="s">
        <v>1259</v>
      </c>
      <c r="HN133" s="3" t="s">
        <v>1259</v>
      </c>
      <c r="HO133" s="281">
        <v>61.92</v>
      </c>
      <c r="HP133" s="282">
        <v>143.9</v>
      </c>
      <c r="HQ133" s="283">
        <v>50.8</v>
      </c>
      <c r="HR133" s="284">
        <v>33.510100000000001</v>
      </c>
      <c r="HS133" s="3" t="s">
        <v>1259</v>
      </c>
    </row>
    <row r="134" spans="1:227" x14ac:dyDescent="0.25">
      <c r="A134" s="4">
        <v>32050</v>
      </c>
      <c r="B134" s="3" t="s">
        <v>1259</v>
      </c>
      <c r="C134" s="3" t="s">
        <v>1259</v>
      </c>
      <c r="D134" s="3" t="s">
        <v>1259</v>
      </c>
      <c r="E134" s="3" t="s">
        <v>1259</v>
      </c>
      <c r="F134" s="3" t="s">
        <v>1259</v>
      </c>
      <c r="G134" s="3" t="s">
        <v>1259</v>
      </c>
      <c r="H134" s="3" t="s">
        <v>1259</v>
      </c>
      <c r="I134" s="67">
        <v>43.4</v>
      </c>
      <c r="J134" s="68">
        <v>40.299999999999997</v>
      </c>
      <c r="K134" s="69">
        <v>43.7</v>
      </c>
      <c r="L134" s="70">
        <v>40.299999999999997</v>
      </c>
      <c r="M134" s="71">
        <v>63.7</v>
      </c>
      <c r="N134" s="72">
        <v>43.6</v>
      </c>
      <c r="O134" s="3" t="s">
        <v>1259</v>
      </c>
      <c r="P134" s="74">
        <v>19.7</v>
      </c>
      <c r="Q134" s="3" t="s">
        <v>1259</v>
      </c>
      <c r="R134" s="3" t="s">
        <v>1259</v>
      </c>
      <c r="S134" s="77">
        <v>18.7</v>
      </c>
      <c r="T134" s="3" t="s">
        <v>1259</v>
      </c>
      <c r="U134" s="3" t="s">
        <v>1259</v>
      </c>
      <c r="V134" s="80">
        <v>31.45</v>
      </c>
      <c r="W134" s="3" t="s">
        <v>1259</v>
      </c>
      <c r="X134" s="3" t="s">
        <v>1259</v>
      </c>
      <c r="Y134" s="83">
        <v>31.4</v>
      </c>
      <c r="Z134" s="84">
        <v>38.57</v>
      </c>
      <c r="AA134" s="85">
        <v>28.84</v>
      </c>
      <c r="AB134" s="86">
        <v>31.66</v>
      </c>
      <c r="AC134" s="87">
        <v>24</v>
      </c>
      <c r="AD134" s="3" t="s">
        <v>1259</v>
      </c>
      <c r="AE134" s="89">
        <v>285.7</v>
      </c>
      <c r="AF134" s="90">
        <v>257.17</v>
      </c>
      <c r="AG134" s="91">
        <v>220.47</v>
      </c>
      <c r="AH134" s="92">
        <v>192.3</v>
      </c>
      <c r="AI134" s="93">
        <v>277.3</v>
      </c>
      <c r="AJ134" s="3" t="s">
        <v>1259</v>
      </c>
      <c r="AK134" s="3" t="s">
        <v>1259</v>
      </c>
      <c r="AL134" s="3" t="s">
        <v>1259</v>
      </c>
      <c r="AM134" s="3" t="s">
        <v>1259</v>
      </c>
      <c r="AN134" s="3" t="s">
        <v>1259</v>
      </c>
      <c r="AO134" s="3" t="s">
        <v>1259</v>
      </c>
      <c r="AP134" s="3" t="s">
        <v>1259</v>
      </c>
      <c r="AQ134" s="3" t="s">
        <v>1259</v>
      </c>
      <c r="AR134" s="3" t="s">
        <v>1259</v>
      </c>
      <c r="AS134" s="3" t="s">
        <v>1259</v>
      </c>
      <c r="AT134" s="3" t="s">
        <v>1259</v>
      </c>
      <c r="AU134" s="3" t="s">
        <v>1259</v>
      </c>
      <c r="AV134" s="3" t="s">
        <v>1259</v>
      </c>
      <c r="AW134" s="3" t="s">
        <v>1259</v>
      </c>
      <c r="AX134" s="3" t="s">
        <v>1259</v>
      </c>
      <c r="AY134" s="3" t="s">
        <v>1259</v>
      </c>
      <c r="AZ134" s="3" t="s">
        <v>1259</v>
      </c>
      <c r="BA134" s="3" t="s">
        <v>1259</v>
      </c>
      <c r="BB134" s="3" t="s">
        <v>1259</v>
      </c>
      <c r="BC134" s="3" t="s">
        <v>1259</v>
      </c>
      <c r="BD134" s="3" t="s">
        <v>1259</v>
      </c>
      <c r="BE134" s="3" t="s">
        <v>1259</v>
      </c>
      <c r="BF134" s="3" t="s">
        <v>1259</v>
      </c>
      <c r="BG134" s="3" t="s">
        <v>1259</v>
      </c>
      <c r="BH134" s="3" t="s">
        <v>1259</v>
      </c>
      <c r="BI134" s="119">
        <v>157.77699999999999</v>
      </c>
      <c r="BJ134" s="3" t="s">
        <v>1259</v>
      </c>
      <c r="BK134" s="3" t="s">
        <v>1259</v>
      </c>
      <c r="BL134" s="3" t="s">
        <v>1259</v>
      </c>
      <c r="BM134" s="3" t="s">
        <v>1259</v>
      </c>
      <c r="BN134" s="3" t="s">
        <v>1259</v>
      </c>
      <c r="BO134" s="3" t="s">
        <v>1259</v>
      </c>
      <c r="BP134" s="3" t="s">
        <v>1259</v>
      </c>
      <c r="BQ134" s="3" t="s">
        <v>1259</v>
      </c>
      <c r="BR134" s="3" t="s">
        <v>1259</v>
      </c>
      <c r="BS134" s="3" t="s">
        <v>1259</v>
      </c>
      <c r="BT134" s="3" t="s">
        <v>1259</v>
      </c>
      <c r="BU134" s="3" t="s">
        <v>1259</v>
      </c>
      <c r="BV134" s="3" t="s">
        <v>1259</v>
      </c>
      <c r="BW134" s="3" t="s">
        <v>1259</v>
      </c>
      <c r="BX134" s="3" t="s">
        <v>1259</v>
      </c>
      <c r="BY134" s="3" t="s">
        <v>1259</v>
      </c>
      <c r="BZ134" s="3" t="s">
        <v>1259</v>
      </c>
      <c r="CA134" s="3" t="s">
        <v>1259</v>
      </c>
      <c r="CB134" s="3" t="s">
        <v>1259</v>
      </c>
      <c r="CC134" s="3" t="s">
        <v>1259</v>
      </c>
      <c r="CD134" s="3" t="s">
        <v>1259</v>
      </c>
      <c r="CE134" s="3" t="s">
        <v>1259</v>
      </c>
      <c r="CF134" s="3" t="s">
        <v>1259</v>
      </c>
      <c r="CG134" s="3" t="s">
        <v>1259</v>
      </c>
      <c r="CH134" s="3" t="s">
        <v>1259</v>
      </c>
      <c r="CI134" s="3" t="s">
        <v>1259</v>
      </c>
      <c r="CJ134" s="3" t="s">
        <v>1259</v>
      </c>
      <c r="CK134" s="147">
        <v>3.6</v>
      </c>
      <c r="CL134" s="3" t="s">
        <v>1259</v>
      </c>
      <c r="CM134" s="3" t="s">
        <v>1259</v>
      </c>
      <c r="CN134" s="3" t="s">
        <v>1259</v>
      </c>
      <c r="CO134" s="3" t="s">
        <v>1259</v>
      </c>
      <c r="CP134" s="3" t="s">
        <v>1259</v>
      </c>
      <c r="CQ134" s="3" t="s">
        <v>1259</v>
      </c>
      <c r="CR134" s="3" t="s">
        <v>1259</v>
      </c>
      <c r="CS134" s="3" t="s">
        <v>1259</v>
      </c>
      <c r="CT134" s="3" t="s">
        <v>1259</v>
      </c>
      <c r="CU134" s="3" t="s">
        <v>1259</v>
      </c>
      <c r="CV134" s="3" t="s">
        <v>1259</v>
      </c>
      <c r="CW134" s="3" t="s">
        <v>1259</v>
      </c>
      <c r="CX134" s="3" t="s">
        <v>1259</v>
      </c>
      <c r="CY134" s="3" t="s">
        <v>1259</v>
      </c>
      <c r="CZ134" s="3" t="s">
        <v>1259</v>
      </c>
      <c r="DA134" s="3" t="s">
        <v>1259</v>
      </c>
      <c r="DB134" s="164">
        <v>205.3</v>
      </c>
      <c r="DC134" s="3" t="s">
        <v>1259</v>
      </c>
      <c r="DD134" s="3" t="s">
        <v>1259</v>
      </c>
      <c r="DE134" s="3" t="s">
        <v>1259</v>
      </c>
      <c r="DF134" s="3" t="s">
        <v>1259</v>
      </c>
      <c r="DG134" s="3" t="s">
        <v>1259</v>
      </c>
      <c r="DH134" s="3" t="s">
        <v>1259</v>
      </c>
      <c r="DI134" s="3" t="s">
        <v>1259</v>
      </c>
      <c r="DJ134" s="3" t="s">
        <v>1259</v>
      </c>
      <c r="DK134" s="3" t="s">
        <v>1259</v>
      </c>
      <c r="DL134" s="3" t="s">
        <v>1259</v>
      </c>
      <c r="DM134" s="3" t="s">
        <v>1259</v>
      </c>
      <c r="DN134" s="3" t="s">
        <v>1259</v>
      </c>
      <c r="DO134" s="3" t="s">
        <v>1259</v>
      </c>
      <c r="DP134" s="3" t="s">
        <v>1259</v>
      </c>
      <c r="DQ134" s="3" t="s">
        <v>1259</v>
      </c>
      <c r="DR134" s="3" t="s">
        <v>1259</v>
      </c>
      <c r="DS134" s="3" t="s">
        <v>1259</v>
      </c>
      <c r="DT134" s="3" t="s">
        <v>1259</v>
      </c>
      <c r="DU134" s="183">
        <v>27.1</v>
      </c>
      <c r="DV134" s="3" t="s">
        <v>1259</v>
      </c>
      <c r="DW134" s="3" t="s">
        <v>1259</v>
      </c>
      <c r="DX134" s="3" t="s">
        <v>1259</v>
      </c>
      <c r="DY134" s="3" t="s">
        <v>1259</v>
      </c>
      <c r="DZ134" s="3" t="s">
        <v>1259</v>
      </c>
      <c r="EA134" s="3" t="s">
        <v>1259</v>
      </c>
      <c r="EB134" s="3" t="s">
        <v>1259</v>
      </c>
      <c r="EC134" s="3" t="s">
        <v>1259</v>
      </c>
      <c r="ED134" s="3" t="s">
        <v>1259</v>
      </c>
      <c r="EE134" s="3" t="s">
        <v>1259</v>
      </c>
      <c r="EF134" s="3" t="s">
        <v>1259</v>
      </c>
      <c r="EG134" s="3" t="s">
        <v>1259</v>
      </c>
      <c r="EH134" s="3" t="s">
        <v>1259</v>
      </c>
      <c r="EI134" s="3" t="s">
        <v>1259</v>
      </c>
      <c r="EJ134" s="3" t="s">
        <v>1259</v>
      </c>
      <c r="EK134" s="3" t="s">
        <v>1259</v>
      </c>
      <c r="EL134" s="3" t="s">
        <v>1259</v>
      </c>
      <c r="EM134" s="3" t="s">
        <v>1259</v>
      </c>
      <c r="EN134" s="202">
        <v>177.3</v>
      </c>
      <c r="EO134" s="203">
        <v>293.60000000000002</v>
      </c>
      <c r="EP134" s="204">
        <v>134.30000000000001</v>
      </c>
      <c r="EQ134" s="205">
        <v>282.60000000000002</v>
      </c>
      <c r="ER134" s="206">
        <v>94.7</v>
      </c>
      <c r="ES134" s="207">
        <v>131.9</v>
      </c>
      <c r="ET134" s="3" t="s">
        <v>1259</v>
      </c>
      <c r="EU134" s="3" t="s">
        <v>1259</v>
      </c>
      <c r="EV134" s="3" t="s">
        <v>1259</v>
      </c>
      <c r="EW134" s="3" t="s">
        <v>1259</v>
      </c>
      <c r="EX134" s="3" t="s">
        <v>1259</v>
      </c>
      <c r="EY134" s="3" t="s">
        <v>1259</v>
      </c>
      <c r="EZ134" s="3" t="s">
        <v>1259</v>
      </c>
      <c r="FA134" s="3" t="s">
        <v>1259</v>
      </c>
      <c r="FB134" s="3" t="s">
        <v>1259</v>
      </c>
      <c r="FC134" s="3" t="s">
        <v>1259</v>
      </c>
      <c r="FD134" s="3" t="s">
        <v>1259</v>
      </c>
      <c r="FE134" s="3" t="s">
        <v>1259</v>
      </c>
      <c r="FF134" s="3" t="s">
        <v>1259</v>
      </c>
      <c r="FG134" s="3" t="s">
        <v>1259</v>
      </c>
      <c r="FH134" s="3" t="s">
        <v>1259</v>
      </c>
      <c r="FI134" s="3" t="s">
        <v>1259</v>
      </c>
      <c r="FJ134" s="3" t="s">
        <v>1259</v>
      </c>
      <c r="FK134" s="3" t="s">
        <v>1259</v>
      </c>
      <c r="FL134" s="3" t="s">
        <v>1259</v>
      </c>
      <c r="FM134" s="3" t="s">
        <v>1259</v>
      </c>
      <c r="FN134" s="3" t="s">
        <v>1259</v>
      </c>
      <c r="FO134" s="3" t="s">
        <v>1259</v>
      </c>
      <c r="FP134" s="3" t="s">
        <v>1259</v>
      </c>
      <c r="FQ134" s="3" t="s">
        <v>1259</v>
      </c>
      <c r="FR134" s="3" t="s">
        <v>1259</v>
      </c>
      <c r="FS134" s="3" t="s">
        <v>1259</v>
      </c>
      <c r="FT134" s="3" t="s">
        <v>1259</v>
      </c>
      <c r="FU134" s="3" t="s">
        <v>1259</v>
      </c>
      <c r="FV134" s="3" t="s">
        <v>1259</v>
      </c>
      <c r="FW134" s="3" t="s">
        <v>1259</v>
      </c>
      <c r="FX134" s="238">
        <v>371</v>
      </c>
      <c r="FY134" s="3" t="s">
        <v>1259</v>
      </c>
      <c r="FZ134" s="3" t="s">
        <v>1259</v>
      </c>
      <c r="GA134" s="3" t="s">
        <v>1259</v>
      </c>
      <c r="GB134" s="3" t="s">
        <v>1259</v>
      </c>
      <c r="GC134" s="3" t="s">
        <v>1259</v>
      </c>
      <c r="GD134" s="3" t="s">
        <v>1259</v>
      </c>
      <c r="GE134" s="3" t="s">
        <v>1259</v>
      </c>
      <c r="GF134" s="3" t="s">
        <v>1259</v>
      </c>
      <c r="GG134" s="3" t="s">
        <v>1259</v>
      </c>
      <c r="GH134" s="3" t="s">
        <v>1259</v>
      </c>
      <c r="GI134" s="3" t="s">
        <v>1259</v>
      </c>
      <c r="GJ134" s="3" t="s">
        <v>1259</v>
      </c>
      <c r="GK134" s="3" t="s">
        <v>1259</v>
      </c>
      <c r="GL134" s="3" t="s">
        <v>1259</v>
      </c>
      <c r="GM134" s="3" t="s">
        <v>1259</v>
      </c>
      <c r="GN134" s="3" t="s">
        <v>1259</v>
      </c>
      <c r="GO134" s="3" t="s">
        <v>1259</v>
      </c>
      <c r="GP134" s="3" t="s">
        <v>1259</v>
      </c>
      <c r="GQ134" s="3" t="s">
        <v>1259</v>
      </c>
      <c r="GR134" s="3" t="s">
        <v>1259</v>
      </c>
      <c r="GS134" s="3" t="s">
        <v>1259</v>
      </c>
      <c r="GT134" s="3" t="s">
        <v>1259</v>
      </c>
      <c r="GU134" s="3" t="s">
        <v>1259</v>
      </c>
      <c r="GV134" s="3" t="s">
        <v>1259</v>
      </c>
      <c r="GW134" s="263">
        <v>131</v>
      </c>
      <c r="GX134" s="3" t="s">
        <v>1259</v>
      </c>
      <c r="GY134" s="3" t="s">
        <v>1259</v>
      </c>
      <c r="GZ134" s="3" t="s">
        <v>1259</v>
      </c>
      <c r="HA134" s="3" t="s">
        <v>1259</v>
      </c>
      <c r="HB134" s="3" t="s">
        <v>1259</v>
      </c>
      <c r="HC134" s="3" t="s">
        <v>1259</v>
      </c>
      <c r="HD134" s="3" t="s">
        <v>1259</v>
      </c>
      <c r="HE134" s="3" t="s">
        <v>1259</v>
      </c>
      <c r="HF134" s="3" t="s">
        <v>1259</v>
      </c>
      <c r="HG134" s="3" t="s">
        <v>1259</v>
      </c>
      <c r="HH134" s="3" t="s">
        <v>1259</v>
      </c>
      <c r="HI134" s="3" t="s">
        <v>1259</v>
      </c>
      <c r="HJ134" s="3" t="s">
        <v>1259</v>
      </c>
      <c r="HK134" s="3" t="s">
        <v>1259</v>
      </c>
      <c r="HL134" s="3" t="s">
        <v>1259</v>
      </c>
      <c r="HM134" s="3" t="s">
        <v>1259</v>
      </c>
      <c r="HN134" s="3" t="s">
        <v>1259</v>
      </c>
      <c r="HO134" s="281">
        <v>63.31</v>
      </c>
      <c r="HP134" s="282">
        <v>145.5</v>
      </c>
      <c r="HQ134" s="283">
        <v>51.5</v>
      </c>
      <c r="HR134" s="284">
        <v>34.295499999999997</v>
      </c>
      <c r="HS134" s="3" t="s">
        <v>1259</v>
      </c>
    </row>
    <row r="135" spans="1:227" x14ac:dyDescent="0.25">
      <c r="A135" s="4">
        <v>32142</v>
      </c>
      <c r="B135" s="3" t="s">
        <v>1259</v>
      </c>
      <c r="C135" s="3" t="s">
        <v>1259</v>
      </c>
      <c r="D135" s="3" t="s">
        <v>1259</v>
      </c>
      <c r="E135" s="3" t="s">
        <v>1259</v>
      </c>
      <c r="F135" s="3" t="s">
        <v>1259</v>
      </c>
      <c r="G135" s="3" t="s">
        <v>1259</v>
      </c>
      <c r="H135" s="3" t="s">
        <v>1259</v>
      </c>
      <c r="I135" s="67">
        <v>47.3</v>
      </c>
      <c r="J135" s="68">
        <v>50.3</v>
      </c>
      <c r="K135" s="69">
        <v>47.1</v>
      </c>
      <c r="L135" s="70">
        <v>44.5</v>
      </c>
      <c r="M135" s="71">
        <v>62.3</v>
      </c>
      <c r="N135" s="72">
        <v>42.1</v>
      </c>
      <c r="O135" s="3" t="s">
        <v>1259</v>
      </c>
      <c r="P135" s="74">
        <v>21</v>
      </c>
      <c r="Q135" s="3" t="s">
        <v>1259</v>
      </c>
      <c r="R135" s="3" t="s">
        <v>1259</v>
      </c>
      <c r="S135" s="77">
        <v>19.600000000000001</v>
      </c>
      <c r="T135" s="3" t="s">
        <v>1259</v>
      </c>
      <c r="U135" s="3" t="s">
        <v>1259</v>
      </c>
      <c r="V135" s="80">
        <v>31.37</v>
      </c>
      <c r="W135" s="3" t="s">
        <v>1259</v>
      </c>
      <c r="X135" s="3" t="s">
        <v>1259</v>
      </c>
      <c r="Y135" s="83">
        <v>31.21</v>
      </c>
      <c r="Z135" s="84">
        <v>40.64</v>
      </c>
      <c r="AA135" s="85">
        <v>28.3</v>
      </c>
      <c r="AB135" s="86">
        <v>32</v>
      </c>
      <c r="AC135" s="87">
        <v>23</v>
      </c>
      <c r="AD135" s="3" t="s">
        <v>1259</v>
      </c>
      <c r="AE135" s="89">
        <v>287.77999999999997</v>
      </c>
      <c r="AF135" s="90">
        <v>267.73</v>
      </c>
      <c r="AG135" s="91">
        <v>232.38</v>
      </c>
      <c r="AH135" s="92">
        <v>197.34</v>
      </c>
      <c r="AI135" s="93">
        <v>287.39999999999998</v>
      </c>
      <c r="AJ135" s="3" t="s">
        <v>1259</v>
      </c>
      <c r="AK135" s="3" t="s">
        <v>1259</v>
      </c>
      <c r="AL135" s="3" t="s">
        <v>1259</v>
      </c>
      <c r="AM135" s="3" t="s">
        <v>1259</v>
      </c>
      <c r="AN135" s="3" t="s">
        <v>1259</v>
      </c>
      <c r="AO135" s="3" t="s">
        <v>1259</v>
      </c>
      <c r="AP135" s="3" t="s">
        <v>1259</v>
      </c>
      <c r="AQ135" s="3" t="s">
        <v>1259</v>
      </c>
      <c r="AR135" s="3" t="s">
        <v>1259</v>
      </c>
      <c r="AS135" s="3" t="s">
        <v>1259</v>
      </c>
      <c r="AT135" s="3" t="s">
        <v>1259</v>
      </c>
      <c r="AU135" s="3" t="s">
        <v>1259</v>
      </c>
      <c r="AV135" s="3" t="s">
        <v>1259</v>
      </c>
      <c r="AW135" s="3" t="s">
        <v>1259</v>
      </c>
      <c r="AX135" s="3" t="s">
        <v>1259</v>
      </c>
      <c r="AY135" s="3" t="s">
        <v>1259</v>
      </c>
      <c r="AZ135" s="3" t="s">
        <v>1259</v>
      </c>
      <c r="BA135" s="3" t="s">
        <v>1259</v>
      </c>
      <c r="BB135" s="3" t="s">
        <v>1259</v>
      </c>
      <c r="BC135" s="3" t="s">
        <v>1259</v>
      </c>
      <c r="BD135" s="3" t="s">
        <v>1259</v>
      </c>
      <c r="BE135" s="3" t="s">
        <v>1259</v>
      </c>
      <c r="BF135" s="3" t="s">
        <v>1259</v>
      </c>
      <c r="BG135" s="3" t="s">
        <v>1259</v>
      </c>
      <c r="BH135" s="3" t="s">
        <v>1259</v>
      </c>
      <c r="BI135" s="119">
        <v>156.233</v>
      </c>
      <c r="BJ135" s="3" t="s">
        <v>1259</v>
      </c>
      <c r="BK135" s="3" t="s">
        <v>1259</v>
      </c>
      <c r="BL135" s="3" t="s">
        <v>1259</v>
      </c>
      <c r="BM135" s="3" t="s">
        <v>1259</v>
      </c>
      <c r="BN135" s="3" t="s">
        <v>1259</v>
      </c>
      <c r="BO135" s="3" t="s">
        <v>1259</v>
      </c>
      <c r="BP135" s="3" t="s">
        <v>1259</v>
      </c>
      <c r="BQ135" s="3" t="s">
        <v>1259</v>
      </c>
      <c r="BR135" s="3" t="s">
        <v>1259</v>
      </c>
      <c r="BS135" s="3" t="s">
        <v>1259</v>
      </c>
      <c r="BT135" s="3" t="s">
        <v>1259</v>
      </c>
      <c r="BU135" s="3" t="s">
        <v>1259</v>
      </c>
      <c r="BV135" s="3" t="s">
        <v>1259</v>
      </c>
      <c r="BW135" s="3" t="s">
        <v>1259</v>
      </c>
      <c r="BX135" s="3" t="s">
        <v>1259</v>
      </c>
      <c r="BY135" s="3" t="s">
        <v>1259</v>
      </c>
      <c r="BZ135" s="3" t="s">
        <v>1259</v>
      </c>
      <c r="CA135" s="3" t="s">
        <v>1259</v>
      </c>
      <c r="CB135" s="3" t="s">
        <v>1259</v>
      </c>
      <c r="CC135" s="3" t="s">
        <v>1259</v>
      </c>
      <c r="CD135" s="3" t="s">
        <v>1259</v>
      </c>
      <c r="CE135" s="3" t="s">
        <v>1259</v>
      </c>
      <c r="CF135" s="3" t="s">
        <v>1259</v>
      </c>
      <c r="CG135" s="3" t="s">
        <v>1259</v>
      </c>
      <c r="CH135" s="3" t="s">
        <v>1259</v>
      </c>
      <c r="CI135" s="3" t="s">
        <v>1259</v>
      </c>
      <c r="CJ135" s="3" t="s">
        <v>1259</v>
      </c>
      <c r="CK135" s="147">
        <v>4.7</v>
      </c>
      <c r="CL135" s="3" t="s">
        <v>1259</v>
      </c>
      <c r="CM135" s="3" t="s">
        <v>1259</v>
      </c>
      <c r="CN135" s="3" t="s">
        <v>1259</v>
      </c>
      <c r="CO135" s="3" t="s">
        <v>1259</v>
      </c>
      <c r="CP135" s="3" t="s">
        <v>1259</v>
      </c>
      <c r="CQ135" s="3" t="s">
        <v>1259</v>
      </c>
      <c r="CR135" s="3" t="s">
        <v>1259</v>
      </c>
      <c r="CS135" s="3" t="s">
        <v>1259</v>
      </c>
      <c r="CT135" s="3" t="s">
        <v>1259</v>
      </c>
      <c r="CU135" s="3" t="s">
        <v>1259</v>
      </c>
      <c r="CV135" s="3" t="s">
        <v>1259</v>
      </c>
      <c r="CW135" s="3" t="s">
        <v>1259</v>
      </c>
      <c r="CX135" s="3" t="s">
        <v>1259</v>
      </c>
      <c r="CY135" s="3" t="s">
        <v>1259</v>
      </c>
      <c r="CZ135" s="3" t="s">
        <v>1259</v>
      </c>
      <c r="DA135" s="3" t="s">
        <v>1259</v>
      </c>
      <c r="DB135" s="164">
        <v>214</v>
      </c>
      <c r="DC135" s="3" t="s">
        <v>1259</v>
      </c>
      <c r="DD135" s="3" t="s">
        <v>1259</v>
      </c>
      <c r="DE135" s="3" t="s">
        <v>1259</v>
      </c>
      <c r="DF135" s="3" t="s">
        <v>1259</v>
      </c>
      <c r="DG135" s="3" t="s">
        <v>1259</v>
      </c>
      <c r="DH135" s="3" t="s">
        <v>1259</v>
      </c>
      <c r="DI135" s="3" t="s">
        <v>1259</v>
      </c>
      <c r="DJ135" s="3" t="s">
        <v>1259</v>
      </c>
      <c r="DK135" s="3" t="s">
        <v>1259</v>
      </c>
      <c r="DL135" s="3" t="s">
        <v>1259</v>
      </c>
      <c r="DM135" s="3" t="s">
        <v>1259</v>
      </c>
      <c r="DN135" s="3" t="s">
        <v>1259</v>
      </c>
      <c r="DO135" s="3" t="s">
        <v>1259</v>
      </c>
      <c r="DP135" s="3" t="s">
        <v>1259</v>
      </c>
      <c r="DQ135" s="3" t="s">
        <v>1259</v>
      </c>
      <c r="DR135" s="3" t="s">
        <v>1259</v>
      </c>
      <c r="DS135" s="3" t="s">
        <v>1259</v>
      </c>
      <c r="DT135" s="3" t="s">
        <v>1259</v>
      </c>
      <c r="DU135" s="183">
        <v>27.3</v>
      </c>
      <c r="DV135" s="3" t="s">
        <v>1259</v>
      </c>
      <c r="DW135" s="3" t="s">
        <v>1259</v>
      </c>
      <c r="DX135" s="3" t="s">
        <v>1259</v>
      </c>
      <c r="DY135" s="3" t="s">
        <v>1259</v>
      </c>
      <c r="DZ135" s="3" t="s">
        <v>1259</v>
      </c>
      <c r="EA135" s="3" t="s">
        <v>1259</v>
      </c>
      <c r="EB135" s="3" t="s">
        <v>1259</v>
      </c>
      <c r="EC135" s="3" t="s">
        <v>1259</v>
      </c>
      <c r="ED135" s="3" t="s">
        <v>1259</v>
      </c>
      <c r="EE135" s="3" t="s">
        <v>1259</v>
      </c>
      <c r="EF135" s="3" t="s">
        <v>1259</v>
      </c>
      <c r="EG135" s="3" t="s">
        <v>1259</v>
      </c>
      <c r="EH135" s="3" t="s">
        <v>1259</v>
      </c>
      <c r="EI135" s="3" t="s">
        <v>1259</v>
      </c>
      <c r="EJ135" s="3" t="s">
        <v>1259</v>
      </c>
      <c r="EK135" s="3" t="s">
        <v>1259</v>
      </c>
      <c r="EL135" s="3" t="s">
        <v>1259</v>
      </c>
      <c r="EM135" s="3" t="s">
        <v>1259</v>
      </c>
      <c r="EN135" s="3" t="s">
        <v>1259</v>
      </c>
      <c r="EO135" s="3" t="s">
        <v>1259</v>
      </c>
      <c r="EP135" s="3" t="s">
        <v>1259</v>
      </c>
      <c r="EQ135" s="3" t="s">
        <v>1259</v>
      </c>
      <c r="ER135" s="3" t="s">
        <v>1259</v>
      </c>
      <c r="ES135" s="3" t="s">
        <v>1259</v>
      </c>
      <c r="ET135" s="3" t="s">
        <v>1259</v>
      </c>
      <c r="EU135" s="3" t="s">
        <v>1259</v>
      </c>
      <c r="EV135" s="3" t="s">
        <v>1259</v>
      </c>
      <c r="EW135" s="3" t="s">
        <v>1259</v>
      </c>
      <c r="EX135" s="3" t="s">
        <v>1259</v>
      </c>
      <c r="EY135" s="3" t="s">
        <v>1259</v>
      </c>
      <c r="EZ135" s="3" t="s">
        <v>1259</v>
      </c>
      <c r="FA135" s="3" t="s">
        <v>1259</v>
      </c>
      <c r="FB135" s="3" t="s">
        <v>1259</v>
      </c>
      <c r="FC135" s="3" t="s">
        <v>1259</v>
      </c>
      <c r="FD135" s="3" t="s">
        <v>1259</v>
      </c>
      <c r="FE135" s="3" t="s">
        <v>1259</v>
      </c>
      <c r="FF135" s="3" t="s">
        <v>1259</v>
      </c>
      <c r="FG135" s="3" t="s">
        <v>1259</v>
      </c>
      <c r="FH135" s="3" t="s">
        <v>1259</v>
      </c>
      <c r="FI135" s="3" t="s">
        <v>1259</v>
      </c>
      <c r="FJ135" s="3" t="s">
        <v>1259</v>
      </c>
      <c r="FK135" s="3" t="s">
        <v>1259</v>
      </c>
      <c r="FL135" s="3" t="s">
        <v>1259</v>
      </c>
      <c r="FM135" s="3" t="s">
        <v>1259</v>
      </c>
      <c r="FN135" s="3" t="s">
        <v>1259</v>
      </c>
      <c r="FO135" s="3" t="s">
        <v>1259</v>
      </c>
      <c r="FP135" s="3" t="s">
        <v>1259</v>
      </c>
      <c r="FQ135" s="3" t="s">
        <v>1259</v>
      </c>
      <c r="FR135" s="3" t="s">
        <v>1259</v>
      </c>
      <c r="FS135" s="3" t="s">
        <v>1259</v>
      </c>
      <c r="FT135" s="3" t="s">
        <v>1259</v>
      </c>
      <c r="FU135" s="3" t="s">
        <v>1259</v>
      </c>
      <c r="FV135" s="3" t="s">
        <v>1259</v>
      </c>
      <c r="FW135" s="3" t="s">
        <v>1259</v>
      </c>
      <c r="FX135" s="238">
        <v>388</v>
      </c>
      <c r="FY135" s="3" t="s">
        <v>1259</v>
      </c>
      <c r="FZ135" s="3" t="s">
        <v>1259</v>
      </c>
      <c r="GA135" s="3" t="s">
        <v>1259</v>
      </c>
      <c r="GB135" s="3" t="s">
        <v>1259</v>
      </c>
      <c r="GC135" s="3" t="s">
        <v>1259</v>
      </c>
      <c r="GD135" s="3" t="s">
        <v>1259</v>
      </c>
      <c r="GE135" s="3" t="s">
        <v>1259</v>
      </c>
      <c r="GF135" s="3" t="s">
        <v>1259</v>
      </c>
      <c r="GG135" s="3" t="s">
        <v>1259</v>
      </c>
      <c r="GH135" s="3" t="s">
        <v>1259</v>
      </c>
      <c r="GI135" s="3" t="s">
        <v>1259</v>
      </c>
      <c r="GJ135" s="3" t="s">
        <v>1259</v>
      </c>
      <c r="GK135" s="3" t="s">
        <v>1259</v>
      </c>
      <c r="GL135" s="3" t="s">
        <v>1259</v>
      </c>
      <c r="GM135" s="3" t="s">
        <v>1259</v>
      </c>
      <c r="GN135" s="3" t="s">
        <v>1259</v>
      </c>
      <c r="GO135" s="3" t="s">
        <v>1259</v>
      </c>
      <c r="GP135" s="3" t="s">
        <v>1259</v>
      </c>
      <c r="GQ135" s="3" t="s">
        <v>1259</v>
      </c>
      <c r="GR135" s="3" t="s">
        <v>1259</v>
      </c>
      <c r="GS135" s="3" t="s">
        <v>1259</v>
      </c>
      <c r="GT135" s="3" t="s">
        <v>1259</v>
      </c>
      <c r="GU135" s="3" t="s">
        <v>1259</v>
      </c>
      <c r="GV135" s="3" t="s">
        <v>1259</v>
      </c>
      <c r="GW135" s="263">
        <v>136</v>
      </c>
      <c r="GX135" s="3" t="s">
        <v>1259</v>
      </c>
      <c r="GY135" s="3" t="s">
        <v>1259</v>
      </c>
      <c r="GZ135" s="3" t="s">
        <v>1259</v>
      </c>
      <c r="HA135" s="3" t="s">
        <v>1259</v>
      </c>
      <c r="HB135" s="3" t="s">
        <v>1259</v>
      </c>
      <c r="HC135" s="3" t="s">
        <v>1259</v>
      </c>
      <c r="HD135" s="3" t="s">
        <v>1259</v>
      </c>
      <c r="HE135" s="3" t="s">
        <v>1259</v>
      </c>
      <c r="HF135" s="3" t="s">
        <v>1259</v>
      </c>
      <c r="HG135" s="3" t="s">
        <v>1259</v>
      </c>
      <c r="HH135" s="3" t="s">
        <v>1259</v>
      </c>
      <c r="HI135" s="3" t="s">
        <v>1259</v>
      </c>
      <c r="HJ135" s="3" t="s">
        <v>1259</v>
      </c>
      <c r="HK135" s="3" t="s">
        <v>1259</v>
      </c>
      <c r="HL135" s="3" t="s">
        <v>1259</v>
      </c>
      <c r="HM135" s="3" t="s">
        <v>1259</v>
      </c>
      <c r="HN135" s="3" t="s">
        <v>1259</v>
      </c>
      <c r="HO135" s="281">
        <v>64.459999999999994</v>
      </c>
      <c r="HP135" s="282">
        <v>146.4</v>
      </c>
      <c r="HQ135" s="283">
        <v>51.7</v>
      </c>
      <c r="HR135" s="284">
        <v>35.087800000000001</v>
      </c>
      <c r="HS135" s="3" t="s">
        <v>1259</v>
      </c>
    </row>
    <row r="136" spans="1:227" x14ac:dyDescent="0.25">
      <c r="A136" s="4">
        <v>32233</v>
      </c>
      <c r="B136" s="3" t="s">
        <v>1259</v>
      </c>
      <c r="C136" s="3" t="s">
        <v>1259</v>
      </c>
      <c r="D136" s="3" t="s">
        <v>1259</v>
      </c>
      <c r="E136" s="3" t="s">
        <v>1259</v>
      </c>
      <c r="F136" s="3" t="s">
        <v>1259</v>
      </c>
      <c r="G136" s="3" t="s">
        <v>1259</v>
      </c>
      <c r="H136" s="3" t="s">
        <v>1259</v>
      </c>
      <c r="I136" s="67">
        <v>45.1</v>
      </c>
      <c r="J136" s="68">
        <v>56.7</v>
      </c>
      <c r="K136" s="69">
        <v>44.2</v>
      </c>
      <c r="L136" s="70">
        <v>42.6</v>
      </c>
      <c r="M136" s="71">
        <v>53.9</v>
      </c>
      <c r="N136" s="72">
        <v>43.1</v>
      </c>
      <c r="O136" s="3" t="s">
        <v>1259</v>
      </c>
      <c r="P136" s="74">
        <v>22.4</v>
      </c>
      <c r="Q136" s="3" t="s">
        <v>1259</v>
      </c>
      <c r="R136" s="3" t="s">
        <v>1259</v>
      </c>
      <c r="S136" s="77">
        <v>20.399999999999999</v>
      </c>
      <c r="T136" s="3" t="s">
        <v>1259</v>
      </c>
      <c r="U136" s="3" t="s">
        <v>1259</v>
      </c>
      <c r="V136" s="80">
        <v>31.47</v>
      </c>
      <c r="W136" s="3" t="s">
        <v>1259</v>
      </c>
      <c r="X136" s="3" t="s">
        <v>1259</v>
      </c>
      <c r="Y136" s="83">
        <v>31.45</v>
      </c>
      <c r="Z136" s="84">
        <v>40.869999999999997</v>
      </c>
      <c r="AA136" s="85">
        <v>28.54</v>
      </c>
      <c r="AB136" s="86">
        <v>31.55</v>
      </c>
      <c r="AC136" s="87">
        <v>23</v>
      </c>
      <c r="AD136" s="3" t="s">
        <v>1259</v>
      </c>
      <c r="AE136" s="89">
        <v>304.5</v>
      </c>
      <c r="AF136" s="90">
        <v>271.95</v>
      </c>
      <c r="AG136" s="91">
        <v>232.53</v>
      </c>
      <c r="AH136" s="92">
        <v>212.14</v>
      </c>
      <c r="AI136" s="93">
        <v>287.60000000000002</v>
      </c>
      <c r="AJ136" s="3" t="s">
        <v>1259</v>
      </c>
      <c r="AK136" s="3" t="s">
        <v>1259</v>
      </c>
      <c r="AL136" s="3" t="s">
        <v>1259</v>
      </c>
      <c r="AM136" s="3" t="s">
        <v>1259</v>
      </c>
      <c r="AN136" s="3" t="s">
        <v>1259</v>
      </c>
      <c r="AO136" s="99">
        <v>55.08</v>
      </c>
      <c r="AP136" s="3" t="s">
        <v>1259</v>
      </c>
      <c r="AQ136" s="3" t="s">
        <v>1259</v>
      </c>
      <c r="AR136" s="3" t="s">
        <v>1259</v>
      </c>
      <c r="AS136" s="3" t="s">
        <v>1259</v>
      </c>
      <c r="AT136" s="3" t="s">
        <v>1259</v>
      </c>
      <c r="AU136" s="3" t="s">
        <v>1259</v>
      </c>
      <c r="AV136" s="3" t="s">
        <v>1259</v>
      </c>
      <c r="AW136" s="3" t="s">
        <v>1259</v>
      </c>
      <c r="AX136" s="3" t="s">
        <v>1259</v>
      </c>
      <c r="AY136" s="3" t="s">
        <v>1259</v>
      </c>
      <c r="AZ136" s="3" t="s">
        <v>1259</v>
      </c>
      <c r="BA136" s="3" t="s">
        <v>1259</v>
      </c>
      <c r="BB136" s="3" t="s">
        <v>1259</v>
      </c>
      <c r="BC136" s="3" t="s">
        <v>1259</v>
      </c>
      <c r="BD136" s="3" t="s">
        <v>1259</v>
      </c>
      <c r="BE136" s="3" t="s">
        <v>1259</v>
      </c>
      <c r="BF136" s="3" t="s">
        <v>1259</v>
      </c>
      <c r="BG136" s="3" t="s">
        <v>1259</v>
      </c>
      <c r="BH136" s="3" t="s">
        <v>1259</v>
      </c>
      <c r="BI136" s="119">
        <v>158.39400000000001</v>
      </c>
      <c r="BJ136" s="3" t="s">
        <v>1259</v>
      </c>
      <c r="BK136" s="3" t="s">
        <v>1259</v>
      </c>
      <c r="BL136" s="3" t="s">
        <v>1259</v>
      </c>
      <c r="BM136" s="3" t="s">
        <v>1259</v>
      </c>
      <c r="BN136" s="3" t="s">
        <v>1259</v>
      </c>
      <c r="BO136" s="3" t="s">
        <v>1259</v>
      </c>
      <c r="BP136" s="3" t="s">
        <v>1259</v>
      </c>
      <c r="BQ136" s="3" t="s">
        <v>1259</v>
      </c>
      <c r="BR136" s="3" t="s">
        <v>1259</v>
      </c>
      <c r="BS136" s="3" t="s">
        <v>1259</v>
      </c>
      <c r="BT136" s="3" t="s">
        <v>1259</v>
      </c>
      <c r="BU136" s="3" t="s">
        <v>1259</v>
      </c>
      <c r="BV136" s="3" t="s">
        <v>1259</v>
      </c>
      <c r="BW136" s="3" t="s">
        <v>1259</v>
      </c>
      <c r="BX136" s="3" t="s">
        <v>1259</v>
      </c>
      <c r="BY136" s="3" t="s">
        <v>1259</v>
      </c>
      <c r="BZ136" s="3" t="s">
        <v>1259</v>
      </c>
      <c r="CA136" s="3" t="s">
        <v>1259</v>
      </c>
      <c r="CB136" s="3" t="s">
        <v>1259</v>
      </c>
      <c r="CC136" s="3" t="s">
        <v>1259</v>
      </c>
      <c r="CD136" s="3" t="s">
        <v>1259</v>
      </c>
      <c r="CE136" s="3" t="s">
        <v>1259</v>
      </c>
      <c r="CF136" s="3" t="s">
        <v>1259</v>
      </c>
      <c r="CG136" s="3" t="s">
        <v>1259</v>
      </c>
      <c r="CH136" s="3" t="s">
        <v>1259</v>
      </c>
      <c r="CI136" s="3" t="s">
        <v>1259</v>
      </c>
      <c r="CJ136" s="3" t="s">
        <v>1259</v>
      </c>
      <c r="CK136" s="147">
        <v>5.3</v>
      </c>
      <c r="CL136" s="3" t="s">
        <v>1259</v>
      </c>
      <c r="CM136" s="3" t="s">
        <v>1259</v>
      </c>
      <c r="CN136" s="3" t="s">
        <v>1259</v>
      </c>
      <c r="CO136" s="3" t="s">
        <v>1259</v>
      </c>
      <c r="CP136" s="3" t="s">
        <v>1259</v>
      </c>
      <c r="CQ136" s="3" t="s">
        <v>1259</v>
      </c>
      <c r="CR136" s="3" t="s">
        <v>1259</v>
      </c>
      <c r="CS136" s="3" t="s">
        <v>1259</v>
      </c>
      <c r="CT136" s="3" t="s">
        <v>1259</v>
      </c>
      <c r="CU136" s="3" t="s">
        <v>1259</v>
      </c>
      <c r="CV136" s="3" t="s">
        <v>1259</v>
      </c>
      <c r="CW136" s="3" t="s">
        <v>1259</v>
      </c>
      <c r="CX136" s="3" t="s">
        <v>1259</v>
      </c>
      <c r="CY136" s="3" t="s">
        <v>1259</v>
      </c>
      <c r="CZ136" s="3" t="s">
        <v>1259</v>
      </c>
      <c r="DA136" s="3" t="s">
        <v>1259</v>
      </c>
      <c r="DB136" s="164">
        <v>224.3</v>
      </c>
      <c r="DC136" s="3" t="s">
        <v>1259</v>
      </c>
      <c r="DD136" s="3" t="s">
        <v>1259</v>
      </c>
      <c r="DE136" s="3" t="s">
        <v>1259</v>
      </c>
      <c r="DF136" s="3" t="s">
        <v>1259</v>
      </c>
      <c r="DG136" s="3" t="s">
        <v>1259</v>
      </c>
      <c r="DH136" s="3" t="s">
        <v>1259</v>
      </c>
      <c r="DI136" s="3" t="s">
        <v>1259</v>
      </c>
      <c r="DJ136" s="3" t="s">
        <v>1259</v>
      </c>
      <c r="DK136" s="3" t="s">
        <v>1259</v>
      </c>
      <c r="DL136" s="3" t="s">
        <v>1259</v>
      </c>
      <c r="DM136" s="3" t="s">
        <v>1259</v>
      </c>
      <c r="DN136" s="3" t="s">
        <v>1259</v>
      </c>
      <c r="DO136" s="3" t="s">
        <v>1259</v>
      </c>
      <c r="DP136" s="3" t="s">
        <v>1259</v>
      </c>
      <c r="DQ136" s="3" t="s">
        <v>1259</v>
      </c>
      <c r="DR136" s="3" t="s">
        <v>1259</v>
      </c>
      <c r="DS136" s="3" t="s">
        <v>1259</v>
      </c>
      <c r="DT136" s="3" t="s">
        <v>1259</v>
      </c>
      <c r="DU136" s="183">
        <v>28.3</v>
      </c>
      <c r="DV136" s="3" t="s">
        <v>1259</v>
      </c>
      <c r="DW136" s="3" t="s">
        <v>1259</v>
      </c>
      <c r="DX136" s="3" t="s">
        <v>1259</v>
      </c>
      <c r="DY136" s="3" t="s">
        <v>1259</v>
      </c>
      <c r="DZ136" s="3" t="s">
        <v>1259</v>
      </c>
      <c r="EA136" s="3" t="s">
        <v>1259</v>
      </c>
      <c r="EB136" s="3" t="s">
        <v>1259</v>
      </c>
      <c r="EC136" s="3" t="s">
        <v>1259</v>
      </c>
      <c r="ED136" s="3" t="s">
        <v>1259</v>
      </c>
      <c r="EE136" s="3" t="s">
        <v>1259</v>
      </c>
      <c r="EF136" s="3" t="s">
        <v>1259</v>
      </c>
      <c r="EG136" s="3" t="s">
        <v>1259</v>
      </c>
      <c r="EH136" s="3" t="s">
        <v>1259</v>
      </c>
      <c r="EI136" s="3" t="s">
        <v>1259</v>
      </c>
      <c r="EJ136" s="3" t="s">
        <v>1259</v>
      </c>
      <c r="EK136" s="3" t="s">
        <v>1259</v>
      </c>
      <c r="EL136" s="3" t="s">
        <v>1259</v>
      </c>
      <c r="EM136" s="3" t="s">
        <v>1259</v>
      </c>
      <c r="EN136" s="202">
        <v>179</v>
      </c>
      <c r="EO136" s="203">
        <v>313.8</v>
      </c>
      <c r="EP136" s="204">
        <v>142.6</v>
      </c>
      <c r="EQ136" s="205">
        <v>315</v>
      </c>
      <c r="ER136" s="206">
        <v>96.6</v>
      </c>
      <c r="ES136" s="207">
        <v>137.5</v>
      </c>
      <c r="ET136" s="3" t="s">
        <v>1259</v>
      </c>
      <c r="EU136" s="3" t="s">
        <v>1259</v>
      </c>
      <c r="EV136" s="3" t="s">
        <v>1259</v>
      </c>
      <c r="EW136" s="3" t="s">
        <v>1259</v>
      </c>
      <c r="EX136" s="3" t="s">
        <v>1259</v>
      </c>
      <c r="EY136" s="3" t="s">
        <v>1259</v>
      </c>
      <c r="EZ136" s="3" t="s">
        <v>1259</v>
      </c>
      <c r="FA136" s="3" t="s">
        <v>1259</v>
      </c>
      <c r="FB136" s="3" t="s">
        <v>1259</v>
      </c>
      <c r="FC136" s="3" t="s">
        <v>1259</v>
      </c>
      <c r="FD136" s="3" t="s">
        <v>1259</v>
      </c>
      <c r="FE136" s="3" t="s">
        <v>1259</v>
      </c>
      <c r="FF136" s="3" t="s">
        <v>1259</v>
      </c>
      <c r="FG136" s="3" t="s">
        <v>1259</v>
      </c>
      <c r="FH136" s="3" t="s">
        <v>1259</v>
      </c>
      <c r="FI136" s="3" t="s">
        <v>1259</v>
      </c>
      <c r="FJ136" s="3" t="s">
        <v>1259</v>
      </c>
      <c r="FK136" s="3" t="s">
        <v>1259</v>
      </c>
      <c r="FL136" s="3" t="s">
        <v>1259</v>
      </c>
      <c r="FM136" s="3" t="s">
        <v>1259</v>
      </c>
      <c r="FN136" s="3" t="s">
        <v>1259</v>
      </c>
      <c r="FO136" s="3" t="s">
        <v>1259</v>
      </c>
      <c r="FP136" s="3" t="s">
        <v>1259</v>
      </c>
      <c r="FQ136" s="3" t="s">
        <v>1259</v>
      </c>
      <c r="FR136" s="3" t="s">
        <v>1259</v>
      </c>
      <c r="FS136" s="3" t="s">
        <v>1259</v>
      </c>
      <c r="FT136" s="3" t="s">
        <v>1259</v>
      </c>
      <c r="FU136" s="3" t="s">
        <v>1259</v>
      </c>
      <c r="FV136" s="3" t="s">
        <v>1259</v>
      </c>
      <c r="FW136" s="3" t="s">
        <v>1259</v>
      </c>
      <c r="FX136" s="238">
        <v>399.2</v>
      </c>
      <c r="FY136" s="3" t="s">
        <v>1259</v>
      </c>
      <c r="FZ136" s="3" t="s">
        <v>1259</v>
      </c>
      <c r="GA136" s="3" t="s">
        <v>1259</v>
      </c>
      <c r="GB136" s="3" t="s">
        <v>1259</v>
      </c>
      <c r="GC136" s="3" t="s">
        <v>1259</v>
      </c>
      <c r="GD136" s="3" t="s">
        <v>1259</v>
      </c>
      <c r="GE136" s="3" t="s">
        <v>1259</v>
      </c>
      <c r="GF136" s="3" t="s">
        <v>1259</v>
      </c>
      <c r="GG136" s="3" t="s">
        <v>1259</v>
      </c>
      <c r="GH136" s="3" t="s">
        <v>1259</v>
      </c>
      <c r="GI136" s="3" t="s">
        <v>1259</v>
      </c>
      <c r="GJ136" s="3" t="s">
        <v>1259</v>
      </c>
      <c r="GK136" s="3" t="s">
        <v>1259</v>
      </c>
      <c r="GL136" s="3" t="s">
        <v>1259</v>
      </c>
      <c r="GM136" s="3" t="s">
        <v>1259</v>
      </c>
      <c r="GN136" s="3" t="s">
        <v>1259</v>
      </c>
      <c r="GO136" s="3" t="s">
        <v>1259</v>
      </c>
      <c r="GP136" s="3" t="s">
        <v>1259</v>
      </c>
      <c r="GQ136" s="3" t="s">
        <v>1259</v>
      </c>
      <c r="GR136" s="3" t="s">
        <v>1259</v>
      </c>
      <c r="GS136" s="3" t="s">
        <v>1259</v>
      </c>
      <c r="GT136" s="3" t="s">
        <v>1259</v>
      </c>
      <c r="GU136" s="3" t="s">
        <v>1259</v>
      </c>
      <c r="GV136" s="3" t="s">
        <v>1259</v>
      </c>
      <c r="GW136" s="263">
        <v>143</v>
      </c>
      <c r="GX136" s="3" t="s">
        <v>1259</v>
      </c>
      <c r="GY136" s="3" t="s">
        <v>1259</v>
      </c>
      <c r="GZ136" s="3" t="s">
        <v>1259</v>
      </c>
      <c r="HA136" s="3" t="s">
        <v>1259</v>
      </c>
      <c r="HB136" s="3" t="s">
        <v>1259</v>
      </c>
      <c r="HC136" s="3" t="s">
        <v>1259</v>
      </c>
      <c r="HD136" s="3" t="s">
        <v>1259</v>
      </c>
      <c r="HE136" s="3" t="s">
        <v>1259</v>
      </c>
      <c r="HF136" s="3" t="s">
        <v>1259</v>
      </c>
      <c r="HG136" s="3" t="s">
        <v>1259</v>
      </c>
      <c r="HH136" s="3" t="s">
        <v>1259</v>
      </c>
      <c r="HI136" s="3" t="s">
        <v>1259</v>
      </c>
      <c r="HJ136" s="3" t="s">
        <v>1259</v>
      </c>
      <c r="HK136" s="3" t="s">
        <v>1259</v>
      </c>
      <c r="HL136" s="3" t="s">
        <v>1259</v>
      </c>
      <c r="HM136" s="3" t="s">
        <v>1259</v>
      </c>
      <c r="HN136" s="3" t="s">
        <v>1259</v>
      </c>
      <c r="HO136" s="281">
        <v>65.47</v>
      </c>
      <c r="HP136" s="282">
        <v>148.69999999999999</v>
      </c>
      <c r="HQ136" s="283">
        <v>52.4</v>
      </c>
      <c r="HR136" s="284">
        <v>35.886800000000001</v>
      </c>
      <c r="HS136" s="3" t="s">
        <v>1259</v>
      </c>
    </row>
    <row r="137" spans="1:227" x14ac:dyDescent="0.25">
      <c r="A137" s="4">
        <v>32324</v>
      </c>
      <c r="B137" s="3" t="s">
        <v>1259</v>
      </c>
      <c r="C137" s="3" t="s">
        <v>1259</v>
      </c>
      <c r="D137" s="3" t="s">
        <v>1259</v>
      </c>
      <c r="E137" s="3" t="s">
        <v>1259</v>
      </c>
      <c r="F137" s="3" t="s">
        <v>1259</v>
      </c>
      <c r="G137" s="3" t="s">
        <v>1259</v>
      </c>
      <c r="H137" s="3" t="s">
        <v>1259</v>
      </c>
      <c r="I137" s="67">
        <v>48.4</v>
      </c>
      <c r="J137" s="68">
        <v>59.9</v>
      </c>
      <c r="K137" s="69">
        <v>47.5</v>
      </c>
      <c r="L137" s="70">
        <v>44.2</v>
      </c>
      <c r="M137" s="71">
        <v>67.099999999999994</v>
      </c>
      <c r="N137" s="72">
        <v>41.3</v>
      </c>
      <c r="O137" s="3" t="s">
        <v>1259</v>
      </c>
      <c r="P137" s="74">
        <v>24.8</v>
      </c>
      <c r="Q137" s="3" t="s">
        <v>1259</v>
      </c>
      <c r="R137" s="3" t="s">
        <v>1259</v>
      </c>
      <c r="S137" s="77">
        <v>21.5</v>
      </c>
      <c r="T137" s="3" t="s">
        <v>1259</v>
      </c>
      <c r="U137" s="3" t="s">
        <v>1259</v>
      </c>
      <c r="V137" s="80">
        <v>32.770000000000003</v>
      </c>
      <c r="W137" s="3" t="s">
        <v>1259</v>
      </c>
      <c r="X137" s="3" t="s">
        <v>1259</v>
      </c>
      <c r="Y137" s="83">
        <v>32.65</v>
      </c>
      <c r="Z137" s="84">
        <v>41.99</v>
      </c>
      <c r="AA137" s="85">
        <v>29.68</v>
      </c>
      <c r="AB137" s="86">
        <v>33.22</v>
      </c>
      <c r="AC137" s="87">
        <v>24</v>
      </c>
      <c r="AD137" s="3" t="s">
        <v>1259</v>
      </c>
      <c r="AE137" s="89">
        <v>314.99</v>
      </c>
      <c r="AF137" s="90">
        <v>278.14</v>
      </c>
      <c r="AG137" s="91">
        <v>229.65</v>
      </c>
      <c r="AH137" s="92">
        <v>219.82</v>
      </c>
      <c r="AI137" s="93">
        <v>309.3</v>
      </c>
      <c r="AJ137" s="3" t="s">
        <v>1259</v>
      </c>
      <c r="AK137" s="3" t="s">
        <v>1259</v>
      </c>
      <c r="AL137" s="3" t="s">
        <v>1259</v>
      </c>
      <c r="AM137" s="3" t="s">
        <v>1259</v>
      </c>
      <c r="AN137" s="3" t="s">
        <v>1259</v>
      </c>
      <c r="AO137" s="99">
        <v>53.69</v>
      </c>
      <c r="AP137" s="3" t="s">
        <v>1259</v>
      </c>
      <c r="AQ137" s="3" t="s">
        <v>1259</v>
      </c>
      <c r="AR137" s="3" t="s">
        <v>1259</v>
      </c>
      <c r="AS137" s="3" t="s">
        <v>1259</v>
      </c>
      <c r="AT137" s="3" t="s">
        <v>1259</v>
      </c>
      <c r="AU137" s="3" t="s">
        <v>1259</v>
      </c>
      <c r="AV137" s="3" t="s">
        <v>1259</v>
      </c>
      <c r="AW137" s="3" t="s">
        <v>1259</v>
      </c>
      <c r="AX137" s="3" t="s">
        <v>1259</v>
      </c>
      <c r="AY137" s="3" t="s">
        <v>1259</v>
      </c>
      <c r="AZ137" s="3" t="s">
        <v>1259</v>
      </c>
      <c r="BA137" s="3" t="s">
        <v>1259</v>
      </c>
      <c r="BB137" s="3" t="s">
        <v>1259</v>
      </c>
      <c r="BC137" s="3" t="s">
        <v>1259</v>
      </c>
      <c r="BD137" s="3" t="s">
        <v>1259</v>
      </c>
      <c r="BE137" s="3" t="s">
        <v>1259</v>
      </c>
      <c r="BF137" s="3" t="s">
        <v>1259</v>
      </c>
      <c r="BG137" s="3" t="s">
        <v>1259</v>
      </c>
      <c r="BH137" s="3" t="s">
        <v>1259</v>
      </c>
      <c r="BI137" s="119">
        <v>157.93100000000001</v>
      </c>
      <c r="BJ137" s="3" t="s">
        <v>1259</v>
      </c>
      <c r="BK137" s="3" t="s">
        <v>1259</v>
      </c>
      <c r="BL137" s="3" t="s">
        <v>1259</v>
      </c>
      <c r="BM137" s="3" t="s">
        <v>1259</v>
      </c>
      <c r="BN137" s="3" t="s">
        <v>1259</v>
      </c>
      <c r="BO137" s="3" t="s">
        <v>1259</v>
      </c>
      <c r="BP137" s="3" t="s">
        <v>1259</v>
      </c>
      <c r="BQ137" s="3" t="s">
        <v>1259</v>
      </c>
      <c r="BR137" s="3" t="s">
        <v>1259</v>
      </c>
      <c r="BS137" s="3" t="s">
        <v>1259</v>
      </c>
      <c r="BT137" s="3" t="s">
        <v>1259</v>
      </c>
      <c r="BU137" s="3" t="s">
        <v>1259</v>
      </c>
      <c r="BV137" s="3" t="s">
        <v>1259</v>
      </c>
      <c r="BW137" s="3" t="s">
        <v>1259</v>
      </c>
      <c r="BX137" s="3" t="s">
        <v>1259</v>
      </c>
      <c r="BY137" s="3" t="s">
        <v>1259</v>
      </c>
      <c r="BZ137" s="3" t="s">
        <v>1259</v>
      </c>
      <c r="CA137" s="3" t="s">
        <v>1259</v>
      </c>
      <c r="CB137" s="3" t="s">
        <v>1259</v>
      </c>
      <c r="CC137" s="3" t="s">
        <v>1259</v>
      </c>
      <c r="CD137" s="3" t="s">
        <v>1259</v>
      </c>
      <c r="CE137" s="3" t="s">
        <v>1259</v>
      </c>
      <c r="CF137" s="3" t="s">
        <v>1259</v>
      </c>
      <c r="CG137" s="3" t="s">
        <v>1259</v>
      </c>
      <c r="CH137" s="3" t="s">
        <v>1259</v>
      </c>
      <c r="CI137" s="3" t="s">
        <v>1259</v>
      </c>
      <c r="CJ137" s="3" t="s">
        <v>1259</v>
      </c>
      <c r="CK137" s="147">
        <v>4.5</v>
      </c>
      <c r="CL137" s="3" t="s">
        <v>1259</v>
      </c>
      <c r="CM137" s="3" t="s">
        <v>1259</v>
      </c>
      <c r="CN137" s="3" t="s">
        <v>1259</v>
      </c>
      <c r="CO137" s="3" t="s">
        <v>1259</v>
      </c>
      <c r="CP137" s="3" t="s">
        <v>1259</v>
      </c>
      <c r="CQ137" s="3" t="s">
        <v>1259</v>
      </c>
      <c r="CR137" s="3" t="s">
        <v>1259</v>
      </c>
      <c r="CS137" s="3" t="s">
        <v>1259</v>
      </c>
      <c r="CT137" s="3" t="s">
        <v>1259</v>
      </c>
      <c r="CU137" s="3" t="s">
        <v>1259</v>
      </c>
      <c r="CV137" s="3" t="s">
        <v>1259</v>
      </c>
      <c r="CW137" s="3" t="s">
        <v>1259</v>
      </c>
      <c r="CX137" s="3" t="s">
        <v>1259</v>
      </c>
      <c r="CY137" s="3" t="s">
        <v>1259</v>
      </c>
      <c r="CZ137" s="3" t="s">
        <v>1259</v>
      </c>
      <c r="DA137" s="3" t="s">
        <v>1259</v>
      </c>
      <c r="DB137" s="164">
        <v>242.9</v>
      </c>
      <c r="DC137" s="3" t="s">
        <v>1259</v>
      </c>
      <c r="DD137" s="3" t="s">
        <v>1259</v>
      </c>
      <c r="DE137" s="3" t="s">
        <v>1259</v>
      </c>
      <c r="DF137" s="3" t="s">
        <v>1259</v>
      </c>
      <c r="DG137" s="3" t="s">
        <v>1259</v>
      </c>
      <c r="DH137" s="3" t="s">
        <v>1259</v>
      </c>
      <c r="DI137" s="3" t="s">
        <v>1259</v>
      </c>
      <c r="DJ137" s="3" t="s">
        <v>1259</v>
      </c>
      <c r="DK137" s="3" t="s">
        <v>1259</v>
      </c>
      <c r="DL137" s="3" t="s">
        <v>1259</v>
      </c>
      <c r="DM137" s="3" t="s">
        <v>1259</v>
      </c>
      <c r="DN137" s="3" t="s">
        <v>1259</v>
      </c>
      <c r="DO137" s="3" t="s">
        <v>1259</v>
      </c>
      <c r="DP137" s="3" t="s">
        <v>1259</v>
      </c>
      <c r="DQ137" s="3" t="s">
        <v>1259</v>
      </c>
      <c r="DR137" s="3" t="s">
        <v>1259</v>
      </c>
      <c r="DS137" s="3" t="s">
        <v>1259</v>
      </c>
      <c r="DT137" s="3" t="s">
        <v>1259</v>
      </c>
      <c r="DU137" s="183">
        <v>30.8</v>
      </c>
      <c r="DV137" s="3" t="s">
        <v>1259</v>
      </c>
      <c r="DW137" s="3" t="s">
        <v>1259</v>
      </c>
      <c r="DX137" s="3" t="s">
        <v>1259</v>
      </c>
      <c r="DY137" s="3" t="s">
        <v>1259</v>
      </c>
      <c r="DZ137" s="3" t="s">
        <v>1259</v>
      </c>
      <c r="EA137" s="3" t="s">
        <v>1259</v>
      </c>
      <c r="EB137" s="3" t="s">
        <v>1259</v>
      </c>
      <c r="EC137" s="3" t="s">
        <v>1259</v>
      </c>
      <c r="ED137" s="3" t="s">
        <v>1259</v>
      </c>
      <c r="EE137" s="3" t="s">
        <v>1259</v>
      </c>
      <c r="EF137" s="3" t="s">
        <v>1259</v>
      </c>
      <c r="EG137" s="3" t="s">
        <v>1259</v>
      </c>
      <c r="EH137" s="3" t="s">
        <v>1259</v>
      </c>
      <c r="EI137" s="3" t="s">
        <v>1259</v>
      </c>
      <c r="EJ137" s="3" t="s">
        <v>1259</v>
      </c>
      <c r="EK137" s="3" t="s">
        <v>1259</v>
      </c>
      <c r="EL137" s="3" t="s">
        <v>1259</v>
      </c>
      <c r="EM137" s="3" t="s">
        <v>1259</v>
      </c>
      <c r="EN137" s="3" t="s">
        <v>1259</v>
      </c>
      <c r="EO137" s="3" t="s">
        <v>1259</v>
      </c>
      <c r="EP137" s="3" t="s">
        <v>1259</v>
      </c>
      <c r="EQ137" s="3" t="s">
        <v>1259</v>
      </c>
      <c r="ER137" s="3" t="s">
        <v>1259</v>
      </c>
      <c r="ES137" s="3" t="s">
        <v>1259</v>
      </c>
      <c r="ET137" s="3" t="s">
        <v>1259</v>
      </c>
      <c r="EU137" s="3" t="s">
        <v>1259</v>
      </c>
      <c r="EV137" s="3" t="s">
        <v>1259</v>
      </c>
      <c r="EW137" s="3" t="s">
        <v>1259</v>
      </c>
      <c r="EX137" s="3" t="s">
        <v>1259</v>
      </c>
      <c r="EY137" s="3" t="s">
        <v>1259</v>
      </c>
      <c r="EZ137" s="3" t="s">
        <v>1259</v>
      </c>
      <c r="FA137" s="3" t="s">
        <v>1259</v>
      </c>
      <c r="FB137" s="3" t="s">
        <v>1259</v>
      </c>
      <c r="FC137" s="3" t="s">
        <v>1259</v>
      </c>
      <c r="FD137" s="3" t="s">
        <v>1259</v>
      </c>
      <c r="FE137" s="3" t="s">
        <v>1259</v>
      </c>
      <c r="FF137" s="3" t="s">
        <v>1259</v>
      </c>
      <c r="FG137" s="3" t="s">
        <v>1259</v>
      </c>
      <c r="FH137" s="3" t="s">
        <v>1259</v>
      </c>
      <c r="FI137" s="3" t="s">
        <v>1259</v>
      </c>
      <c r="FJ137" s="3" t="s">
        <v>1259</v>
      </c>
      <c r="FK137" s="3" t="s">
        <v>1259</v>
      </c>
      <c r="FL137" s="3" t="s">
        <v>1259</v>
      </c>
      <c r="FM137" s="3" t="s">
        <v>1259</v>
      </c>
      <c r="FN137" s="3" t="s">
        <v>1259</v>
      </c>
      <c r="FO137" s="3" t="s">
        <v>1259</v>
      </c>
      <c r="FP137" s="3" t="s">
        <v>1259</v>
      </c>
      <c r="FQ137" s="3" t="s">
        <v>1259</v>
      </c>
      <c r="FR137" s="3" t="s">
        <v>1259</v>
      </c>
      <c r="FS137" s="3" t="s">
        <v>1259</v>
      </c>
      <c r="FT137" s="3" t="s">
        <v>1259</v>
      </c>
      <c r="FU137" s="3" t="s">
        <v>1259</v>
      </c>
      <c r="FV137" s="3" t="s">
        <v>1259</v>
      </c>
      <c r="FW137" s="3" t="s">
        <v>1259</v>
      </c>
      <c r="FX137" s="238">
        <v>410.7</v>
      </c>
      <c r="FY137" s="3" t="s">
        <v>1259</v>
      </c>
      <c r="FZ137" s="3" t="s">
        <v>1259</v>
      </c>
      <c r="GA137" s="3" t="s">
        <v>1259</v>
      </c>
      <c r="GB137" s="3" t="s">
        <v>1259</v>
      </c>
      <c r="GC137" s="3" t="s">
        <v>1259</v>
      </c>
      <c r="GD137" s="3" t="s">
        <v>1259</v>
      </c>
      <c r="GE137" s="3" t="s">
        <v>1259</v>
      </c>
      <c r="GF137" s="3" t="s">
        <v>1259</v>
      </c>
      <c r="GG137" s="3" t="s">
        <v>1259</v>
      </c>
      <c r="GH137" s="3" t="s">
        <v>1259</v>
      </c>
      <c r="GI137" s="3" t="s">
        <v>1259</v>
      </c>
      <c r="GJ137" s="3" t="s">
        <v>1259</v>
      </c>
      <c r="GK137" s="3" t="s">
        <v>1259</v>
      </c>
      <c r="GL137" s="3" t="s">
        <v>1259</v>
      </c>
      <c r="GM137" s="3" t="s">
        <v>1259</v>
      </c>
      <c r="GN137" s="3" t="s">
        <v>1259</v>
      </c>
      <c r="GO137" s="3" t="s">
        <v>1259</v>
      </c>
      <c r="GP137" s="3" t="s">
        <v>1259</v>
      </c>
      <c r="GQ137" s="3" t="s">
        <v>1259</v>
      </c>
      <c r="GR137" s="3" t="s">
        <v>1259</v>
      </c>
      <c r="GS137" s="3" t="s">
        <v>1259</v>
      </c>
      <c r="GT137" s="3" t="s">
        <v>1259</v>
      </c>
      <c r="GU137" s="3" t="s">
        <v>1259</v>
      </c>
      <c r="GV137" s="3" t="s">
        <v>1259</v>
      </c>
      <c r="GW137" s="263">
        <v>149</v>
      </c>
      <c r="GX137" s="3" t="s">
        <v>1259</v>
      </c>
      <c r="GY137" s="3" t="s">
        <v>1259</v>
      </c>
      <c r="GZ137" s="3" t="s">
        <v>1259</v>
      </c>
      <c r="HA137" s="3" t="s">
        <v>1259</v>
      </c>
      <c r="HB137" s="3" t="s">
        <v>1259</v>
      </c>
      <c r="HC137" s="3" t="s">
        <v>1259</v>
      </c>
      <c r="HD137" s="3" t="s">
        <v>1259</v>
      </c>
      <c r="HE137" s="3" t="s">
        <v>1259</v>
      </c>
      <c r="HF137" s="3" t="s">
        <v>1259</v>
      </c>
      <c r="HG137" s="3" t="s">
        <v>1259</v>
      </c>
      <c r="HH137" s="3" t="s">
        <v>1259</v>
      </c>
      <c r="HI137" s="3" t="s">
        <v>1259</v>
      </c>
      <c r="HJ137" s="3" t="s">
        <v>1259</v>
      </c>
      <c r="HK137" s="3" t="s">
        <v>1259</v>
      </c>
      <c r="HL137" s="3" t="s">
        <v>1259</v>
      </c>
      <c r="HM137" s="3" t="s">
        <v>1259</v>
      </c>
      <c r="HN137" s="3" t="s">
        <v>1259</v>
      </c>
      <c r="HO137" s="281">
        <v>67.05</v>
      </c>
      <c r="HP137" s="282">
        <v>151.69999999999999</v>
      </c>
      <c r="HQ137" s="283">
        <v>52.6</v>
      </c>
      <c r="HR137" s="284">
        <v>36.7881</v>
      </c>
      <c r="HS137" s="3" t="s">
        <v>1259</v>
      </c>
    </row>
    <row r="138" spans="1:227" x14ac:dyDescent="0.25">
      <c r="A138" s="4">
        <v>32416</v>
      </c>
      <c r="B138" s="3" t="s">
        <v>1259</v>
      </c>
      <c r="C138" s="3" t="s">
        <v>1259</v>
      </c>
      <c r="D138" s="3" t="s">
        <v>1259</v>
      </c>
      <c r="E138" s="3" t="s">
        <v>1259</v>
      </c>
      <c r="F138" s="3" t="s">
        <v>1259</v>
      </c>
      <c r="G138" s="3" t="s">
        <v>1259</v>
      </c>
      <c r="H138" s="3" t="s">
        <v>1259</v>
      </c>
      <c r="I138" s="67">
        <v>57.9</v>
      </c>
      <c r="J138" s="68">
        <v>58.5</v>
      </c>
      <c r="K138" s="69">
        <v>57.9</v>
      </c>
      <c r="L138" s="70">
        <v>55.1</v>
      </c>
      <c r="M138" s="71">
        <v>74.2</v>
      </c>
      <c r="N138" s="72">
        <v>45.1</v>
      </c>
      <c r="O138" s="3" t="s">
        <v>1259</v>
      </c>
      <c r="P138" s="74">
        <v>28.3</v>
      </c>
      <c r="Q138" s="3" t="s">
        <v>1259</v>
      </c>
      <c r="R138" s="3" t="s">
        <v>1259</v>
      </c>
      <c r="S138" s="77">
        <v>23.6</v>
      </c>
      <c r="T138" s="3" t="s">
        <v>1259</v>
      </c>
      <c r="U138" s="3" t="s">
        <v>1259</v>
      </c>
      <c r="V138" s="80">
        <v>34.14</v>
      </c>
      <c r="W138" s="3" t="s">
        <v>1259</v>
      </c>
      <c r="X138" s="3" t="s">
        <v>1259</v>
      </c>
      <c r="Y138" s="83">
        <v>33.97</v>
      </c>
      <c r="Z138" s="84">
        <v>44.14</v>
      </c>
      <c r="AA138" s="85">
        <v>30.83</v>
      </c>
      <c r="AB138" s="86">
        <v>34.729999999999997</v>
      </c>
      <c r="AC138" s="87">
        <v>26</v>
      </c>
      <c r="AD138" s="3" t="s">
        <v>1259</v>
      </c>
      <c r="AE138" s="89">
        <v>324.97000000000003</v>
      </c>
      <c r="AF138" s="90">
        <v>292.44</v>
      </c>
      <c r="AG138" s="91">
        <v>253.65</v>
      </c>
      <c r="AH138" s="92">
        <v>225.8</v>
      </c>
      <c r="AI138" s="93">
        <v>307.89999999999998</v>
      </c>
      <c r="AJ138" s="3" t="s">
        <v>1259</v>
      </c>
      <c r="AK138" s="3" t="s">
        <v>1259</v>
      </c>
      <c r="AL138" s="3" t="s">
        <v>1259</v>
      </c>
      <c r="AM138" s="3" t="s">
        <v>1259</v>
      </c>
      <c r="AN138" s="3" t="s">
        <v>1259</v>
      </c>
      <c r="AO138" s="99">
        <v>64.010000000000005</v>
      </c>
      <c r="AP138" s="3" t="s">
        <v>1259</v>
      </c>
      <c r="AQ138" s="3" t="s">
        <v>1259</v>
      </c>
      <c r="AR138" s="3" t="s">
        <v>1259</v>
      </c>
      <c r="AS138" s="3" t="s">
        <v>1259</v>
      </c>
      <c r="AT138" s="3" t="s">
        <v>1259</v>
      </c>
      <c r="AU138" s="3" t="s">
        <v>1259</v>
      </c>
      <c r="AV138" s="3" t="s">
        <v>1259</v>
      </c>
      <c r="AW138" s="3" t="s">
        <v>1259</v>
      </c>
      <c r="AX138" s="3" t="s">
        <v>1259</v>
      </c>
      <c r="AY138" s="3" t="s">
        <v>1259</v>
      </c>
      <c r="AZ138" s="3" t="s">
        <v>1259</v>
      </c>
      <c r="BA138" s="3" t="s">
        <v>1259</v>
      </c>
      <c r="BB138" s="3" t="s">
        <v>1259</v>
      </c>
      <c r="BC138" s="3" t="s">
        <v>1259</v>
      </c>
      <c r="BD138" s="3" t="s">
        <v>1259</v>
      </c>
      <c r="BE138" s="3" t="s">
        <v>1259</v>
      </c>
      <c r="BF138" s="3" t="s">
        <v>1259</v>
      </c>
      <c r="BG138" s="3" t="s">
        <v>1259</v>
      </c>
      <c r="BH138" s="3" t="s">
        <v>1259</v>
      </c>
      <c r="BI138" s="119">
        <v>160.86500000000001</v>
      </c>
      <c r="BJ138" s="3" t="s">
        <v>1259</v>
      </c>
      <c r="BK138" s="3" t="s">
        <v>1259</v>
      </c>
      <c r="BL138" s="3" t="s">
        <v>1259</v>
      </c>
      <c r="BM138" s="3" t="s">
        <v>1259</v>
      </c>
      <c r="BN138" s="3" t="s">
        <v>1259</v>
      </c>
      <c r="BO138" s="3" t="s">
        <v>1259</v>
      </c>
      <c r="BP138" s="3" t="s">
        <v>1259</v>
      </c>
      <c r="BQ138" s="3" t="s">
        <v>1259</v>
      </c>
      <c r="BR138" s="3" t="s">
        <v>1259</v>
      </c>
      <c r="BS138" s="3" t="s">
        <v>1259</v>
      </c>
      <c r="BT138" s="3" t="s">
        <v>1259</v>
      </c>
      <c r="BU138" s="3" t="s">
        <v>1259</v>
      </c>
      <c r="BV138" s="3" t="s">
        <v>1259</v>
      </c>
      <c r="BW138" s="3" t="s">
        <v>1259</v>
      </c>
      <c r="BX138" s="3" t="s">
        <v>1259</v>
      </c>
      <c r="BY138" s="3" t="s">
        <v>1259</v>
      </c>
      <c r="BZ138" s="3" t="s">
        <v>1259</v>
      </c>
      <c r="CA138" s="3" t="s">
        <v>1259</v>
      </c>
      <c r="CB138" s="3" t="s">
        <v>1259</v>
      </c>
      <c r="CC138" s="3" t="s">
        <v>1259</v>
      </c>
      <c r="CD138" s="3" t="s">
        <v>1259</v>
      </c>
      <c r="CE138" s="3" t="s">
        <v>1259</v>
      </c>
      <c r="CF138" s="3" t="s">
        <v>1259</v>
      </c>
      <c r="CG138" s="3" t="s">
        <v>1259</v>
      </c>
      <c r="CH138" s="3" t="s">
        <v>1259</v>
      </c>
      <c r="CI138" s="3" t="s">
        <v>1259</v>
      </c>
      <c r="CJ138" s="3" t="s">
        <v>1259</v>
      </c>
      <c r="CK138" s="147">
        <v>4.4000000000000004</v>
      </c>
      <c r="CL138" s="3" t="s">
        <v>1259</v>
      </c>
      <c r="CM138" s="3" t="s">
        <v>1259</v>
      </c>
      <c r="CN138" s="3" t="s">
        <v>1259</v>
      </c>
      <c r="CO138" s="3" t="s">
        <v>1259</v>
      </c>
      <c r="CP138" s="3" t="s">
        <v>1259</v>
      </c>
      <c r="CQ138" s="3" t="s">
        <v>1259</v>
      </c>
      <c r="CR138" s="3" t="s">
        <v>1259</v>
      </c>
      <c r="CS138" s="3" t="s">
        <v>1259</v>
      </c>
      <c r="CT138" s="3" t="s">
        <v>1259</v>
      </c>
      <c r="CU138" s="3" t="s">
        <v>1259</v>
      </c>
      <c r="CV138" s="3" t="s">
        <v>1259</v>
      </c>
      <c r="CW138" s="3" t="s">
        <v>1259</v>
      </c>
      <c r="CX138" s="3" t="s">
        <v>1259</v>
      </c>
      <c r="CY138" s="3" t="s">
        <v>1259</v>
      </c>
      <c r="CZ138" s="3" t="s">
        <v>1259</v>
      </c>
      <c r="DA138" s="3" t="s">
        <v>1259</v>
      </c>
      <c r="DB138" s="164">
        <v>259.60000000000002</v>
      </c>
      <c r="DC138" s="3" t="s">
        <v>1259</v>
      </c>
      <c r="DD138" s="3" t="s">
        <v>1259</v>
      </c>
      <c r="DE138" s="3" t="s">
        <v>1259</v>
      </c>
      <c r="DF138" s="3" t="s">
        <v>1259</v>
      </c>
      <c r="DG138" s="3" t="s">
        <v>1259</v>
      </c>
      <c r="DH138" s="3" t="s">
        <v>1259</v>
      </c>
      <c r="DI138" s="3" t="s">
        <v>1259</v>
      </c>
      <c r="DJ138" s="3" t="s">
        <v>1259</v>
      </c>
      <c r="DK138" s="3" t="s">
        <v>1259</v>
      </c>
      <c r="DL138" s="3" t="s">
        <v>1259</v>
      </c>
      <c r="DM138" s="3" t="s">
        <v>1259</v>
      </c>
      <c r="DN138" s="3" t="s">
        <v>1259</v>
      </c>
      <c r="DO138" s="3" t="s">
        <v>1259</v>
      </c>
      <c r="DP138" s="3" t="s">
        <v>1259</v>
      </c>
      <c r="DQ138" s="3" t="s">
        <v>1259</v>
      </c>
      <c r="DR138" s="3" t="s">
        <v>1259</v>
      </c>
      <c r="DS138" s="3" t="s">
        <v>1259</v>
      </c>
      <c r="DT138" s="3" t="s">
        <v>1259</v>
      </c>
      <c r="DU138" s="183">
        <v>33</v>
      </c>
      <c r="DV138" s="3" t="s">
        <v>1259</v>
      </c>
      <c r="DW138" s="3" t="s">
        <v>1259</v>
      </c>
      <c r="DX138" s="3" t="s">
        <v>1259</v>
      </c>
      <c r="DY138" s="3" t="s">
        <v>1259</v>
      </c>
      <c r="DZ138" s="3" t="s">
        <v>1259</v>
      </c>
      <c r="EA138" s="3" t="s">
        <v>1259</v>
      </c>
      <c r="EB138" s="3" t="s">
        <v>1259</v>
      </c>
      <c r="EC138" s="3" t="s">
        <v>1259</v>
      </c>
      <c r="ED138" s="3" t="s">
        <v>1259</v>
      </c>
      <c r="EE138" s="3" t="s">
        <v>1259</v>
      </c>
      <c r="EF138" s="3" t="s">
        <v>1259</v>
      </c>
      <c r="EG138" s="3" t="s">
        <v>1259</v>
      </c>
      <c r="EH138" s="3" t="s">
        <v>1259</v>
      </c>
      <c r="EI138" s="3" t="s">
        <v>1259</v>
      </c>
      <c r="EJ138" s="3" t="s">
        <v>1259</v>
      </c>
      <c r="EK138" s="3" t="s">
        <v>1259</v>
      </c>
      <c r="EL138" s="3" t="s">
        <v>1259</v>
      </c>
      <c r="EM138" s="3" t="s">
        <v>1259</v>
      </c>
      <c r="EN138" s="202">
        <v>172.9</v>
      </c>
      <c r="EO138" s="203">
        <v>312.8</v>
      </c>
      <c r="EP138" s="204">
        <v>149.19999999999999</v>
      </c>
      <c r="EQ138" s="205">
        <v>352.6</v>
      </c>
      <c r="ER138" s="206">
        <v>98.6</v>
      </c>
      <c r="ES138" s="207">
        <v>143.5</v>
      </c>
      <c r="ET138" s="3" t="s">
        <v>1259</v>
      </c>
      <c r="EU138" s="3" t="s">
        <v>1259</v>
      </c>
      <c r="EV138" s="3" t="s">
        <v>1259</v>
      </c>
      <c r="EW138" s="3" t="s">
        <v>1259</v>
      </c>
      <c r="EX138" s="3" t="s">
        <v>1259</v>
      </c>
      <c r="EY138" s="3" t="s">
        <v>1259</v>
      </c>
      <c r="EZ138" s="3" t="s">
        <v>1259</v>
      </c>
      <c r="FA138" s="3" t="s">
        <v>1259</v>
      </c>
      <c r="FB138" s="3" t="s">
        <v>1259</v>
      </c>
      <c r="FC138" s="3" t="s">
        <v>1259</v>
      </c>
      <c r="FD138" s="3" t="s">
        <v>1259</v>
      </c>
      <c r="FE138" s="3" t="s">
        <v>1259</v>
      </c>
      <c r="FF138" s="3" t="s">
        <v>1259</v>
      </c>
      <c r="FG138" s="3" t="s">
        <v>1259</v>
      </c>
      <c r="FH138" s="3" t="s">
        <v>1259</v>
      </c>
      <c r="FI138" s="3" t="s">
        <v>1259</v>
      </c>
      <c r="FJ138" s="3" t="s">
        <v>1259</v>
      </c>
      <c r="FK138" s="3" t="s">
        <v>1259</v>
      </c>
      <c r="FL138" s="3" t="s">
        <v>1259</v>
      </c>
      <c r="FM138" s="3" t="s">
        <v>1259</v>
      </c>
      <c r="FN138" s="3" t="s">
        <v>1259</v>
      </c>
      <c r="FO138" s="3" t="s">
        <v>1259</v>
      </c>
      <c r="FP138" s="3" t="s">
        <v>1259</v>
      </c>
      <c r="FQ138" s="3" t="s">
        <v>1259</v>
      </c>
      <c r="FR138" s="3" t="s">
        <v>1259</v>
      </c>
      <c r="FS138" s="3" t="s">
        <v>1259</v>
      </c>
      <c r="FT138" s="3" t="s">
        <v>1259</v>
      </c>
      <c r="FU138" s="3" t="s">
        <v>1259</v>
      </c>
      <c r="FV138" s="3" t="s">
        <v>1259</v>
      </c>
      <c r="FW138" s="3" t="s">
        <v>1259</v>
      </c>
      <c r="FX138" s="238">
        <v>413.4</v>
      </c>
      <c r="FY138" s="3" t="s">
        <v>1259</v>
      </c>
      <c r="FZ138" s="3" t="s">
        <v>1259</v>
      </c>
      <c r="GA138" s="3" t="s">
        <v>1259</v>
      </c>
      <c r="GB138" s="3" t="s">
        <v>1259</v>
      </c>
      <c r="GC138" s="3" t="s">
        <v>1259</v>
      </c>
      <c r="GD138" s="3" t="s">
        <v>1259</v>
      </c>
      <c r="GE138" s="3" t="s">
        <v>1259</v>
      </c>
      <c r="GF138" s="3" t="s">
        <v>1259</v>
      </c>
      <c r="GG138" s="3" t="s">
        <v>1259</v>
      </c>
      <c r="GH138" s="3" t="s">
        <v>1259</v>
      </c>
      <c r="GI138" s="3" t="s">
        <v>1259</v>
      </c>
      <c r="GJ138" s="3" t="s">
        <v>1259</v>
      </c>
      <c r="GK138" s="3" t="s">
        <v>1259</v>
      </c>
      <c r="GL138" s="3" t="s">
        <v>1259</v>
      </c>
      <c r="GM138" s="3" t="s">
        <v>1259</v>
      </c>
      <c r="GN138" s="3" t="s">
        <v>1259</v>
      </c>
      <c r="GO138" s="3" t="s">
        <v>1259</v>
      </c>
      <c r="GP138" s="3" t="s">
        <v>1259</v>
      </c>
      <c r="GQ138" s="3" t="s">
        <v>1259</v>
      </c>
      <c r="GR138" s="3" t="s">
        <v>1259</v>
      </c>
      <c r="GS138" s="3" t="s">
        <v>1259</v>
      </c>
      <c r="GT138" s="3" t="s">
        <v>1259</v>
      </c>
      <c r="GU138" s="3" t="s">
        <v>1259</v>
      </c>
      <c r="GV138" s="3" t="s">
        <v>1259</v>
      </c>
      <c r="GW138" s="263">
        <v>158</v>
      </c>
      <c r="GX138" s="3" t="s">
        <v>1259</v>
      </c>
      <c r="GY138" s="3" t="s">
        <v>1259</v>
      </c>
      <c r="GZ138" s="3" t="s">
        <v>1259</v>
      </c>
      <c r="HA138" s="3" t="s">
        <v>1259</v>
      </c>
      <c r="HB138" s="3" t="s">
        <v>1259</v>
      </c>
      <c r="HC138" s="3" t="s">
        <v>1259</v>
      </c>
      <c r="HD138" s="3" t="s">
        <v>1259</v>
      </c>
      <c r="HE138" s="3" t="s">
        <v>1259</v>
      </c>
      <c r="HF138" s="3" t="s">
        <v>1259</v>
      </c>
      <c r="HG138" s="3" t="s">
        <v>1259</v>
      </c>
      <c r="HH138" s="3" t="s">
        <v>1259</v>
      </c>
      <c r="HI138" s="3" t="s">
        <v>1259</v>
      </c>
      <c r="HJ138" s="3" t="s">
        <v>1259</v>
      </c>
      <c r="HK138" s="3" t="s">
        <v>1259</v>
      </c>
      <c r="HL138" s="3" t="s">
        <v>1259</v>
      </c>
      <c r="HM138" s="3" t="s">
        <v>1259</v>
      </c>
      <c r="HN138" s="3" t="s">
        <v>1259</v>
      </c>
      <c r="HO138" s="281">
        <v>68.98</v>
      </c>
      <c r="HP138" s="282">
        <v>153.19999999999999</v>
      </c>
      <c r="HQ138" s="283">
        <v>53.2</v>
      </c>
      <c r="HR138" s="284">
        <v>37.792000000000002</v>
      </c>
      <c r="HS138" s="3" t="s">
        <v>1259</v>
      </c>
    </row>
    <row r="139" spans="1:227" x14ac:dyDescent="0.25">
      <c r="A139" s="4">
        <v>32508</v>
      </c>
      <c r="B139" s="3" t="s">
        <v>1259</v>
      </c>
      <c r="C139" s="3" t="s">
        <v>1259</v>
      </c>
      <c r="D139" s="3" t="s">
        <v>1259</v>
      </c>
      <c r="E139" s="3" t="s">
        <v>1259</v>
      </c>
      <c r="F139" s="3" t="s">
        <v>1259</v>
      </c>
      <c r="G139" s="3" t="s">
        <v>1259</v>
      </c>
      <c r="H139" s="3" t="s">
        <v>1259</v>
      </c>
      <c r="I139" s="67">
        <v>53.9</v>
      </c>
      <c r="J139" s="68">
        <v>60.3</v>
      </c>
      <c r="K139" s="69">
        <v>53.4</v>
      </c>
      <c r="L139" s="70">
        <v>50.1</v>
      </c>
      <c r="M139" s="71">
        <v>72.8</v>
      </c>
      <c r="N139" s="72">
        <v>48.7</v>
      </c>
      <c r="O139" s="3" t="s">
        <v>1259</v>
      </c>
      <c r="P139" s="74">
        <v>31.5</v>
      </c>
      <c r="Q139" s="3" t="s">
        <v>1259</v>
      </c>
      <c r="R139" s="3" t="s">
        <v>1259</v>
      </c>
      <c r="S139" s="77">
        <v>26</v>
      </c>
      <c r="T139" s="3" t="s">
        <v>1259</v>
      </c>
      <c r="U139" s="3" t="s">
        <v>1259</v>
      </c>
      <c r="V139" s="80">
        <v>34.47</v>
      </c>
      <c r="W139" s="3" t="s">
        <v>1259</v>
      </c>
      <c r="X139" s="3" t="s">
        <v>1259</v>
      </c>
      <c r="Y139" s="83">
        <v>33.799999999999997</v>
      </c>
      <c r="Z139" s="84">
        <v>44.49</v>
      </c>
      <c r="AA139" s="85">
        <v>30.58</v>
      </c>
      <c r="AB139" s="86">
        <v>36.81</v>
      </c>
      <c r="AC139" s="87">
        <v>26</v>
      </c>
      <c r="AD139" s="3" t="s">
        <v>1259</v>
      </c>
      <c r="AE139" s="89">
        <v>350.97</v>
      </c>
      <c r="AF139" s="90">
        <v>293.83</v>
      </c>
      <c r="AG139" s="91">
        <v>248.59</v>
      </c>
      <c r="AH139" s="92">
        <v>216.48</v>
      </c>
      <c r="AI139" s="93">
        <v>324.39999999999998</v>
      </c>
      <c r="AJ139" s="3" t="s">
        <v>1259</v>
      </c>
      <c r="AK139" s="3" t="s">
        <v>1259</v>
      </c>
      <c r="AL139" s="3" t="s">
        <v>1259</v>
      </c>
      <c r="AM139" s="3" t="s">
        <v>1259</v>
      </c>
      <c r="AN139" s="3" t="s">
        <v>1259</v>
      </c>
      <c r="AO139" s="99">
        <v>63.48</v>
      </c>
      <c r="AP139" s="3" t="s">
        <v>1259</v>
      </c>
      <c r="AQ139" s="3" t="s">
        <v>1259</v>
      </c>
      <c r="AR139" s="3" t="s">
        <v>1259</v>
      </c>
      <c r="AS139" s="3" t="s">
        <v>1259</v>
      </c>
      <c r="AT139" s="3" t="s">
        <v>1259</v>
      </c>
      <c r="AU139" s="3" t="s">
        <v>1259</v>
      </c>
      <c r="AV139" s="3" t="s">
        <v>1259</v>
      </c>
      <c r="AW139" s="3" t="s">
        <v>1259</v>
      </c>
      <c r="AX139" s="3" t="s">
        <v>1259</v>
      </c>
      <c r="AY139" s="3" t="s">
        <v>1259</v>
      </c>
      <c r="AZ139" s="3" t="s">
        <v>1259</v>
      </c>
      <c r="BA139" s="3" t="s">
        <v>1259</v>
      </c>
      <c r="BB139" s="3" t="s">
        <v>1259</v>
      </c>
      <c r="BC139" s="3" t="s">
        <v>1259</v>
      </c>
      <c r="BD139" s="3" t="s">
        <v>1259</v>
      </c>
      <c r="BE139" s="3" t="s">
        <v>1259</v>
      </c>
      <c r="BF139" s="3" t="s">
        <v>1259</v>
      </c>
      <c r="BG139" s="3" t="s">
        <v>1259</v>
      </c>
      <c r="BH139" s="3" t="s">
        <v>1259</v>
      </c>
      <c r="BI139" s="119">
        <v>162.1</v>
      </c>
      <c r="BJ139" s="3" t="s">
        <v>1259</v>
      </c>
      <c r="BK139" s="3" t="s">
        <v>1259</v>
      </c>
      <c r="BL139" s="3" t="s">
        <v>1259</v>
      </c>
      <c r="BM139" s="3" t="s">
        <v>1259</v>
      </c>
      <c r="BN139" s="3" t="s">
        <v>1259</v>
      </c>
      <c r="BO139" s="3" t="s">
        <v>1259</v>
      </c>
      <c r="BP139" s="3" t="s">
        <v>1259</v>
      </c>
      <c r="BQ139" s="3" t="s">
        <v>1259</v>
      </c>
      <c r="BR139" s="3" t="s">
        <v>1259</v>
      </c>
      <c r="BS139" s="3" t="s">
        <v>1259</v>
      </c>
      <c r="BT139" s="3" t="s">
        <v>1259</v>
      </c>
      <c r="BU139" s="3" t="s">
        <v>1259</v>
      </c>
      <c r="BV139" s="3" t="s">
        <v>1259</v>
      </c>
      <c r="BW139" s="3" t="s">
        <v>1259</v>
      </c>
      <c r="BX139" s="3" t="s">
        <v>1259</v>
      </c>
      <c r="BY139" s="3" t="s">
        <v>1259</v>
      </c>
      <c r="BZ139" s="3" t="s">
        <v>1259</v>
      </c>
      <c r="CA139" s="3" t="s">
        <v>1259</v>
      </c>
      <c r="CB139" s="3" t="s">
        <v>1259</v>
      </c>
      <c r="CC139" s="3" t="s">
        <v>1259</v>
      </c>
      <c r="CD139" s="3" t="s">
        <v>1259</v>
      </c>
      <c r="CE139" s="3" t="s">
        <v>1259</v>
      </c>
      <c r="CF139" s="3" t="s">
        <v>1259</v>
      </c>
      <c r="CG139" s="3" t="s">
        <v>1259</v>
      </c>
      <c r="CH139" s="3" t="s">
        <v>1259</v>
      </c>
      <c r="CI139" s="3" t="s">
        <v>1259</v>
      </c>
      <c r="CJ139" s="3" t="s">
        <v>1259</v>
      </c>
      <c r="CK139" s="147">
        <v>7.5</v>
      </c>
      <c r="CL139" s="3" t="s">
        <v>1259</v>
      </c>
      <c r="CM139" s="3" t="s">
        <v>1259</v>
      </c>
      <c r="CN139" s="3" t="s">
        <v>1259</v>
      </c>
      <c r="CO139" s="3" t="s">
        <v>1259</v>
      </c>
      <c r="CP139" s="3" t="s">
        <v>1259</v>
      </c>
      <c r="CQ139" s="3" t="s">
        <v>1259</v>
      </c>
      <c r="CR139" s="3" t="s">
        <v>1259</v>
      </c>
      <c r="CS139" s="3" t="s">
        <v>1259</v>
      </c>
      <c r="CT139" s="3" t="s">
        <v>1259</v>
      </c>
      <c r="CU139" s="3" t="s">
        <v>1259</v>
      </c>
      <c r="CV139" s="3" t="s">
        <v>1259</v>
      </c>
      <c r="CW139" s="3" t="s">
        <v>1259</v>
      </c>
      <c r="CX139" s="3" t="s">
        <v>1259</v>
      </c>
      <c r="CY139" s="3" t="s">
        <v>1259</v>
      </c>
      <c r="CZ139" s="3" t="s">
        <v>1259</v>
      </c>
      <c r="DA139" s="3" t="s">
        <v>1259</v>
      </c>
      <c r="DB139" s="164">
        <v>263.8</v>
      </c>
      <c r="DC139" s="3" t="s">
        <v>1259</v>
      </c>
      <c r="DD139" s="3" t="s">
        <v>1259</v>
      </c>
      <c r="DE139" s="3" t="s">
        <v>1259</v>
      </c>
      <c r="DF139" s="3" t="s">
        <v>1259</v>
      </c>
      <c r="DG139" s="3" t="s">
        <v>1259</v>
      </c>
      <c r="DH139" s="3" t="s">
        <v>1259</v>
      </c>
      <c r="DI139" s="3" t="s">
        <v>1259</v>
      </c>
      <c r="DJ139" s="3" t="s">
        <v>1259</v>
      </c>
      <c r="DK139" s="3" t="s">
        <v>1259</v>
      </c>
      <c r="DL139" s="3" t="s">
        <v>1259</v>
      </c>
      <c r="DM139" s="3" t="s">
        <v>1259</v>
      </c>
      <c r="DN139" s="3" t="s">
        <v>1259</v>
      </c>
      <c r="DO139" s="3" t="s">
        <v>1259</v>
      </c>
      <c r="DP139" s="3" t="s">
        <v>1259</v>
      </c>
      <c r="DQ139" s="3" t="s">
        <v>1259</v>
      </c>
      <c r="DR139" s="3" t="s">
        <v>1259</v>
      </c>
      <c r="DS139" s="3" t="s">
        <v>1259</v>
      </c>
      <c r="DT139" s="3" t="s">
        <v>1259</v>
      </c>
      <c r="DU139" s="183">
        <v>35.299999999999997</v>
      </c>
      <c r="DV139" s="3" t="s">
        <v>1259</v>
      </c>
      <c r="DW139" s="3" t="s">
        <v>1259</v>
      </c>
      <c r="DX139" s="3" t="s">
        <v>1259</v>
      </c>
      <c r="DY139" s="3" t="s">
        <v>1259</v>
      </c>
      <c r="DZ139" s="3" t="s">
        <v>1259</v>
      </c>
      <c r="EA139" s="3" t="s">
        <v>1259</v>
      </c>
      <c r="EB139" s="3" t="s">
        <v>1259</v>
      </c>
      <c r="EC139" s="3" t="s">
        <v>1259</v>
      </c>
      <c r="ED139" s="3" t="s">
        <v>1259</v>
      </c>
      <c r="EE139" s="3" t="s">
        <v>1259</v>
      </c>
      <c r="EF139" s="3" t="s">
        <v>1259</v>
      </c>
      <c r="EG139" s="3" t="s">
        <v>1259</v>
      </c>
      <c r="EH139" s="3" t="s">
        <v>1259</v>
      </c>
      <c r="EI139" s="3" t="s">
        <v>1259</v>
      </c>
      <c r="EJ139" s="3" t="s">
        <v>1259</v>
      </c>
      <c r="EK139" s="3" t="s">
        <v>1259</v>
      </c>
      <c r="EL139" s="3" t="s">
        <v>1259</v>
      </c>
      <c r="EM139" s="3" t="s">
        <v>1259</v>
      </c>
      <c r="EN139" s="3" t="s">
        <v>1259</v>
      </c>
      <c r="EO139" s="3" t="s">
        <v>1259</v>
      </c>
      <c r="EP139" s="3" t="s">
        <v>1259</v>
      </c>
      <c r="EQ139" s="3" t="s">
        <v>1259</v>
      </c>
      <c r="ER139" s="3" t="s">
        <v>1259</v>
      </c>
      <c r="ES139" s="3" t="s">
        <v>1259</v>
      </c>
      <c r="ET139" s="3" t="s">
        <v>1259</v>
      </c>
      <c r="EU139" s="3" t="s">
        <v>1259</v>
      </c>
      <c r="EV139" s="3" t="s">
        <v>1259</v>
      </c>
      <c r="EW139" s="3" t="s">
        <v>1259</v>
      </c>
      <c r="EX139" s="3" t="s">
        <v>1259</v>
      </c>
      <c r="EY139" s="3" t="s">
        <v>1259</v>
      </c>
      <c r="EZ139" s="3" t="s">
        <v>1259</v>
      </c>
      <c r="FA139" s="3" t="s">
        <v>1259</v>
      </c>
      <c r="FB139" s="3" t="s">
        <v>1259</v>
      </c>
      <c r="FC139" s="3" t="s">
        <v>1259</v>
      </c>
      <c r="FD139" s="3" t="s">
        <v>1259</v>
      </c>
      <c r="FE139" s="3" t="s">
        <v>1259</v>
      </c>
      <c r="FF139" s="3" t="s">
        <v>1259</v>
      </c>
      <c r="FG139" s="3" t="s">
        <v>1259</v>
      </c>
      <c r="FH139" s="3" t="s">
        <v>1259</v>
      </c>
      <c r="FI139" s="3" t="s">
        <v>1259</v>
      </c>
      <c r="FJ139" s="3" t="s">
        <v>1259</v>
      </c>
      <c r="FK139" s="3" t="s">
        <v>1259</v>
      </c>
      <c r="FL139" s="3" t="s">
        <v>1259</v>
      </c>
      <c r="FM139" s="3" t="s">
        <v>1259</v>
      </c>
      <c r="FN139" s="3" t="s">
        <v>1259</v>
      </c>
      <c r="FO139" s="3" t="s">
        <v>1259</v>
      </c>
      <c r="FP139" s="3" t="s">
        <v>1259</v>
      </c>
      <c r="FQ139" s="3" t="s">
        <v>1259</v>
      </c>
      <c r="FR139" s="3" t="s">
        <v>1259</v>
      </c>
      <c r="FS139" s="3" t="s">
        <v>1259</v>
      </c>
      <c r="FT139" s="3" t="s">
        <v>1259</v>
      </c>
      <c r="FU139" s="3" t="s">
        <v>1259</v>
      </c>
      <c r="FV139" s="3" t="s">
        <v>1259</v>
      </c>
      <c r="FW139" s="3" t="s">
        <v>1259</v>
      </c>
      <c r="FX139" s="238">
        <v>415.9</v>
      </c>
      <c r="FY139" s="3" t="s">
        <v>1259</v>
      </c>
      <c r="FZ139" s="3" t="s">
        <v>1259</v>
      </c>
      <c r="GA139" s="3" t="s">
        <v>1259</v>
      </c>
      <c r="GB139" s="3" t="s">
        <v>1259</v>
      </c>
      <c r="GC139" s="3" t="s">
        <v>1259</v>
      </c>
      <c r="GD139" s="3" t="s">
        <v>1259</v>
      </c>
      <c r="GE139" s="3" t="s">
        <v>1259</v>
      </c>
      <c r="GF139" s="3" t="s">
        <v>1259</v>
      </c>
      <c r="GG139" s="3" t="s">
        <v>1259</v>
      </c>
      <c r="GH139" s="3" t="s">
        <v>1259</v>
      </c>
      <c r="GI139" s="3" t="s">
        <v>1259</v>
      </c>
      <c r="GJ139" s="3" t="s">
        <v>1259</v>
      </c>
      <c r="GK139" s="3" t="s">
        <v>1259</v>
      </c>
      <c r="GL139" s="3" t="s">
        <v>1259</v>
      </c>
      <c r="GM139" s="3" t="s">
        <v>1259</v>
      </c>
      <c r="GN139" s="3" t="s">
        <v>1259</v>
      </c>
      <c r="GO139" s="3" t="s">
        <v>1259</v>
      </c>
      <c r="GP139" s="3" t="s">
        <v>1259</v>
      </c>
      <c r="GQ139" s="3" t="s">
        <v>1259</v>
      </c>
      <c r="GR139" s="3" t="s">
        <v>1259</v>
      </c>
      <c r="GS139" s="3" t="s">
        <v>1259</v>
      </c>
      <c r="GT139" s="3" t="s">
        <v>1259</v>
      </c>
      <c r="GU139" s="3" t="s">
        <v>1259</v>
      </c>
      <c r="GV139" s="3" t="s">
        <v>1259</v>
      </c>
      <c r="GW139" s="263">
        <v>162</v>
      </c>
      <c r="GX139" s="3" t="s">
        <v>1259</v>
      </c>
      <c r="GY139" s="3" t="s">
        <v>1259</v>
      </c>
      <c r="GZ139" s="3" t="s">
        <v>1259</v>
      </c>
      <c r="HA139" s="3" t="s">
        <v>1259</v>
      </c>
      <c r="HB139" s="3" t="s">
        <v>1259</v>
      </c>
      <c r="HC139" s="3" t="s">
        <v>1259</v>
      </c>
      <c r="HD139" s="3" t="s">
        <v>1259</v>
      </c>
      <c r="HE139" s="3" t="s">
        <v>1259</v>
      </c>
      <c r="HF139" s="3" t="s">
        <v>1259</v>
      </c>
      <c r="HG139" s="3" t="s">
        <v>1259</v>
      </c>
      <c r="HH139" s="3" t="s">
        <v>1259</v>
      </c>
      <c r="HI139" s="3" t="s">
        <v>1259</v>
      </c>
      <c r="HJ139" s="3" t="s">
        <v>1259</v>
      </c>
      <c r="HK139" s="3" t="s">
        <v>1259</v>
      </c>
      <c r="HL139" s="3" t="s">
        <v>1259</v>
      </c>
      <c r="HM139" s="3" t="s">
        <v>1259</v>
      </c>
      <c r="HN139" s="3" t="s">
        <v>1259</v>
      </c>
      <c r="HO139" s="281">
        <v>70.61</v>
      </c>
      <c r="HP139" s="282">
        <v>154.69999999999999</v>
      </c>
      <c r="HQ139" s="283">
        <v>53.1</v>
      </c>
      <c r="HR139" s="284">
        <v>38.898299999999999</v>
      </c>
      <c r="HS139" s="3" t="s">
        <v>1259</v>
      </c>
    </row>
    <row r="140" spans="1:227" x14ac:dyDescent="0.25">
      <c r="A140" s="4">
        <v>32598</v>
      </c>
      <c r="B140" s="3" t="s">
        <v>1259</v>
      </c>
      <c r="C140" s="3" t="s">
        <v>1259</v>
      </c>
      <c r="D140" s="3" t="s">
        <v>1259</v>
      </c>
      <c r="E140" s="3" t="s">
        <v>1259</v>
      </c>
      <c r="F140" s="3" t="s">
        <v>1259</v>
      </c>
      <c r="G140" s="3" t="s">
        <v>1259</v>
      </c>
      <c r="H140" s="3" t="s">
        <v>1259</v>
      </c>
      <c r="I140" s="67">
        <v>55.4</v>
      </c>
      <c r="J140" s="68">
        <v>57.9</v>
      </c>
      <c r="K140" s="69">
        <v>55.2</v>
      </c>
      <c r="L140" s="70">
        <v>54.9</v>
      </c>
      <c r="M140" s="71">
        <v>56.8</v>
      </c>
      <c r="N140" s="72">
        <v>46.2</v>
      </c>
      <c r="O140" s="3" t="s">
        <v>1259</v>
      </c>
      <c r="P140" s="74">
        <v>34.299999999999997</v>
      </c>
      <c r="Q140" s="3" t="s">
        <v>1259</v>
      </c>
      <c r="R140" s="3" t="s">
        <v>1259</v>
      </c>
      <c r="S140" s="77">
        <v>28.1</v>
      </c>
      <c r="T140" s="3" t="s">
        <v>1259</v>
      </c>
      <c r="U140" s="3" t="s">
        <v>1259</v>
      </c>
      <c r="V140" s="80">
        <v>35.69</v>
      </c>
      <c r="W140" s="3" t="s">
        <v>1259</v>
      </c>
      <c r="X140" s="3" t="s">
        <v>1259</v>
      </c>
      <c r="Y140" s="83">
        <v>35.14</v>
      </c>
      <c r="Z140" s="84">
        <v>47.7</v>
      </c>
      <c r="AA140" s="85">
        <v>31.58</v>
      </c>
      <c r="AB140" s="86">
        <v>37.65</v>
      </c>
      <c r="AC140" s="87">
        <v>29</v>
      </c>
      <c r="AD140" s="3" t="s">
        <v>1259</v>
      </c>
      <c r="AE140" s="89">
        <v>354.48</v>
      </c>
      <c r="AF140" s="90">
        <v>309.10000000000002</v>
      </c>
      <c r="AG140" s="91">
        <v>254.63</v>
      </c>
      <c r="AH140" s="92">
        <v>221.85</v>
      </c>
      <c r="AI140" s="93">
        <v>322.7</v>
      </c>
      <c r="AJ140" s="3" t="s">
        <v>1259</v>
      </c>
      <c r="AK140" s="3" t="s">
        <v>1259</v>
      </c>
      <c r="AL140" s="3" t="s">
        <v>1259</v>
      </c>
      <c r="AM140" s="3" t="s">
        <v>1259</v>
      </c>
      <c r="AN140" s="3" t="s">
        <v>1259</v>
      </c>
      <c r="AO140" s="99">
        <v>72.52</v>
      </c>
      <c r="AP140" s="3" t="s">
        <v>1259</v>
      </c>
      <c r="AQ140" s="3" t="s">
        <v>1259</v>
      </c>
      <c r="AR140" s="3" t="s">
        <v>1259</v>
      </c>
      <c r="AS140" s="3" t="s">
        <v>1259</v>
      </c>
      <c r="AT140" s="3" t="s">
        <v>1259</v>
      </c>
      <c r="AU140" s="3" t="s">
        <v>1259</v>
      </c>
      <c r="AV140" s="3" t="s">
        <v>1259</v>
      </c>
      <c r="AW140" s="3" t="s">
        <v>1259</v>
      </c>
      <c r="AX140" s="3" t="s">
        <v>1259</v>
      </c>
      <c r="AY140" s="3" t="s">
        <v>1259</v>
      </c>
      <c r="AZ140" s="3" t="s">
        <v>1259</v>
      </c>
      <c r="BA140" s="3" t="s">
        <v>1259</v>
      </c>
      <c r="BB140" s="3" t="s">
        <v>1259</v>
      </c>
      <c r="BC140" s="3" t="s">
        <v>1259</v>
      </c>
      <c r="BD140" s="3" t="s">
        <v>1259</v>
      </c>
      <c r="BE140" s="3" t="s">
        <v>1259</v>
      </c>
      <c r="BF140" s="3" t="s">
        <v>1259</v>
      </c>
      <c r="BG140" s="3" t="s">
        <v>1259</v>
      </c>
      <c r="BH140" s="3" t="s">
        <v>1259</v>
      </c>
      <c r="BI140" s="119">
        <v>160.55600000000001</v>
      </c>
      <c r="BJ140" s="3" t="s">
        <v>1259</v>
      </c>
      <c r="BK140" s="3" t="s">
        <v>1259</v>
      </c>
      <c r="BL140" s="3" t="s">
        <v>1259</v>
      </c>
      <c r="BM140" s="3" t="s">
        <v>1259</v>
      </c>
      <c r="BN140" s="3" t="s">
        <v>1259</v>
      </c>
      <c r="BO140" s="3" t="s">
        <v>1259</v>
      </c>
      <c r="BP140" s="3" t="s">
        <v>1259</v>
      </c>
      <c r="BQ140" s="3" t="s">
        <v>1259</v>
      </c>
      <c r="BR140" s="3" t="s">
        <v>1259</v>
      </c>
      <c r="BS140" s="3" t="s">
        <v>1259</v>
      </c>
      <c r="BT140" s="3" t="s">
        <v>1259</v>
      </c>
      <c r="BU140" s="3" t="s">
        <v>1259</v>
      </c>
      <c r="BV140" s="3" t="s">
        <v>1259</v>
      </c>
      <c r="BW140" s="3" t="s">
        <v>1259</v>
      </c>
      <c r="BX140" s="3" t="s">
        <v>1259</v>
      </c>
      <c r="BY140" s="3" t="s">
        <v>1259</v>
      </c>
      <c r="BZ140" s="3" t="s">
        <v>1259</v>
      </c>
      <c r="CA140" s="3" t="s">
        <v>1259</v>
      </c>
      <c r="CB140" s="3" t="s">
        <v>1259</v>
      </c>
      <c r="CC140" s="3" t="s">
        <v>1259</v>
      </c>
      <c r="CD140" s="3" t="s">
        <v>1259</v>
      </c>
      <c r="CE140" s="3" t="s">
        <v>1259</v>
      </c>
      <c r="CF140" s="3" t="s">
        <v>1259</v>
      </c>
      <c r="CG140" s="3" t="s">
        <v>1259</v>
      </c>
      <c r="CH140" s="3" t="s">
        <v>1259</v>
      </c>
      <c r="CI140" s="3" t="s">
        <v>1259</v>
      </c>
      <c r="CJ140" s="3" t="s">
        <v>1259</v>
      </c>
      <c r="CK140" s="147">
        <v>4.5999999999999996</v>
      </c>
      <c r="CL140" s="3" t="s">
        <v>1259</v>
      </c>
      <c r="CM140" s="3" t="s">
        <v>1259</v>
      </c>
      <c r="CN140" s="3" t="s">
        <v>1259</v>
      </c>
      <c r="CO140" s="3" t="s">
        <v>1259</v>
      </c>
      <c r="CP140" s="3" t="s">
        <v>1259</v>
      </c>
      <c r="CQ140" s="3" t="s">
        <v>1259</v>
      </c>
      <c r="CR140" s="3" t="s">
        <v>1259</v>
      </c>
      <c r="CS140" s="3" t="s">
        <v>1259</v>
      </c>
      <c r="CT140" s="3" t="s">
        <v>1259</v>
      </c>
      <c r="CU140" s="3" t="s">
        <v>1259</v>
      </c>
      <c r="CV140" s="3" t="s">
        <v>1259</v>
      </c>
      <c r="CW140" s="3" t="s">
        <v>1259</v>
      </c>
      <c r="CX140" s="3" t="s">
        <v>1259</v>
      </c>
      <c r="CY140" s="3" t="s">
        <v>1259</v>
      </c>
      <c r="CZ140" s="3" t="s">
        <v>1259</v>
      </c>
      <c r="DA140" s="3" t="s">
        <v>1259</v>
      </c>
      <c r="DB140" s="164">
        <v>260.8</v>
      </c>
      <c r="DC140" s="3" t="s">
        <v>1259</v>
      </c>
      <c r="DD140" s="3" t="s">
        <v>1259</v>
      </c>
      <c r="DE140" s="3" t="s">
        <v>1259</v>
      </c>
      <c r="DF140" s="3" t="s">
        <v>1259</v>
      </c>
      <c r="DG140" s="3" t="s">
        <v>1259</v>
      </c>
      <c r="DH140" s="3" t="s">
        <v>1259</v>
      </c>
      <c r="DI140" s="3" t="s">
        <v>1259</v>
      </c>
      <c r="DJ140" s="3" t="s">
        <v>1259</v>
      </c>
      <c r="DK140" s="3" t="s">
        <v>1259</v>
      </c>
      <c r="DL140" s="3" t="s">
        <v>1259</v>
      </c>
      <c r="DM140" s="3" t="s">
        <v>1259</v>
      </c>
      <c r="DN140" s="3" t="s">
        <v>1259</v>
      </c>
      <c r="DO140" s="3" t="s">
        <v>1259</v>
      </c>
      <c r="DP140" s="3" t="s">
        <v>1259</v>
      </c>
      <c r="DQ140" s="3" t="s">
        <v>1259</v>
      </c>
      <c r="DR140" s="3" t="s">
        <v>1259</v>
      </c>
      <c r="DS140" s="3" t="s">
        <v>1259</v>
      </c>
      <c r="DT140" s="3" t="s">
        <v>1259</v>
      </c>
      <c r="DU140" s="183">
        <v>39.4</v>
      </c>
      <c r="DV140" s="3" t="s">
        <v>1259</v>
      </c>
      <c r="DW140" s="3" t="s">
        <v>1259</v>
      </c>
      <c r="DX140" s="3" t="s">
        <v>1259</v>
      </c>
      <c r="DY140" s="3" t="s">
        <v>1259</v>
      </c>
      <c r="DZ140" s="3" t="s">
        <v>1259</v>
      </c>
      <c r="EA140" s="3" t="s">
        <v>1259</v>
      </c>
      <c r="EB140" s="3" t="s">
        <v>1259</v>
      </c>
      <c r="EC140" s="3" t="s">
        <v>1259</v>
      </c>
      <c r="ED140" s="3" t="s">
        <v>1259</v>
      </c>
      <c r="EE140" s="3" t="s">
        <v>1259</v>
      </c>
      <c r="EF140" s="3" t="s">
        <v>1259</v>
      </c>
      <c r="EG140" s="3" t="s">
        <v>1259</v>
      </c>
      <c r="EH140" s="3" t="s">
        <v>1259</v>
      </c>
      <c r="EI140" s="3" t="s">
        <v>1259</v>
      </c>
      <c r="EJ140" s="3" t="s">
        <v>1259</v>
      </c>
      <c r="EK140" s="3" t="s">
        <v>1259</v>
      </c>
      <c r="EL140" s="3" t="s">
        <v>1259</v>
      </c>
      <c r="EM140" s="3" t="s">
        <v>1259</v>
      </c>
      <c r="EN140" s="202">
        <v>172.2</v>
      </c>
      <c r="EO140" s="203">
        <v>316.8</v>
      </c>
      <c r="EP140" s="204">
        <v>164.4</v>
      </c>
      <c r="EQ140" s="205">
        <v>394</v>
      </c>
      <c r="ER140" s="206">
        <v>101.9</v>
      </c>
      <c r="ES140" s="207">
        <v>151.30000000000001</v>
      </c>
      <c r="ET140" s="3" t="s">
        <v>1259</v>
      </c>
      <c r="EU140" s="3" t="s">
        <v>1259</v>
      </c>
      <c r="EV140" s="3" t="s">
        <v>1259</v>
      </c>
      <c r="EW140" s="3" t="s">
        <v>1259</v>
      </c>
      <c r="EX140" s="3" t="s">
        <v>1259</v>
      </c>
      <c r="EY140" s="3" t="s">
        <v>1259</v>
      </c>
      <c r="EZ140" s="3" t="s">
        <v>1259</v>
      </c>
      <c r="FA140" s="3" t="s">
        <v>1259</v>
      </c>
      <c r="FB140" s="3" t="s">
        <v>1259</v>
      </c>
      <c r="FC140" s="3" t="s">
        <v>1259</v>
      </c>
      <c r="FD140" s="3" t="s">
        <v>1259</v>
      </c>
      <c r="FE140" s="3" t="s">
        <v>1259</v>
      </c>
      <c r="FF140" s="3" t="s">
        <v>1259</v>
      </c>
      <c r="FG140" s="3" t="s">
        <v>1259</v>
      </c>
      <c r="FH140" s="3" t="s">
        <v>1259</v>
      </c>
      <c r="FI140" s="3" t="s">
        <v>1259</v>
      </c>
      <c r="FJ140" s="3" t="s">
        <v>1259</v>
      </c>
      <c r="FK140" s="3" t="s">
        <v>1259</v>
      </c>
      <c r="FL140" s="3" t="s">
        <v>1259</v>
      </c>
      <c r="FM140" s="3" t="s">
        <v>1259</v>
      </c>
      <c r="FN140" s="3" t="s">
        <v>1259</v>
      </c>
      <c r="FO140" s="3" t="s">
        <v>1259</v>
      </c>
      <c r="FP140" s="3" t="s">
        <v>1259</v>
      </c>
      <c r="FQ140" s="3" t="s">
        <v>1259</v>
      </c>
      <c r="FR140" s="3" t="s">
        <v>1259</v>
      </c>
      <c r="FS140" s="3" t="s">
        <v>1259</v>
      </c>
      <c r="FT140" s="3" t="s">
        <v>1259</v>
      </c>
      <c r="FU140" s="3" t="s">
        <v>1259</v>
      </c>
      <c r="FV140" s="3" t="s">
        <v>1259</v>
      </c>
      <c r="FW140" s="3" t="s">
        <v>1259</v>
      </c>
      <c r="FX140" s="238">
        <v>426.5</v>
      </c>
      <c r="FY140" s="3" t="s">
        <v>1259</v>
      </c>
      <c r="FZ140" s="3" t="s">
        <v>1259</v>
      </c>
      <c r="GA140" s="3" t="s">
        <v>1259</v>
      </c>
      <c r="GB140" s="3" t="s">
        <v>1259</v>
      </c>
      <c r="GC140" s="3" t="s">
        <v>1259</v>
      </c>
      <c r="GD140" s="3" t="s">
        <v>1259</v>
      </c>
      <c r="GE140" s="3" t="s">
        <v>1259</v>
      </c>
      <c r="GF140" s="3" t="s">
        <v>1259</v>
      </c>
      <c r="GG140" s="3" t="s">
        <v>1259</v>
      </c>
      <c r="GH140" s="3" t="s">
        <v>1259</v>
      </c>
      <c r="GI140" s="3" t="s">
        <v>1259</v>
      </c>
      <c r="GJ140" s="3" t="s">
        <v>1259</v>
      </c>
      <c r="GK140" s="3" t="s">
        <v>1259</v>
      </c>
      <c r="GL140" s="3" t="s">
        <v>1259</v>
      </c>
      <c r="GM140" s="3" t="s">
        <v>1259</v>
      </c>
      <c r="GN140" s="3" t="s">
        <v>1259</v>
      </c>
      <c r="GO140" s="3" t="s">
        <v>1259</v>
      </c>
      <c r="GP140" s="3" t="s">
        <v>1259</v>
      </c>
      <c r="GQ140" s="3" t="s">
        <v>1259</v>
      </c>
      <c r="GR140" s="3" t="s">
        <v>1259</v>
      </c>
      <c r="GS140" s="3" t="s">
        <v>1259</v>
      </c>
      <c r="GT140" s="3" t="s">
        <v>1259</v>
      </c>
      <c r="GU140" s="3" t="s">
        <v>1259</v>
      </c>
      <c r="GV140" s="3" t="s">
        <v>1259</v>
      </c>
      <c r="GW140" s="263">
        <v>172</v>
      </c>
      <c r="GX140" s="3" t="s">
        <v>1259</v>
      </c>
      <c r="GY140" s="3" t="s">
        <v>1259</v>
      </c>
      <c r="GZ140" s="3" t="s">
        <v>1259</v>
      </c>
      <c r="HA140" s="3" t="s">
        <v>1259</v>
      </c>
      <c r="HB140" s="3" t="s">
        <v>1259</v>
      </c>
      <c r="HC140" s="3" t="s">
        <v>1259</v>
      </c>
      <c r="HD140" s="3" t="s">
        <v>1259</v>
      </c>
      <c r="HE140" s="3" t="s">
        <v>1259</v>
      </c>
      <c r="HF140" s="3" t="s">
        <v>1259</v>
      </c>
      <c r="HG140" s="3" t="s">
        <v>1259</v>
      </c>
      <c r="HH140" s="3" t="s">
        <v>1259</v>
      </c>
      <c r="HI140" s="3" t="s">
        <v>1259</v>
      </c>
      <c r="HJ140" s="3" t="s">
        <v>1259</v>
      </c>
      <c r="HK140" s="3" t="s">
        <v>1259</v>
      </c>
      <c r="HL140" s="3" t="s">
        <v>1259</v>
      </c>
      <c r="HM140" s="3" t="s">
        <v>1259</v>
      </c>
      <c r="HN140" s="3" t="s">
        <v>1259</v>
      </c>
      <c r="HO140" s="281">
        <v>72.319999999999993</v>
      </c>
      <c r="HP140" s="282">
        <v>156.4</v>
      </c>
      <c r="HQ140" s="283">
        <v>54.1</v>
      </c>
      <c r="HR140" s="284">
        <v>40.106999999999999</v>
      </c>
      <c r="HS140" s="3" t="s">
        <v>1259</v>
      </c>
    </row>
    <row r="141" spans="1:227" x14ac:dyDescent="0.25">
      <c r="A141" s="4">
        <v>32689</v>
      </c>
      <c r="B141" s="3" t="s">
        <v>1259</v>
      </c>
      <c r="C141" s="3" t="s">
        <v>1259</v>
      </c>
      <c r="D141" s="3" t="s">
        <v>1259</v>
      </c>
      <c r="E141" s="3" t="s">
        <v>1259</v>
      </c>
      <c r="F141" s="3" t="s">
        <v>1259</v>
      </c>
      <c r="G141" s="3" t="s">
        <v>1259</v>
      </c>
      <c r="H141" s="3" t="s">
        <v>1259</v>
      </c>
      <c r="I141" s="67">
        <v>57.9</v>
      </c>
      <c r="J141" s="68">
        <v>66.7</v>
      </c>
      <c r="K141" s="69">
        <v>57.2</v>
      </c>
      <c r="L141" s="70">
        <v>56.3</v>
      </c>
      <c r="M141" s="71">
        <v>62.4</v>
      </c>
      <c r="N141" s="72">
        <v>49</v>
      </c>
      <c r="O141" s="3" t="s">
        <v>1259</v>
      </c>
      <c r="P141" s="74">
        <v>34.4</v>
      </c>
      <c r="Q141" s="3" t="s">
        <v>1259</v>
      </c>
      <c r="R141" s="3" t="s">
        <v>1259</v>
      </c>
      <c r="S141" s="77">
        <v>28.6</v>
      </c>
      <c r="T141" s="3" t="s">
        <v>1259</v>
      </c>
      <c r="U141" s="3" t="s">
        <v>1259</v>
      </c>
      <c r="V141" s="80">
        <v>36.97</v>
      </c>
      <c r="W141" s="3" t="s">
        <v>1259</v>
      </c>
      <c r="X141" s="3" t="s">
        <v>1259</v>
      </c>
      <c r="Y141" s="83">
        <v>36.47</v>
      </c>
      <c r="Z141" s="84">
        <v>49.63</v>
      </c>
      <c r="AA141" s="85">
        <v>32.75</v>
      </c>
      <c r="AB141" s="86">
        <v>38.799999999999997</v>
      </c>
      <c r="AC141" s="87">
        <v>33</v>
      </c>
      <c r="AD141" s="3" t="s">
        <v>1259</v>
      </c>
      <c r="AE141" s="89">
        <v>364.17</v>
      </c>
      <c r="AF141" s="90">
        <v>306.75</v>
      </c>
      <c r="AG141" s="91">
        <v>257.06</v>
      </c>
      <c r="AH141" s="92">
        <v>218.71</v>
      </c>
      <c r="AI141" s="93">
        <v>344.3</v>
      </c>
      <c r="AJ141" s="3" t="s">
        <v>1259</v>
      </c>
      <c r="AK141" s="3" t="s">
        <v>1259</v>
      </c>
      <c r="AL141" s="3" t="s">
        <v>1259</v>
      </c>
      <c r="AM141" s="3" t="s">
        <v>1259</v>
      </c>
      <c r="AN141" s="3" t="s">
        <v>1259</v>
      </c>
      <c r="AO141" s="99">
        <v>77.84</v>
      </c>
      <c r="AP141" s="3" t="s">
        <v>1259</v>
      </c>
      <c r="AQ141" s="3" t="s">
        <v>1259</v>
      </c>
      <c r="AR141" s="3" t="s">
        <v>1259</v>
      </c>
      <c r="AS141" s="3" t="s">
        <v>1259</v>
      </c>
      <c r="AT141" s="3" t="s">
        <v>1259</v>
      </c>
      <c r="AU141" s="3" t="s">
        <v>1259</v>
      </c>
      <c r="AV141" s="3" t="s">
        <v>1259</v>
      </c>
      <c r="AW141" s="3" t="s">
        <v>1259</v>
      </c>
      <c r="AX141" s="3" t="s">
        <v>1259</v>
      </c>
      <c r="AY141" s="3" t="s">
        <v>1259</v>
      </c>
      <c r="AZ141" s="3" t="s">
        <v>1259</v>
      </c>
      <c r="BA141" s="3" t="s">
        <v>1259</v>
      </c>
      <c r="BB141" s="3" t="s">
        <v>1259</v>
      </c>
      <c r="BC141" s="3" t="s">
        <v>1259</v>
      </c>
      <c r="BD141" s="3" t="s">
        <v>1259</v>
      </c>
      <c r="BE141" s="3" t="s">
        <v>1259</v>
      </c>
      <c r="BF141" s="3" t="s">
        <v>1259</v>
      </c>
      <c r="BG141" s="3" t="s">
        <v>1259</v>
      </c>
      <c r="BH141" s="3" t="s">
        <v>1259</v>
      </c>
      <c r="BI141" s="119">
        <v>160.86500000000001</v>
      </c>
      <c r="BJ141" s="3" t="s">
        <v>1259</v>
      </c>
      <c r="BK141" s="3" t="s">
        <v>1259</v>
      </c>
      <c r="BL141" s="3" t="s">
        <v>1259</v>
      </c>
      <c r="BM141" s="3" t="s">
        <v>1259</v>
      </c>
      <c r="BN141" s="3" t="s">
        <v>1259</v>
      </c>
      <c r="BO141" s="3" t="s">
        <v>1259</v>
      </c>
      <c r="BP141" s="3" t="s">
        <v>1259</v>
      </c>
      <c r="BQ141" s="3" t="s">
        <v>1259</v>
      </c>
      <c r="BR141" s="3" t="s">
        <v>1259</v>
      </c>
      <c r="BS141" s="3" t="s">
        <v>1259</v>
      </c>
      <c r="BT141" s="3" t="s">
        <v>1259</v>
      </c>
      <c r="BU141" s="3" t="s">
        <v>1259</v>
      </c>
      <c r="BV141" s="3" t="s">
        <v>1259</v>
      </c>
      <c r="BW141" s="3" t="s">
        <v>1259</v>
      </c>
      <c r="BX141" s="3" t="s">
        <v>1259</v>
      </c>
      <c r="BY141" s="3" t="s">
        <v>1259</v>
      </c>
      <c r="BZ141" s="3" t="s">
        <v>1259</v>
      </c>
      <c r="CA141" s="3" t="s">
        <v>1259</v>
      </c>
      <c r="CB141" s="3" t="s">
        <v>1259</v>
      </c>
      <c r="CC141" s="3" t="s">
        <v>1259</v>
      </c>
      <c r="CD141" s="3" t="s">
        <v>1259</v>
      </c>
      <c r="CE141" s="3" t="s">
        <v>1259</v>
      </c>
      <c r="CF141" s="3" t="s">
        <v>1259</v>
      </c>
      <c r="CG141" s="3" t="s">
        <v>1259</v>
      </c>
      <c r="CH141" s="3" t="s">
        <v>1259</v>
      </c>
      <c r="CI141" s="3" t="s">
        <v>1259</v>
      </c>
      <c r="CJ141" s="3" t="s">
        <v>1259</v>
      </c>
      <c r="CK141" s="147">
        <v>4.5</v>
      </c>
      <c r="CL141" s="3" t="s">
        <v>1259</v>
      </c>
      <c r="CM141" s="3" t="s">
        <v>1259</v>
      </c>
      <c r="CN141" s="3" t="s">
        <v>1259</v>
      </c>
      <c r="CO141" s="3" t="s">
        <v>1259</v>
      </c>
      <c r="CP141" s="3" t="s">
        <v>1259</v>
      </c>
      <c r="CQ141" s="3" t="s">
        <v>1259</v>
      </c>
      <c r="CR141" s="3" t="s">
        <v>1259</v>
      </c>
      <c r="CS141" s="3" t="s">
        <v>1259</v>
      </c>
      <c r="CT141" s="3" t="s">
        <v>1259</v>
      </c>
      <c r="CU141" s="3" t="s">
        <v>1259</v>
      </c>
      <c r="CV141" s="3" t="s">
        <v>1259</v>
      </c>
      <c r="CW141" s="3" t="s">
        <v>1259</v>
      </c>
      <c r="CX141" s="3" t="s">
        <v>1259</v>
      </c>
      <c r="CY141" s="3" t="s">
        <v>1259</v>
      </c>
      <c r="CZ141" s="3" t="s">
        <v>1259</v>
      </c>
      <c r="DA141" s="3" t="s">
        <v>1259</v>
      </c>
      <c r="DB141" s="164">
        <v>258.3</v>
      </c>
      <c r="DC141" s="3" t="s">
        <v>1259</v>
      </c>
      <c r="DD141" s="3" t="s">
        <v>1259</v>
      </c>
      <c r="DE141" s="3" t="s">
        <v>1259</v>
      </c>
      <c r="DF141" s="3" t="s">
        <v>1259</v>
      </c>
      <c r="DG141" s="3" t="s">
        <v>1259</v>
      </c>
      <c r="DH141" s="3" t="s">
        <v>1259</v>
      </c>
      <c r="DI141" s="3" t="s">
        <v>1259</v>
      </c>
      <c r="DJ141" s="3" t="s">
        <v>1259</v>
      </c>
      <c r="DK141" s="3" t="s">
        <v>1259</v>
      </c>
      <c r="DL141" s="3" t="s">
        <v>1259</v>
      </c>
      <c r="DM141" s="3" t="s">
        <v>1259</v>
      </c>
      <c r="DN141" s="3" t="s">
        <v>1259</v>
      </c>
      <c r="DO141" s="3" t="s">
        <v>1259</v>
      </c>
      <c r="DP141" s="3" t="s">
        <v>1259</v>
      </c>
      <c r="DQ141" s="3" t="s">
        <v>1259</v>
      </c>
      <c r="DR141" s="3" t="s">
        <v>1259</v>
      </c>
      <c r="DS141" s="3" t="s">
        <v>1259</v>
      </c>
      <c r="DT141" s="3" t="s">
        <v>1259</v>
      </c>
      <c r="DU141" s="183">
        <v>40.799999999999997</v>
      </c>
      <c r="DV141" s="3" t="s">
        <v>1259</v>
      </c>
      <c r="DW141" s="3" t="s">
        <v>1259</v>
      </c>
      <c r="DX141" s="3" t="s">
        <v>1259</v>
      </c>
      <c r="DY141" s="3" t="s">
        <v>1259</v>
      </c>
      <c r="DZ141" s="3" t="s">
        <v>1259</v>
      </c>
      <c r="EA141" s="3" t="s">
        <v>1259</v>
      </c>
      <c r="EB141" s="3" t="s">
        <v>1259</v>
      </c>
      <c r="EC141" s="3" t="s">
        <v>1259</v>
      </c>
      <c r="ED141" s="3" t="s">
        <v>1259</v>
      </c>
      <c r="EE141" s="3" t="s">
        <v>1259</v>
      </c>
      <c r="EF141" s="3" t="s">
        <v>1259</v>
      </c>
      <c r="EG141" s="3" t="s">
        <v>1259</v>
      </c>
      <c r="EH141" s="3" t="s">
        <v>1259</v>
      </c>
      <c r="EI141" s="3" t="s">
        <v>1259</v>
      </c>
      <c r="EJ141" s="3" t="s">
        <v>1259</v>
      </c>
      <c r="EK141" s="3" t="s">
        <v>1259</v>
      </c>
      <c r="EL141" s="3" t="s">
        <v>1259</v>
      </c>
      <c r="EM141" s="3" t="s">
        <v>1259</v>
      </c>
      <c r="EN141" s="3" t="s">
        <v>1259</v>
      </c>
      <c r="EO141" s="3" t="s">
        <v>1259</v>
      </c>
      <c r="EP141" s="3" t="s">
        <v>1259</v>
      </c>
      <c r="EQ141" s="3" t="s">
        <v>1259</v>
      </c>
      <c r="ER141" s="3" t="s">
        <v>1259</v>
      </c>
      <c r="ES141" s="3" t="s">
        <v>1259</v>
      </c>
      <c r="ET141" s="3" t="s">
        <v>1259</v>
      </c>
      <c r="EU141" s="3" t="s">
        <v>1259</v>
      </c>
      <c r="EV141" s="3" t="s">
        <v>1259</v>
      </c>
      <c r="EW141" s="3" t="s">
        <v>1259</v>
      </c>
      <c r="EX141" s="3" t="s">
        <v>1259</v>
      </c>
      <c r="EY141" s="3" t="s">
        <v>1259</v>
      </c>
      <c r="EZ141" s="3" t="s">
        <v>1259</v>
      </c>
      <c r="FA141" s="3" t="s">
        <v>1259</v>
      </c>
      <c r="FB141" s="3" t="s">
        <v>1259</v>
      </c>
      <c r="FC141" s="3" t="s">
        <v>1259</v>
      </c>
      <c r="FD141" s="3" t="s">
        <v>1259</v>
      </c>
      <c r="FE141" s="3" t="s">
        <v>1259</v>
      </c>
      <c r="FF141" s="3" t="s">
        <v>1259</v>
      </c>
      <c r="FG141" s="3" t="s">
        <v>1259</v>
      </c>
      <c r="FH141" s="3" t="s">
        <v>1259</v>
      </c>
      <c r="FI141" s="3" t="s">
        <v>1259</v>
      </c>
      <c r="FJ141" s="3" t="s">
        <v>1259</v>
      </c>
      <c r="FK141" s="3" t="s">
        <v>1259</v>
      </c>
      <c r="FL141" s="3" t="s">
        <v>1259</v>
      </c>
      <c r="FM141" s="3" t="s">
        <v>1259</v>
      </c>
      <c r="FN141" s="3" t="s">
        <v>1259</v>
      </c>
      <c r="FO141" s="3" t="s">
        <v>1259</v>
      </c>
      <c r="FP141" s="3" t="s">
        <v>1259</v>
      </c>
      <c r="FQ141" s="3" t="s">
        <v>1259</v>
      </c>
      <c r="FR141" s="3" t="s">
        <v>1259</v>
      </c>
      <c r="FS141" s="3" t="s">
        <v>1259</v>
      </c>
      <c r="FT141" s="3" t="s">
        <v>1259</v>
      </c>
      <c r="FU141" s="3" t="s">
        <v>1259</v>
      </c>
      <c r="FV141" s="3" t="s">
        <v>1259</v>
      </c>
      <c r="FW141" s="3" t="s">
        <v>1259</v>
      </c>
      <c r="FX141" s="238">
        <v>430.4</v>
      </c>
      <c r="FY141" s="3" t="s">
        <v>1259</v>
      </c>
      <c r="FZ141" s="3" t="s">
        <v>1259</v>
      </c>
      <c r="GA141" s="3" t="s">
        <v>1259</v>
      </c>
      <c r="GB141" s="3" t="s">
        <v>1259</v>
      </c>
      <c r="GC141" s="3" t="s">
        <v>1259</v>
      </c>
      <c r="GD141" s="3" t="s">
        <v>1259</v>
      </c>
      <c r="GE141" s="3" t="s">
        <v>1259</v>
      </c>
      <c r="GF141" s="3" t="s">
        <v>1259</v>
      </c>
      <c r="GG141" s="3" t="s">
        <v>1259</v>
      </c>
      <c r="GH141" s="3" t="s">
        <v>1259</v>
      </c>
      <c r="GI141" s="3" t="s">
        <v>1259</v>
      </c>
      <c r="GJ141" s="3" t="s">
        <v>1259</v>
      </c>
      <c r="GK141" s="3" t="s">
        <v>1259</v>
      </c>
      <c r="GL141" s="3" t="s">
        <v>1259</v>
      </c>
      <c r="GM141" s="3" t="s">
        <v>1259</v>
      </c>
      <c r="GN141" s="3" t="s">
        <v>1259</v>
      </c>
      <c r="GO141" s="3" t="s">
        <v>1259</v>
      </c>
      <c r="GP141" s="3" t="s">
        <v>1259</v>
      </c>
      <c r="GQ141" s="3" t="s">
        <v>1259</v>
      </c>
      <c r="GR141" s="3" t="s">
        <v>1259</v>
      </c>
      <c r="GS141" s="3" t="s">
        <v>1259</v>
      </c>
      <c r="GT141" s="3" t="s">
        <v>1259</v>
      </c>
      <c r="GU141" s="3" t="s">
        <v>1259</v>
      </c>
      <c r="GV141" s="3" t="s">
        <v>1259</v>
      </c>
      <c r="GW141" s="263">
        <v>180</v>
      </c>
      <c r="GX141" s="3" t="s">
        <v>1259</v>
      </c>
      <c r="GY141" s="3" t="s">
        <v>1259</v>
      </c>
      <c r="GZ141" s="3" t="s">
        <v>1259</v>
      </c>
      <c r="HA141" s="3" t="s">
        <v>1259</v>
      </c>
      <c r="HB141" s="3" t="s">
        <v>1259</v>
      </c>
      <c r="HC141" s="3" t="s">
        <v>1259</v>
      </c>
      <c r="HD141" s="3" t="s">
        <v>1259</v>
      </c>
      <c r="HE141" s="3" t="s">
        <v>1259</v>
      </c>
      <c r="HF141" s="3" t="s">
        <v>1259</v>
      </c>
      <c r="HG141" s="3" t="s">
        <v>1259</v>
      </c>
      <c r="HH141" s="3" t="s">
        <v>1259</v>
      </c>
      <c r="HI141" s="3" t="s">
        <v>1259</v>
      </c>
      <c r="HJ141" s="3" t="s">
        <v>1259</v>
      </c>
      <c r="HK141" s="3" t="s">
        <v>1259</v>
      </c>
      <c r="HL141" s="3" t="s">
        <v>1259</v>
      </c>
      <c r="HM141" s="3" t="s">
        <v>1259</v>
      </c>
      <c r="HN141" s="3" t="s">
        <v>1259</v>
      </c>
      <c r="HO141" s="281">
        <v>73.27</v>
      </c>
      <c r="HP141" s="282">
        <v>158.6</v>
      </c>
      <c r="HQ141" s="283">
        <v>55.2</v>
      </c>
      <c r="HR141" s="284">
        <v>41.319099999999999</v>
      </c>
      <c r="HS141" s="3" t="s">
        <v>1259</v>
      </c>
    </row>
    <row r="142" spans="1:227" x14ac:dyDescent="0.25">
      <c r="A142" s="4">
        <v>32781</v>
      </c>
      <c r="B142" s="3" t="s">
        <v>1259</v>
      </c>
      <c r="C142" s="3" t="s">
        <v>1259</v>
      </c>
      <c r="D142" s="3" t="s">
        <v>1259</v>
      </c>
      <c r="E142" s="3" t="s">
        <v>1259</v>
      </c>
      <c r="F142" s="3" t="s">
        <v>1259</v>
      </c>
      <c r="G142" s="3" t="s">
        <v>1259</v>
      </c>
      <c r="H142" s="3" t="s">
        <v>1259</v>
      </c>
      <c r="I142" s="67">
        <v>64.2</v>
      </c>
      <c r="J142" s="68">
        <v>67.5</v>
      </c>
      <c r="K142" s="69">
        <v>64</v>
      </c>
      <c r="L142" s="70">
        <v>62.4</v>
      </c>
      <c r="M142" s="71">
        <v>73.5</v>
      </c>
      <c r="N142" s="72">
        <v>50.2</v>
      </c>
      <c r="O142" s="3" t="s">
        <v>1259</v>
      </c>
      <c r="P142" s="74">
        <v>34.200000000000003</v>
      </c>
      <c r="Q142" s="3" t="s">
        <v>1259</v>
      </c>
      <c r="R142" s="3" t="s">
        <v>1259</v>
      </c>
      <c r="S142" s="77">
        <v>28.6</v>
      </c>
      <c r="T142" s="3" t="s">
        <v>1259</v>
      </c>
      <c r="U142" s="3" t="s">
        <v>1259</v>
      </c>
      <c r="V142" s="80">
        <v>38.6</v>
      </c>
      <c r="W142" s="3" t="s">
        <v>1259</v>
      </c>
      <c r="X142" s="3" t="s">
        <v>1259</v>
      </c>
      <c r="Y142" s="83">
        <v>37.97</v>
      </c>
      <c r="Z142" s="84">
        <v>53.04</v>
      </c>
      <c r="AA142" s="85">
        <v>33.9</v>
      </c>
      <c r="AB142" s="86">
        <v>40.81</v>
      </c>
      <c r="AC142" s="87">
        <v>34</v>
      </c>
      <c r="AD142" s="3" t="s">
        <v>1259</v>
      </c>
      <c r="AE142" s="89">
        <v>367.22</v>
      </c>
      <c r="AF142" s="90">
        <v>313.02999999999997</v>
      </c>
      <c r="AG142" s="91">
        <v>249.48</v>
      </c>
      <c r="AH142" s="92">
        <v>228.88</v>
      </c>
      <c r="AI142" s="93">
        <v>357</v>
      </c>
      <c r="AJ142" s="3" t="s">
        <v>1259</v>
      </c>
      <c r="AK142" s="3" t="s">
        <v>1259</v>
      </c>
      <c r="AL142" s="3" t="s">
        <v>1259</v>
      </c>
      <c r="AM142" s="3" t="s">
        <v>1259</v>
      </c>
      <c r="AN142" s="3" t="s">
        <v>1259</v>
      </c>
      <c r="AO142" s="99">
        <v>80.239999999999995</v>
      </c>
      <c r="AP142" s="3" t="s">
        <v>1259</v>
      </c>
      <c r="AQ142" s="3" t="s">
        <v>1259</v>
      </c>
      <c r="AR142" s="3" t="s">
        <v>1259</v>
      </c>
      <c r="AS142" s="3" t="s">
        <v>1259</v>
      </c>
      <c r="AT142" s="3" t="s">
        <v>1259</v>
      </c>
      <c r="AU142" s="3" t="s">
        <v>1259</v>
      </c>
      <c r="AV142" s="3" t="s">
        <v>1259</v>
      </c>
      <c r="AW142" s="3" t="s">
        <v>1259</v>
      </c>
      <c r="AX142" s="3" t="s">
        <v>1259</v>
      </c>
      <c r="AY142" s="3" t="s">
        <v>1259</v>
      </c>
      <c r="AZ142" s="3" t="s">
        <v>1259</v>
      </c>
      <c r="BA142" s="3" t="s">
        <v>1259</v>
      </c>
      <c r="BB142" s="3" t="s">
        <v>1259</v>
      </c>
      <c r="BC142" s="3" t="s">
        <v>1259</v>
      </c>
      <c r="BD142" s="3" t="s">
        <v>1259</v>
      </c>
      <c r="BE142" s="3" t="s">
        <v>1259</v>
      </c>
      <c r="BF142" s="3" t="s">
        <v>1259</v>
      </c>
      <c r="BG142" s="3" t="s">
        <v>1259</v>
      </c>
      <c r="BH142" s="3" t="s">
        <v>1259</v>
      </c>
      <c r="BI142" s="119">
        <v>157.77699999999999</v>
      </c>
      <c r="BJ142" s="3" t="s">
        <v>1259</v>
      </c>
      <c r="BK142" s="3" t="s">
        <v>1259</v>
      </c>
      <c r="BL142" s="3" t="s">
        <v>1259</v>
      </c>
      <c r="BM142" s="3" t="s">
        <v>1259</v>
      </c>
      <c r="BN142" s="3" t="s">
        <v>1259</v>
      </c>
      <c r="BO142" s="3" t="s">
        <v>1259</v>
      </c>
      <c r="BP142" s="3" t="s">
        <v>1259</v>
      </c>
      <c r="BQ142" s="3" t="s">
        <v>1259</v>
      </c>
      <c r="BR142" s="3" t="s">
        <v>1259</v>
      </c>
      <c r="BS142" s="3" t="s">
        <v>1259</v>
      </c>
      <c r="BT142" s="3" t="s">
        <v>1259</v>
      </c>
      <c r="BU142" s="3" t="s">
        <v>1259</v>
      </c>
      <c r="BV142" s="3" t="s">
        <v>1259</v>
      </c>
      <c r="BW142" s="3" t="s">
        <v>1259</v>
      </c>
      <c r="BX142" s="3" t="s">
        <v>1259</v>
      </c>
      <c r="BY142" s="3" t="s">
        <v>1259</v>
      </c>
      <c r="BZ142" s="3" t="s">
        <v>1259</v>
      </c>
      <c r="CA142" s="3" t="s">
        <v>1259</v>
      </c>
      <c r="CB142" s="3" t="s">
        <v>1259</v>
      </c>
      <c r="CC142" s="3" t="s">
        <v>1259</v>
      </c>
      <c r="CD142" s="3" t="s">
        <v>1259</v>
      </c>
      <c r="CE142" s="3" t="s">
        <v>1259</v>
      </c>
      <c r="CF142" s="3" t="s">
        <v>1259</v>
      </c>
      <c r="CG142" s="3" t="s">
        <v>1259</v>
      </c>
      <c r="CH142" s="3" t="s">
        <v>1259</v>
      </c>
      <c r="CI142" s="3" t="s">
        <v>1259</v>
      </c>
      <c r="CJ142" s="3" t="s">
        <v>1259</v>
      </c>
      <c r="CK142" s="147">
        <v>4.2</v>
      </c>
      <c r="CL142" s="3" t="s">
        <v>1259</v>
      </c>
      <c r="CM142" s="3" t="s">
        <v>1259</v>
      </c>
      <c r="CN142" s="3" t="s">
        <v>1259</v>
      </c>
      <c r="CO142" s="3" t="s">
        <v>1259</v>
      </c>
      <c r="CP142" s="3" t="s">
        <v>1259</v>
      </c>
      <c r="CQ142" s="3" t="s">
        <v>1259</v>
      </c>
      <c r="CR142" s="3" t="s">
        <v>1259</v>
      </c>
      <c r="CS142" s="3" t="s">
        <v>1259</v>
      </c>
      <c r="CT142" s="3" t="s">
        <v>1259</v>
      </c>
      <c r="CU142" s="3" t="s">
        <v>1259</v>
      </c>
      <c r="CV142" s="3" t="s">
        <v>1259</v>
      </c>
      <c r="CW142" s="3" t="s">
        <v>1259</v>
      </c>
      <c r="CX142" s="3" t="s">
        <v>1259</v>
      </c>
      <c r="CY142" s="3" t="s">
        <v>1259</v>
      </c>
      <c r="CZ142" s="3" t="s">
        <v>1259</v>
      </c>
      <c r="DA142" s="3" t="s">
        <v>1259</v>
      </c>
      <c r="DB142" s="164">
        <v>250.8</v>
      </c>
      <c r="DC142" s="3" t="s">
        <v>1259</v>
      </c>
      <c r="DD142" s="3" t="s">
        <v>1259</v>
      </c>
      <c r="DE142" s="3" t="s">
        <v>1259</v>
      </c>
      <c r="DF142" s="3" t="s">
        <v>1259</v>
      </c>
      <c r="DG142" s="3" t="s">
        <v>1259</v>
      </c>
      <c r="DH142" s="3" t="s">
        <v>1259</v>
      </c>
      <c r="DI142" s="3" t="s">
        <v>1259</v>
      </c>
      <c r="DJ142" s="3" t="s">
        <v>1259</v>
      </c>
      <c r="DK142" s="3" t="s">
        <v>1259</v>
      </c>
      <c r="DL142" s="3" t="s">
        <v>1259</v>
      </c>
      <c r="DM142" s="3" t="s">
        <v>1259</v>
      </c>
      <c r="DN142" s="3" t="s">
        <v>1259</v>
      </c>
      <c r="DO142" s="3" t="s">
        <v>1259</v>
      </c>
      <c r="DP142" s="3" t="s">
        <v>1259</v>
      </c>
      <c r="DQ142" s="3" t="s">
        <v>1259</v>
      </c>
      <c r="DR142" s="3" t="s">
        <v>1259</v>
      </c>
      <c r="DS142" s="3" t="s">
        <v>1259</v>
      </c>
      <c r="DT142" s="3" t="s">
        <v>1259</v>
      </c>
      <c r="DU142" s="183">
        <v>39.200000000000003</v>
      </c>
      <c r="DV142" s="3" t="s">
        <v>1259</v>
      </c>
      <c r="DW142" s="3" t="s">
        <v>1259</v>
      </c>
      <c r="DX142" s="3" t="s">
        <v>1259</v>
      </c>
      <c r="DY142" s="3" t="s">
        <v>1259</v>
      </c>
      <c r="DZ142" s="3" t="s">
        <v>1259</v>
      </c>
      <c r="EA142" s="3" t="s">
        <v>1259</v>
      </c>
      <c r="EB142" s="3" t="s">
        <v>1259</v>
      </c>
      <c r="EC142" s="3" t="s">
        <v>1259</v>
      </c>
      <c r="ED142" s="3" t="s">
        <v>1259</v>
      </c>
      <c r="EE142" s="3" t="s">
        <v>1259</v>
      </c>
      <c r="EF142" s="3" t="s">
        <v>1259</v>
      </c>
      <c r="EG142" s="3" t="s">
        <v>1259</v>
      </c>
      <c r="EH142" s="3" t="s">
        <v>1259</v>
      </c>
      <c r="EI142" s="3" t="s">
        <v>1259</v>
      </c>
      <c r="EJ142" s="3" t="s">
        <v>1259</v>
      </c>
      <c r="EK142" s="3" t="s">
        <v>1259</v>
      </c>
      <c r="EL142" s="3" t="s">
        <v>1259</v>
      </c>
      <c r="EM142" s="3" t="s">
        <v>1259</v>
      </c>
      <c r="EN142" s="202">
        <v>176.1</v>
      </c>
      <c r="EO142" s="203">
        <v>323.8</v>
      </c>
      <c r="EP142" s="204">
        <v>186.9</v>
      </c>
      <c r="EQ142" s="205">
        <v>443.8</v>
      </c>
      <c r="ER142" s="206">
        <v>106.7</v>
      </c>
      <c r="ES142" s="207">
        <v>160.6</v>
      </c>
      <c r="ET142" s="3" t="s">
        <v>1259</v>
      </c>
      <c r="EU142" s="3" t="s">
        <v>1259</v>
      </c>
      <c r="EV142" s="3" t="s">
        <v>1259</v>
      </c>
      <c r="EW142" s="3" t="s">
        <v>1259</v>
      </c>
      <c r="EX142" s="3" t="s">
        <v>1259</v>
      </c>
      <c r="EY142" s="3" t="s">
        <v>1259</v>
      </c>
      <c r="EZ142" s="3" t="s">
        <v>1259</v>
      </c>
      <c r="FA142" s="3" t="s">
        <v>1259</v>
      </c>
      <c r="FB142" s="3" t="s">
        <v>1259</v>
      </c>
      <c r="FC142" s="3" t="s">
        <v>1259</v>
      </c>
      <c r="FD142" s="3" t="s">
        <v>1259</v>
      </c>
      <c r="FE142" s="3" t="s">
        <v>1259</v>
      </c>
      <c r="FF142" s="3" t="s">
        <v>1259</v>
      </c>
      <c r="FG142" s="3" t="s">
        <v>1259</v>
      </c>
      <c r="FH142" s="3" t="s">
        <v>1259</v>
      </c>
      <c r="FI142" s="3" t="s">
        <v>1259</v>
      </c>
      <c r="FJ142" s="3" t="s">
        <v>1259</v>
      </c>
      <c r="FK142" s="3" t="s">
        <v>1259</v>
      </c>
      <c r="FL142" s="3" t="s">
        <v>1259</v>
      </c>
      <c r="FM142" s="3" t="s">
        <v>1259</v>
      </c>
      <c r="FN142" s="3" t="s">
        <v>1259</v>
      </c>
      <c r="FO142" s="3" t="s">
        <v>1259</v>
      </c>
      <c r="FP142" s="3" t="s">
        <v>1259</v>
      </c>
      <c r="FQ142" s="3" t="s">
        <v>1259</v>
      </c>
      <c r="FR142" s="3" t="s">
        <v>1259</v>
      </c>
      <c r="FS142" s="3" t="s">
        <v>1259</v>
      </c>
      <c r="FT142" s="3" t="s">
        <v>1259</v>
      </c>
      <c r="FU142" s="3" t="s">
        <v>1259</v>
      </c>
      <c r="FV142" s="3" t="s">
        <v>1259</v>
      </c>
      <c r="FW142" s="3" t="s">
        <v>1259</v>
      </c>
      <c r="FX142" s="238">
        <v>438.6</v>
      </c>
      <c r="FY142" s="3" t="s">
        <v>1259</v>
      </c>
      <c r="FZ142" s="3" t="s">
        <v>1259</v>
      </c>
      <c r="GA142" s="3" t="s">
        <v>1259</v>
      </c>
      <c r="GB142" s="3" t="s">
        <v>1259</v>
      </c>
      <c r="GC142" s="3" t="s">
        <v>1259</v>
      </c>
      <c r="GD142" s="3" t="s">
        <v>1259</v>
      </c>
      <c r="GE142" s="3" t="s">
        <v>1259</v>
      </c>
      <c r="GF142" s="3" t="s">
        <v>1259</v>
      </c>
      <c r="GG142" s="3" t="s">
        <v>1259</v>
      </c>
      <c r="GH142" s="3" t="s">
        <v>1259</v>
      </c>
      <c r="GI142" s="3" t="s">
        <v>1259</v>
      </c>
      <c r="GJ142" s="3" t="s">
        <v>1259</v>
      </c>
      <c r="GK142" s="3" t="s">
        <v>1259</v>
      </c>
      <c r="GL142" s="3" t="s">
        <v>1259</v>
      </c>
      <c r="GM142" s="3" t="s">
        <v>1259</v>
      </c>
      <c r="GN142" s="3" t="s">
        <v>1259</v>
      </c>
      <c r="GO142" s="3" t="s">
        <v>1259</v>
      </c>
      <c r="GP142" s="3" t="s">
        <v>1259</v>
      </c>
      <c r="GQ142" s="3" t="s">
        <v>1259</v>
      </c>
      <c r="GR142" s="3" t="s">
        <v>1259</v>
      </c>
      <c r="GS142" s="3" t="s">
        <v>1259</v>
      </c>
      <c r="GT142" s="3" t="s">
        <v>1259</v>
      </c>
      <c r="GU142" s="3" t="s">
        <v>1259</v>
      </c>
      <c r="GV142" s="3" t="s">
        <v>1259</v>
      </c>
      <c r="GW142" s="263">
        <v>187</v>
      </c>
      <c r="GX142" s="3" t="s">
        <v>1259</v>
      </c>
      <c r="GY142" s="3" t="s">
        <v>1259</v>
      </c>
      <c r="GZ142" s="3" t="s">
        <v>1259</v>
      </c>
      <c r="HA142" s="3" t="s">
        <v>1259</v>
      </c>
      <c r="HB142" s="3" t="s">
        <v>1259</v>
      </c>
      <c r="HC142" s="3" t="s">
        <v>1259</v>
      </c>
      <c r="HD142" s="3" t="s">
        <v>1259</v>
      </c>
      <c r="HE142" s="3" t="s">
        <v>1259</v>
      </c>
      <c r="HF142" s="3" t="s">
        <v>1259</v>
      </c>
      <c r="HG142" s="3" t="s">
        <v>1259</v>
      </c>
      <c r="HH142" s="3" t="s">
        <v>1259</v>
      </c>
      <c r="HI142" s="3" t="s">
        <v>1259</v>
      </c>
      <c r="HJ142" s="3" t="s">
        <v>1259</v>
      </c>
      <c r="HK142" s="3" t="s">
        <v>1259</v>
      </c>
      <c r="HL142" s="3" t="s">
        <v>1259</v>
      </c>
      <c r="HM142" s="3" t="s">
        <v>1259</v>
      </c>
      <c r="HN142" s="3" t="s">
        <v>1259</v>
      </c>
      <c r="HO142" s="281">
        <v>73.94</v>
      </c>
      <c r="HP142" s="282">
        <v>162</v>
      </c>
      <c r="HQ142" s="283">
        <v>55.2</v>
      </c>
      <c r="HR142" s="284">
        <v>42.5349</v>
      </c>
      <c r="HS142" s="3" t="s">
        <v>1259</v>
      </c>
    </row>
    <row r="143" spans="1:227" x14ac:dyDescent="0.25">
      <c r="A143" s="4">
        <v>32873</v>
      </c>
      <c r="B143" s="3" t="s">
        <v>1259</v>
      </c>
      <c r="C143" s="3" t="s">
        <v>1259</v>
      </c>
      <c r="D143" s="3" t="s">
        <v>1259</v>
      </c>
      <c r="E143" s="3" t="s">
        <v>1259</v>
      </c>
      <c r="F143" s="3" t="s">
        <v>1259</v>
      </c>
      <c r="G143" s="3" t="s">
        <v>1259</v>
      </c>
      <c r="H143" s="3" t="s">
        <v>1259</v>
      </c>
      <c r="I143" s="67">
        <v>65.099999999999994</v>
      </c>
      <c r="J143" s="68">
        <v>71.900000000000006</v>
      </c>
      <c r="K143" s="69">
        <v>64.599999999999994</v>
      </c>
      <c r="L143" s="70">
        <v>62</v>
      </c>
      <c r="M143" s="71">
        <v>80.2</v>
      </c>
      <c r="N143" s="72">
        <v>54.9</v>
      </c>
      <c r="O143" s="3" t="s">
        <v>1259</v>
      </c>
      <c r="P143" s="74">
        <v>33.4</v>
      </c>
      <c r="Q143" s="3" t="s">
        <v>1259</v>
      </c>
      <c r="R143" s="3" t="s">
        <v>1259</v>
      </c>
      <c r="S143" s="77">
        <v>28.7</v>
      </c>
      <c r="T143" s="3" t="s">
        <v>1259</v>
      </c>
      <c r="U143" s="3" t="s">
        <v>1259</v>
      </c>
      <c r="V143" s="80">
        <v>40.01</v>
      </c>
      <c r="W143" s="3" t="s">
        <v>1259</v>
      </c>
      <c r="X143" s="3" t="s">
        <v>1259</v>
      </c>
      <c r="Y143" s="83">
        <v>38.89</v>
      </c>
      <c r="Z143" s="84">
        <v>56.47</v>
      </c>
      <c r="AA143" s="85">
        <v>34.340000000000003</v>
      </c>
      <c r="AB143" s="86">
        <v>43.78</v>
      </c>
      <c r="AC143" s="87">
        <v>36</v>
      </c>
      <c r="AD143" s="3" t="s">
        <v>1259</v>
      </c>
      <c r="AE143" s="89">
        <v>374.62</v>
      </c>
      <c r="AF143" s="90">
        <v>321.16000000000003</v>
      </c>
      <c r="AG143" s="91">
        <v>285.44</v>
      </c>
      <c r="AH143" s="92">
        <v>252.27</v>
      </c>
      <c r="AI143" s="93">
        <v>373.6</v>
      </c>
      <c r="AJ143" s="3" t="s">
        <v>1259</v>
      </c>
      <c r="AK143" s="3" t="s">
        <v>1259</v>
      </c>
      <c r="AL143" s="3" t="s">
        <v>1259</v>
      </c>
      <c r="AM143" s="3" t="s">
        <v>1259</v>
      </c>
      <c r="AN143" s="3" t="s">
        <v>1259</v>
      </c>
      <c r="AO143" s="99">
        <v>84.82</v>
      </c>
      <c r="AP143" s="3" t="s">
        <v>1259</v>
      </c>
      <c r="AQ143" s="3" t="s">
        <v>1259</v>
      </c>
      <c r="AR143" s="3" t="s">
        <v>1259</v>
      </c>
      <c r="AS143" s="3" t="s">
        <v>1259</v>
      </c>
      <c r="AT143" s="3" t="s">
        <v>1259</v>
      </c>
      <c r="AU143" s="3" t="s">
        <v>1259</v>
      </c>
      <c r="AV143" s="3" t="s">
        <v>1259</v>
      </c>
      <c r="AW143" s="3" t="s">
        <v>1259</v>
      </c>
      <c r="AX143" s="3" t="s">
        <v>1259</v>
      </c>
      <c r="AY143" s="3" t="s">
        <v>1259</v>
      </c>
      <c r="AZ143" s="3" t="s">
        <v>1259</v>
      </c>
      <c r="BA143" s="3" t="s">
        <v>1259</v>
      </c>
      <c r="BB143" s="3" t="s">
        <v>1259</v>
      </c>
      <c r="BC143" s="3" t="s">
        <v>1259</v>
      </c>
      <c r="BD143" s="3" t="s">
        <v>1259</v>
      </c>
      <c r="BE143" s="3" t="s">
        <v>1259</v>
      </c>
      <c r="BF143" s="3" t="s">
        <v>1259</v>
      </c>
      <c r="BG143" s="3" t="s">
        <v>1259</v>
      </c>
      <c r="BH143" s="3" t="s">
        <v>1259</v>
      </c>
      <c r="BI143" s="119">
        <v>155.46100000000001</v>
      </c>
      <c r="BJ143" s="3" t="s">
        <v>1259</v>
      </c>
      <c r="BK143" s="3" t="s">
        <v>1259</v>
      </c>
      <c r="BL143" s="3" t="s">
        <v>1259</v>
      </c>
      <c r="BM143" s="3" t="s">
        <v>1259</v>
      </c>
      <c r="BN143" s="3" t="s">
        <v>1259</v>
      </c>
      <c r="BO143" s="3" t="s">
        <v>1259</v>
      </c>
      <c r="BP143" s="3" t="s">
        <v>1259</v>
      </c>
      <c r="BQ143" s="3" t="s">
        <v>1259</v>
      </c>
      <c r="BR143" s="3" t="s">
        <v>1259</v>
      </c>
      <c r="BS143" s="3" t="s">
        <v>1259</v>
      </c>
      <c r="BT143" s="3" t="s">
        <v>1259</v>
      </c>
      <c r="BU143" s="3" t="s">
        <v>1259</v>
      </c>
      <c r="BV143" s="3" t="s">
        <v>1259</v>
      </c>
      <c r="BW143" s="3" t="s">
        <v>1259</v>
      </c>
      <c r="BX143" s="3" t="s">
        <v>1259</v>
      </c>
      <c r="BY143" s="3" t="s">
        <v>1259</v>
      </c>
      <c r="BZ143" s="3" t="s">
        <v>1259</v>
      </c>
      <c r="CA143" s="3" t="s">
        <v>1259</v>
      </c>
      <c r="CB143" s="3" t="s">
        <v>1259</v>
      </c>
      <c r="CC143" s="3" t="s">
        <v>1259</v>
      </c>
      <c r="CD143" s="3" t="s">
        <v>1259</v>
      </c>
      <c r="CE143" s="3" t="s">
        <v>1259</v>
      </c>
      <c r="CF143" s="3" t="s">
        <v>1259</v>
      </c>
      <c r="CG143" s="3" t="s">
        <v>1259</v>
      </c>
      <c r="CH143" s="3" t="s">
        <v>1259</v>
      </c>
      <c r="CI143" s="3" t="s">
        <v>1259</v>
      </c>
      <c r="CJ143" s="3" t="s">
        <v>1259</v>
      </c>
      <c r="CK143" s="147">
        <v>5</v>
      </c>
      <c r="CL143" s="3" t="s">
        <v>1259</v>
      </c>
      <c r="CM143" s="3" t="s">
        <v>1259</v>
      </c>
      <c r="CN143" s="3" t="s">
        <v>1259</v>
      </c>
      <c r="CO143" s="3" t="s">
        <v>1259</v>
      </c>
      <c r="CP143" s="3" t="s">
        <v>1259</v>
      </c>
      <c r="CQ143" s="3" t="s">
        <v>1259</v>
      </c>
      <c r="CR143" s="3" t="s">
        <v>1259</v>
      </c>
      <c r="CS143" s="3" t="s">
        <v>1259</v>
      </c>
      <c r="CT143" s="3" t="s">
        <v>1259</v>
      </c>
      <c r="CU143" s="3" t="s">
        <v>1259</v>
      </c>
      <c r="CV143" s="3" t="s">
        <v>1259</v>
      </c>
      <c r="CW143" s="3" t="s">
        <v>1259</v>
      </c>
      <c r="CX143" s="3" t="s">
        <v>1259</v>
      </c>
      <c r="CY143" s="3" t="s">
        <v>1259</v>
      </c>
      <c r="CZ143" s="3" t="s">
        <v>1259</v>
      </c>
      <c r="DA143" s="3" t="s">
        <v>1259</v>
      </c>
      <c r="DB143" s="164">
        <v>241.4</v>
      </c>
      <c r="DC143" s="3" t="s">
        <v>1259</v>
      </c>
      <c r="DD143" s="3" t="s">
        <v>1259</v>
      </c>
      <c r="DE143" s="3" t="s">
        <v>1259</v>
      </c>
      <c r="DF143" s="3" t="s">
        <v>1259</v>
      </c>
      <c r="DG143" s="3" t="s">
        <v>1259</v>
      </c>
      <c r="DH143" s="3" t="s">
        <v>1259</v>
      </c>
      <c r="DI143" s="3" t="s">
        <v>1259</v>
      </c>
      <c r="DJ143" s="3" t="s">
        <v>1259</v>
      </c>
      <c r="DK143" s="3" t="s">
        <v>1259</v>
      </c>
      <c r="DL143" s="3" t="s">
        <v>1259</v>
      </c>
      <c r="DM143" s="3" t="s">
        <v>1259</v>
      </c>
      <c r="DN143" s="3" t="s">
        <v>1259</v>
      </c>
      <c r="DO143" s="3" t="s">
        <v>1259</v>
      </c>
      <c r="DP143" s="3" t="s">
        <v>1259</v>
      </c>
      <c r="DQ143" s="3" t="s">
        <v>1259</v>
      </c>
      <c r="DR143" s="3" t="s">
        <v>1259</v>
      </c>
      <c r="DS143" s="3" t="s">
        <v>1259</v>
      </c>
      <c r="DT143" s="3" t="s">
        <v>1259</v>
      </c>
      <c r="DU143" s="183">
        <v>41.4</v>
      </c>
      <c r="DV143" s="3" t="s">
        <v>1259</v>
      </c>
      <c r="DW143" s="3" t="s">
        <v>1259</v>
      </c>
      <c r="DX143" s="3" t="s">
        <v>1259</v>
      </c>
      <c r="DY143" s="3" t="s">
        <v>1259</v>
      </c>
      <c r="DZ143" s="3" t="s">
        <v>1259</v>
      </c>
      <c r="EA143" s="3" t="s">
        <v>1259</v>
      </c>
      <c r="EB143" s="3" t="s">
        <v>1259</v>
      </c>
      <c r="EC143" s="3" t="s">
        <v>1259</v>
      </c>
      <c r="ED143" s="3" t="s">
        <v>1259</v>
      </c>
      <c r="EE143" s="3" t="s">
        <v>1259</v>
      </c>
      <c r="EF143" s="3" t="s">
        <v>1259</v>
      </c>
      <c r="EG143" s="3" t="s">
        <v>1259</v>
      </c>
      <c r="EH143" s="3" t="s">
        <v>1259</v>
      </c>
      <c r="EI143" s="3" t="s">
        <v>1259</v>
      </c>
      <c r="EJ143" s="3" t="s">
        <v>1259</v>
      </c>
      <c r="EK143" s="3" t="s">
        <v>1259</v>
      </c>
      <c r="EL143" s="3" t="s">
        <v>1259</v>
      </c>
      <c r="EM143" s="3" t="s">
        <v>1259</v>
      </c>
      <c r="EN143" s="3" t="s">
        <v>1259</v>
      </c>
      <c r="EO143" s="3" t="s">
        <v>1259</v>
      </c>
      <c r="EP143" s="3" t="s">
        <v>1259</v>
      </c>
      <c r="EQ143" s="3" t="s">
        <v>1259</v>
      </c>
      <c r="ER143" s="3" t="s">
        <v>1259</v>
      </c>
      <c r="ES143" s="3" t="s">
        <v>1259</v>
      </c>
      <c r="ET143" s="3" t="s">
        <v>1259</v>
      </c>
      <c r="EU143" s="3" t="s">
        <v>1259</v>
      </c>
      <c r="EV143" s="3" t="s">
        <v>1259</v>
      </c>
      <c r="EW143" s="3" t="s">
        <v>1259</v>
      </c>
      <c r="EX143" s="3" t="s">
        <v>1259</v>
      </c>
      <c r="EY143" s="3" t="s">
        <v>1259</v>
      </c>
      <c r="EZ143" s="3" t="s">
        <v>1259</v>
      </c>
      <c r="FA143" s="3" t="s">
        <v>1259</v>
      </c>
      <c r="FB143" s="3" t="s">
        <v>1259</v>
      </c>
      <c r="FC143" s="3" t="s">
        <v>1259</v>
      </c>
      <c r="FD143" s="3" t="s">
        <v>1259</v>
      </c>
      <c r="FE143" s="3" t="s">
        <v>1259</v>
      </c>
      <c r="FF143" s="3" t="s">
        <v>1259</v>
      </c>
      <c r="FG143" s="3" t="s">
        <v>1259</v>
      </c>
      <c r="FH143" s="3" t="s">
        <v>1259</v>
      </c>
      <c r="FI143" s="3" t="s">
        <v>1259</v>
      </c>
      <c r="FJ143" s="3" t="s">
        <v>1259</v>
      </c>
      <c r="FK143" s="3" t="s">
        <v>1259</v>
      </c>
      <c r="FL143" s="3" t="s">
        <v>1259</v>
      </c>
      <c r="FM143" s="3" t="s">
        <v>1259</v>
      </c>
      <c r="FN143" s="3" t="s">
        <v>1259</v>
      </c>
      <c r="FO143" s="3" t="s">
        <v>1259</v>
      </c>
      <c r="FP143" s="3" t="s">
        <v>1259</v>
      </c>
      <c r="FQ143" s="3" t="s">
        <v>1259</v>
      </c>
      <c r="FR143" s="3" t="s">
        <v>1259</v>
      </c>
      <c r="FS143" s="3" t="s">
        <v>1259</v>
      </c>
      <c r="FT143" s="3" t="s">
        <v>1259</v>
      </c>
      <c r="FU143" s="3" t="s">
        <v>1259</v>
      </c>
      <c r="FV143" s="3" t="s">
        <v>1259</v>
      </c>
      <c r="FW143" s="3" t="s">
        <v>1259</v>
      </c>
      <c r="FX143" s="238">
        <v>446.3</v>
      </c>
      <c r="FY143" s="3" t="s">
        <v>1259</v>
      </c>
      <c r="FZ143" s="3" t="s">
        <v>1259</v>
      </c>
      <c r="GA143" s="3" t="s">
        <v>1259</v>
      </c>
      <c r="GB143" s="3" t="s">
        <v>1259</v>
      </c>
      <c r="GC143" s="3" t="s">
        <v>1259</v>
      </c>
      <c r="GD143" s="3" t="s">
        <v>1259</v>
      </c>
      <c r="GE143" s="3" t="s">
        <v>1259</v>
      </c>
      <c r="GF143" s="3" t="s">
        <v>1259</v>
      </c>
      <c r="GG143" s="3" t="s">
        <v>1259</v>
      </c>
      <c r="GH143" s="3" t="s">
        <v>1259</v>
      </c>
      <c r="GI143" s="3" t="s">
        <v>1259</v>
      </c>
      <c r="GJ143" s="3" t="s">
        <v>1259</v>
      </c>
      <c r="GK143" s="3" t="s">
        <v>1259</v>
      </c>
      <c r="GL143" s="3" t="s">
        <v>1259</v>
      </c>
      <c r="GM143" s="3" t="s">
        <v>1259</v>
      </c>
      <c r="GN143" s="3" t="s">
        <v>1259</v>
      </c>
      <c r="GO143" s="3" t="s">
        <v>1259</v>
      </c>
      <c r="GP143" s="3" t="s">
        <v>1259</v>
      </c>
      <c r="GQ143" s="3" t="s">
        <v>1259</v>
      </c>
      <c r="GR143" s="3" t="s">
        <v>1259</v>
      </c>
      <c r="GS143" s="3" t="s">
        <v>1259</v>
      </c>
      <c r="GT143" s="3" t="s">
        <v>1259</v>
      </c>
      <c r="GU143" s="3" t="s">
        <v>1259</v>
      </c>
      <c r="GV143" s="3" t="s">
        <v>1259</v>
      </c>
      <c r="GW143" s="263">
        <v>188</v>
      </c>
      <c r="GX143" s="3" t="s">
        <v>1259</v>
      </c>
      <c r="GY143" s="3" t="s">
        <v>1259</v>
      </c>
      <c r="GZ143" s="3" t="s">
        <v>1259</v>
      </c>
      <c r="HA143" s="3" t="s">
        <v>1259</v>
      </c>
      <c r="HB143" s="3" t="s">
        <v>1259</v>
      </c>
      <c r="HC143" s="3" t="s">
        <v>1259</v>
      </c>
      <c r="HD143" s="3" t="s">
        <v>1259</v>
      </c>
      <c r="HE143" s="3" t="s">
        <v>1259</v>
      </c>
      <c r="HF143" s="3" t="s">
        <v>1259</v>
      </c>
      <c r="HG143" s="3" t="s">
        <v>1259</v>
      </c>
      <c r="HH143" s="3" t="s">
        <v>1259</v>
      </c>
      <c r="HI143" s="3" t="s">
        <v>1259</v>
      </c>
      <c r="HJ143" s="3" t="s">
        <v>1259</v>
      </c>
      <c r="HK143" s="3" t="s">
        <v>1259</v>
      </c>
      <c r="HL143" s="3" t="s">
        <v>1259</v>
      </c>
      <c r="HM143" s="3" t="s">
        <v>1259</v>
      </c>
      <c r="HN143" s="3" t="s">
        <v>1259</v>
      </c>
      <c r="HO143" s="281">
        <v>74.959999999999994</v>
      </c>
      <c r="HP143" s="282">
        <v>163.30000000000001</v>
      </c>
      <c r="HQ143" s="283">
        <v>54.9</v>
      </c>
      <c r="HR143" s="284">
        <v>43.754100000000001</v>
      </c>
      <c r="HS143" s="3" t="s">
        <v>1259</v>
      </c>
    </row>
    <row r="144" spans="1:227" x14ac:dyDescent="0.25">
      <c r="A144" s="4">
        <v>32963</v>
      </c>
      <c r="B144" s="3" t="s">
        <v>1259</v>
      </c>
      <c r="C144" s="3" t="s">
        <v>1259</v>
      </c>
      <c r="D144" s="3" t="s">
        <v>1259</v>
      </c>
      <c r="E144" s="3" t="s">
        <v>1259</v>
      </c>
      <c r="F144" s="3" t="s">
        <v>1259</v>
      </c>
      <c r="G144" s="3" t="s">
        <v>1259</v>
      </c>
      <c r="H144" s="3" t="s">
        <v>1259</v>
      </c>
      <c r="I144" s="67">
        <v>66</v>
      </c>
      <c r="J144" s="68">
        <v>75.900000000000006</v>
      </c>
      <c r="K144" s="69">
        <v>65.3</v>
      </c>
      <c r="L144" s="70">
        <v>64.599999999999994</v>
      </c>
      <c r="M144" s="71">
        <v>69.099999999999994</v>
      </c>
      <c r="N144" s="72">
        <v>52.9</v>
      </c>
      <c r="O144" s="3" t="s">
        <v>1259</v>
      </c>
      <c r="P144" s="74">
        <v>33.700000000000003</v>
      </c>
      <c r="Q144" s="3" t="s">
        <v>1259</v>
      </c>
      <c r="R144" s="3" t="s">
        <v>1259</v>
      </c>
      <c r="S144" s="77">
        <v>28.9</v>
      </c>
      <c r="T144" s="3" t="s">
        <v>1259</v>
      </c>
      <c r="U144" s="3" t="s">
        <v>1259</v>
      </c>
      <c r="V144" s="80">
        <v>40.79</v>
      </c>
      <c r="W144" s="3" t="s">
        <v>1259</v>
      </c>
      <c r="X144" s="3" t="s">
        <v>1259</v>
      </c>
      <c r="Y144" s="83">
        <v>40.049999999999997</v>
      </c>
      <c r="Z144" s="84">
        <v>58.39</v>
      </c>
      <c r="AA144" s="85">
        <v>35.31</v>
      </c>
      <c r="AB144" s="86">
        <v>43.35</v>
      </c>
      <c r="AC144" s="87">
        <v>38</v>
      </c>
      <c r="AD144" s="3" t="s">
        <v>1259</v>
      </c>
      <c r="AE144" s="89">
        <v>372.03</v>
      </c>
      <c r="AF144" s="90">
        <v>325.92</v>
      </c>
      <c r="AG144" s="91">
        <v>303.77</v>
      </c>
      <c r="AH144" s="92">
        <v>232.38</v>
      </c>
      <c r="AI144" s="93">
        <v>389.6</v>
      </c>
      <c r="AJ144" s="3" t="s">
        <v>1259</v>
      </c>
      <c r="AK144" s="3" t="s">
        <v>1259</v>
      </c>
      <c r="AL144" s="3" t="s">
        <v>1259</v>
      </c>
      <c r="AM144" s="3" t="s">
        <v>1259</v>
      </c>
      <c r="AN144" s="3" t="s">
        <v>1259</v>
      </c>
      <c r="AO144" s="99">
        <v>94.25</v>
      </c>
      <c r="AP144" s="3" t="s">
        <v>1259</v>
      </c>
      <c r="AQ144" s="3" t="s">
        <v>1259</v>
      </c>
      <c r="AR144" s="3" t="s">
        <v>1259</v>
      </c>
      <c r="AS144" s="3" t="s">
        <v>1259</v>
      </c>
      <c r="AT144" s="3" t="s">
        <v>1259</v>
      </c>
      <c r="AU144" s="3" t="s">
        <v>1259</v>
      </c>
      <c r="AV144" s="3" t="s">
        <v>1259</v>
      </c>
      <c r="AW144" s="3" t="s">
        <v>1259</v>
      </c>
      <c r="AX144" s="3" t="s">
        <v>1259</v>
      </c>
      <c r="AY144" s="3" t="s">
        <v>1259</v>
      </c>
      <c r="AZ144" s="3" t="s">
        <v>1259</v>
      </c>
      <c r="BA144" s="3" t="s">
        <v>1259</v>
      </c>
      <c r="BB144" s="3" t="s">
        <v>1259</v>
      </c>
      <c r="BC144" s="3" t="s">
        <v>1259</v>
      </c>
      <c r="BD144" s="3" t="s">
        <v>1259</v>
      </c>
      <c r="BE144" s="3" t="s">
        <v>1259</v>
      </c>
      <c r="BF144" s="3" t="s">
        <v>1259</v>
      </c>
      <c r="BG144" s="3" t="s">
        <v>1259</v>
      </c>
      <c r="BH144" s="3" t="s">
        <v>1259</v>
      </c>
      <c r="BI144" s="119">
        <v>148.36000000000001</v>
      </c>
      <c r="BJ144" s="3" t="s">
        <v>1259</v>
      </c>
      <c r="BK144" s="3" t="s">
        <v>1259</v>
      </c>
      <c r="BL144" s="3" t="s">
        <v>1259</v>
      </c>
      <c r="BM144" s="3" t="s">
        <v>1259</v>
      </c>
      <c r="BN144" s="3" t="s">
        <v>1259</v>
      </c>
      <c r="BO144" s="3" t="s">
        <v>1259</v>
      </c>
      <c r="BP144" s="3" t="s">
        <v>1259</v>
      </c>
      <c r="BQ144" s="3" t="s">
        <v>1259</v>
      </c>
      <c r="BR144" s="3" t="s">
        <v>1259</v>
      </c>
      <c r="BS144" s="3" t="s">
        <v>1259</v>
      </c>
      <c r="BT144" s="3" t="s">
        <v>1259</v>
      </c>
      <c r="BU144" s="3" t="s">
        <v>1259</v>
      </c>
      <c r="BV144" s="3" t="s">
        <v>1259</v>
      </c>
      <c r="BW144" s="3" t="s">
        <v>1259</v>
      </c>
      <c r="BX144" s="3" t="s">
        <v>1259</v>
      </c>
      <c r="BY144" s="3" t="s">
        <v>1259</v>
      </c>
      <c r="BZ144" s="3" t="s">
        <v>1259</v>
      </c>
      <c r="CA144" s="3" t="s">
        <v>1259</v>
      </c>
      <c r="CB144" s="3" t="s">
        <v>1259</v>
      </c>
      <c r="CC144" s="3" t="s">
        <v>1259</v>
      </c>
      <c r="CD144" s="3" t="s">
        <v>1259</v>
      </c>
      <c r="CE144" s="3" t="s">
        <v>1259</v>
      </c>
      <c r="CF144" s="3" t="s">
        <v>1259</v>
      </c>
      <c r="CG144" s="3" t="s">
        <v>1259</v>
      </c>
      <c r="CH144" s="3" t="s">
        <v>1259</v>
      </c>
      <c r="CI144" s="3" t="s">
        <v>1259</v>
      </c>
      <c r="CJ144" s="3" t="s">
        <v>1259</v>
      </c>
      <c r="CK144" s="147">
        <v>4.5</v>
      </c>
      <c r="CL144" s="3" t="s">
        <v>1259</v>
      </c>
      <c r="CM144" s="3" t="s">
        <v>1259</v>
      </c>
      <c r="CN144" s="3" t="s">
        <v>1259</v>
      </c>
      <c r="CO144" s="3" t="s">
        <v>1259</v>
      </c>
      <c r="CP144" s="3" t="s">
        <v>1259</v>
      </c>
      <c r="CQ144" s="3" t="s">
        <v>1259</v>
      </c>
      <c r="CR144" s="3" t="s">
        <v>1259</v>
      </c>
      <c r="CS144" s="3" t="s">
        <v>1259</v>
      </c>
      <c r="CT144" s="3" t="s">
        <v>1259</v>
      </c>
      <c r="CU144" s="3" t="s">
        <v>1259</v>
      </c>
      <c r="CV144" s="3" t="s">
        <v>1259</v>
      </c>
      <c r="CW144" s="3" t="s">
        <v>1259</v>
      </c>
      <c r="CX144" s="3" t="s">
        <v>1259</v>
      </c>
      <c r="CY144" s="3" t="s">
        <v>1259</v>
      </c>
      <c r="CZ144" s="3" t="s">
        <v>1259</v>
      </c>
      <c r="DA144" s="3" t="s">
        <v>1259</v>
      </c>
      <c r="DB144" s="164">
        <v>239.7</v>
      </c>
      <c r="DC144" s="3" t="s">
        <v>1259</v>
      </c>
      <c r="DD144" s="3" t="s">
        <v>1259</v>
      </c>
      <c r="DE144" s="3" t="s">
        <v>1259</v>
      </c>
      <c r="DF144" s="3" t="s">
        <v>1259</v>
      </c>
      <c r="DG144" s="3" t="s">
        <v>1259</v>
      </c>
      <c r="DH144" s="3" t="s">
        <v>1259</v>
      </c>
      <c r="DI144" s="3" t="s">
        <v>1259</v>
      </c>
      <c r="DJ144" s="3" t="s">
        <v>1259</v>
      </c>
      <c r="DK144" s="3" t="s">
        <v>1259</v>
      </c>
      <c r="DL144" s="3" t="s">
        <v>1259</v>
      </c>
      <c r="DM144" s="3" t="s">
        <v>1259</v>
      </c>
      <c r="DN144" s="3" t="s">
        <v>1259</v>
      </c>
      <c r="DO144" s="3" t="s">
        <v>1259</v>
      </c>
      <c r="DP144" s="3" t="s">
        <v>1259</v>
      </c>
      <c r="DQ144" s="3" t="s">
        <v>1259</v>
      </c>
      <c r="DR144" s="3" t="s">
        <v>1259</v>
      </c>
      <c r="DS144" s="3" t="s">
        <v>1259</v>
      </c>
      <c r="DT144" s="3" t="s">
        <v>1259</v>
      </c>
      <c r="DU144" s="183">
        <v>42.8</v>
      </c>
      <c r="DV144" s="3" t="s">
        <v>1259</v>
      </c>
      <c r="DW144" s="3" t="s">
        <v>1259</v>
      </c>
      <c r="DX144" s="3" t="s">
        <v>1259</v>
      </c>
      <c r="DY144" s="3" t="s">
        <v>1259</v>
      </c>
      <c r="DZ144" s="3" t="s">
        <v>1259</v>
      </c>
      <c r="EA144" s="3" t="s">
        <v>1259</v>
      </c>
      <c r="EB144" s="3" t="s">
        <v>1259</v>
      </c>
      <c r="EC144" s="3" t="s">
        <v>1259</v>
      </c>
      <c r="ED144" s="3" t="s">
        <v>1259</v>
      </c>
      <c r="EE144" s="3" t="s">
        <v>1259</v>
      </c>
      <c r="EF144" s="3" t="s">
        <v>1259</v>
      </c>
      <c r="EG144" s="3" t="s">
        <v>1259</v>
      </c>
      <c r="EH144" s="3" t="s">
        <v>1259</v>
      </c>
      <c r="EI144" s="3" t="s">
        <v>1259</v>
      </c>
      <c r="EJ144" s="3" t="s">
        <v>1259</v>
      </c>
      <c r="EK144" s="3" t="s">
        <v>1259</v>
      </c>
      <c r="EL144" s="3" t="s">
        <v>1259</v>
      </c>
      <c r="EM144" s="201">
        <v>37.658999999999999</v>
      </c>
      <c r="EN144" s="202">
        <v>184.2</v>
      </c>
      <c r="EO144" s="203">
        <v>335.6</v>
      </c>
      <c r="EP144" s="204">
        <v>218.8</v>
      </c>
      <c r="EQ144" s="205">
        <v>502.9</v>
      </c>
      <c r="ER144" s="206">
        <v>114.9</v>
      </c>
      <c r="ES144" s="207">
        <v>175.4</v>
      </c>
      <c r="ET144" s="3" t="s">
        <v>1259</v>
      </c>
      <c r="EU144" s="3" t="s">
        <v>1259</v>
      </c>
      <c r="EV144" s="3" t="s">
        <v>1259</v>
      </c>
      <c r="EW144" s="3" t="s">
        <v>1259</v>
      </c>
      <c r="EX144" s="3" t="s">
        <v>1259</v>
      </c>
      <c r="EY144" s="3" t="s">
        <v>1259</v>
      </c>
      <c r="EZ144" s="3" t="s">
        <v>1259</v>
      </c>
      <c r="FA144" s="3" t="s">
        <v>1259</v>
      </c>
      <c r="FB144" s="3" t="s">
        <v>1259</v>
      </c>
      <c r="FC144" s="3" t="s">
        <v>1259</v>
      </c>
      <c r="FD144" s="3" t="s">
        <v>1259</v>
      </c>
      <c r="FE144" s="3" t="s">
        <v>1259</v>
      </c>
      <c r="FF144" s="3" t="s">
        <v>1259</v>
      </c>
      <c r="FG144" s="3" t="s">
        <v>1259</v>
      </c>
      <c r="FH144" s="3" t="s">
        <v>1259</v>
      </c>
      <c r="FI144" s="3" t="s">
        <v>1259</v>
      </c>
      <c r="FJ144" s="3" t="s">
        <v>1259</v>
      </c>
      <c r="FK144" s="3" t="s">
        <v>1259</v>
      </c>
      <c r="FL144" s="3" t="s">
        <v>1259</v>
      </c>
      <c r="FM144" s="3" t="s">
        <v>1259</v>
      </c>
      <c r="FN144" s="3" t="s">
        <v>1259</v>
      </c>
      <c r="FO144" s="3" t="s">
        <v>1259</v>
      </c>
      <c r="FP144" s="3" t="s">
        <v>1259</v>
      </c>
      <c r="FQ144" s="3" t="s">
        <v>1259</v>
      </c>
      <c r="FR144" s="3" t="s">
        <v>1259</v>
      </c>
      <c r="FS144" s="3" t="s">
        <v>1259</v>
      </c>
      <c r="FT144" s="3" t="s">
        <v>1259</v>
      </c>
      <c r="FU144" s="3" t="s">
        <v>1259</v>
      </c>
      <c r="FV144" s="3" t="s">
        <v>1259</v>
      </c>
      <c r="FW144" s="3" t="s">
        <v>1259</v>
      </c>
      <c r="FX144" s="238">
        <v>455.9</v>
      </c>
      <c r="FY144" s="3" t="s">
        <v>1259</v>
      </c>
      <c r="FZ144" s="3" t="s">
        <v>1259</v>
      </c>
      <c r="GA144" s="3" t="s">
        <v>1259</v>
      </c>
      <c r="GB144" s="3" t="s">
        <v>1259</v>
      </c>
      <c r="GC144" s="3" t="s">
        <v>1259</v>
      </c>
      <c r="GD144" s="3" t="s">
        <v>1259</v>
      </c>
      <c r="GE144" s="3" t="s">
        <v>1259</v>
      </c>
      <c r="GF144" s="3" t="s">
        <v>1259</v>
      </c>
      <c r="GG144" s="3" t="s">
        <v>1259</v>
      </c>
      <c r="GH144" s="3" t="s">
        <v>1259</v>
      </c>
      <c r="GI144" s="3" t="s">
        <v>1259</v>
      </c>
      <c r="GJ144" s="3" t="s">
        <v>1259</v>
      </c>
      <c r="GK144" s="3" t="s">
        <v>1259</v>
      </c>
      <c r="GL144" s="3" t="s">
        <v>1259</v>
      </c>
      <c r="GM144" s="3" t="s">
        <v>1259</v>
      </c>
      <c r="GN144" s="3" t="s">
        <v>1259</v>
      </c>
      <c r="GO144" s="3" t="s">
        <v>1259</v>
      </c>
      <c r="GP144" s="3" t="s">
        <v>1259</v>
      </c>
      <c r="GQ144" s="3" t="s">
        <v>1259</v>
      </c>
      <c r="GR144" s="3" t="s">
        <v>1259</v>
      </c>
      <c r="GS144" s="3" t="s">
        <v>1259</v>
      </c>
      <c r="GT144" s="3" t="s">
        <v>1259</v>
      </c>
      <c r="GU144" s="3" t="s">
        <v>1259</v>
      </c>
      <c r="GV144" s="3" t="s">
        <v>1259</v>
      </c>
      <c r="GW144" s="263">
        <v>199</v>
      </c>
      <c r="GX144" s="3" t="s">
        <v>1259</v>
      </c>
      <c r="GY144" s="3" t="s">
        <v>1259</v>
      </c>
      <c r="GZ144" s="3" t="s">
        <v>1259</v>
      </c>
      <c r="HA144" s="3" t="s">
        <v>1259</v>
      </c>
      <c r="HB144" s="3" t="s">
        <v>1259</v>
      </c>
      <c r="HC144" s="3" t="s">
        <v>1259</v>
      </c>
      <c r="HD144" s="3" t="s">
        <v>1259</v>
      </c>
      <c r="HE144" s="3" t="s">
        <v>1259</v>
      </c>
      <c r="HF144" s="3" t="s">
        <v>1259</v>
      </c>
      <c r="HG144" s="3" t="s">
        <v>1259</v>
      </c>
      <c r="HH144" s="3" t="s">
        <v>1259</v>
      </c>
      <c r="HI144" s="3" t="s">
        <v>1259</v>
      </c>
      <c r="HJ144" s="3" t="s">
        <v>1259</v>
      </c>
      <c r="HK144" s="3" t="s">
        <v>1259</v>
      </c>
      <c r="HL144" s="3" t="s">
        <v>1259</v>
      </c>
      <c r="HM144" s="3" t="s">
        <v>1259</v>
      </c>
      <c r="HN144" s="3" t="s">
        <v>1259</v>
      </c>
      <c r="HO144" s="281">
        <v>75.59</v>
      </c>
      <c r="HP144" s="282">
        <v>164.2</v>
      </c>
      <c r="HQ144" s="283">
        <v>56.1</v>
      </c>
      <c r="HR144" s="284">
        <v>44.976999999999997</v>
      </c>
      <c r="HS144" s="3" t="s">
        <v>1259</v>
      </c>
    </row>
    <row r="145" spans="1:227" x14ac:dyDescent="0.25">
      <c r="A145" s="4">
        <v>33054</v>
      </c>
      <c r="B145" s="3" t="s">
        <v>1259</v>
      </c>
      <c r="C145" s="3" t="s">
        <v>1259</v>
      </c>
      <c r="D145" s="3" t="s">
        <v>1259</v>
      </c>
      <c r="E145" s="3" t="s">
        <v>1259</v>
      </c>
      <c r="F145" s="3" t="s">
        <v>1259</v>
      </c>
      <c r="G145" s="3" t="s">
        <v>1259</v>
      </c>
      <c r="H145" s="3" t="s">
        <v>1259</v>
      </c>
      <c r="I145" s="67">
        <v>74.3</v>
      </c>
      <c r="J145" s="68">
        <v>73.7</v>
      </c>
      <c r="K145" s="69">
        <v>74.400000000000006</v>
      </c>
      <c r="L145" s="70">
        <v>73.7</v>
      </c>
      <c r="M145" s="71">
        <v>78.7</v>
      </c>
      <c r="N145" s="72">
        <v>55.2</v>
      </c>
      <c r="O145" s="3" t="s">
        <v>1259</v>
      </c>
      <c r="P145" s="74">
        <v>33.799999999999997</v>
      </c>
      <c r="Q145" s="3" t="s">
        <v>1259</v>
      </c>
      <c r="R145" s="3" t="s">
        <v>1259</v>
      </c>
      <c r="S145" s="77">
        <v>29.1</v>
      </c>
      <c r="T145" s="3" t="s">
        <v>1259</v>
      </c>
      <c r="U145" s="3" t="s">
        <v>1259</v>
      </c>
      <c r="V145" s="80">
        <v>41.06</v>
      </c>
      <c r="W145" s="3" t="s">
        <v>1259</v>
      </c>
      <c r="X145" s="3" t="s">
        <v>1259</v>
      </c>
      <c r="Y145" s="83">
        <v>40.159999999999997</v>
      </c>
      <c r="Z145" s="84">
        <v>58.91</v>
      </c>
      <c r="AA145" s="85">
        <v>35.36</v>
      </c>
      <c r="AB145" s="86">
        <v>44.1</v>
      </c>
      <c r="AC145" s="87">
        <v>36</v>
      </c>
      <c r="AD145" s="3" t="s">
        <v>1259</v>
      </c>
      <c r="AE145" s="89">
        <v>364.18</v>
      </c>
      <c r="AF145" s="90">
        <v>334.36</v>
      </c>
      <c r="AG145" s="91">
        <v>294.79000000000002</v>
      </c>
      <c r="AH145" s="92">
        <v>279.12</v>
      </c>
      <c r="AI145" s="93">
        <v>404.9</v>
      </c>
      <c r="AJ145" s="3" t="s">
        <v>1259</v>
      </c>
      <c r="AK145" s="3" t="s">
        <v>1259</v>
      </c>
      <c r="AL145" s="3" t="s">
        <v>1259</v>
      </c>
      <c r="AM145" s="3" t="s">
        <v>1259</v>
      </c>
      <c r="AN145" s="3" t="s">
        <v>1259</v>
      </c>
      <c r="AO145" s="99">
        <v>94.61</v>
      </c>
      <c r="AP145" s="3" t="s">
        <v>1259</v>
      </c>
      <c r="AQ145" s="3" t="s">
        <v>1259</v>
      </c>
      <c r="AR145" s="3" t="s">
        <v>1259</v>
      </c>
      <c r="AS145" s="3" t="s">
        <v>1259</v>
      </c>
      <c r="AT145" s="3" t="s">
        <v>1259</v>
      </c>
      <c r="AU145" s="3" t="s">
        <v>1259</v>
      </c>
      <c r="AV145" s="3" t="s">
        <v>1259</v>
      </c>
      <c r="AW145" s="3" t="s">
        <v>1259</v>
      </c>
      <c r="AX145" s="3" t="s">
        <v>1259</v>
      </c>
      <c r="AY145" s="3" t="s">
        <v>1259</v>
      </c>
      <c r="AZ145" s="3" t="s">
        <v>1259</v>
      </c>
      <c r="BA145" s="3" t="s">
        <v>1259</v>
      </c>
      <c r="BB145" s="3" t="s">
        <v>1259</v>
      </c>
      <c r="BC145" s="3" t="s">
        <v>1259</v>
      </c>
      <c r="BD145" s="3" t="s">
        <v>1259</v>
      </c>
      <c r="BE145" s="3" t="s">
        <v>1259</v>
      </c>
      <c r="BF145" s="3" t="s">
        <v>1259</v>
      </c>
      <c r="BG145" s="3" t="s">
        <v>1259</v>
      </c>
      <c r="BH145" s="3" t="s">
        <v>1259</v>
      </c>
      <c r="BI145" s="119">
        <v>148.977</v>
      </c>
      <c r="BJ145" s="3" t="s">
        <v>1259</v>
      </c>
      <c r="BK145" s="3" t="s">
        <v>1259</v>
      </c>
      <c r="BL145" s="3" t="s">
        <v>1259</v>
      </c>
      <c r="BM145" s="3" t="s">
        <v>1259</v>
      </c>
      <c r="BN145" s="3" t="s">
        <v>1259</v>
      </c>
      <c r="BO145" s="3" t="s">
        <v>1259</v>
      </c>
      <c r="BP145" s="3" t="s">
        <v>1259</v>
      </c>
      <c r="BQ145" s="3" t="s">
        <v>1259</v>
      </c>
      <c r="BR145" s="3" t="s">
        <v>1259</v>
      </c>
      <c r="BS145" s="3" t="s">
        <v>1259</v>
      </c>
      <c r="BT145" s="3" t="s">
        <v>1259</v>
      </c>
      <c r="BU145" s="3" t="s">
        <v>1259</v>
      </c>
      <c r="BV145" s="3" t="s">
        <v>1259</v>
      </c>
      <c r="BW145" s="3" t="s">
        <v>1259</v>
      </c>
      <c r="BX145" s="3" t="s">
        <v>1259</v>
      </c>
      <c r="BY145" s="3" t="s">
        <v>1259</v>
      </c>
      <c r="BZ145" s="3" t="s">
        <v>1259</v>
      </c>
      <c r="CA145" s="3" t="s">
        <v>1259</v>
      </c>
      <c r="CB145" s="3" t="s">
        <v>1259</v>
      </c>
      <c r="CC145" s="3" t="s">
        <v>1259</v>
      </c>
      <c r="CD145" s="3" t="s">
        <v>1259</v>
      </c>
      <c r="CE145" s="3" t="s">
        <v>1259</v>
      </c>
      <c r="CF145" s="3" t="s">
        <v>1259</v>
      </c>
      <c r="CG145" s="3" t="s">
        <v>1259</v>
      </c>
      <c r="CH145" s="3" t="s">
        <v>1259</v>
      </c>
      <c r="CI145" s="3" t="s">
        <v>1259</v>
      </c>
      <c r="CJ145" s="3" t="s">
        <v>1259</v>
      </c>
      <c r="CK145" s="147">
        <v>4.5999999999999996</v>
      </c>
      <c r="CL145" s="3" t="s">
        <v>1259</v>
      </c>
      <c r="CM145" s="3" t="s">
        <v>1259</v>
      </c>
      <c r="CN145" s="3" t="s">
        <v>1259</v>
      </c>
      <c r="CO145" s="3" t="s">
        <v>1259</v>
      </c>
      <c r="CP145" s="3" t="s">
        <v>1259</v>
      </c>
      <c r="CQ145" s="3" t="s">
        <v>1259</v>
      </c>
      <c r="CR145" s="3" t="s">
        <v>1259</v>
      </c>
      <c r="CS145" s="3" t="s">
        <v>1259</v>
      </c>
      <c r="CT145" s="3" t="s">
        <v>1259</v>
      </c>
      <c r="CU145" s="3" t="s">
        <v>1259</v>
      </c>
      <c r="CV145" s="3" t="s">
        <v>1259</v>
      </c>
      <c r="CW145" s="3" t="s">
        <v>1259</v>
      </c>
      <c r="CX145" s="3" t="s">
        <v>1259</v>
      </c>
      <c r="CY145" s="3" t="s">
        <v>1259</v>
      </c>
      <c r="CZ145" s="3" t="s">
        <v>1259</v>
      </c>
      <c r="DA145" s="3" t="s">
        <v>1259</v>
      </c>
      <c r="DB145" s="164">
        <v>237.2</v>
      </c>
      <c r="DC145" s="3" t="s">
        <v>1259</v>
      </c>
      <c r="DD145" s="3" t="s">
        <v>1259</v>
      </c>
      <c r="DE145" s="3" t="s">
        <v>1259</v>
      </c>
      <c r="DF145" s="3" t="s">
        <v>1259</v>
      </c>
      <c r="DG145" s="3" t="s">
        <v>1259</v>
      </c>
      <c r="DH145" s="3" t="s">
        <v>1259</v>
      </c>
      <c r="DI145" s="3" t="s">
        <v>1259</v>
      </c>
      <c r="DJ145" s="3" t="s">
        <v>1259</v>
      </c>
      <c r="DK145" s="3" t="s">
        <v>1259</v>
      </c>
      <c r="DL145" s="3" t="s">
        <v>1259</v>
      </c>
      <c r="DM145" s="3" t="s">
        <v>1259</v>
      </c>
      <c r="DN145" s="3" t="s">
        <v>1259</v>
      </c>
      <c r="DO145" s="3" t="s">
        <v>1259</v>
      </c>
      <c r="DP145" s="3" t="s">
        <v>1259</v>
      </c>
      <c r="DQ145" s="3" t="s">
        <v>1259</v>
      </c>
      <c r="DR145" s="3" t="s">
        <v>1259</v>
      </c>
      <c r="DS145" s="3" t="s">
        <v>1259</v>
      </c>
      <c r="DT145" s="3" t="s">
        <v>1259</v>
      </c>
      <c r="DU145" s="183">
        <v>43.7</v>
      </c>
      <c r="DV145" s="3" t="s">
        <v>1259</v>
      </c>
      <c r="DW145" s="3" t="s">
        <v>1259</v>
      </c>
      <c r="DX145" s="3" t="s">
        <v>1259</v>
      </c>
      <c r="DY145" s="3" t="s">
        <v>1259</v>
      </c>
      <c r="DZ145" s="3" t="s">
        <v>1259</v>
      </c>
      <c r="EA145" s="3" t="s">
        <v>1259</v>
      </c>
      <c r="EB145" s="3" t="s">
        <v>1259</v>
      </c>
      <c r="EC145" s="3" t="s">
        <v>1259</v>
      </c>
      <c r="ED145" s="3" t="s">
        <v>1259</v>
      </c>
      <c r="EE145" s="3" t="s">
        <v>1259</v>
      </c>
      <c r="EF145" s="3" t="s">
        <v>1259</v>
      </c>
      <c r="EG145" s="3" t="s">
        <v>1259</v>
      </c>
      <c r="EH145" s="3" t="s">
        <v>1259</v>
      </c>
      <c r="EI145" s="3" t="s">
        <v>1259</v>
      </c>
      <c r="EJ145" s="3" t="s">
        <v>1259</v>
      </c>
      <c r="EK145" s="3" t="s">
        <v>1259</v>
      </c>
      <c r="EL145" s="3" t="s">
        <v>1259</v>
      </c>
      <c r="EM145" s="201">
        <v>39.194000000000003</v>
      </c>
      <c r="EN145" s="3" t="s">
        <v>1259</v>
      </c>
      <c r="EO145" s="3" t="s">
        <v>1259</v>
      </c>
      <c r="EP145" s="3" t="s">
        <v>1259</v>
      </c>
      <c r="EQ145" s="3" t="s">
        <v>1259</v>
      </c>
      <c r="ER145" s="3" t="s">
        <v>1259</v>
      </c>
      <c r="ES145" s="3" t="s">
        <v>1259</v>
      </c>
      <c r="ET145" s="3" t="s">
        <v>1259</v>
      </c>
      <c r="EU145" s="3" t="s">
        <v>1259</v>
      </c>
      <c r="EV145" s="3" t="s">
        <v>1259</v>
      </c>
      <c r="EW145" s="3" t="s">
        <v>1259</v>
      </c>
      <c r="EX145" s="3" t="s">
        <v>1259</v>
      </c>
      <c r="EY145" s="3" t="s">
        <v>1259</v>
      </c>
      <c r="EZ145" s="3" t="s">
        <v>1259</v>
      </c>
      <c r="FA145" s="3" t="s">
        <v>1259</v>
      </c>
      <c r="FB145" s="3" t="s">
        <v>1259</v>
      </c>
      <c r="FC145" s="3" t="s">
        <v>1259</v>
      </c>
      <c r="FD145" s="3" t="s">
        <v>1259</v>
      </c>
      <c r="FE145" s="3" t="s">
        <v>1259</v>
      </c>
      <c r="FF145" s="3" t="s">
        <v>1259</v>
      </c>
      <c r="FG145" s="3" t="s">
        <v>1259</v>
      </c>
      <c r="FH145" s="3" t="s">
        <v>1259</v>
      </c>
      <c r="FI145" s="3" t="s">
        <v>1259</v>
      </c>
      <c r="FJ145" s="3" t="s">
        <v>1259</v>
      </c>
      <c r="FK145" s="3" t="s">
        <v>1259</v>
      </c>
      <c r="FL145" s="3" t="s">
        <v>1259</v>
      </c>
      <c r="FM145" s="3" t="s">
        <v>1259</v>
      </c>
      <c r="FN145" s="3" t="s">
        <v>1259</v>
      </c>
      <c r="FO145" s="3" t="s">
        <v>1259</v>
      </c>
      <c r="FP145" s="3" t="s">
        <v>1259</v>
      </c>
      <c r="FQ145" s="3" t="s">
        <v>1259</v>
      </c>
      <c r="FR145" s="3" t="s">
        <v>1259</v>
      </c>
      <c r="FS145" s="3" t="s">
        <v>1259</v>
      </c>
      <c r="FT145" s="3" t="s">
        <v>1259</v>
      </c>
      <c r="FU145" s="3" t="s">
        <v>1259</v>
      </c>
      <c r="FV145" s="3" t="s">
        <v>1259</v>
      </c>
      <c r="FW145" s="3" t="s">
        <v>1259</v>
      </c>
      <c r="FX145" s="238">
        <v>460.6</v>
      </c>
      <c r="FY145" s="3" t="s">
        <v>1259</v>
      </c>
      <c r="FZ145" s="3" t="s">
        <v>1259</v>
      </c>
      <c r="GA145" s="3" t="s">
        <v>1259</v>
      </c>
      <c r="GB145" s="3" t="s">
        <v>1259</v>
      </c>
      <c r="GC145" s="3" t="s">
        <v>1259</v>
      </c>
      <c r="GD145" s="3" t="s">
        <v>1259</v>
      </c>
      <c r="GE145" s="3" t="s">
        <v>1259</v>
      </c>
      <c r="GF145" s="3" t="s">
        <v>1259</v>
      </c>
      <c r="GG145" s="3" t="s">
        <v>1259</v>
      </c>
      <c r="GH145" s="3" t="s">
        <v>1259</v>
      </c>
      <c r="GI145" s="3" t="s">
        <v>1259</v>
      </c>
      <c r="GJ145" s="3" t="s">
        <v>1259</v>
      </c>
      <c r="GK145" s="3" t="s">
        <v>1259</v>
      </c>
      <c r="GL145" s="3" t="s">
        <v>1259</v>
      </c>
      <c r="GM145" s="3" t="s">
        <v>1259</v>
      </c>
      <c r="GN145" s="3" t="s">
        <v>1259</v>
      </c>
      <c r="GO145" s="3" t="s">
        <v>1259</v>
      </c>
      <c r="GP145" s="3" t="s">
        <v>1259</v>
      </c>
      <c r="GQ145" s="3" t="s">
        <v>1259</v>
      </c>
      <c r="GR145" s="3" t="s">
        <v>1259</v>
      </c>
      <c r="GS145" s="3" t="s">
        <v>1259</v>
      </c>
      <c r="GT145" s="3" t="s">
        <v>1259</v>
      </c>
      <c r="GU145" s="3" t="s">
        <v>1259</v>
      </c>
      <c r="GV145" s="3" t="s">
        <v>1259</v>
      </c>
      <c r="GW145" s="263">
        <v>203</v>
      </c>
      <c r="GX145" s="3" t="s">
        <v>1259</v>
      </c>
      <c r="GY145" s="3" t="s">
        <v>1259</v>
      </c>
      <c r="GZ145" s="3" t="s">
        <v>1259</v>
      </c>
      <c r="HA145" s="3" t="s">
        <v>1259</v>
      </c>
      <c r="HB145" s="3" t="s">
        <v>1259</v>
      </c>
      <c r="HC145" s="3" t="s">
        <v>1259</v>
      </c>
      <c r="HD145" s="3" t="s">
        <v>1259</v>
      </c>
      <c r="HE145" s="3" t="s">
        <v>1259</v>
      </c>
      <c r="HF145" s="3" t="s">
        <v>1259</v>
      </c>
      <c r="HG145" s="3" t="s">
        <v>1259</v>
      </c>
      <c r="HH145" s="3" t="s">
        <v>1259</v>
      </c>
      <c r="HI145" s="3" t="s">
        <v>1259</v>
      </c>
      <c r="HJ145" s="3" t="s">
        <v>1259</v>
      </c>
      <c r="HK145" s="3" t="s">
        <v>1259</v>
      </c>
      <c r="HL145" s="3" t="s">
        <v>1259</v>
      </c>
      <c r="HM145" s="3" t="s">
        <v>1259</v>
      </c>
      <c r="HN145" s="3" t="s">
        <v>1259</v>
      </c>
      <c r="HO145" s="281">
        <v>75.64</v>
      </c>
      <c r="HP145" s="282">
        <v>164.9</v>
      </c>
      <c r="HQ145" s="283">
        <v>55.5</v>
      </c>
      <c r="HR145" s="284">
        <v>46.137599999999999</v>
      </c>
      <c r="HS145" s="3" t="s">
        <v>1259</v>
      </c>
    </row>
    <row r="146" spans="1:227" x14ac:dyDescent="0.25">
      <c r="A146" s="4">
        <v>33146</v>
      </c>
      <c r="B146" s="3" t="s">
        <v>1259</v>
      </c>
      <c r="C146" s="3" t="s">
        <v>1259</v>
      </c>
      <c r="D146" s="3" t="s">
        <v>1259</v>
      </c>
      <c r="E146" s="3" t="s">
        <v>1259</v>
      </c>
      <c r="F146" s="3" t="s">
        <v>1259</v>
      </c>
      <c r="G146" s="3" t="s">
        <v>1259</v>
      </c>
      <c r="H146" s="3" t="s">
        <v>1259</v>
      </c>
      <c r="I146" s="67">
        <v>82.5</v>
      </c>
      <c r="J146" s="68">
        <v>74.5</v>
      </c>
      <c r="K146" s="69">
        <v>83.1</v>
      </c>
      <c r="L146" s="70">
        <v>81.5</v>
      </c>
      <c r="M146" s="71">
        <v>92.6</v>
      </c>
      <c r="N146" s="72">
        <v>58.5</v>
      </c>
      <c r="O146" s="3" t="s">
        <v>1259</v>
      </c>
      <c r="P146" s="74">
        <v>33.799999999999997</v>
      </c>
      <c r="Q146" s="3" t="s">
        <v>1259</v>
      </c>
      <c r="R146" s="3" t="s">
        <v>1259</v>
      </c>
      <c r="S146" s="77">
        <v>28.9</v>
      </c>
      <c r="T146" s="3" t="s">
        <v>1259</v>
      </c>
      <c r="U146" s="3" t="s">
        <v>1259</v>
      </c>
      <c r="V146" s="80">
        <v>42.49</v>
      </c>
      <c r="W146" s="3" t="s">
        <v>1259</v>
      </c>
      <c r="X146" s="3" t="s">
        <v>1259</v>
      </c>
      <c r="Y146" s="83">
        <v>41.63</v>
      </c>
      <c r="Z146" s="84">
        <v>63.42</v>
      </c>
      <c r="AA146" s="85">
        <v>36.340000000000003</v>
      </c>
      <c r="AB146" s="86">
        <v>45.38</v>
      </c>
      <c r="AC146" s="87">
        <v>40</v>
      </c>
      <c r="AD146" s="3" t="s">
        <v>1259</v>
      </c>
      <c r="AE146" s="89">
        <v>363.26</v>
      </c>
      <c r="AF146" s="90">
        <v>329.32</v>
      </c>
      <c r="AG146" s="91">
        <v>293.76</v>
      </c>
      <c r="AH146" s="92">
        <v>264.93</v>
      </c>
      <c r="AI146" s="93">
        <v>422.6</v>
      </c>
      <c r="AJ146" s="3" t="s">
        <v>1259</v>
      </c>
      <c r="AK146" s="3" t="s">
        <v>1259</v>
      </c>
      <c r="AL146" s="3" t="s">
        <v>1259</v>
      </c>
      <c r="AM146" s="3" t="s">
        <v>1259</v>
      </c>
      <c r="AN146" s="3" t="s">
        <v>1259</v>
      </c>
      <c r="AO146" s="99">
        <v>103.41</v>
      </c>
      <c r="AP146" s="3" t="s">
        <v>1259</v>
      </c>
      <c r="AQ146" s="3" t="s">
        <v>1259</v>
      </c>
      <c r="AR146" s="3" t="s">
        <v>1259</v>
      </c>
      <c r="AS146" s="3" t="s">
        <v>1259</v>
      </c>
      <c r="AT146" s="3" t="s">
        <v>1259</v>
      </c>
      <c r="AU146" s="3" t="s">
        <v>1259</v>
      </c>
      <c r="AV146" s="3" t="s">
        <v>1259</v>
      </c>
      <c r="AW146" s="3" t="s">
        <v>1259</v>
      </c>
      <c r="AX146" s="3" t="s">
        <v>1259</v>
      </c>
      <c r="AY146" s="3" t="s">
        <v>1259</v>
      </c>
      <c r="AZ146" s="3" t="s">
        <v>1259</v>
      </c>
      <c r="BA146" s="3" t="s">
        <v>1259</v>
      </c>
      <c r="BB146" s="3" t="s">
        <v>1259</v>
      </c>
      <c r="BC146" s="3" t="s">
        <v>1259</v>
      </c>
      <c r="BD146" s="3" t="s">
        <v>1259</v>
      </c>
      <c r="BE146" s="3" t="s">
        <v>1259</v>
      </c>
      <c r="BF146" s="3" t="s">
        <v>1259</v>
      </c>
      <c r="BG146" s="3" t="s">
        <v>1259</v>
      </c>
      <c r="BH146" s="3" t="s">
        <v>1259</v>
      </c>
      <c r="BI146" s="119">
        <v>145.27199999999999</v>
      </c>
      <c r="BJ146" s="3" t="s">
        <v>1259</v>
      </c>
      <c r="BK146" s="3" t="s">
        <v>1259</v>
      </c>
      <c r="BL146" s="3" t="s">
        <v>1259</v>
      </c>
      <c r="BM146" s="3" t="s">
        <v>1259</v>
      </c>
      <c r="BN146" s="3" t="s">
        <v>1259</v>
      </c>
      <c r="BO146" s="3" t="s">
        <v>1259</v>
      </c>
      <c r="BP146" s="3" t="s">
        <v>1259</v>
      </c>
      <c r="BQ146" s="3" t="s">
        <v>1259</v>
      </c>
      <c r="BR146" s="3" t="s">
        <v>1259</v>
      </c>
      <c r="BS146" s="3" t="s">
        <v>1259</v>
      </c>
      <c r="BT146" s="3" t="s">
        <v>1259</v>
      </c>
      <c r="BU146" s="3" t="s">
        <v>1259</v>
      </c>
      <c r="BV146" s="3" t="s">
        <v>1259</v>
      </c>
      <c r="BW146" s="3" t="s">
        <v>1259</v>
      </c>
      <c r="BX146" s="3" t="s">
        <v>1259</v>
      </c>
      <c r="BY146" s="3" t="s">
        <v>1259</v>
      </c>
      <c r="BZ146" s="3" t="s">
        <v>1259</v>
      </c>
      <c r="CA146" s="3" t="s">
        <v>1259</v>
      </c>
      <c r="CB146" s="3" t="s">
        <v>1259</v>
      </c>
      <c r="CC146" s="3" t="s">
        <v>1259</v>
      </c>
      <c r="CD146" s="3" t="s">
        <v>1259</v>
      </c>
      <c r="CE146" s="3" t="s">
        <v>1259</v>
      </c>
      <c r="CF146" s="3" t="s">
        <v>1259</v>
      </c>
      <c r="CG146" s="3" t="s">
        <v>1259</v>
      </c>
      <c r="CH146" s="3" t="s">
        <v>1259</v>
      </c>
      <c r="CI146" s="3" t="s">
        <v>1259</v>
      </c>
      <c r="CJ146" s="3" t="s">
        <v>1259</v>
      </c>
      <c r="CK146" s="147">
        <v>4.0999999999999996</v>
      </c>
      <c r="CL146" s="3" t="s">
        <v>1259</v>
      </c>
      <c r="CM146" s="3" t="s">
        <v>1259</v>
      </c>
      <c r="CN146" s="3" t="s">
        <v>1259</v>
      </c>
      <c r="CO146" s="3" t="s">
        <v>1259</v>
      </c>
      <c r="CP146" s="3" t="s">
        <v>1259</v>
      </c>
      <c r="CQ146" s="3" t="s">
        <v>1259</v>
      </c>
      <c r="CR146" s="3" t="s">
        <v>1259</v>
      </c>
      <c r="CS146" s="3" t="s">
        <v>1259</v>
      </c>
      <c r="CT146" s="3" t="s">
        <v>1259</v>
      </c>
      <c r="CU146" s="3" t="s">
        <v>1259</v>
      </c>
      <c r="CV146" s="3" t="s">
        <v>1259</v>
      </c>
      <c r="CW146" s="3" t="s">
        <v>1259</v>
      </c>
      <c r="CX146" s="3" t="s">
        <v>1259</v>
      </c>
      <c r="CY146" s="3" t="s">
        <v>1259</v>
      </c>
      <c r="CZ146" s="3" t="s">
        <v>1259</v>
      </c>
      <c r="DA146" s="3" t="s">
        <v>1259</v>
      </c>
      <c r="DB146" s="164">
        <v>232.2</v>
      </c>
      <c r="DC146" s="3" t="s">
        <v>1259</v>
      </c>
      <c r="DD146" s="3" t="s">
        <v>1259</v>
      </c>
      <c r="DE146" s="3" t="s">
        <v>1259</v>
      </c>
      <c r="DF146" s="3" t="s">
        <v>1259</v>
      </c>
      <c r="DG146" s="3" t="s">
        <v>1259</v>
      </c>
      <c r="DH146" s="3" t="s">
        <v>1259</v>
      </c>
      <c r="DI146" s="3" t="s">
        <v>1259</v>
      </c>
      <c r="DJ146" s="3" t="s">
        <v>1259</v>
      </c>
      <c r="DK146" s="3" t="s">
        <v>1259</v>
      </c>
      <c r="DL146" s="3" t="s">
        <v>1259</v>
      </c>
      <c r="DM146" s="3" t="s">
        <v>1259</v>
      </c>
      <c r="DN146" s="3" t="s">
        <v>1259</v>
      </c>
      <c r="DO146" s="3" t="s">
        <v>1259</v>
      </c>
      <c r="DP146" s="3" t="s">
        <v>1259</v>
      </c>
      <c r="DQ146" s="3" t="s">
        <v>1259</v>
      </c>
      <c r="DR146" s="3" t="s">
        <v>1259</v>
      </c>
      <c r="DS146" s="3" t="s">
        <v>1259</v>
      </c>
      <c r="DT146" s="3" t="s">
        <v>1259</v>
      </c>
      <c r="DU146" s="183">
        <v>45.3</v>
      </c>
      <c r="DV146" s="3" t="s">
        <v>1259</v>
      </c>
      <c r="DW146" s="3" t="s">
        <v>1259</v>
      </c>
      <c r="DX146" s="3" t="s">
        <v>1259</v>
      </c>
      <c r="DY146" s="3" t="s">
        <v>1259</v>
      </c>
      <c r="DZ146" s="3" t="s">
        <v>1259</v>
      </c>
      <c r="EA146" s="3" t="s">
        <v>1259</v>
      </c>
      <c r="EB146" s="3" t="s">
        <v>1259</v>
      </c>
      <c r="EC146" s="3" t="s">
        <v>1259</v>
      </c>
      <c r="ED146" s="3" t="s">
        <v>1259</v>
      </c>
      <c r="EE146" s="3" t="s">
        <v>1259</v>
      </c>
      <c r="EF146" s="3" t="s">
        <v>1259</v>
      </c>
      <c r="EG146" s="3" t="s">
        <v>1259</v>
      </c>
      <c r="EH146" s="3" t="s">
        <v>1259</v>
      </c>
      <c r="EI146" s="3" t="s">
        <v>1259</v>
      </c>
      <c r="EJ146" s="3" t="s">
        <v>1259</v>
      </c>
      <c r="EK146" s="3" t="s">
        <v>1259</v>
      </c>
      <c r="EL146" s="3" t="s">
        <v>1259</v>
      </c>
      <c r="EM146" s="201">
        <v>40.371000000000002</v>
      </c>
      <c r="EN146" s="202">
        <v>191.2</v>
      </c>
      <c r="EO146" s="203">
        <v>346.6</v>
      </c>
      <c r="EP146" s="204">
        <v>231.5</v>
      </c>
      <c r="EQ146" s="205">
        <v>525.4</v>
      </c>
      <c r="ER146" s="206">
        <v>123</v>
      </c>
      <c r="ES146" s="207">
        <v>189.6</v>
      </c>
      <c r="ET146" s="3" t="s">
        <v>1259</v>
      </c>
      <c r="EU146" s="3" t="s">
        <v>1259</v>
      </c>
      <c r="EV146" s="3" t="s">
        <v>1259</v>
      </c>
      <c r="EW146" s="3" t="s">
        <v>1259</v>
      </c>
      <c r="EX146" s="3" t="s">
        <v>1259</v>
      </c>
      <c r="EY146" s="3" t="s">
        <v>1259</v>
      </c>
      <c r="EZ146" s="3" t="s">
        <v>1259</v>
      </c>
      <c r="FA146" s="3" t="s">
        <v>1259</v>
      </c>
      <c r="FB146" s="3" t="s">
        <v>1259</v>
      </c>
      <c r="FC146" s="3" t="s">
        <v>1259</v>
      </c>
      <c r="FD146" s="3" t="s">
        <v>1259</v>
      </c>
      <c r="FE146" s="3" t="s">
        <v>1259</v>
      </c>
      <c r="FF146" s="3" t="s">
        <v>1259</v>
      </c>
      <c r="FG146" s="3" t="s">
        <v>1259</v>
      </c>
      <c r="FH146" s="3" t="s">
        <v>1259</v>
      </c>
      <c r="FI146" s="3" t="s">
        <v>1259</v>
      </c>
      <c r="FJ146" s="3" t="s">
        <v>1259</v>
      </c>
      <c r="FK146" s="3" t="s">
        <v>1259</v>
      </c>
      <c r="FL146" s="3" t="s">
        <v>1259</v>
      </c>
      <c r="FM146" s="3" t="s">
        <v>1259</v>
      </c>
      <c r="FN146" s="3" t="s">
        <v>1259</v>
      </c>
      <c r="FO146" s="3" t="s">
        <v>1259</v>
      </c>
      <c r="FP146" s="3" t="s">
        <v>1259</v>
      </c>
      <c r="FQ146" s="3" t="s">
        <v>1259</v>
      </c>
      <c r="FR146" s="3" t="s">
        <v>1259</v>
      </c>
      <c r="FS146" s="3" t="s">
        <v>1259</v>
      </c>
      <c r="FT146" s="3" t="s">
        <v>1259</v>
      </c>
      <c r="FU146" s="3" t="s">
        <v>1259</v>
      </c>
      <c r="FV146" s="3" t="s">
        <v>1259</v>
      </c>
      <c r="FW146" s="3" t="s">
        <v>1259</v>
      </c>
      <c r="FX146" s="238">
        <v>461.5</v>
      </c>
      <c r="FY146" s="3" t="s">
        <v>1259</v>
      </c>
      <c r="FZ146" s="3" t="s">
        <v>1259</v>
      </c>
      <c r="GA146" s="3" t="s">
        <v>1259</v>
      </c>
      <c r="GB146" s="3" t="s">
        <v>1259</v>
      </c>
      <c r="GC146" s="3" t="s">
        <v>1259</v>
      </c>
      <c r="GD146" s="3" t="s">
        <v>1259</v>
      </c>
      <c r="GE146" s="3" t="s">
        <v>1259</v>
      </c>
      <c r="GF146" s="3" t="s">
        <v>1259</v>
      </c>
      <c r="GG146" s="3" t="s">
        <v>1259</v>
      </c>
      <c r="GH146" s="3" t="s">
        <v>1259</v>
      </c>
      <c r="GI146" s="3" t="s">
        <v>1259</v>
      </c>
      <c r="GJ146" s="3" t="s">
        <v>1259</v>
      </c>
      <c r="GK146" s="3" t="s">
        <v>1259</v>
      </c>
      <c r="GL146" s="3" t="s">
        <v>1259</v>
      </c>
      <c r="GM146" s="3" t="s">
        <v>1259</v>
      </c>
      <c r="GN146" s="3" t="s">
        <v>1259</v>
      </c>
      <c r="GO146" s="3" t="s">
        <v>1259</v>
      </c>
      <c r="GP146" s="3" t="s">
        <v>1259</v>
      </c>
      <c r="GQ146" s="3" t="s">
        <v>1259</v>
      </c>
      <c r="GR146" s="3" t="s">
        <v>1259</v>
      </c>
      <c r="GS146" s="3" t="s">
        <v>1259</v>
      </c>
      <c r="GT146" s="3" t="s">
        <v>1259</v>
      </c>
      <c r="GU146" s="3" t="s">
        <v>1259</v>
      </c>
      <c r="GV146" s="3" t="s">
        <v>1259</v>
      </c>
      <c r="GW146" s="263">
        <v>207</v>
      </c>
      <c r="GX146" s="3" t="s">
        <v>1259</v>
      </c>
      <c r="GY146" s="3" t="s">
        <v>1259</v>
      </c>
      <c r="GZ146" s="3" t="s">
        <v>1259</v>
      </c>
      <c r="HA146" s="3" t="s">
        <v>1259</v>
      </c>
      <c r="HB146" s="3" t="s">
        <v>1259</v>
      </c>
      <c r="HC146" s="3" t="s">
        <v>1259</v>
      </c>
      <c r="HD146" s="3" t="s">
        <v>1259</v>
      </c>
      <c r="HE146" s="3" t="s">
        <v>1259</v>
      </c>
      <c r="HF146" s="3" t="s">
        <v>1259</v>
      </c>
      <c r="HG146" s="3" t="s">
        <v>1259</v>
      </c>
      <c r="HH146" s="3" t="s">
        <v>1259</v>
      </c>
      <c r="HI146" s="3" t="s">
        <v>1259</v>
      </c>
      <c r="HJ146" s="3" t="s">
        <v>1259</v>
      </c>
      <c r="HK146" s="3" t="s">
        <v>1259</v>
      </c>
      <c r="HL146" s="3" t="s">
        <v>1259</v>
      </c>
      <c r="HM146" s="3" t="s">
        <v>1259</v>
      </c>
      <c r="HN146" s="3" t="s">
        <v>1259</v>
      </c>
      <c r="HO146" s="281">
        <v>75.290000000000006</v>
      </c>
      <c r="HP146" s="282">
        <v>165.9</v>
      </c>
      <c r="HQ146" s="283">
        <v>56.3</v>
      </c>
      <c r="HR146" s="284">
        <v>47.235900000000001</v>
      </c>
      <c r="HS146" s="3" t="s">
        <v>1259</v>
      </c>
    </row>
    <row r="147" spans="1:227" x14ac:dyDescent="0.25">
      <c r="A147" s="4">
        <v>33238</v>
      </c>
      <c r="B147" s="3" t="s">
        <v>1259</v>
      </c>
      <c r="C147" s="3" t="s">
        <v>1259</v>
      </c>
      <c r="D147" s="3" t="s">
        <v>1259</v>
      </c>
      <c r="E147" s="3" t="s">
        <v>1259</v>
      </c>
      <c r="F147" s="3" t="s">
        <v>1259</v>
      </c>
      <c r="G147" s="3" t="s">
        <v>1259</v>
      </c>
      <c r="H147" s="3" t="s">
        <v>1259</v>
      </c>
      <c r="I147" s="67">
        <v>83.3</v>
      </c>
      <c r="J147" s="68">
        <v>77.7</v>
      </c>
      <c r="K147" s="69">
        <v>83.7</v>
      </c>
      <c r="L147" s="70">
        <v>82.1</v>
      </c>
      <c r="M147" s="71">
        <v>93.4</v>
      </c>
      <c r="N147" s="72">
        <v>67.3</v>
      </c>
      <c r="O147" s="3" t="s">
        <v>1259</v>
      </c>
      <c r="P147" s="74">
        <v>33.6</v>
      </c>
      <c r="Q147" s="3" t="s">
        <v>1259</v>
      </c>
      <c r="R147" s="3" t="s">
        <v>1259</v>
      </c>
      <c r="S147" s="77">
        <v>29.1</v>
      </c>
      <c r="T147" s="3" t="s">
        <v>1259</v>
      </c>
      <c r="U147" s="3" t="s">
        <v>1259</v>
      </c>
      <c r="V147" s="80">
        <v>42.95</v>
      </c>
      <c r="W147" s="3" t="s">
        <v>1259</v>
      </c>
      <c r="X147" s="3" t="s">
        <v>1259</v>
      </c>
      <c r="Y147" s="83">
        <v>42.21</v>
      </c>
      <c r="Z147" s="84">
        <v>64.22</v>
      </c>
      <c r="AA147" s="85">
        <v>36.86</v>
      </c>
      <c r="AB147" s="86">
        <v>45.46</v>
      </c>
      <c r="AC147" s="87">
        <v>39</v>
      </c>
      <c r="AD147" s="3" t="s">
        <v>1259</v>
      </c>
      <c r="AE147" s="89">
        <v>357.57</v>
      </c>
      <c r="AF147" s="90">
        <v>321.51</v>
      </c>
      <c r="AG147" s="91">
        <v>308.31</v>
      </c>
      <c r="AH147" s="92">
        <v>253.64</v>
      </c>
      <c r="AI147" s="93">
        <v>437.4</v>
      </c>
      <c r="AJ147" s="3" t="s">
        <v>1259</v>
      </c>
      <c r="AK147" s="3" t="s">
        <v>1259</v>
      </c>
      <c r="AL147" s="3" t="s">
        <v>1259</v>
      </c>
      <c r="AM147" s="3" t="s">
        <v>1259</v>
      </c>
      <c r="AN147" s="3" t="s">
        <v>1259</v>
      </c>
      <c r="AO147" s="99">
        <v>107.74</v>
      </c>
      <c r="AP147" s="3" t="s">
        <v>1259</v>
      </c>
      <c r="AQ147" s="3" t="s">
        <v>1259</v>
      </c>
      <c r="AR147" s="3" t="s">
        <v>1259</v>
      </c>
      <c r="AS147" s="3" t="s">
        <v>1259</v>
      </c>
      <c r="AT147" s="3" t="s">
        <v>1259</v>
      </c>
      <c r="AU147" s="3" t="s">
        <v>1259</v>
      </c>
      <c r="AV147" s="3" t="s">
        <v>1259</v>
      </c>
      <c r="AW147" s="3" t="s">
        <v>1259</v>
      </c>
      <c r="AX147" s="3" t="s">
        <v>1259</v>
      </c>
      <c r="AY147" s="3" t="s">
        <v>1259</v>
      </c>
      <c r="AZ147" s="3" t="s">
        <v>1259</v>
      </c>
      <c r="BA147" s="3" t="s">
        <v>1259</v>
      </c>
      <c r="BB147" s="3" t="s">
        <v>1259</v>
      </c>
      <c r="BC147" s="3" t="s">
        <v>1259</v>
      </c>
      <c r="BD147" s="3" t="s">
        <v>1259</v>
      </c>
      <c r="BE147" s="3" t="s">
        <v>1259</v>
      </c>
      <c r="BF147" s="3" t="s">
        <v>1259</v>
      </c>
      <c r="BG147" s="3" t="s">
        <v>1259</v>
      </c>
      <c r="BH147" s="3" t="s">
        <v>1259</v>
      </c>
      <c r="BI147" s="119">
        <v>144.346</v>
      </c>
      <c r="BJ147" s="3" t="s">
        <v>1259</v>
      </c>
      <c r="BK147" s="3" t="s">
        <v>1259</v>
      </c>
      <c r="BL147" s="3" t="s">
        <v>1259</v>
      </c>
      <c r="BM147" s="3" t="s">
        <v>1259</v>
      </c>
      <c r="BN147" s="3" t="s">
        <v>1259</v>
      </c>
      <c r="BO147" s="3" t="s">
        <v>1259</v>
      </c>
      <c r="BP147" s="3" t="s">
        <v>1259</v>
      </c>
      <c r="BQ147" s="3" t="s">
        <v>1259</v>
      </c>
      <c r="BR147" s="3" t="s">
        <v>1259</v>
      </c>
      <c r="BS147" s="3" t="s">
        <v>1259</v>
      </c>
      <c r="BT147" s="3" t="s">
        <v>1259</v>
      </c>
      <c r="BU147" s="3" t="s">
        <v>1259</v>
      </c>
      <c r="BV147" s="3" t="s">
        <v>1259</v>
      </c>
      <c r="BW147" s="3" t="s">
        <v>1259</v>
      </c>
      <c r="BX147" s="3" t="s">
        <v>1259</v>
      </c>
      <c r="BY147" s="3" t="s">
        <v>1259</v>
      </c>
      <c r="BZ147" s="3" t="s">
        <v>1259</v>
      </c>
      <c r="CA147" s="3" t="s">
        <v>1259</v>
      </c>
      <c r="CB147" s="3" t="s">
        <v>1259</v>
      </c>
      <c r="CC147" s="3" t="s">
        <v>1259</v>
      </c>
      <c r="CD147" s="3" t="s">
        <v>1259</v>
      </c>
      <c r="CE147" s="3" t="s">
        <v>1259</v>
      </c>
      <c r="CF147" s="3" t="s">
        <v>1259</v>
      </c>
      <c r="CG147" s="3" t="s">
        <v>1259</v>
      </c>
      <c r="CH147" s="3" t="s">
        <v>1259</v>
      </c>
      <c r="CI147" s="3" t="s">
        <v>1259</v>
      </c>
      <c r="CJ147" s="3" t="s">
        <v>1259</v>
      </c>
      <c r="CK147" s="147">
        <v>5.4</v>
      </c>
      <c r="CL147" s="3" t="s">
        <v>1259</v>
      </c>
      <c r="CM147" s="3" t="s">
        <v>1259</v>
      </c>
      <c r="CN147" s="3" t="s">
        <v>1259</v>
      </c>
      <c r="CO147" s="3" t="s">
        <v>1259</v>
      </c>
      <c r="CP147" s="3" t="s">
        <v>1259</v>
      </c>
      <c r="CQ147" s="3" t="s">
        <v>1259</v>
      </c>
      <c r="CR147" s="3" t="s">
        <v>1259</v>
      </c>
      <c r="CS147" s="3" t="s">
        <v>1259</v>
      </c>
      <c r="CT147" s="3" t="s">
        <v>1259</v>
      </c>
      <c r="CU147" s="3" t="s">
        <v>1259</v>
      </c>
      <c r="CV147" s="3" t="s">
        <v>1259</v>
      </c>
      <c r="CW147" s="3" t="s">
        <v>1259</v>
      </c>
      <c r="CX147" s="3" t="s">
        <v>1259</v>
      </c>
      <c r="CY147" s="3" t="s">
        <v>1259</v>
      </c>
      <c r="CZ147" s="3" t="s">
        <v>1259</v>
      </c>
      <c r="DA147" s="3" t="s">
        <v>1259</v>
      </c>
      <c r="DB147" s="164">
        <v>234.3</v>
      </c>
      <c r="DC147" s="3" t="s">
        <v>1259</v>
      </c>
      <c r="DD147" s="3" t="s">
        <v>1259</v>
      </c>
      <c r="DE147" s="3" t="s">
        <v>1259</v>
      </c>
      <c r="DF147" s="3" t="s">
        <v>1259</v>
      </c>
      <c r="DG147" s="3" t="s">
        <v>1259</v>
      </c>
      <c r="DH147" s="3" t="s">
        <v>1259</v>
      </c>
      <c r="DI147" s="3" t="s">
        <v>1259</v>
      </c>
      <c r="DJ147" s="3" t="s">
        <v>1259</v>
      </c>
      <c r="DK147" s="3" t="s">
        <v>1259</v>
      </c>
      <c r="DL147" s="3" t="s">
        <v>1259</v>
      </c>
      <c r="DM147" s="3" t="s">
        <v>1259</v>
      </c>
      <c r="DN147" s="3" t="s">
        <v>1259</v>
      </c>
      <c r="DO147" s="3" t="s">
        <v>1259</v>
      </c>
      <c r="DP147" s="3" t="s">
        <v>1259</v>
      </c>
      <c r="DQ147" s="3" t="s">
        <v>1259</v>
      </c>
      <c r="DR147" s="3" t="s">
        <v>1259</v>
      </c>
      <c r="DS147" s="3" t="s">
        <v>1259</v>
      </c>
      <c r="DT147" s="3" t="s">
        <v>1259</v>
      </c>
      <c r="DU147" s="183">
        <v>47.3</v>
      </c>
      <c r="DV147" s="3" t="s">
        <v>1259</v>
      </c>
      <c r="DW147" s="3" t="s">
        <v>1259</v>
      </c>
      <c r="DX147" s="3" t="s">
        <v>1259</v>
      </c>
      <c r="DY147" s="3" t="s">
        <v>1259</v>
      </c>
      <c r="DZ147" s="3" t="s">
        <v>1259</v>
      </c>
      <c r="EA147" s="3" t="s">
        <v>1259</v>
      </c>
      <c r="EB147" s="3" t="s">
        <v>1259</v>
      </c>
      <c r="EC147" s="3" t="s">
        <v>1259</v>
      </c>
      <c r="ED147" s="3" t="s">
        <v>1259</v>
      </c>
      <c r="EE147" s="3" t="s">
        <v>1259</v>
      </c>
      <c r="EF147" s="3" t="s">
        <v>1259</v>
      </c>
      <c r="EG147" s="3" t="s">
        <v>1259</v>
      </c>
      <c r="EH147" s="3" t="s">
        <v>1259</v>
      </c>
      <c r="EI147" s="3" t="s">
        <v>1259</v>
      </c>
      <c r="EJ147" s="3" t="s">
        <v>1259</v>
      </c>
      <c r="EK147" s="3" t="s">
        <v>1259</v>
      </c>
      <c r="EL147" s="3" t="s">
        <v>1259</v>
      </c>
      <c r="EM147" s="201">
        <v>42.088000000000001</v>
      </c>
      <c r="EN147" s="3" t="s">
        <v>1259</v>
      </c>
      <c r="EO147" s="3" t="s">
        <v>1259</v>
      </c>
      <c r="EP147" s="3" t="s">
        <v>1259</v>
      </c>
      <c r="EQ147" s="3" t="s">
        <v>1259</v>
      </c>
      <c r="ER147" s="3" t="s">
        <v>1259</v>
      </c>
      <c r="ES147" s="3" t="s">
        <v>1259</v>
      </c>
      <c r="ET147" s="3" t="s">
        <v>1259</v>
      </c>
      <c r="EU147" s="3" t="s">
        <v>1259</v>
      </c>
      <c r="EV147" s="3" t="s">
        <v>1259</v>
      </c>
      <c r="EW147" s="3" t="s">
        <v>1259</v>
      </c>
      <c r="EX147" s="3" t="s">
        <v>1259</v>
      </c>
      <c r="EY147" s="3" t="s">
        <v>1259</v>
      </c>
      <c r="EZ147" s="3" t="s">
        <v>1259</v>
      </c>
      <c r="FA147" s="3" t="s">
        <v>1259</v>
      </c>
      <c r="FB147" s="3" t="s">
        <v>1259</v>
      </c>
      <c r="FC147" s="3" t="s">
        <v>1259</v>
      </c>
      <c r="FD147" s="3" t="s">
        <v>1259</v>
      </c>
      <c r="FE147" s="3" t="s">
        <v>1259</v>
      </c>
      <c r="FF147" s="3" t="s">
        <v>1259</v>
      </c>
      <c r="FG147" s="3" t="s">
        <v>1259</v>
      </c>
      <c r="FH147" s="3" t="s">
        <v>1259</v>
      </c>
      <c r="FI147" s="3" t="s">
        <v>1259</v>
      </c>
      <c r="FJ147" s="3" t="s">
        <v>1259</v>
      </c>
      <c r="FK147" s="3" t="s">
        <v>1259</v>
      </c>
      <c r="FL147" s="3" t="s">
        <v>1259</v>
      </c>
      <c r="FM147" s="3" t="s">
        <v>1259</v>
      </c>
      <c r="FN147" s="3" t="s">
        <v>1259</v>
      </c>
      <c r="FO147" s="3" t="s">
        <v>1259</v>
      </c>
      <c r="FP147" s="3" t="s">
        <v>1259</v>
      </c>
      <c r="FQ147" s="3" t="s">
        <v>1259</v>
      </c>
      <c r="FR147" s="3" t="s">
        <v>1259</v>
      </c>
      <c r="FS147" s="3" t="s">
        <v>1259</v>
      </c>
      <c r="FT147" s="3" t="s">
        <v>1259</v>
      </c>
      <c r="FU147" s="3" t="s">
        <v>1259</v>
      </c>
      <c r="FV147" s="3" t="s">
        <v>1259</v>
      </c>
      <c r="FW147" s="3" t="s">
        <v>1259</v>
      </c>
      <c r="FX147" s="238">
        <v>458.8</v>
      </c>
      <c r="FY147" s="3" t="s">
        <v>1259</v>
      </c>
      <c r="FZ147" s="3" t="s">
        <v>1259</v>
      </c>
      <c r="GA147" s="3" t="s">
        <v>1259</v>
      </c>
      <c r="GB147" s="3" t="s">
        <v>1259</v>
      </c>
      <c r="GC147" s="3" t="s">
        <v>1259</v>
      </c>
      <c r="GD147" s="3" t="s">
        <v>1259</v>
      </c>
      <c r="GE147" s="3" t="s">
        <v>1259</v>
      </c>
      <c r="GF147" s="3" t="s">
        <v>1259</v>
      </c>
      <c r="GG147" s="3" t="s">
        <v>1259</v>
      </c>
      <c r="GH147" s="3" t="s">
        <v>1259</v>
      </c>
      <c r="GI147" s="3" t="s">
        <v>1259</v>
      </c>
      <c r="GJ147" s="3" t="s">
        <v>1259</v>
      </c>
      <c r="GK147" s="3" t="s">
        <v>1259</v>
      </c>
      <c r="GL147" s="3" t="s">
        <v>1259</v>
      </c>
      <c r="GM147" s="3" t="s">
        <v>1259</v>
      </c>
      <c r="GN147" s="3" t="s">
        <v>1259</v>
      </c>
      <c r="GO147" s="3" t="s">
        <v>1259</v>
      </c>
      <c r="GP147" s="3" t="s">
        <v>1259</v>
      </c>
      <c r="GQ147" s="3" t="s">
        <v>1259</v>
      </c>
      <c r="GR147" s="3" t="s">
        <v>1259</v>
      </c>
      <c r="GS147" s="3" t="s">
        <v>1259</v>
      </c>
      <c r="GT147" s="3" t="s">
        <v>1259</v>
      </c>
      <c r="GU147" s="3" t="s">
        <v>1259</v>
      </c>
      <c r="GV147" s="3" t="s">
        <v>1259</v>
      </c>
      <c r="GW147" s="263">
        <v>204</v>
      </c>
      <c r="GX147" s="3" t="s">
        <v>1259</v>
      </c>
      <c r="GY147" s="3" t="s">
        <v>1259</v>
      </c>
      <c r="GZ147" s="3" t="s">
        <v>1259</v>
      </c>
      <c r="HA147" s="3" t="s">
        <v>1259</v>
      </c>
      <c r="HB147" s="3" t="s">
        <v>1259</v>
      </c>
      <c r="HC147" s="3" t="s">
        <v>1259</v>
      </c>
      <c r="HD147" s="3" t="s">
        <v>1259</v>
      </c>
      <c r="HE147" s="3" t="s">
        <v>1259</v>
      </c>
      <c r="HF147" s="3" t="s">
        <v>1259</v>
      </c>
      <c r="HG147" s="3" t="s">
        <v>1259</v>
      </c>
      <c r="HH147" s="3" t="s">
        <v>1259</v>
      </c>
      <c r="HI147" s="3" t="s">
        <v>1259</v>
      </c>
      <c r="HJ147" s="3" t="s">
        <v>1259</v>
      </c>
      <c r="HK147" s="3" t="s">
        <v>1259</v>
      </c>
      <c r="HL147" s="3" t="s">
        <v>1259</v>
      </c>
      <c r="HM147" s="3" t="s">
        <v>1259</v>
      </c>
      <c r="HN147" s="3" t="s">
        <v>1259</v>
      </c>
      <c r="HO147" s="281">
        <v>74.8</v>
      </c>
      <c r="HP147" s="282">
        <v>165.2</v>
      </c>
      <c r="HQ147" s="283">
        <v>55.7</v>
      </c>
      <c r="HR147" s="284">
        <v>48.271799999999999</v>
      </c>
      <c r="HS147" s="3" t="s">
        <v>1259</v>
      </c>
    </row>
    <row r="148" spans="1:227" x14ac:dyDescent="0.25">
      <c r="A148" s="4">
        <v>33328</v>
      </c>
      <c r="B148" s="3" t="s">
        <v>1259</v>
      </c>
      <c r="C148" s="3" t="s">
        <v>1259</v>
      </c>
      <c r="D148" s="3" t="s">
        <v>1259</v>
      </c>
      <c r="E148" s="3" t="s">
        <v>1259</v>
      </c>
      <c r="F148" s="3" t="s">
        <v>1259</v>
      </c>
      <c r="G148" s="3" t="s">
        <v>1259</v>
      </c>
      <c r="H148" s="3" t="s">
        <v>1259</v>
      </c>
      <c r="I148" s="67">
        <v>85.5</v>
      </c>
      <c r="J148" s="68">
        <v>77.900000000000006</v>
      </c>
      <c r="K148" s="69">
        <v>86.1</v>
      </c>
      <c r="L148" s="70">
        <v>85.6</v>
      </c>
      <c r="M148" s="71">
        <v>89.1</v>
      </c>
      <c r="N148" s="72">
        <v>76.099999999999994</v>
      </c>
      <c r="O148" s="3" t="s">
        <v>1259</v>
      </c>
      <c r="P148" s="74">
        <v>34</v>
      </c>
      <c r="Q148" s="3" t="s">
        <v>1259</v>
      </c>
      <c r="R148" s="3" t="s">
        <v>1259</v>
      </c>
      <c r="S148" s="77">
        <v>29</v>
      </c>
      <c r="T148" s="3" t="s">
        <v>1259</v>
      </c>
      <c r="U148" s="3" t="s">
        <v>1259</v>
      </c>
      <c r="V148" s="80">
        <v>42.61</v>
      </c>
      <c r="W148" s="3" t="s">
        <v>1259</v>
      </c>
      <c r="X148" s="3" t="s">
        <v>1259</v>
      </c>
      <c r="Y148" s="83">
        <v>41.89</v>
      </c>
      <c r="Z148" s="84">
        <v>60.27</v>
      </c>
      <c r="AA148" s="85">
        <v>37.090000000000003</v>
      </c>
      <c r="AB148" s="86">
        <v>45.04</v>
      </c>
      <c r="AC148" s="87">
        <v>39</v>
      </c>
      <c r="AD148" s="3" t="s">
        <v>1259</v>
      </c>
      <c r="AE148" s="89">
        <v>353.93</v>
      </c>
      <c r="AF148" s="90">
        <v>322.07</v>
      </c>
      <c r="AG148" s="91">
        <v>302.38</v>
      </c>
      <c r="AH148" s="92">
        <v>284.61</v>
      </c>
      <c r="AI148" s="93">
        <v>449.3</v>
      </c>
      <c r="AJ148" s="3" t="s">
        <v>1259</v>
      </c>
      <c r="AK148" s="3" t="s">
        <v>1259</v>
      </c>
      <c r="AL148" s="3" t="s">
        <v>1259</v>
      </c>
      <c r="AM148" s="3" t="s">
        <v>1259</v>
      </c>
      <c r="AN148" s="3" t="s">
        <v>1259</v>
      </c>
      <c r="AO148" s="99">
        <v>109.54</v>
      </c>
      <c r="AP148" s="3" t="s">
        <v>1259</v>
      </c>
      <c r="AQ148" s="3" t="s">
        <v>1259</v>
      </c>
      <c r="AR148" s="3" t="s">
        <v>1259</v>
      </c>
      <c r="AS148" s="3" t="s">
        <v>1259</v>
      </c>
      <c r="AT148" s="3" t="s">
        <v>1259</v>
      </c>
      <c r="AU148" s="3" t="s">
        <v>1259</v>
      </c>
      <c r="AV148" s="3" t="s">
        <v>1259</v>
      </c>
      <c r="AW148" s="3" t="s">
        <v>1259</v>
      </c>
      <c r="AX148" s="3" t="s">
        <v>1259</v>
      </c>
      <c r="AY148" s="3" t="s">
        <v>1259</v>
      </c>
      <c r="AZ148" s="3" t="s">
        <v>1259</v>
      </c>
      <c r="BA148" s="3" t="s">
        <v>1259</v>
      </c>
      <c r="BB148" s="3" t="s">
        <v>1259</v>
      </c>
      <c r="BC148" s="3" t="s">
        <v>1259</v>
      </c>
      <c r="BD148" s="3" t="s">
        <v>1259</v>
      </c>
      <c r="BE148" s="3" t="s">
        <v>1259</v>
      </c>
      <c r="BF148" s="3" t="s">
        <v>1259</v>
      </c>
      <c r="BG148" s="3" t="s">
        <v>1259</v>
      </c>
      <c r="BH148" s="3" t="s">
        <v>1259</v>
      </c>
      <c r="BI148" s="119">
        <v>147.279</v>
      </c>
      <c r="BJ148" s="3" t="s">
        <v>1259</v>
      </c>
      <c r="BK148" s="3" t="s">
        <v>1259</v>
      </c>
      <c r="BL148" s="3" t="s">
        <v>1259</v>
      </c>
      <c r="BM148" s="3" t="s">
        <v>1259</v>
      </c>
      <c r="BN148" s="3" t="s">
        <v>1259</v>
      </c>
      <c r="BO148" s="3" t="s">
        <v>1259</v>
      </c>
      <c r="BP148" s="3" t="s">
        <v>1259</v>
      </c>
      <c r="BQ148" s="3" t="s">
        <v>1259</v>
      </c>
      <c r="BR148" s="3" t="s">
        <v>1259</v>
      </c>
      <c r="BS148" s="3" t="s">
        <v>1259</v>
      </c>
      <c r="BT148" s="3" t="s">
        <v>1259</v>
      </c>
      <c r="BU148" s="3" t="s">
        <v>1259</v>
      </c>
      <c r="BV148" s="3" t="s">
        <v>1259</v>
      </c>
      <c r="BW148" s="3" t="s">
        <v>1259</v>
      </c>
      <c r="BX148" s="3" t="s">
        <v>1259</v>
      </c>
      <c r="BY148" s="3" t="s">
        <v>1259</v>
      </c>
      <c r="BZ148" s="3" t="s">
        <v>1259</v>
      </c>
      <c r="CA148" s="3" t="s">
        <v>1259</v>
      </c>
      <c r="CB148" s="3" t="s">
        <v>1259</v>
      </c>
      <c r="CC148" s="3" t="s">
        <v>1259</v>
      </c>
      <c r="CD148" s="3" t="s">
        <v>1259</v>
      </c>
      <c r="CE148" s="3" t="s">
        <v>1259</v>
      </c>
      <c r="CF148" s="3" t="s">
        <v>1259</v>
      </c>
      <c r="CG148" s="3" t="s">
        <v>1259</v>
      </c>
      <c r="CH148" s="3" t="s">
        <v>1259</v>
      </c>
      <c r="CI148" s="3" t="s">
        <v>1259</v>
      </c>
      <c r="CJ148" s="3" t="s">
        <v>1259</v>
      </c>
      <c r="CK148" s="147">
        <v>4.7</v>
      </c>
      <c r="CL148" s="3" t="s">
        <v>1259</v>
      </c>
      <c r="CM148" s="3" t="s">
        <v>1259</v>
      </c>
      <c r="CN148" s="3" t="s">
        <v>1259</v>
      </c>
      <c r="CO148" s="3" t="s">
        <v>1259</v>
      </c>
      <c r="CP148" s="3" t="s">
        <v>1259</v>
      </c>
      <c r="CQ148" s="3" t="s">
        <v>1259</v>
      </c>
      <c r="CR148" s="3" t="s">
        <v>1259</v>
      </c>
      <c r="CS148" s="3" t="s">
        <v>1259</v>
      </c>
      <c r="CT148" s="3" t="s">
        <v>1259</v>
      </c>
      <c r="CU148" s="3" t="s">
        <v>1259</v>
      </c>
      <c r="CV148" s="3" t="s">
        <v>1259</v>
      </c>
      <c r="CW148" s="3" t="s">
        <v>1259</v>
      </c>
      <c r="CX148" s="3" t="s">
        <v>1259</v>
      </c>
      <c r="CY148" s="3" t="s">
        <v>1259</v>
      </c>
      <c r="CZ148" s="3" t="s">
        <v>1259</v>
      </c>
      <c r="DA148" s="3" t="s">
        <v>1259</v>
      </c>
      <c r="DB148" s="164">
        <v>226.5</v>
      </c>
      <c r="DC148" s="3" t="s">
        <v>1259</v>
      </c>
      <c r="DD148" s="3" t="s">
        <v>1259</v>
      </c>
      <c r="DE148" s="3" t="s">
        <v>1259</v>
      </c>
      <c r="DF148" s="3" t="s">
        <v>1259</v>
      </c>
      <c r="DG148" s="3" t="s">
        <v>1259</v>
      </c>
      <c r="DH148" s="3" t="s">
        <v>1259</v>
      </c>
      <c r="DI148" s="3" t="s">
        <v>1259</v>
      </c>
      <c r="DJ148" s="3" t="s">
        <v>1259</v>
      </c>
      <c r="DK148" s="3" t="s">
        <v>1259</v>
      </c>
      <c r="DL148" s="3" t="s">
        <v>1259</v>
      </c>
      <c r="DM148" s="3" t="s">
        <v>1259</v>
      </c>
      <c r="DN148" s="3" t="s">
        <v>1259</v>
      </c>
      <c r="DO148" s="3" t="s">
        <v>1259</v>
      </c>
      <c r="DP148" s="3" t="s">
        <v>1259</v>
      </c>
      <c r="DQ148" s="3" t="s">
        <v>1259</v>
      </c>
      <c r="DR148" s="3" t="s">
        <v>1259</v>
      </c>
      <c r="DS148" s="3" t="s">
        <v>1259</v>
      </c>
      <c r="DT148" s="3" t="s">
        <v>1259</v>
      </c>
      <c r="DU148" s="183">
        <v>49.6</v>
      </c>
      <c r="DV148" s="3" t="s">
        <v>1259</v>
      </c>
      <c r="DW148" s="3" t="s">
        <v>1259</v>
      </c>
      <c r="DX148" s="3" t="s">
        <v>1259</v>
      </c>
      <c r="DY148" s="3" t="s">
        <v>1259</v>
      </c>
      <c r="DZ148" s="3" t="s">
        <v>1259</v>
      </c>
      <c r="EA148" s="3" t="s">
        <v>1259</v>
      </c>
      <c r="EB148" s="3" t="s">
        <v>1259</v>
      </c>
      <c r="EC148" s="3" t="s">
        <v>1259</v>
      </c>
      <c r="ED148" s="3" t="s">
        <v>1259</v>
      </c>
      <c r="EE148" s="3" t="s">
        <v>1259</v>
      </c>
      <c r="EF148" s="3" t="s">
        <v>1259</v>
      </c>
      <c r="EG148" s="3" t="s">
        <v>1259</v>
      </c>
      <c r="EH148" s="3" t="s">
        <v>1259</v>
      </c>
      <c r="EI148" s="3" t="s">
        <v>1259</v>
      </c>
      <c r="EJ148" s="3" t="s">
        <v>1259</v>
      </c>
      <c r="EK148" s="3" t="s">
        <v>1259</v>
      </c>
      <c r="EL148" s="3" t="s">
        <v>1259</v>
      </c>
      <c r="EM148" s="201">
        <v>44.293999999999997</v>
      </c>
      <c r="EN148" s="202">
        <v>191.2</v>
      </c>
      <c r="EO148" s="203">
        <v>349.7</v>
      </c>
      <c r="EP148" s="204">
        <v>223.4</v>
      </c>
      <c r="EQ148" s="205">
        <v>519.4</v>
      </c>
      <c r="ER148" s="206">
        <v>126.1</v>
      </c>
      <c r="ES148" s="207">
        <v>195.5</v>
      </c>
      <c r="ET148" s="3" t="s">
        <v>1259</v>
      </c>
      <c r="EU148" s="3" t="s">
        <v>1259</v>
      </c>
      <c r="EV148" s="3" t="s">
        <v>1259</v>
      </c>
      <c r="EW148" s="3" t="s">
        <v>1259</v>
      </c>
      <c r="EX148" s="3" t="s">
        <v>1259</v>
      </c>
      <c r="EY148" s="3" t="s">
        <v>1259</v>
      </c>
      <c r="EZ148" s="3" t="s">
        <v>1259</v>
      </c>
      <c r="FA148" s="3" t="s">
        <v>1259</v>
      </c>
      <c r="FB148" s="3" t="s">
        <v>1259</v>
      </c>
      <c r="FC148" s="3" t="s">
        <v>1259</v>
      </c>
      <c r="FD148" s="3" t="s">
        <v>1259</v>
      </c>
      <c r="FE148" s="3" t="s">
        <v>1259</v>
      </c>
      <c r="FF148" s="3" t="s">
        <v>1259</v>
      </c>
      <c r="FG148" s="3" t="s">
        <v>1259</v>
      </c>
      <c r="FH148" s="3" t="s">
        <v>1259</v>
      </c>
      <c r="FI148" s="3" t="s">
        <v>1259</v>
      </c>
      <c r="FJ148" s="3" t="s">
        <v>1259</v>
      </c>
      <c r="FK148" s="3" t="s">
        <v>1259</v>
      </c>
      <c r="FL148" s="3" t="s">
        <v>1259</v>
      </c>
      <c r="FM148" s="3" t="s">
        <v>1259</v>
      </c>
      <c r="FN148" s="3" t="s">
        <v>1259</v>
      </c>
      <c r="FO148" s="3" t="s">
        <v>1259</v>
      </c>
      <c r="FP148" s="3" t="s">
        <v>1259</v>
      </c>
      <c r="FQ148" s="3" t="s">
        <v>1259</v>
      </c>
      <c r="FR148" s="3" t="s">
        <v>1259</v>
      </c>
      <c r="FS148" s="3" t="s">
        <v>1259</v>
      </c>
      <c r="FT148" s="3" t="s">
        <v>1259</v>
      </c>
      <c r="FU148" s="3" t="s">
        <v>1259</v>
      </c>
      <c r="FV148" s="3" t="s">
        <v>1259</v>
      </c>
      <c r="FW148" s="3" t="s">
        <v>1259</v>
      </c>
      <c r="FX148" s="238">
        <v>450.7</v>
      </c>
      <c r="FY148" s="3" t="s">
        <v>1259</v>
      </c>
      <c r="FZ148" s="3" t="s">
        <v>1259</v>
      </c>
      <c r="GA148" s="3" t="s">
        <v>1259</v>
      </c>
      <c r="GB148" s="3" t="s">
        <v>1259</v>
      </c>
      <c r="GC148" s="3" t="s">
        <v>1259</v>
      </c>
      <c r="GD148" s="3" t="s">
        <v>1259</v>
      </c>
      <c r="GE148" s="3" t="s">
        <v>1259</v>
      </c>
      <c r="GF148" s="3" t="s">
        <v>1259</v>
      </c>
      <c r="GG148" s="3" t="s">
        <v>1259</v>
      </c>
      <c r="GH148" s="3" t="s">
        <v>1259</v>
      </c>
      <c r="GI148" s="3" t="s">
        <v>1259</v>
      </c>
      <c r="GJ148" s="3" t="s">
        <v>1259</v>
      </c>
      <c r="GK148" s="3" t="s">
        <v>1259</v>
      </c>
      <c r="GL148" s="3" t="s">
        <v>1259</v>
      </c>
      <c r="GM148" s="3" t="s">
        <v>1259</v>
      </c>
      <c r="GN148" s="3" t="s">
        <v>1259</v>
      </c>
      <c r="GO148" s="3" t="s">
        <v>1259</v>
      </c>
      <c r="GP148" s="3" t="s">
        <v>1259</v>
      </c>
      <c r="GQ148" s="3" t="s">
        <v>1259</v>
      </c>
      <c r="GR148" s="3" t="s">
        <v>1259</v>
      </c>
      <c r="GS148" s="3" t="s">
        <v>1259</v>
      </c>
      <c r="GT148" s="3" t="s">
        <v>1259</v>
      </c>
      <c r="GU148" s="3" t="s">
        <v>1259</v>
      </c>
      <c r="GV148" s="3" t="s">
        <v>1259</v>
      </c>
      <c r="GW148" s="263">
        <v>218</v>
      </c>
      <c r="GX148" s="3" t="s">
        <v>1259</v>
      </c>
      <c r="GY148" s="3" t="s">
        <v>1259</v>
      </c>
      <c r="GZ148" s="3" t="s">
        <v>1259</v>
      </c>
      <c r="HA148" s="3" t="s">
        <v>1259</v>
      </c>
      <c r="HB148" s="3" t="s">
        <v>1259</v>
      </c>
      <c r="HC148" s="3" t="s">
        <v>1259</v>
      </c>
      <c r="HD148" s="3" t="s">
        <v>1259</v>
      </c>
      <c r="HE148" s="3" t="s">
        <v>1259</v>
      </c>
      <c r="HF148" s="3" t="s">
        <v>1259</v>
      </c>
      <c r="HG148" s="3" t="s">
        <v>1259</v>
      </c>
      <c r="HH148" s="3" t="s">
        <v>1259</v>
      </c>
      <c r="HI148" s="3" t="s">
        <v>1259</v>
      </c>
      <c r="HJ148" s="3" t="s">
        <v>1259</v>
      </c>
      <c r="HK148" s="3" t="s">
        <v>1259</v>
      </c>
      <c r="HL148" s="3" t="s">
        <v>1259</v>
      </c>
      <c r="HM148" s="3" t="s">
        <v>1259</v>
      </c>
      <c r="HN148" s="3" t="s">
        <v>1259</v>
      </c>
      <c r="HO148" s="281">
        <v>74.28</v>
      </c>
      <c r="HP148" s="282">
        <v>166.6</v>
      </c>
      <c r="HQ148" s="283">
        <v>55.9</v>
      </c>
      <c r="HR148" s="284">
        <v>49.245600000000003</v>
      </c>
      <c r="HS148" s="3" t="s">
        <v>1259</v>
      </c>
    </row>
    <row r="149" spans="1:227" x14ac:dyDescent="0.25">
      <c r="A149" s="4">
        <v>33419</v>
      </c>
      <c r="B149" s="3" t="s">
        <v>1259</v>
      </c>
      <c r="C149" s="3" t="s">
        <v>1259</v>
      </c>
      <c r="D149" s="3" t="s">
        <v>1259</v>
      </c>
      <c r="E149" s="3" t="s">
        <v>1259</v>
      </c>
      <c r="F149" s="3" t="s">
        <v>1259</v>
      </c>
      <c r="G149" s="3" t="s">
        <v>1259</v>
      </c>
      <c r="H149" s="3" t="s">
        <v>1259</v>
      </c>
      <c r="I149" s="67">
        <v>90.8</v>
      </c>
      <c r="J149" s="68">
        <v>81.2</v>
      </c>
      <c r="K149" s="69">
        <v>91.5</v>
      </c>
      <c r="L149" s="70">
        <v>91.1</v>
      </c>
      <c r="M149" s="71">
        <v>94</v>
      </c>
      <c r="N149" s="72">
        <v>76.7</v>
      </c>
      <c r="O149" s="3" t="s">
        <v>1259</v>
      </c>
      <c r="P149" s="74">
        <v>34.4</v>
      </c>
      <c r="Q149" s="3" t="s">
        <v>1259</v>
      </c>
      <c r="R149" s="3" t="s">
        <v>1259</v>
      </c>
      <c r="S149" s="77">
        <v>29.4</v>
      </c>
      <c r="T149" s="3" t="s">
        <v>1259</v>
      </c>
      <c r="U149" s="3" t="s">
        <v>1259</v>
      </c>
      <c r="V149" s="80">
        <v>42.37</v>
      </c>
      <c r="W149" s="3" t="s">
        <v>1259</v>
      </c>
      <c r="X149" s="3" t="s">
        <v>1259</v>
      </c>
      <c r="Y149" s="83">
        <v>42.2</v>
      </c>
      <c r="Z149" s="84">
        <v>61.49</v>
      </c>
      <c r="AA149" s="85">
        <v>37.270000000000003</v>
      </c>
      <c r="AB149" s="86">
        <v>43.14</v>
      </c>
      <c r="AC149" s="87">
        <v>39</v>
      </c>
      <c r="AD149" s="3" t="s">
        <v>1259</v>
      </c>
      <c r="AE149" s="89">
        <v>357.11</v>
      </c>
      <c r="AF149" s="90">
        <v>323.63</v>
      </c>
      <c r="AG149" s="91">
        <v>310.72000000000003</v>
      </c>
      <c r="AH149" s="92">
        <v>278.45</v>
      </c>
      <c r="AI149" s="93">
        <v>464.2</v>
      </c>
      <c r="AJ149" s="3" t="s">
        <v>1259</v>
      </c>
      <c r="AK149" s="3" t="s">
        <v>1259</v>
      </c>
      <c r="AL149" s="3" t="s">
        <v>1259</v>
      </c>
      <c r="AM149" s="3" t="s">
        <v>1259</v>
      </c>
      <c r="AN149" s="3" t="s">
        <v>1259</v>
      </c>
      <c r="AO149" s="99">
        <v>121.51</v>
      </c>
      <c r="AP149" s="3" t="s">
        <v>1259</v>
      </c>
      <c r="AQ149" s="3" t="s">
        <v>1259</v>
      </c>
      <c r="AR149" s="3" t="s">
        <v>1259</v>
      </c>
      <c r="AS149" s="3" t="s">
        <v>1259</v>
      </c>
      <c r="AT149" s="3" t="s">
        <v>1259</v>
      </c>
      <c r="AU149" s="3" t="s">
        <v>1259</v>
      </c>
      <c r="AV149" s="3" t="s">
        <v>1259</v>
      </c>
      <c r="AW149" s="3" t="s">
        <v>1259</v>
      </c>
      <c r="AX149" s="3" t="s">
        <v>1259</v>
      </c>
      <c r="AY149" s="3" t="s">
        <v>1259</v>
      </c>
      <c r="AZ149" s="3" t="s">
        <v>1259</v>
      </c>
      <c r="BA149" s="3" t="s">
        <v>1259</v>
      </c>
      <c r="BB149" s="3" t="s">
        <v>1259</v>
      </c>
      <c r="BC149" s="3" t="s">
        <v>1259</v>
      </c>
      <c r="BD149" s="3" t="s">
        <v>1259</v>
      </c>
      <c r="BE149" s="3" t="s">
        <v>1259</v>
      </c>
      <c r="BF149" s="3" t="s">
        <v>1259</v>
      </c>
      <c r="BG149" s="3" t="s">
        <v>1259</v>
      </c>
      <c r="BH149" s="3" t="s">
        <v>1259</v>
      </c>
      <c r="BI149" s="119">
        <v>149.13200000000001</v>
      </c>
      <c r="BJ149" s="3" t="s">
        <v>1259</v>
      </c>
      <c r="BK149" s="3" t="s">
        <v>1259</v>
      </c>
      <c r="BL149" s="3" t="s">
        <v>1259</v>
      </c>
      <c r="BM149" s="3" t="s">
        <v>1259</v>
      </c>
      <c r="BN149" s="3" t="s">
        <v>1259</v>
      </c>
      <c r="BO149" s="3" t="s">
        <v>1259</v>
      </c>
      <c r="BP149" s="3" t="s">
        <v>1259</v>
      </c>
      <c r="BQ149" s="3" t="s">
        <v>1259</v>
      </c>
      <c r="BR149" s="3" t="s">
        <v>1259</v>
      </c>
      <c r="BS149" s="3" t="s">
        <v>1259</v>
      </c>
      <c r="BT149" s="3" t="s">
        <v>1259</v>
      </c>
      <c r="BU149" s="3" t="s">
        <v>1259</v>
      </c>
      <c r="BV149" s="3" t="s">
        <v>1259</v>
      </c>
      <c r="BW149" s="3" t="s">
        <v>1259</v>
      </c>
      <c r="BX149" s="3" t="s">
        <v>1259</v>
      </c>
      <c r="BY149" s="3" t="s">
        <v>1259</v>
      </c>
      <c r="BZ149" s="3" t="s">
        <v>1259</v>
      </c>
      <c r="CA149" s="3" t="s">
        <v>1259</v>
      </c>
      <c r="CB149" s="3" t="s">
        <v>1259</v>
      </c>
      <c r="CC149" s="3" t="s">
        <v>1259</v>
      </c>
      <c r="CD149" s="3" t="s">
        <v>1259</v>
      </c>
      <c r="CE149" s="3" t="s">
        <v>1259</v>
      </c>
      <c r="CF149" s="3" t="s">
        <v>1259</v>
      </c>
      <c r="CG149" s="3" t="s">
        <v>1259</v>
      </c>
      <c r="CH149" s="3" t="s">
        <v>1259</v>
      </c>
      <c r="CI149" s="3" t="s">
        <v>1259</v>
      </c>
      <c r="CJ149" s="3" t="s">
        <v>1259</v>
      </c>
      <c r="CK149" s="147">
        <v>4.5999999999999996</v>
      </c>
      <c r="CL149" s="3" t="s">
        <v>1259</v>
      </c>
      <c r="CM149" s="3" t="s">
        <v>1259</v>
      </c>
      <c r="CN149" s="3" t="s">
        <v>1259</v>
      </c>
      <c r="CO149" s="3" t="s">
        <v>1259</v>
      </c>
      <c r="CP149" s="3" t="s">
        <v>1259</v>
      </c>
      <c r="CQ149" s="3" t="s">
        <v>1259</v>
      </c>
      <c r="CR149" s="3" t="s">
        <v>1259</v>
      </c>
      <c r="CS149" s="3" t="s">
        <v>1259</v>
      </c>
      <c r="CT149" s="3" t="s">
        <v>1259</v>
      </c>
      <c r="CU149" s="3" t="s">
        <v>1259</v>
      </c>
      <c r="CV149" s="3" t="s">
        <v>1259</v>
      </c>
      <c r="CW149" s="3" t="s">
        <v>1259</v>
      </c>
      <c r="CX149" s="3" t="s">
        <v>1259</v>
      </c>
      <c r="CY149" s="3" t="s">
        <v>1259</v>
      </c>
      <c r="CZ149" s="3" t="s">
        <v>1259</v>
      </c>
      <c r="DA149" s="3" t="s">
        <v>1259</v>
      </c>
      <c r="DB149" s="164">
        <v>227.1</v>
      </c>
      <c r="DC149" s="3" t="s">
        <v>1259</v>
      </c>
      <c r="DD149" s="3" t="s">
        <v>1259</v>
      </c>
      <c r="DE149" s="3" t="s">
        <v>1259</v>
      </c>
      <c r="DF149" s="3" t="s">
        <v>1259</v>
      </c>
      <c r="DG149" s="3" t="s">
        <v>1259</v>
      </c>
      <c r="DH149" s="3" t="s">
        <v>1259</v>
      </c>
      <c r="DI149" s="3" t="s">
        <v>1259</v>
      </c>
      <c r="DJ149" s="3" t="s">
        <v>1259</v>
      </c>
      <c r="DK149" s="3" t="s">
        <v>1259</v>
      </c>
      <c r="DL149" s="3" t="s">
        <v>1259</v>
      </c>
      <c r="DM149" s="3" t="s">
        <v>1259</v>
      </c>
      <c r="DN149" s="3" t="s">
        <v>1259</v>
      </c>
      <c r="DO149" s="3" t="s">
        <v>1259</v>
      </c>
      <c r="DP149" s="3" t="s">
        <v>1259</v>
      </c>
      <c r="DQ149" s="3" t="s">
        <v>1259</v>
      </c>
      <c r="DR149" s="3" t="s">
        <v>1259</v>
      </c>
      <c r="DS149" s="3" t="s">
        <v>1259</v>
      </c>
      <c r="DT149" s="3" t="s">
        <v>1259</v>
      </c>
      <c r="DU149" s="183">
        <v>56</v>
      </c>
      <c r="DV149" s="3" t="s">
        <v>1259</v>
      </c>
      <c r="DW149" s="3" t="s">
        <v>1259</v>
      </c>
      <c r="DX149" s="3" t="s">
        <v>1259</v>
      </c>
      <c r="DY149" s="3" t="s">
        <v>1259</v>
      </c>
      <c r="DZ149" s="3" t="s">
        <v>1259</v>
      </c>
      <c r="EA149" s="3" t="s">
        <v>1259</v>
      </c>
      <c r="EB149" s="3" t="s">
        <v>1259</v>
      </c>
      <c r="EC149" s="3" t="s">
        <v>1259</v>
      </c>
      <c r="ED149" s="3" t="s">
        <v>1259</v>
      </c>
      <c r="EE149" s="3" t="s">
        <v>1259</v>
      </c>
      <c r="EF149" s="3" t="s">
        <v>1259</v>
      </c>
      <c r="EG149" s="3" t="s">
        <v>1259</v>
      </c>
      <c r="EH149" s="3" t="s">
        <v>1259</v>
      </c>
      <c r="EI149" s="3" t="s">
        <v>1259</v>
      </c>
      <c r="EJ149" s="3" t="s">
        <v>1259</v>
      </c>
      <c r="EK149" s="3" t="s">
        <v>1259</v>
      </c>
      <c r="EL149" s="3" t="s">
        <v>1259</v>
      </c>
      <c r="EM149" s="201">
        <v>45.927999999999997</v>
      </c>
      <c r="EN149" s="3" t="s">
        <v>1259</v>
      </c>
      <c r="EO149" s="3" t="s">
        <v>1259</v>
      </c>
      <c r="EP149" s="3" t="s">
        <v>1259</v>
      </c>
      <c r="EQ149" s="3" t="s">
        <v>1259</v>
      </c>
      <c r="ER149" s="3" t="s">
        <v>1259</v>
      </c>
      <c r="ES149" s="3" t="s">
        <v>1259</v>
      </c>
      <c r="ET149" s="3" t="s">
        <v>1259</v>
      </c>
      <c r="EU149" s="3" t="s">
        <v>1259</v>
      </c>
      <c r="EV149" s="3" t="s">
        <v>1259</v>
      </c>
      <c r="EW149" s="3" t="s">
        <v>1259</v>
      </c>
      <c r="EX149" s="3" t="s">
        <v>1259</v>
      </c>
      <c r="EY149" s="3" t="s">
        <v>1259</v>
      </c>
      <c r="EZ149" s="3" t="s">
        <v>1259</v>
      </c>
      <c r="FA149" s="3" t="s">
        <v>1259</v>
      </c>
      <c r="FB149" s="3" t="s">
        <v>1259</v>
      </c>
      <c r="FC149" s="3" t="s">
        <v>1259</v>
      </c>
      <c r="FD149" s="3" t="s">
        <v>1259</v>
      </c>
      <c r="FE149" s="3" t="s">
        <v>1259</v>
      </c>
      <c r="FF149" s="3" t="s">
        <v>1259</v>
      </c>
      <c r="FG149" s="3" t="s">
        <v>1259</v>
      </c>
      <c r="FH149" s="3" t="s">
        <v>1259</v>
      </c>
      <c r="FI149" s="3" t="s">
        <v>1259</v>
      </c>
      <c r="FJ149" s="3" t="s">
        <v>1259</v>
      </c>
      <c r="FK149" s="3" t="s">
        <v>1259</v>
      </c>
      <c r="FL149" s="3" t="s">
        <v>1259</v>
      </c>
      <c r="FM149" s="3" t="s">
        <v>1259</v>
      </c>
      <c r="FN149" s="3" t="s">
        <v>1259</v>
      </c>
      <c r="FO149" s="3" t="s">
        <v>1259</v>
      </c>
      <c r="FP149" s="3" t="s">
        <v>1259</v>
      </c>
      <c r="FQ149" s="3" t="s">
        <v>1259</v>
      </c>
      <c r="FR149" s="3" t="s">
        <v>1259</v>
      </c>
      <c r="FS149" s="3" t="s">
        <v>1259</v>
      </c>
      <c r="FT149" s="3" t="s">
        <v>1259</v>
      </c>
      <c r="FU149" s="3" t="s">
        <v>1259</v>
      </c>
      <c r="FV149" s="3" t="s">
        <v>1259</v>
      </c>
      <c r="FW149" s="3" t="s">
        <v>1259</v>
      </c>
      <c r="FX149" s="238">
        <v>446</v>
      </c>
      <c r="FY149" s="3" t="s">
        <v>1259</v>
      </c>
      <c r="FZ149" s="3" t="s">
        <v>1259</v>
      </c>
      <c r="GA149" s="3" t="s">
        <v>1259</v>
      </c>
      <c r="GB149" s="3" t="s">
        <v>1259</v>
      </c>
      <c r="GC149" s="3" t="s">
        <v>1259</v>
      </c>
      <c r="GD149" s="3" t="s">
        <v>1259</v>
      </c>
      <c r="GE149" s="3" t="s">
        <v>1259</v>
      </c>
      <c r="GF149" s="3" t="s">
        <v>1259</v>
      </c>
      <c r="GG149" s="3" t="s">
        <v>1259</v>
      </c>
      <c r="GH149" s="3" t="s">
        <v>1259</v>
      </c>
      <c r="GI149" s="3" t="s">
        <v>1259</v>
      </c>
      <c r="GJ149" s="3" t="s">
        <v>1259</v>
      </c>
      <c r="GK149" s="3" t="s">
        <v>1259</v>
      </c>
      <c r="GL149" s="3" t="s">
        <v>1259</v>
      </c>
      <c r="GM149" s="3" t="s">
        <v>1259</v>
      </c>
      <c r="GN149" s="3" t="s">
        <v>1259</v>
      </c>
      <c r="GO149" s="3" t="s">
        <v>1259</v>
      </c>
      <c r="GP149" s="3" t="s">
        <v>1259</v>
      </c>
      <c r="GQ149" s="3" t="s">
        <v>1259</v>
      </c>
      <c r="GR149" s="3" t="s">
        <v>1259</v>
      </c>
      <c r="GS149" s="3" t="s">
        <v>1259</v>
      </c>
      <c r="GT149" s="3" t="s">
        <v>1259</v>
      </c>
      <c r="GU149" s="3" t="s">
        <v>1259</v>
      </c>
      <c r="GV149" s="3" t="s">
        <v>1259</v>
      </c>
      <c r="GW149" s="263">
        <v>217</v>
      </c>
      <c r="GX149" s="3" t="s">
        <v>1259</v>
      </c>
      <c r="GY149" s="3" t="s">
        <v>1259</v>
      </c>
      <c r="GZ149" s="3" t="s">
        <v>1259</v>
      </c>
      <c r="HA149" s="3" t="s">
        <v>1259</v>
      </c>
      <c r="HB149" s="3" t="s">
        <v>1259</v>
      </c>
      <c r="HC149" s="3" t="s">
        <v>1259</v>
      </c>
      <c r="HD149" s="3" t="s">
        <v>1259</v>
      </c>
      <c r="HE149" s="3" t="s">
        <v>1259</v>
      </c>
      <c r="HF149" s="3" t="s">
        <v>1259</v>
      </c>
      <c r="HG149" s="3" t="s">
        <v>1259</v>
      </c>
      <c r="HH149" s="3" t="s">
        <v>1259</v>
      </c>
      <c r="HI149" s="3" t="s">
        <v>1259</v>
      </c>
      <c r="HJ149" s="3" t="s">
        <v>1259</v>
      </c>
      <c r="HK149" s="3" t="s">
        <v>1259</v>
      </c>
      <c r="HL149" s="3" t="s">
        <v>1259</v>
      </c>
      <c r="HM149" s="3" t="s">
        <v>1259</v>
      </c>
      <c r="HN149" s="3" t="s">
        <v>1259</v>
      </c>
      <c r="HO149" s="281">
        <v>74.56</v>
      </c>
      <c r="HP149" s="282">
        <v>167.8</v>
      </c>
      <c r="HQ149" s="283">
        <v>57</v>
      </c>
      <c r="HR149" s="284">
        <v>50.121400000000001</v>
      </c>
      <c r="HS149" s="3" t="s">
        <v>1259</v>
      </c>
    </row>
    <row r="150" spans="1:227" x14ac:dyDescent="0.25">
      <c r="A150" s="4">
        <v>33511</v>
      </c>
      <c r="B150" s="3" t="s">
        <v>1259</v>
      </c>
      <c r="C150" s="3" t="s">
        <v>1259</v>
      </c>
      <c r="D150" s="3" t="s">
        <v>1259</v>
      </c>
      <c r="E150" s="3" t="s">
        <v>1259</v>
      </c>
      <c r="F150" s="3" t="s">
        <v>1259</v>
      </c>
      <c r="G150" s="3" t="s">
        <v>1259</v>
      </c>
      <c r="H150" s="3" t="s">
        <v>1259</v>
      </c>
      <c r="I150" s="67">
        <v>95</v>
      </c>
      <c r="J150" s="68">
        <v>85.1</v>
      </c>
      <c r="K150" s="69">
        <v>95.7</v>
      </c>
      <c r="L150" s="70">
        <v>96.1</v>
      </c>
      <c r="M150" s="71">
        <v>93.4</v>
      </c>
      <c r="N150" s="72">
        <v>80.7</v>
      </c>
      <c r="O150" s="3" t="s">
        <v>1259</v>
      </c>
      <c r="P150" s="74">
        <v>35.299999999999997</v>
      </c>
      <c r="Q150" s="3" t="s">
        <v>1259</v>
      </c>
      <c r="R150" s="3" t="s">
        <v>1259</v>
      </c>
      <c r="S150" s="77">
        <v>30.3</v>
      </c>
      <c r="T150" s="3" t="s">
        <v>1259</v>
      </c>
      <c r="U150" s="3" t="s">
        <v>1259</v>
      </c>
      <c r="V150" s="80">
        <v>44.44</v>
      </c>
      <c r="W150" s="3" t="s">
        <v>1259</v>
      </c>
      <c r="X150" s="3" t="s">
        <v>1259</v>
      </c>
      <c r="Y150" s="83">
        <v>43.98</v>
      </c>
      <c r="Z150" s="84">
        <v>59.71</v>
      </c>
      <c r="AA150" s="85">
        <v>39.380000000000003</v>
      </c>
      <c r="AB150" s="86">
        <v>46.11</v>
      </c>
      <c r="AC150" s="87">
        <v>43</v>
      </c>
      <c r="AD150" s="3" t="s">
        <v>1259</v>
      </c>
      <c r="AE150" s="89">
        <v>365.06</v>
      </c>
      <c r="AF150" s="90">
        <v>331.56</v>
      </c>
      <c r="AG150" s="91">
        <v>307.11</v>
      </c>
      <c r="AH150" s="92">
        <v>269.29000000000002</v>
      </c>
      <c r="AI150" s="93">
        <v>471.1</v>
      </c>
      <c r="AJ150" s="3" t="s">
        <v>1259</v>
      </c>
      <c r="AK150" s="3" t="s">
        <v>1259</v>
      </c>
      <c r="AL150" s="3" t="s">
        <v>1259</v>
      </c>
      <c r="AM150" s="3" t="s">
        <v>1259</v>
      </c>
      <c r="AN150" s="3" t="s">
        <v>1259</v>
      </c>
      <c r="AO150" s="99">
        <v>122.07</v>
      </c>
      <c r="AP150" s="3" t="s">
        <v>1259</v>
      </c>
      <c r="AQ150" s="3" t="s">
        <v>1259</v>
      </c>
      <c r="AR150" s="3" t="s">
        <v>1259</v>
      </c>
      <c r="AS150" s="3" t="s">
        <v>1259</v>
      </c>
      <c r="AT150" s="3" t="s">
        <v>1259</v>
      </c>
      <c r="AU150" s="3" t="s">
        <v>1259</v>
      </c>
      <c r="AV150" s="3" t="s">
        <v>1259</v>
      </c>
      <c r="AW150" s="3" t="s">
        <v>1259</v>
      </c>
      <c r="AX150" s="3" t="s">
        <v>1259</v>
      </c>
      <c r="AY150" s="3" t="s">
        <v>1259</v>
      </c>
      <c r="AZ150" s="3" t="s">
        <v>1259</v>
      </c>
      <c r="BA150" s="3" t="s">
        <v>1259</v>
      </c>
      <c r="BB150" s="3" t="s">
        <v>1259</v>
      </c>
      <c r="BC150" s="3" t="s">
        <v>1259</v>
      </c>
      <c r="BD150" s="3" t="s">
        <v>1259</v>
      </c>
      <c r="BE150" s="3" t="s">
        <v>1259</v>
      </c>
      <c r="BF150" s="3" t="s">
        <v>1259</v>
      </c>
      <c r="BG150" s="3" t="s">
        <v>1259</v>
      </c>
      <c r="BH150" s="3" t="s">
        <v>1259</v>
      </c>
      <c r="BI150" s="119">
        <v>148.51400000000001</v>
      </c>
      <c r="BJ150" s="3" t="s">
        <v>1259</v>
      </c>
      <c r="BK150" s="3" t="s">
        <v>1259</v>
      </c>
      <c r="BL150" s="3" t="s">
        <v>1259</v>
      </c>
      <c r="BM150" s="3" t="s">
        <v>1259</v>
      </c>
      <c r="BN150" s="3" t="s">
        <v>1259</v>
      </c>
      <c r="BO150" s="3" t="s">
        <v>1259</v>
      </c>
      <c r="BP150" s="3" t="s">
        <v>1259</v>
      </c>
      <c r="BQ150" s="3" t="s">
        <v>1259</v>
      </c>
      <c r="BR150" s="3" t="s">
        <v>1259</v>
      </c>
      <c r="BS150" s="3" t="s">
        <v>1259</v>
      </c>
      <c r="BT150" s="3" t="s">
        <v>1259</v>
      </c>
      <c r="BU150" s="3" t="s">
        <v>1259</v>
      </c>
      <c r="BV150" s="3" t="s">
        <v>1259</v>
      </c>
      <c r="BW150" s="3" t="s">
        <v>1259</v>
      </c>
      <c r="BX150" s="3" t="s">
        <v>1259</v>
      </c>
      <c r="BY150" s="3" t="s">
        <v>1259</v>
      </c>
      <c r="BZ150" s="3" t="s">
        <v>1259</v>
      </c>
      <c r="CA150" s="3" t="s">
        <v>1259</v>
      </c>
      <c r="CB150" s="3" t="s">
        <v>1259</v>
      </c>
      <c r="CC150" s="3" t="s">
        <v>1259</v>
      </c>
      <c r="CD150" s="3" t="s">
        <v>1259</v>
      </c>
      <c r="CE150" s="3" t="s">
        <v>1259</v>
      </c>
      <c r="CF150" s="3" t="s">
        <v>1259</v>
      </c>
      <c r="CG150" s="3" t="s">
        <v>1259</v>
      </c>
      <c r="CH150" s="3" t="s">
        <v>1259</v>
      </c>
      <c r="CI150" s="3" t="s">
        <v>1259</v>
      </c>
      <c r="CJ150" s="3" t="s">
        <v>1259</v>
      </c>
      <c r="CK150" s="147">
        <v>4.3</v>
      </c>
      <c r="CL150" s="3" t="s">
        <v>1259</v>
      </c>
      <c r="CM150" s="3" t="s">
        <v>1259</v>
      </c>
      <c r="CN150" s="3" t="s">
        <v>1259</v>
      </c>
      <c r="CO150" s="3" t="s">
        <v>1259</v>
      </c>
      <c r="CP150" s="3" t="s">
        <v>1259</v>
      </c>
      <c r="CQ150" s="3" t="s">
        <v>1259</v>
      </c>
      <c r="CR150" s="3" t="s">
        <v>1259</v>
      </c>
      <c r="CS150" s="3" t="s">
        <v>1259</v>
      </c>
      <c r="CT150" s="3" t="s">
        <v>1259</v>
      </c>
      <c r="CU150" s="3" t="s">
        <v>1259</v>
      </c>
      <c r="CV150" s="3" t="s">
        <v>1259</v>
      </c>
      <c r="CW150" s="3" t="s">
        <v>1259</v>
      </c>
      <c r="CX150" s="3" t="s">
        <v>1259</v>
      </c>
      <c r="CY150" s="3" t="s">
        <v>1259</v>
      </c>
      <c r="CZ150" s="3" t="s">
        <v>1259</v>
      </c>
      <c r="DA150" s="3" t="s">
        <v>1259</v>
      </c>
      <c r="DB150" s="164">
        <v>221.2</v>
      </c>
      <c r="DC150" s="3" t="s">
        <v>1259</v>
      </c>
      <c r="DD150" s="3" t="s">
        <v>1259</v>
      </c>
      <c r="DE150" s="3" t="s">
        <v>1259</v>
      </c>
      <c r="DF150" s="3" t="s">
        <v>1259</v>
      </c>
      <c r="DG150" s="3" t="s">
        <v>1259</v>
      </c>
      <c r="DH150" s="3" t="s">
        <v>1259</v>
      </c>
      <c r="DI150" s="3" t="s">
        <v>1259</v>
      </c>
      <c r="DJ150" s="3" t="s">
        <v>1259</v>
      </c>
      <c r="DK150" s="3" t="s">
        <v>1259</v>
      </c>
      <c r="DL150" s="3" t="s">
        <v>1259</v>
      </c>
      <c r="DM150" s="3" t="s">
        <v>1259</v>
      </c>
      <c r="DN150" s="3" t="s">
        <v>1259</v>
      </c>
      <c r="DO150" s="3" t="s">
        <v>1259</v>
      </c>
      <c r="DP150" s="3" t="s">
        <v>1259</v>
      </c>
      <c r="DQ150" s="3" t="s">
        <v>1259</v>
      </c>
      <c r="DR150" s="3" t="s">
        <v>1259</v>
      </c>
      <c r="DS150" s="3" t="s">
        <v>1259</v>
      </c>
      <c r="DT150" s="3" t="s">
        <v>1259</v>
      </c>
      <c r="DU150" s="183">
        <v>65.5</v>
      </c>
      <c r="DV150" s="3" t="s">
        <v>1259</v>
      </c>
      <c r="DW150" s="3" t="s">
        <v>1259</v>
      </c>
      <c r="DX150" s="3" t="s">
        <v>1259</v>
      </c>
      <c r="DY150" s="3" t="s">
        <v>1259</v>
      </c>
      <c r="DZ150" s="3" t="s">
        <v>1259</v>
      </c>
      <c r="EA150" s="3" t="s">
        <v>1259</v>
      </c>
      <c r="EB150" s="3" t="s">
        <v>1259</v>
      </c>
      <c r="EC150" s="3" t="s">
        <v>1259</v>
      </c>
      <c r="ED150" s="3" t="s">
        <v>1259</v>
      </c>
      <c r="EE150" s="3" t="s">
        <v>1259</v>
      </c>
      <c r="EF150" s="3" t="s">
        <v>1259</v>
      </c>
      <c r="EG150" s="3" t="s">
        <v>1259</v>
      </c>
      <c r="EH150" s="3" t="s">
        <v>1259</v>
      </c>
      <c r="EI150" s="3" t="s">
        <v>1259</v>
      </c>
      <c r="EJ150" s="3" t="s">
        <v>1259</v>
      </c>
      <c r="EK150" s="3" t="s">
        <v>1259</v>
      </c>
      <c r="EL150" s="3" t="s">
        <v>1259</v>
      </c>
      <c r="EM150" s="201">
        <v>46.610999999999997</v>
      </c>
      <c r="EN150" s="202">
        <v>185.6</v>
      </c>
      <c r="EO150" s="203">
        <v>345.6</v>
      </c>
      <c r="EP150" s="204">
        <v>208.9</v>
      </c>
      <c r="EQ150" s="205">
        <v>497.2</v>
      </c>
      <c r="ER150" s="206">
        <v>125.7</v>
      </c>
      <c r="ES150" s="207">
        <v>195.9</v>
      </c>
      <c r="ET150" s="3" t="s">
        <v>1259</v>
      </c>
      <c r="EU150" s="3" t="s">
        <v>1259</v>
      </c>
      <c r="EV150" s="3" t="s">
        <v>1259</v>
      </c>
      <c r="EW150" s="3" t="s">
        <v>1259</v>
      </c>
      <c r="EX150" s="3" t="s">
        <v>1259</v>
      </c>
      <c r="EY150" s="3" t="s">
        <v>1259</v>
      </c>
      <c r="EZ150" s="3" t="s">
        <v>1259</v>
      </c>
      <c r="FA150" s="3" t="s">
        <v>1259</v>
      </c>
      <c r="FB150" s="3" t="s">
        <v>1259</v>
      </c>
      <c r="FC150" s="3" t="s">
        <v>1259</v>
      </c>
      <c r="FD150" s="3" t="s">
        <v>1259</v>
      </c>
      <c r="FE150" s="3" t="s">
        <v>1259</v>
      </c>
      <c r="FF150" s="3" t="s">
        <v>1259</v>
      </c>
      <c r="FG150" s="3" t="s">
        <v>1259</v>
      </c>
      <c r="FH150" s="3" t="s">
        <v>1259</v>
      </c>
      <c r="FI150" s="3" t="s">
        <v>1259</v>
      </c>
      <c r="FJ150" s="3" t="s">
        <v>1259</v>
      </c>
      <c r="FK150" s="3" t="s">
        <v>1259</v>
      </c>
      <c r="FL150" s="3" t="s">
        <v>1259</v>
      </c>
      <c r="FM150" s="3" t="s">
        <v>1259</v>
      </c>
      <c r="FN150" s="3" t="s">
        <v>1259</v>
      </c>
      <c r="FO150" s="3" t="s">
        <v>1259</v>
      </c>
      <c r="FP150" s="3" t="s">
        <v>1259</v>
      </c>
      <c r="FQ150" s="3" t="s">
        <v>1259</v>
      </c>
      <c r="FR150" s="3" t="s">
        <v>1259</v>
      </c>
      <c r="FS150" s="3" t="s">
        <v>1259</v>
      </c>
      <c r="FT150" s="3" t="s">
        <v>1259</v>
      </c>
      <c r="FU150" s="3" t="s">
        <v>1259</v>
      </c>
      <c r="FV150" s="3" t="s">
        <v>1259</v>
      </c>
      <c r="FW150" s="3" t="s">
        <v>1259</v>
      </c>
      <c r="FX150" s="238">
        <v>449.8</v>
      </c>
      <c r="FY150" s="3" t="s">
        <v>1259</v>
      </c>
      <c r="FZ150" s="3" t="s">
        <v>1259</v>
      </c>
      <c r="GA150" s="3" t="s">
        <v>1259</v>
      </c>
      <c r="GB150" s="3" t="s">
        <v>1259</v>
      </c>
      <c r="GC150" s="3" t="s">
        <v>1259</v>
      </c>
      <c r="GD150" s="3" t="s">
        <v>1259</v>
      </c>
      <c r="GE150" s="3" t="s">
        <v>1259</v>
      </c>
      <c r="GF150" s="3" t="s">
        <v>1259</v>
      </c>
      <c r="GG150" s="3" t="s">
        <v>1259</v>
      </c>
      <c r="GH150" s="3" t="s">
        <v>1259</v>
      </c>
      <c r="GI150" s="3" t="s">
        <v>1259</v>
      </c>
      <c r="GJ150" s="3" t="s">
        <v>1259</v>
      </c>
      <c r="GK150" s="3" t="s">
        <v>1259</v>
      </c>
      <c r="GL150" s="3" t="s">
        <v>1259</v>
      </c>
      <c r="GM150" s="3" t="s">
        <v>1259</v>
      </c>
      <c r="GN150" s="3" t="s">
        <v>1259</v>
      </c>
      <c r="GO150" s="3" t="s">
        <v>1259</v>
      </c>
      <c r="GP150" s="3" t="s">
        <v>1259</v>
      </c>
      <c r="GQ150" s="3" t="s">
        <v>1259</v>
      </c>
      <c r="GR150" s="3" t="s">
        <v>1259</v>
      </c>
      <c r="GS150" s="3" t="s">
        <v>1259</v>
      </c>
      <c r="GT150" s="3" t="s">
        <v>1259</v>
      </c>
      <c r="GU150" s="3" t="s">
        <v>1259</v>
      </c>
      <c r="GV150" s="3" t="s">
        <v>1259</v>
      </c>
      <c r="GW150" s="263">
        <v>218</v>
      </c>
      <c r="GX150" s="3" t="s">
        <v>1259</v>
      </c>
      <c r="GY150" s="3" t="s">
        <v>1259</v>
      </c>
      <c r="GZ150" s="3" t="s">
        <v>1259</v>
      </c>
      <c r="HA150" s="3" t="s">
        <v>1259</v>
      </c>
      <c r="HB150" s="3" t="s">
        <v>1259</v>
      </c>
      <c r="HC150" s="3" t="s">
        <v>1259</v>
      </c>
      <c r="HD150" s="3" t="s">
        <v>1259</v>
      </c>
      <c r="HE150" s="3" t="s">
        <v>1259</v>
      </c>
      <c r="HF150" s="3" t="s">
        <v>1259</v>
      </c>
      <c r="HG150" s="3" t="s">
        <v>1259</v>
      </c>
      <c r="HH150" s="3" t="s">
        <v>1259</v>
      </c>
      <c r="HI150" s="3" t="s">
        <v>1259</v>
      </c>
      <c r="HJ150" s="3" t="s">
        <v>1259</v>
      </c>
      <c r="HK150" s="3" t="s">
        <v>1259</v>
      </c>
      <c r="HL150" s="3" t="s">
        <v>1259</v>
      </c>
      <c r="HM150" s="3" t="s">
        <v>1259</v>
      </c>
      <c r="HN150" s="3" t="s">
        <v>1259</v>
      </c>
      <c r="HO150" s="281">
        <v>74.650000000000006</v>
      </c>
      <c r="HP150" s="282">
        <v>168</v>
      </c>
      <c r="HQ150" s="283">
        <v>57.5</v>
      </c>
      <c r="HR150" s="284">
        <v>50.8992</v>
      </c>
      <c r="HS150" s="3" t="s">
        <v>1259</v>
      </c>
    </row>
    <row r="151" spans="1:227" x14ac:dyDescent="0.25">
      <c r="A151" s="4">
        <v>33603</v>
      </c>
      <c r="B151" s="3" t="s">
        <v>1259</v>
      </c>
      <c r="C151" s="3" t="s">
        <v>1259</v>
      </c>
      <c r="D151" s="3" t="s">
        <v>1259</v>
      </c>
      <c r="E151" s="3" t="s">
        <v>1259</v>
      </c>
      <c r="F151" s="3" t="s">
        <v>1259</v>
      </c>
      <c r="G151" s="3" t="s">
        <v>1259</v>
      </c>
      <c r="H151" s="3" t="s">
        <v>1259</v>
      </c>
      <c r="I151" s="67">
        <v>97.7</v>
      </c>
      <c r="J151" s="68">
        <v>88</v>
      </c>
      <c r="K151" s="69">
        <v>98.5</v>
      </c>
      <c r="L151" s="70">
        <v>98.6</v>
      </c>
      <c r="M151" s="71">
        <v>97.7</v>
      </c>
      <c r="N151" s="72">
        <v>82.8</v>
      </c>
      <c r="O151" s="3" t="s">
        <v>1259</v>
      </c>
      <c r="P151" s="74">
        <v>35.299999999999997</v>
      </c>
      <c r="Q151" s="3" t="s">
        <v>1259</v>
      </c>
      <c r="R151" s="3" t="s">
        <v>1259</v>
      </c>
      <c r="S151" s="77">
        <v>30.3</v>
      </c>
      <c r="T151" s="3" t="s">
        <v>1259</v>
      </c>
      <c r="U151" s="3" t="s">
        <v>1259</v>
      </c>
      <c r="V151" s="80">
        <v>44.99</v>
      </c>
      <c r="W151" s="3" t="s">
        <v>1259</v>
      </c>
      <c r="X151" s="3" t="s">
        <v>1259</v>
      </c>
      <c r="Y151" s="83">
        <v>44.65</v>
      </c>
      <c r="Z151" s="84">
        <v>63.31</v>
      </c>
      <c r="AA151" s="85">
        <v>39.590000000000003</v>
      </c>
      <c r="AB151" s="86">
        <v>46.31</v>
      </c>
      <c r="AC151" s="87">
        <v>40</v>
      </c>
      <c r="AD151" s="3" t="s">
        <v>1259</v>
      </c>
      <c r="AE151" s="89">
        <v>356.45</v>
      </c>
      <c r="AF151" s="90">
        <v>322.94</v>
      </c>
      <c r="AG151" s="91">
        <v>294.06</v>
      </c>
      <c r="AH151" s="92">
        <v>288.18</v>
      </c>
      <c r="AI151" s="93">
        <v>480.8</v>
      </c>
      <c r="AJ151" s="3" t="s">
        <v>1259</v>
      </c>
      <c r="AK151" s="3" t="s">
        <v>1259</v>
      </c>
      <c r="AL151" s="3" t="s">
        <v>1259</v>
      </c>
      <c r="AM151" s="3" t="s">
        <v>1259</v>
      </c>
      <c r="AN151" s="3" t="s">
        <v>1259</v>
      </c>
      <c r="AO151" s="99">
        <v>130.6</v>
      </c>
      <c r="AP151" s="3" t="s">
        <v>1259</v>
      </c>
      <c r="AQ151" s="3" t="s">
        <v>1259</v>
      </c>
      <c r="AR151" s="3" t="s">
        <v>1259</v>
      </c>
      <c r="AS151" s="3" t="s">
        <v>1259</v>
      </c>
      <c r="AT151" s="3" t="s">
        <v>1259</v>
      </c>
      <c r="AU151" s="3" t="s">
        <v>1259</v>
      </c>
      <c r="AV151" s="3" t="s">
        <v>1259</v>
      </c>
      <c r="AW151" s="3" t="s">
        <v>1259</v>
      </c>
      <c r="AX151" s="3" t="s">
        <v>1259</v>
      </c>
      <c r="AY151" s="3" t="s">
        <v>1259</v>
      </c>
      <c r="AZ151" s="3" t="s">
        <v>1259</v>
      </c>
      <c r="BA151" s="3" t="s">
        <v>1259</v>
      </c>
      <c r="BB151" s="3" t="s">
        <v>1259</v>
      </c>
      <c r="BC151" s="3" t="s">
        <v>1259</v>
      </c>
      <c r="BD151" s="3" t="s">
        <v>1259</v>
      </c>
      <c r="BE151" s="3" t="s">
        <v>1259</v>
      </c>
      <c r="BF151" s="3" t="s">
        <v>1259</v>
      </c>
      <c r="BG151" s="3" t="s">
        <v>1259</v>
      </c>
      <c r="BH151" s="3" t="s">
        <v>1259</v>
      </c>
      <c r="BI151" s="119">
        <v>149.595</v>
      </c>
      <c r="BJ151" s="3" t="s">
        <v>1259</v>
      </c>
      <c r="BK151" s="3" t="s">
        <v>1259</v>
      </c>
      <c r="BL151" s="3" t="s">
        <v>1259</v>
      </c>
      <c r="BM151" s="3" t="s">
        <v>1259</v>
      </c>
      <c r="BN151" s="3" t="s">
        <v>1259</v>
      </c>
      <c r="BO151" s="3" t="s">
        <v>1259</v>
      </c>
      <c r="BP151" s="3" t="s">
        <v>1259</v>
      </c>
      <c r="BQ151" s="3" t="s">
        <v>1259</v>
      </c>
      <c r="BR151" s="3" t="s">
        <v>1259</v>
      </c>
      <c r="BS151" s="3" t="s">
        <v>1259</v>
      </c>
      <c r="BT151" s="3" t="s">
        <v>1259</v>
      </c>
      <c r="BU151" s="3" t="s">
        <v>1259</v>
      </c>
      <c r="BV151" s="3" t="s">
        <v>1259</v>
      </c>
      <c r="BW151" s="3" t="s">
        <v>1259</v>
      </c>
      <c r="BX151" s="3" t="s">
        <v>1259</v>
      </c>
      <c r="BY151" s="3" t="s">
        <v>1259</v>
      </c>
      <c r="BZ151" s="3" t="s">
        <v>1259</v>
      </c>
      <c r="CA151" s="3" t="s">
        <v>1259</v>
      </c>
      <c r="CB151" s="3" t="s">
        <v>1259</v>
      </c>
      <c r="CC151" s="3" t="s">
        <v>1259</v>
      </c>
      <c r="CD151" s="3" t="s">
        <v>1259</v>
      </c>
      <c r="CE151" s="3" t="s">
        <v>1259</v>
      </c>
      <c r="CF151" s="3" t="s">
        <v>1259</v>
      </c>
      <c r="CG151" s="3" t="s">
        <v>1259</v>
      </c>
      <c r="CH151" s="3" t="s">
        <v>1259</v>
      </c>
      <c r="CI151" s="3" t="s">
        <v>1259</v>
      </c>
      <c r="CJ151" s="3" t="s">
        <v>1259</v>
      </c>
      <c r="CK151" s="147">
        <v>4.5999999999999996</v>
      </c>
      <c r="CL151" s="3" t="s">
        <v>1259</v>
      </c>
      <c r="CM151" s="3" t="s">
        <v>1259</v>
      </c>
      <c r="CN151" s="3" t="s">
        <v>1259</v>
      </c>
      <c r="CO151" s="3" t="s">
        <v>1259</v>
      </c>
      <c r="CP151" s="3" t="s">
        <v>1259</v>
      </c>
      <c r="CQ151" s="3" t="s">
        <v>1259</v>
      </c>
      <c r="CR151" s="3" t="s">
        <v>1259</v>
      </c>
      <c r="CS151" s="3" t="s">
        <v>1259</v>
      </c>
      <c r="CT151" s="3" t="s">
        <v>1259</v>
      </c>
      <c r="CU151" s="3" t="s">
        <v>1259</v>
      </c>
      <c r="CV151" s="3" t="s">
        <v>1259</v>
      </c>
      <c r="CW151" s="3" t="s">
        <v>1259</v>
      </c>
      <c r="CX151" s="3" t="s">
        <v>1259</v>
      </c>
      <c r="CY151" s="3" t="s">
        <v>1259</v>
      </c>
      <c r="CZ151" s="3" t="s">
        <v>1259</v>
      </c>
      <c r="DA151" s="3" t="s">
        <v>1259</v>
      </c>
      <c r="DB151" s="164">
        <v>217.9</v>
      </c>
      <c r="DC151" s="3" t="s">
        <v>1259</v>
      </c>
      <c r="DD151" s="3" t="s">
        <v>1259</v>
      </c>
      <c r="DE151" s="3" t="s">
        <v>1259</v>
      </c>
      <c r="DF151" s="3" t="s">
        <v>1259</v>
      </c>
      <c r="DG151" s="3" t="s">
        <v>1259</v>
      </c>
      <c r="DH151" s="3" t="s">
        <v>1259</v>
      </c>
      <c r="DI151" s="3" t="s">
        <v>1259</v>
      </c>
      <c r="DJ151" s="3" t="s">
        <v>1259</v>
      </c>
      <c r="DK151" s="3" t="s">
        <v>1259</v>
      </c>
      <c r="DL151" s="3" t="s">
        <v>1259</v>
      </c>
      <c r="DM151" s="3" t="s">
        <v>1259</v>
      </c>
      <c r="DN151" s="3" t="s">
        <v>1259</v>
      </c>
      <c r="DO151" s="3" t="s">
        <v>1259</v>
      </c>
      <c r="DP151" s="3" t="s">
        <v>1259</v>
      </c>
      <c r="DQ151" s="3" t="s">
        <v>1259</v>
      </c>
      <c r="DR151" s="3" t="s">
        <v>1259</v>
      </c>
      <c r="DS151" s="3" t="s">
        <v>1259</v>
      </c>
      <c r="DT151" s="3" t="s">
        <v>1259</v>
      </c>
      <c r="DU151" s="183">
        <v>73.2</v>
      </c>
      <c r="DV151" s="3" t="s">
        <v>1259</v>
      </c>
      <c r="DW151" s="3" t="s">
        <v>1259</v>
      </c>
      <c r="DX151" s="3" t="s">
        <v>1259</v>
      </c>
      <c r="DY151" s="3" t="s">
        <v>1259</v>
      </c>
      <c r="DZ151" s="3" t="s">
        <v>1259</v>
      </c>
      <c r="EA151" s="3" t="s">
        <v>1259</v>
      </c>
      <c r="EB151" s="3" t="s">
        <v>1259</v>
      </c>
      <c r="EC151" s="3" t="s">
        <v>1259</v>
      </c>
      <c r="ED151" s="3" t="s">
        <v>1259</v>
      </c>
      <c r="EE151" s="3" t="s">
        <v>1259</v>
      </c>
      <c r="EF151" s="3" t="s">
        <v>1259</v>
      </c>
      <c r="EG151" s="3" t="s">
        <v>1259</v>
      </c>
      <c r="EH151" s="3" t="s">
        <v>1259</v>
      </c>
      <c r="EI151" s="3" t="s">
        <v>1259</v>
      </c>
      <c r="EJ151" s="3" t="s">
        <v>1259</v>
      </c>
      <c r="EK151" s="3" t="s">
        <v>1259</v>
      </c>
      <c r="EL151" s="3" t="s">
        <v>1259</v>
      </c>
      <c r="EM151" s="201">
        <v>47.734999999999999</v>
      </c>
      <c r="EN151" s="3" t="s">
        <v>1259</v>
      </c>
      <c r="EO151" s="3" t="s">
        <v>1259</v>
      </c>
      <c r="EP151" s="3" t="s">
        <v>1259</v>
      </c>
      <c r="EQ151" s="3" t="s">
        <v>1259</v>
      </c>
      <c r="ER151" s="3" t="s">
        <v>1259</v>
      </c>
      <c r="ES151" s="3" t="s">
        <v>1259</v>
      </c>
      <c r="ET151" s="3" t="s">
        <v>1259</v>
      </c>
      <c r="EU151" s="3" t="s">
        <v>1259</v>
      </c>
      <c r="EV151" s="3" t="s">
        <v>1259</v>
      </c>
      <c r="EW151" s="3" t="s">
        <v>1259</v>
      </c>
      <c r="EX151" s="3" t="s">
        <v>1259</v>
      </c>
      <c r="EY151" s="3" t="s">
        <v>1259</v>
      </c>
      <c r="EZ151" s="3" t="s">
        <v>1259</v>
      </c>
      <c r="FA151" s="3" t="s">
        <v>1259</v>
      </c>
      <c r="FB151" s="3" t="s">
        <v>1259</v>
      </c>
      <c r="FC151" s="3" t="s">
        <v>1259</v>
      </c>
      <c r="FD151" s="3" t="s">
        <v>1259</v>
      </c>
      <c r="FE151" s="3" t="s">
        <v>1259</v>
      </c>
      <c r="FF151" s="3" t="s">
        <v>1259</v>
      </c>
      <c r="FG151" s="3" t="s">
        <v>1259</v>
      </c>
      <c r="FH151" s="3" t="s">
        <v>1259</v>
      </c>
      <c r="FI151" s="3" t="s">
        <v>1259</v>
      </c>
      <c r="FJ151" s="3" t="s">
        <v>1259</v>
      </c>
      <c r="FK151" s="3" t="s">
        <v>1259</v>
      </c>
      <c r="FL151" s="3" t="s">
        <v>1259</v>
      </c>
      <c r="FM151" s="3" t="s">
        <v>1259</v>
      </c>
      <c r="FN151" s="3" t="s">
        <v>1259</v>
      </c>
      <c r="FO151" s="3" t="s">
        <v>1259</v>
      </c>
      <c r="FP151" s="3" t="s">
        <v>1259</v>
      </c>
      <c r="FQ151" s="3" t="s">
        <v>1259</v>
      </c>
      <c r="FR151" s="3" t="s">
        <v>1259</v>
      </c>
      <c r="FS151" s="3" t="s">
        <v>1259</v>
      </c>
      <c r="FT151" s="3" t="s">
        <v>1259</v>
      </c>
      <c r="FU151" s="3" t="s">
        <v>1259</v>
      </c>
      <c r="FV151" s="3" t="s">
        <v>1259</v>
      </c>
      <c r="FW151" s="3" t="s">
        <v>1259</v>
      </c>
      <c r="FX151" s="238">
        <v>447.4</v>
      </c>
      <c r="FY151" s="3" t="s">
        <v>1259</v>
      </c>
      <c r="FZ151" s="3" t="s">
        <v>1259</v>
      </c>
      <c r="GA151" s="3" t="s">
        <v>1259</v>
      </c>
      <c r="GB151" s="3" t="s">
        <v>1259</v>
      </c>
      <c r="GC151" s="3" t="s">
        <v>1259</v>
      </c>
      <c r="GD151" s="3" t="s">
        <v>1259</v>
      </c>
      <c r="GE151" s="3" t="s">
        <v>1259</v>
      </c>
      <c r="GF151" s="3" t="s">
        <v>1259</v>
      </c>
      <c r="GG151" s="3" t="s">
        <v>1259</v>
      </c>
      <c r="GH151" s="3" t="s">
        <v>1259</v>
      </c>
      <c r="GI151" s="3" t="s">
        <v>1259</v>
      </c>
      <c r="GJ151" s="3" t="s">
        <v>1259</v>
      </c>
      <c r="GK151" s="3" t="s">
        <v>1259</v>
      </c>
      <c r="GL151" s="3" t="s">
        <v>1259</v>
      </c>
      <c r="GM151" s="3" t="s">
        <v>1259</v>
      </c>
      <c r="GN151" s="3" t="s">
        <v>1259</v>
      </c>
      <c r="GO151" s="3" t="s">
        <v>1259</v>
      </c>
      <c r="GP151" s="3" t="s">
        <v>1259</v>
      </c>
      <c r="GQ151" s="3" t="s">
        <v>1259</v>
      </c>
      <c r="GR151" s="3" t="s">
        <v>1259</v>
      </c>
      <c r="GS151" s="3" t="s">
        <v>1259</v>
      </c>
      <c r="GT151" s="3" t="s">
        <v>1259</v>
      </c>
      <c r="GU151" s="3" t="s">
        <v>1259</v>
      </c>
      <c r="GV151" s="3" t="s">
        <v>1259</v>
      </c>
      <c r="GW151" s="263">
        <v>216</v>
      </c>
      <c r="GX151" s="3" t="s">
        <v>1259</v>
      </c>
      <c r="GY151" s="3" t="s">
        <v>1259</v>
      </c>
      <c r="GZ151" s="3" t="s">
        <v>1259</v>
      </c>
      <c r="HA151" s="3" t="s">
        <v>1259</v>
      </c>
      <c r="HB151" s="3" t="s">
        <v>1259</v>
      </c>
      <c r="HC151" s="3" t="s">
        <v>1259</v>
      </c>
      <c r="HD151" s="3" t="s">
        <v>1259</v>
      </c>
      <c r="HE151" s="3" t="s">
        <v>1259</v>
      </c>
      <c r="HF151" s="3" t="s">
        <v>1259</v>
      </c>
      <c r="HG151" s="3" t="s">
        <v>1259</v>
      </c>
      <c r="HH151" s="3" t="s">
        <v>1259</v>
      </c>
      <c r="HI151" s="3" t="s">
        <v>1259</v>
      </c>
      <c r="HJ151" s="3" t="s">
        <v>1259</v>
      </c>
      <c r="HK151" s="3" t="s">
        <v>1259</v>
      </c>
      <c r="HL151" s="3" t="s">
        <v>1259</v>
      </c>
      <c r="HM151" s="3" t="s">
        <v>1259</v>
      </c>
      <c r="HN151" s="3" t="s">
        <v>1259</v>
      </c>
      <c r="HO151" s="281">
        <v>74.38</v>
      </c>
      <c r="HP151" s="282">
        <v>170.4</v>
      </c>
      <c r="HQ151" s="283">
        <v>56.2</v>
      </c>
      <c r="HR151" s="284">
        <v>51.5792</v>
      </c>
      <c r="HS151" s="3" t="s">
        <v>1259</v>
      </c>
    </row>
    <row r="152" spans="1:227" x14ac:dyDescent="0.25">
      <c r="A152" s="4">
        <v>33694</v>
      </c>
      <c r="B152" s="3" t="s">
        <v>1259</v>
      </c>
      <c r="C152" s="3" t="s">
        <v>1259</v>
      </c>
      <c r="D152" s="3" t="s">
        <v>1259</v>
      </c>
      <c r="E152" s="3" t="s">
        <v>1259</v>
      </c>
      <c r="F152" s="3" t="s">
        <v>1259</v>
      </c>
      <c r="G152" s="3" t="s">
        <v>1259</v>
      </c>
      <c r="H152" s="3" t="s">
        <v>1259</v>
      </c>
      <c r="I152" s="67">
        <v>104.7</v>
      </c>
      <c r="J152" s="68">
        <v>91</v>
      </c>
      <c r="K152" s="69">
        <v>105.7</v>
      </c>
      <c r="L152" s="70">
        <v>106.9</v>
      </c>
      <c r="M152" s="71">
        <v>98.6</v>
      </c>
      <c r="N152" s="72">
        <v>84.5</v>
      </c>
      <c r="O152" s="3" t="s">
        <v>1259</v>
      </c>
      <c r="P152" s="74">
        <v>35.4</v>
      </c>
      <c r="Q152" s="3" t="s">
        <v>1259</v>
      </c>
      <c r="R152" s="3" t="s">
        <v>1259</v>
      </c>
      <c r="S152" s="77">
        <v>30.1</v>
      </c>
      <c r="T152" s="3" t="s">
        <v>1259</v>
      </c>
      <c r="U152" s="3" t="s">
        <v>1259</v>
      </c>
      <c r="V152" s="80">
        <v>45.01</v>
      </c>
      <c r="W152" s="3" t="s">
        <v>1259</v>
      </c>
      <c r="X152" s="3" t="s">
        <v>1259</v>
      </c>
      <c r="Y152" s="83">
        <v>44.81</v>
      </c>
      <c r="Z152" s="84">
        <v>63.2</v>
      </c>
      <c r="AA152" s="85">
        <v>39.78</v>
      </c>
      <c r="AB152" s="86">
        <v>45.88</v>
      </c>
      <c r="AC152" s="87">
        <v>39</v>
      </c>
      <c r="AD152" s="3" t="s">
        <v>1259</v>
      </c>
      <c r="AE152" s="89">
        <v>349.72</v>
      </c>
      <c r="AF152" s="90">
        <v>321.39999999999998</v>
      </c>
      <c r="AG152" s="91">
        <v>284.16000000000003</v>
      </c>
      <c r="AH152" s="92">
        <v>278.02999999999997</v>
      </c>
      <c r="AI152" s="93">
        <v>479.6</v>
      </c>
      <c r="AJ152" s="3" t="s">
        <v>1259</v>
      </c>
      <c r="AK152" s="3" t="s">
        <v>1259</v>
      </c>
      <c r="AL152" s="3" t="s">
        <v>1259</v>
      </c>
      <c r="AM152" s="3" t="s">
        <v>1259</v>
      </c>
      <c r="AN152" s="3" t="s">
        <v>1259</v>
      </c>
      <c r="AO152" s="99">
        <v>135.65</v>
      </c>
      <c r="AP152" s="3" t="s">
        <v>1259</v>
      </c>
      <c r="AQ152" s="3" t="s">
        <v>1259</v>
      </c>
      <c r="AR152" s="3" t="s">
        <v>1259</v>
      </c>
      <c r="AS152" s="3" t="s">
        <v>1259</v>
      </c>
      <c r="AT152" s="3" t="s">
        <v>1259</v>
      </c>
      <c r="AU152" s="3" t="s">
        <v>1259</v>
      </c>
      <c r="AV152" s="3" t="s">
        <v>1259</v>
      </c>
      <c r="AW152" s="3" t="s">
        <v>1259</v>
      </c>
      <c r="AX152" s="3" t="s">
        <v>1259</v>
      </c>
      <c r="AY152" s="3" t="s">
        <v>1259</v>
      </c>
      <c r="AZ152" s="3" t="s">
        <v>1259</v>
      </c>
      <c r="BA152" s="3" t="s">
        <v>1259</v>
      </c>
      <c r="BB152" s="3" t="s">
        <v>1259</v>
      </c>
      <c r="BC152" s="3" t="s">
        <v>1259</v>
      </c>
      <c r="BD152" s="3" t="s">
        <v>1259</v>
      </c>
      <c r="BE152" s="3" t="s">
        <v>1259</v>
      </c>
      <c r="BF152" s="3" t="s">
        <v>1259</v>
      </c>
      <c r="BG152" s="3" t="s">
        <v>1259</v>
      </c>
      <c r="BH152" s="3" t="s">
        <v>1259</v>
      </c>
      <c r="BI152" s="119">
        <v>148.58199999999999</v>
      </c>
      <c r="BJ152" s="120">
        <v>23.8</v>
      </c>
      <c r="BK152" s="121">
        <v>50.4</v>
      </c>
      <c r="BL152" s="122">
        <v>50.4</v>
      </c>
      <c r="BM152" s="123">
        <v>76.3</v>
      </c>
      <c r="BN152" s="124">
        <v>30.2</v>
      </c>
      <c r="BO152" s="3" t="s">
        <v>1259</v>
      </c>
      <c r="BP152" s="3" t="s">
        <v>1259</v>
      </c>
      <c r="BQ152" s="3" t="s">
        <v>1259</v>
      </c>
      <c r="BR152" s="3" t="s">
        <v>1259</v>
      </c>
      <c r="BS152" s="3" t="s">
        <v>1259</v>
      </c>
      <c r="BT152" s="3" t="s">
        <v>1259</v>
      </c>
      <c r="BU152" s="3" t="s">
        <v>1259</v>
      </c>
      <c r="BV152" s="3" t="s">
        <v>1259</v>
      </c>
      <c r="BW152" s="3" t="s">
        <v>1259</v>
      </c>
      <c r="BX152" s="3" t="s">
        <v>1259</v>
      </c>
      <c r="BY152" s="3" t="s">
        <v>1259</v>
      </c>
      <c r="BZ152" s="3" t="s">
        <v>1259</v>
      </c>
      <c r="CA152" s="3" t="s">
        <v>1259</v>
      </c>
      <c r="CB152" s="3" t="s">
        <v>1259</v>
      </c>
      <c r="CC152" s="3" t="s">
        <v>1259</v>
      </c>
      <c r="CD152" s="3" t="s">
        <v>1259</v>
      </c>
      <c r="CE152" s="3" t="s">
        <v>1259</v>
      </c>
      <c r="CF152" s="3" t="s">
        <v>1259</v>
      </c>
      <c r="CG152" s="3" t="s">
        <v>1259</v>
      </c>
      <c r="CH152" s="3" t="s">
        <v>1259</v>
      </c>
      <c r="CI152" s="3" t="s">
        <v>1259</v>
      </c>
      <c r="CJ152" s="3" t="s">
        <v>1259</v>
      </c>
      <c r="CK152" s="147">
        <v>4.2</v>
      </c>
      <c r="CL152" s="3" t="s">
        <v>1259</v>
      </c>
      <c r="CM152" s="3" t="s">
        <v>1259</v>
      </c>
      <c r="CN152" s="3" t="s">
        <v>1259</v>
      </c>
      <c r="CO152" s="3" t="s">
        <v>1259</v>
      </c>
      <c r="CP152" s="3" t="s">
        <v>1259</v>
      </c>
      <c r="CQ152" s="3" t="s">
        <v>1259</v>
      </c>
      <c r="CR152" s="3" t="s">
        <v>1259</v>
      </c>
      <c r="CS152" s="3" t="s">
        <v>1259</v>
      </c>
      <c r="CT152" s="3" t="s">
        <v>1259</v>
      </c>
      <c r="CU152" s="157">
        <v>49.1</v>
      </c>
      <c r="CV152" s="3" t="s">
        <v>1259</v>
      </c>
      <c r="CW152" s="3" t="s">
        <v>1259</v>
      </c>
      <c r="CX152" s="160">
        <v>54.3</v>
      </c>
      <c r="CY152" s="3" t="s">
        <v>1259</v>
      </c>
      <c r="CZ152" s="3" t="s">
        <v>1259</v>
      </c>
      <c r="DA152" s="3" t="s">
        <v>1259</v>
      </c>
      <c r="DB152" s="164">
        <v>207.5</v>
      </c>
      <c r="DC152" s="3" t="s">
        <v>1259</v>
      </c>
      <c r="DD152" s="3" t="s">
        <v>1259</v>
      </c>
      <c r="DE152" s="3" t="s">
        <v>1259</v>
      </c>
      <c r="DF152" s="3" t="s">
        <v>1259</v>
      </c>
      <c r="DG152" s="3" t="s">
        <v>1259</v>
      </c>
      <c r="DH152" s="3" t="s">
        <v>1259</v>
      </c>
      <c r="DI152" s="3" t="s">
        <v>1259</v>
      </c>
      <c r="DJ152" s="3" t="s">
        <v>1259</v>
      </c>
      <c r="DK152" s="3" t="s">
        <v>1259</v>
      </c>
      <c r="DL152" s="3" t="s">
        <v>1259</v>
      </c>
      <c r="DM152" s="3" t="s">
        <v>1259</v>
      </c>
      <c r="DN152" s="3" t="s">
        <v>1259</v>
      </c>
      <c r="DO152" s="3" t="s">
        <v>1259</v>
      </c>
      <c r="DP152" s="3" t="s">
        <v>1259</v>
      </c>
      <c r="DQ152" s="3" t="s">
        <v>1259</v>
      </c>
      <c r="DR152" s="3" t="s">
        <v>1259</v>
      </c>
      <c r="DS152" s="3" t="s">
        <v>1259</v>
      </c>
      <c r="DT152" s="3" t="s">
        <v>1259</v>
      </c>
      <c r="DU152" s="183">
        <v>79.599999999999994</v>
      </c>
      <c r="DV152" s="3" t="s">
        <v>1259</v>
      </c>
      <c r="DW152" s="3" t="s">
        <v>1259</v>
      </c>
      <c r="DX152" s="3" t="s">
        <v>1259</v>
      </c>
      <c r="DY152" s="3" t="s">
        <v>1259</v>
      </c>
      <c r="DZ152" s="3" t="s">
        <v>1259</v>
      </c>
      <c r="EA152" s="3" t="s">
        <v>1259</v>
      </c>
      <c r="EB152" s="3" t="s">
        <v>1259</v>
      </c>
      <c r="EC152" s="3" t="s">
        <v>1259</v>
      </c>
      <c r="ED152" s="3" t="s">
        <v>1259</v>
      </c>
      <c r="EE152" s="3" t="s">
        <v>1259</v>
      </c>
      <c r="EF152" s="3" t="s">
        <v>1259</v>
      </c>
      <c r="EG152" s="3" t="s">
        <v>1259</v>
      </c>
      <c r="EH152" s="3" t="s">
        <v>1259</v>
      </c>
      <c r="EI152" s="3" t="s">
        <v>1259</v>
      </c>
      <c r="EJ152" s="3" t="s">
        <v>1259</v>
      </c>
      <c r="EK152" s="3" t="s">
        <v>1259</v>
      </c>
      <c r="EL152" s="3" t="s">
        <v>1259</v>
      </c>
      <c r="EM152" s="201">
        <v>50.804000000000002</v>
      </c>
      <c r="EN152" s="202">
        <v>172.4</v>
      </c>
      <c r="EO152" s="203">
        <v>327.9</v>
      </c>
      <c r="EP152" s="204">
        <v>183.3</v>
      </c>
      <c r="EQ152" s="205">
        <v>440.2</v>
      </c>
      <c r="ER152" s="206">
        <v>123</v>
      </c>
      <c r="ES152" s="207">
        <v>191.6</v>
      </c>
      <c r="ET152" s="3" t="s">
        <v>1259</v>
      </c>
      <c r="EU152" s="3" t="s">
        <v>1259</v>
      </c>
      <c r="EV152" s="3" t="s">
        <v>1259</v>
      </c>
      <c r="EW152" s="3" t="s">
        <v>1259</v>
      </c>
      <c r="EX152" s="3" t="s">
        <v>1259</v>
      </c>
      <c r="EY152" s="3" t="s">
        <v>1259</v>
      </c>
      <c r="EZ152" s="3" t="s">
        <v>1259</v>
      </c>
      <c r="FA152" s="3" t="s">
        <v>1259</v>
      </c>
      <c r="FB152" s="3" t="s">
        <v>1259</v>
      </c>
      <c r="FC152" s="3" t="s">
        <v>1259</v>
      </c>
      <c r="FD152" s="3" t="s">
        <v>1259</v>
      </c>
      <c r="FE152" s="3" t="s">
        <v>1259</v>
      </c>
      <c r="FF152" s="3" t="s">
        <v>1259</v>
      </c>
      <c r="FG152" s="3" t="s">
        <v>1259</v>
      </c>
      <c r="FH152" s="3" t="s">
        <v>1259</v>
      </c>
      <c r="FI152" s="3" t="s">
        <v>1259</v>
      </c>
      <c r="FJ152" s="3" t="s">
        <v>1259</v>
      </c>
      <c r="FK152" s="3" t="s">
        <v>1259</v>
      </c>
      <c r="FL152" s="3" t="s">
        <v>1259</v>
      </c>
      <c r="FM152" s="3" t="s">
        <v>1259</v>
      </c>
      <c r="FN152" s="3" t="s">
        <v>1259</v>
      </c>
      <c r="FO152" s="3" t="s">
        <v>1259</v>
      </c>
      <c r="FP152" s="3" t="s">
        <v>1259</v>
      </c>
      <c r="FQ152" s="3" t="s">
        <v>1259</v>
      </c>
      <c r="FR152" s="3" t="s">
        <v>1259</v>
      </c>
      <c r="FS152" s="233">
        <v>34.299999999999997</v>
      </c>
      <c r="FT152" s="234">
        <v>41.1</v>
      </c>
      <c r="FU152" s="235">
        <v>33.1</v>
      </c>
      <c r="FV152" s="236">
        <v>24.7</v>
      </c>
      <c r="FW152" s="237">
        <v>25.8</v>
      </c>
      <c r="FX152" s="238">
        <v>445.2</v>
      </c>
      <c r="FY152" s="3" t="s">
        <v>1259</v>
      </c>
      <c r="FZ152" s="3" t="s">
        <v>1259</v>
      </c>
      <c r="GA152" s="3" t="s">
        <v>1259</v>
      </c>
      <c r="GB152" s="3" t="s">
        <v>1259</v>
      </c>
      <c r="GC152" s="3" t="s">
        <v>1259</v>
      </c>
      <c r="GD152" s="3" t="s">
        <v>1259</v>
      </c>
      <c r="GE152" s="3" t="s">
        <v>1259</v>
      </c>
      <c r="GF152" s="3" t="s">
        <v>1259</v>
      </c>
      <c r="GG152" s="3" t="s">
        <v>1259</v>
      </c>
      <c r="GH152" s="3" t="s">
        <v>1259</v>
      </c>
      <c r="GI152" s="3" t="s">
        <v>1259</v>
      </c>
      <c r="GJ152" s="3" t="s">
        <v>1259</v>
      </c>
      <c r="GK152" s="3" t="s">
        <v>1259</v>
      </c>
      <c r="GL152" s="3" t="s">
        <v>1259</v>
      </c>
      <c r="GM152" s="3" t="s">
        <v>1259</v>
      </c>
      <c r="GN152" s="3" t="s">
        <v>1259</v>
      </c>
      <c r="GO152" s="3" t="s">
        <v>1259</v>
      </c>
      <c r="GP152" s="3" t="s">
        <v>1259</v>
      </c>
      <c r="GQ152" s="3" t="s">
        <v>1259</v>
      </c>
      <c r="GR152" s="3" t="s">
        <v>1259</v>
      </c>
      <c r="GS152" s="3" t="s">
        <v>1259</v>
      </c>
      <c r="GT152" s="3" t="s">
        <v>1259</v>
      </c>
      <c r="GU152" s="3" t="s">
        <v>1259</v>
      </c>
      <c r="GV152" s="3" t="s">
        <v>1259</v>
      </c>
      <c r="GW152" s="263">
        <v>206</v>
      </c>
      <c r="GX152" s="3" t="s">
        <v>1259</v>
      </c>
      <c r="GY152" s="3" t="s">
        <v>1259</v>
      </c>
      <c r="GZ152" s="3" t="s">
        <v>1259</v>
      </c>
      <c r="HA152" s="3" t="s">
        <v>1259</v>
      </c>
      <c r="HB152" s="3" t="s">
        <v>1259</v>
      </c>
      <c r="HC152" s="3" t="s">
        <v>1259</v>
      </c>
      <c r="HD152" s="3" t="s">
        <v>1259</v>
      </c>
      <c r="HE152" s="3" t="s">
        <v>1259</v>
      </c>
      <c r="HF152" s="3" t="s">
        <v>1259</v>
      </c>
      <c r="HG152" s="3" t="s">
        <v>1259</v>
      </c>
      <c r="HH152" s="3" t="s">
        <v>1259</v>
      </c>
      <c r="HI152" s="3" t="s">
        <v>1259</v>
      </c>
      <c r="HJ152" s="3" t="s">
        <v>1259</v>
      </c>
      <c r="HK152" s="3" t="s">
        <v>1259</v>
      </c>
      <c r="HL152" s="3" t="s">
        <v>1259</v>
      </c>
      <c r="HM152" s="3" t="s">
        <v>1259</v>
      </c>
      <c r="HN152" s="3" t="s">
        <v>1259</v>
      </c>
      <c r="HO152" s="281">
        <v>74.53</v>
      </c>
      <c r="HP152" s="282">
        <v>171.7</v>
      </c>
      <c r="HQ152" s="283">
        <v>56.6</v>
      </c>
      <c r="HR152" s="284">
        <v>52.161299999999997</v>
      </c>
      <c r="HS152" s="3" t="s">
        <v>1259</v>
      </c>
    </row>
    <row r="153" spans="1:227" x14ac:dyDescent="0.25">
      <c r="A153" s="4">
        <v>33785</v>
      </c>
      <c r="B153" s="3" t="s">
        <v>1259</v>
      </c>
      <c r="C153" s="3" t="s">
        <v>1259</v>
      </c>
      <c r="D153" s="3" t="s">
        <v>1259</v>
      </c>
      <c r="E153" s="3" t="s">
        <v>1259</v>
      </c>
      <c r="F153" s="3" t="s">
        <v>1259</v>
      </c>
      <c r="G153" s="3" t="s">
        <v>1259</v>
      </c>
      <c r="H153" s="3" t="s">
        <v>1259</v>
      </c>
      <c r="I153" s="67">
        <v>109.8</v>
      </c>
      <c r="J153" s="68">
        <v>96.3</v>
      </c>
      <c r="K153" s="69">
        <v>110.8</v>
      </c>
      <c r="L153" s="70">
        <v>112.2</v>
      </c>
      <c r="M153" s="71">
        <v>102.8</v>
      </c>
      <c r="N153" s="72">
        <v>84.7</v>
      </c>
      <c r="O153" s="3" t="s">
        <v>1259</v>
      </c>
      <c r="P153" s="74">
        <v>35.700000000000003</v>
      </c>
      <c r="Q153" s="3" t="s">
        <v>1259</v>
      </c>
      <c r="R153" s="3" t="s">
        <v>1259</v>
      </c>
      <c r="S153" s="77">
        <v>30.1</v>
      </c>
      <c r="T153" s="3" t="s">
        <v>1259</v>
      </c>
      <c r="U153" s="3" t="s">
        <v>1259</v>
      </c>
      <c r="V153" s="80">
        <v>46.53</v>
      </c>
      <c r="W153" s="3" t="s">
        <v>1259</v>
      </c>
      <c r="X153" s="3" t="s">
        <v>1259</v>
      </c>
      <c r="Y153" s="83">
        <v>46.53</v>
      </c>
      <c r="Z153" s="84">
        <v>64.36</v>
      </c>
      <c r="AA153" s="85">
        <v>41.47</v>
      </c>
      <c r="AB153" s="86">
        <v>46.84</v>
      </c>
      <c r="AC153" s="87">
        <v>41</v>
      </c>
      <c r="AD153" s="3" t="s">
        <v>1259</v>
      </c>
      <c r="AE153" s="89">
        <v>349.88</v>
      </c>
      <c r="AF153" s="90">
        <v>312.58</v>
      </c>
      <c r="AG153" s="91">
        <v>284.20999999999998</v>
      </c>
      <c r="AH153" s="92">
        <v>279.13</v>
      </c>
      <c r="AI153" s="93">
        <v>477.7</v>
      </c>
      <c r="AJ153" s="3" t="s">
        <v>1259</v>
      </c>
      <c r="AK153" s="3" t="s">
        <v>1259</v>
      </c>
      <c r="AL153" s="3" t="s">
        <v>1259</v>
      </c>
      <c r="AM153" s="3" t="s">
        <v>1259</v>
      </c>
      <c r="AN153" s="3" t="s">
        <v>1259</v>
      </c>
      <c r="AO153" s="99">
        <v>142.80000000000001</v>
      </c>
      <c r="AP153" s="3" t="s">
        <v>1259</v>
      </c>
      <c r="AQ153" s="3" t="s">
        <v>1259</v>
      </c>
      <c r="AR153" s="3" t="s">
        <v>1259</v>
      </c>
      <c r="AS153" s="3" t="s">
        <v>1259</v>
      </c>
      <c r="AT153" s="3" t="s">
        <v>1259</v>
      </c>
      <c r="AU153" s="3" t="s">
        <v>1259</v>
      </c>
      <c r="AV153" s="3" t="s">
        <v>1259</v>
      </c>
      <c r="AW153" s="3" t="s">
        <v>1259</v>
      </c>
      <c r="AX153" s="3" t="s">
        <v>1259</v>
      </c>
      <c r="AY153" s="3" t="s">
        <v>1259</v>
      </c>
      <c r="AZ153" s="3" t="s">
        <v>1259</v>
      </c>
      <c r="BA153" s="3" t="s">
        <v>1259</v>
      </c>
      <c r="BB153" s="3" t="s">
        <v>1259</v>
      </c>
      <c r="BC153" s="3" t="s">
        <v>1259</v>
      </c>
      <c r="BD153" s="3" t="s">
        <v>1259</v>
      </c>
      <c r="BE153" s="3" t="s">
        <v>1259</v>
      </c>
      <c r="BF153" s="3" t="s">
        <v>1259</v>
      </c>
      <c r="BG153" s="3" t="s">
        <v>1259</v>
      </c>
      <c r="BH153" s="3" t="s">
        <v>1259</v>
      </c>
      <c r="BI153" s="119">
        <v>148.58199999999999</v>
      </c>
      <c r="BJ153" s="120">
        <v>23.3</v>
      </c>
      <c r="BK153" s="121">
        <v>49.8</v>
      </c>
      <c r="BL153" s="122">
        <v>49.8</v>
      </c>
      <c r="BM153" s="123">
        <v>70.599999999999994</v>
      </c>
      <c r="BN153" s="124">
        <v>30.9</v>
      </c>
      <c r="BO153" s="3" t="s">
        <v>1259</v>
      </c>
      <c r="BP153" s="3" t="s">
        <v>1259</v>
      </c>
      <c r="BQ153" s="3" t="s">
        <v>1259</v>
      </c>
      <c r="BR153" s="3" t="s">
        <v>1259</v>
      </c>
      <c r="BS153" s="3" t="s">
        <v>1259</v>
      </c>
      <c r="BT153" s="3" t="s">
        <v>1259</v>
      </c>
      <c r="BU153" s="3" t="s">
        <v>1259</v>
      </c>
      <c r="BV153" s="3" t="s">
        <v>1259</v>
      </c>
      <c r="BW153" s="3" t="s">
        <v>1259</v>
      </c>
      <c r="BX153" s="3" t="s">
        <v>1259</v>
      </c>
      <c r="BY153" s="3" t="s">
        <v>1259</v>
      </c>
      <c r="BZ153" s="3" t="s">
        <v>1259</v>
      </c>
      <c r="CA153" s="3" t="s">
        <v>1259</v>
      </c>
      <c r="CB153" s="3" t="s">
        <v>1259</v>
      </c>
      <c r="CC153" s="3" t="s">
        <v>1259</v>
      </c>
      <c r="CD153" s="3" t="s">
        <v>1259</v>
      </c>
      <c r="CE153" s="3" t="s">
        <v>1259</v>
      </c>
      <c r="CF153" s="3" t="s">
        <v>1259</v>
      </c>
      <c r="CG153" s="3" t="s">
        <v>1259</v>
      </c>
      <c r="CH153" s="3" t="s">
        <v>1259</v>
      </c>
      <c r="CI153" s="3" t="s">
        <v>1259</v>
      </c>
      <c r="CJ153" s="3" t="s">
        <v>1259</v>
      </c>
      <c r="CK153" s="147">
        <v>4.0999999999999996</v>
      </c>
      <c r="CL153" s="3" t="s">
        <v>1259</v>
      </c>
      <c r="CM153" s="3" t="s">
        <v>1259</v>
      </c>
      <c r="CN153" s="3" t="s">
        <v>1259</v>
      </c>
      <c r="CO153" s="3" t="s">
        <v>1259</v>
      </c>
      <c r="CP153" s="3" t="s">
        <v>1259</v>
      </c>
      <c r="CQ153" s="3" t="s">
        <v>1259</v>
      </c>
      <c r="CR153" s="3" t="s">
        <v>1259</v>
      </c>
      <c r="CS153" s="3" t="s">
        <v>1259</v>
      </c>
      <c r="CT153" s="3" t="s">
        <v>1259</v>
      </c>
      <c r="CU153" s="157">
        <v>47.7</v>
      </c>
      <c r="CV153" s="3" t="s">
        <v>1259</v>
      </c>
      <c r="CW153" s="3" t="s">
        <v>1259</v>
      </c>
      <c r="CX153" s="160">
        <v>54.9</v>
      </c>
      <c r="CY153" s="3" t="s">
        <v>1259</v>
      </c>
      <c r="CZ153" s="3" t="s">
        <v>1259</v>
      </c>
      <c r="DA153" s="3" t="s">
        <v>1259</v>
      </c>
      <c r="DB153" s="164">
        <v>203</v>
      </c>
      <c r="DC153" s="3" t="s">
        <v>1259</v>
      </c>
      <c r="DD153" s="3" t="s">
        <v>1259</v>
      </c>
      <c r="DE153" s="3" t="s">
        <v>1259</v>
      </c>
      <c r="DF153" s="3" t="s">
        <v>1259</v>
      </c>
      <c r="DG153" s="3" t="s">
        <v>1259</v>
      </c>
      <c r="DH153" s="3" t="s">
        <v>1259</v>
      </c>
      <c r="DI153" s="3" t="s">
        <v>1259</v>
      </c>
      <c r="DJ153" s="3" t="s">
        <v>1259</v>
      </c>
      <c r="DK153" s="3" t="s">
        <v>1259</v>
      </c>
      <c r="DL153" s="3" t="s">
        <v>1259</v>
      </c>
      <c r="DM153" s="3" t="s">
        <v>1259</v>
      </c>
      <c r="DN153" s="3" t="s">
        <v>1259</v>
      </c>
      <c r="DO153" s="3" t="s">
        <v>1259</v>
      </c>
      <c r="DP153" s="3" t="s">
        <v>1259</v>
      </c>
      <c r="DQ153" s="3" t="s">
        <v>1259</v>
      </c>
      <c r="DR153" s="3" t="s">
        <v>1259</v>
      </c>
      <c r="DS153" s="3" t="s">
        <v>1259</v>
      </c>
      <c r="DT153" s="3" t="s">
        <v>1259</v>
      </c>
      <c r="DU153" s="183">
        <v>86.8</v>
      </c>
      <c r="DV153" s="3" t="s">
        <v>1259</v>
      </c>
      <c r="DW153" s="3" t="s">
        <v>1259</v>
      </c>
      <c r="DX153" s="3" t="s">
        <v>1259</v>
      </c>
      <c r="DY153" s="3" t="s">
        <v>1259</v>
      </c>
      <c r="DZ153" s="3" t="s">
        <v>1259</v>
      </c>
      <c r="EA153" s="3" t="s">
        <v>1259</v>
      </c>
      <c r="EB153" s="3" t="s">
        <v>1259</v>
      </c>
      <c r="EC153" s="3" t="s">
        <v>1259</v>
      </c>
      <c r="ED153" s="3" t="s">
        <v>1259</v>
      </c>
      <c r="EE153" s="3" t="s">
        <v>1259</v>
      </c>
      <c r="EF153" s="3" t="s">
        <v>1259</v>
      </c>
      <c r="EG153" s="3" t="s">
        <v>1259</v>
      </c>
      <c r="EH153" s="3" t="s">
        <v>1259</v>
      </c>
      <c r="EI153" s="3" t="s">
        <v>1259</v>
      </c>
      <c r="EJ153" s="3" t="s">
        <v>1259</v>
      </c>
      <c r="EK153" s="3" t="s">
        <v>1259</v>
      </c>
      <c r="EL153" s="3" t="s">
        <v>1259</v>
      </c>
      <c r="EM153" s="201">
        <v>52.884</v>
      </c>
      <c r="EN153" s="3" t="s">
        <v>1259</v>
      </c>
      <c r="EO153" s="3" t="s">
        <v>1259</v>
      </c>
      <c r="EP153" s="3" t="s">
        <v>1259</v>
      </c>
      <c r="EQ153" s="3" t="s">
        <v>1259</v>
      </c>
      <c r="ER153" s="3" t="s">
        <v>1259</v>
      </c>
      <c r="ES153" s="3" t="s">
        <v>1259</v>
      </c>
      <c r="ET153" s="3" t="s">
        <v>1259</v>
      </c>
      <c r="EU153" s="3" t="s">
        <v>1259</v>
      </c>
      <c r="EV153" s="3" t="s">
        <v>1259</v>
      </c>
      <c r="EW153" s="3" t="s">
        <v>1259</v>
      </c>
      <c r="EX153" s="3" t="s">
        <v>1259</v>
      </c>
      <c r="EY153" s="3" t="s">
        <v>1259</v>
      </c>
      <c r="EZ153" s="3" t="s">
        <v>1259</v>
      </c>
      <c r="FA153" s="3" t="s">
        <v>1259</v>
      </c>
      <c r="FB153" s="3" t="s">
        <v>1259</v>
      </c>
      <c r="FC153" s="3" t="s">
        <v>1259</v>
      </c>
      <c r="FD153" s="3" t="s">
        <v>1259</v>
      </c>
      <c r="FE153" s="3" t="s">
        <v>1259</v>
      </c>
      <c r="FF153" s="3" t="s">
        <v>1259</v>
      </c>
      <c r="FG153" s="3" t="s">
        <v>1259</v>
      </c>
      <c r="FH153" s="3" t="s">
        <v>1259</v>
      </c>
      <c r="FI153" s="3" t="s">
        <v>1259</v>
      </c>
      <c r="FJ153" s="3" t="s">
        <v>1259</v>
      </c>
      <c r="FK153" s="3" t="s">
        <v>1259</v>
      </c>
      <c r="FL153" s="3" t="s">
        <v>1259</v>
      </c>
      <c r="FM153" s="3" t="s">
        <v>1259</v>
      </c>
      <c r="FN153" s="3" t="s">
        <v>1259</v>
      </c>
      <c r="FO153" s="3" t="s">
        <v>1259</v>
      </c>
      <c r="FP153" s="3" t="s">
        <v>1259</v>
      </c>
      <c r="FQ153" s="3" t="s">
        <v>1259</v>
      </c>
      <c r="FR153" s="3" t="s">
        <v>1259</v>
      </c>
      <c r="FS153" s="233">
        <v>34.6</v>
      </c>
      <c r="FT153" s="234">
        <v>41.5</v>
      </c>
      <c r="FU153" s="235">
        <v>33.4</v>
      </c>
      <c r="FV153" s="236">
        <v>25.1</v>
      </c>
      <c r="FW153" s="237">
        <v>26.1</v>
      </c>
      <c r="FX153" s="238">
        <v>451.7</v>
      </c>
      <c r="FY153" s="3" t="s">
        <v>1259</v>
      </c>
      <c r="FZ153" s="3" t="s">
        <v>1259</v>
      </c>
      <c r="GA153" s="3" t="s">
        <v>1259</v>
      </c>
      <c r="GB153" s="3" t="s">
        <v>1259</v>
      </c>
      <c r="GC153" s="3" t="s">
        <v>1259</v>
      </c>
      <c r="GD153" s="3" t="s">
        <v>1259</v>
      </c>
      <c r="GE153" s="3" t="s">
        <v>1259</v>
      </c>
      <c r="GF153" s="3" t="s">
        <v>1259</v>
      </c>
      <c r="GG153" s="3" t="s">
        <v>1259</v>
      </c>
      <c r="GH153" s="3" t="s">
        <v>1259</v>
      </c>
      <c r="GI153" s="3" t="s">
        <v>1259</v>
      </c>
      <c r="GJ153" s="3" t="s">
        <v>1259</v>
      </c>
      <c r="GK153" s="3" t="s">
        <v>1259</v>
      </c>
      <c r="GL153" s="3" t="s">
        <v>1259</v>
      </c>
      <c r="GM153" s="3" t="s">
        <v>1259</v>
      </c>
      <c r="GN153" s="3" t="s">
        <v>1259</v>
      </c>
      <c r="GO153" s="3" t="s">
        <v>1259</v>
      </c>
      <c r="GP153" s="3" t="s">
        <v>1259</v>
      </c>
      <c r="GQ153" s="3" t="s">
        <v>1259</v>
      </c>
      <c r="GR153" s="3" t="s">
        <v>1259</v>
      </c>
      <c r="GS153" s="3" t="s">
        <v>1259</v>
      </c>
      <c r="GT153" s="3" t="s">
        <v>1259</v>
      </c>
      <c r="GU153" s="3" t="s">
        <v>1259</v>
      </c>
      <c r="GV153" s="3" t="s">
        <v>1259</v>
      </c>
      <c r="GW153" s="263">
        <v>202</v>
      </c>
      <c r="GX153" s="3" t="s">
        <v>1259</v>
      </c>
      <c r="GY153" s="3" t="s">
        <v>1259</v>
      </c>
      <c r="GZ153" s="3" t="s">
        <v>1259</v>
      </c>
      <c r="HA153" s="3" t="s">
        <v>1259</v>
      </c>
      <c r="HB153" s="3" t="s">
        <v>1259</v>
      </c>
      <c r="HC153" s="3" t="s">
        <v>1259</v>
      </c>
      <c r="HD153" s="3" t="s">
        <v>1259</v>
      </c>
      <c r="HE153" s="3" t="s">
        <v>1259</v>
      </c>
      <c r="HF153" s="3" t="s">
        <v>1259</v>
      </c>
      <c r="HG153" s="3" t="s">
        <v>1259</v>
      </c>
      <c r="HH153" s="3" t="s">
        <v>1259</v>
      </c>
      <c r="HI153" s="3" t="s">
        <v>1259</v>
      </c>
      <c r="HJ153" s="3" t="s">
        <v>1259</v>
      </c>
      <c r="HK153" s="3" t="s">
        <v>1259</v>
      </c>
      <c r="HL153" s="3" t="s">
        <v>1259</v>
      </c>
      <c r="HM153" s="3" t="s">
        <v>1259</v>
      </c>
      <c r="HN153" s="3" t="s">
        <v>1259</v>
      </c>
      <c r="HO153" s="281">
        <v>74.489999999999995</v>
      </c>
      <c r="HP153" s="282">
        <v>171.7</v>
      </c>
      <c r="HQ153" s="283">
        <v>56.6</v>
      </c>
      <c r="HR153" s="284">
        <v>52.656300000000002</v>
      </c>
      <c r="HS153" s="3" t="s">
        <v>1259</v>
      </c>
    </row>
    <row r="154" spans="1:227" x14ac:dyDescent="0.25">
      <c r="A154" s="4">
        <v>33877</v>
      </c>
      <c r="B154" s="3" t="s">
        <v>1259</v>
      </c>
      <c r="C154" s="3" t="s">
        <v>1259</v>
      </c>
      <c r="D154" s="3" t="s">
        <v>1259</v>
      </c>
      <c r="E154" s="3" t="s">
        <v>1259</v>
      </c>
      <c r="F154" s="3" t="s">
        <v>1259</v>
      </c>
      <c r="G154" s="3" t="s">
        <v>1259</v>
      </c>
      <c r="H154" s="3" t="s">
        <v>1259</v>
      </c>
      <c r="I154" s="67">
        <v>106.1</v>
      </c>
      <c r="J154" s="68">
        <v>95.7</v>
      </c>
      <c r="K154" s="69">
        <v>106.9</v>
      </c>
      <c r="L154" s="70">
        <v>106.9</v>
      </c>
      <c r="M154" s="71">
        <v>106.4</v>
      </c>
      <c r="N154" s="72">
        <v>85.7</v>
      </c>
      <c r="O154" s="3" t="s">
        <v>1259</v>
      </c>
      <c r="P154" s="74">
        <v>35</v>
      </c>
      <c r="Q154" s="3" t="s">
        <v>1259</v>
      </c>
      <c r="R154" s="3" t="s">
        <v>1259</v>
      </c>
      <c r="S154" s="77">
        <v>30.2</v>
      </c>
      <c r="T154" s="3" t="s">
        <v>1259</v>
      </c>
      <c r="U154" s="3" t="s">
        <v>1259</v>
      </c>
      <c r="V154" s="80">
        <v>47.23</v>
      </c>
      <c r="W154" s="3" t="s">
        <v>1259</v>
      </c>
      <c r="X154" s="3" t="s">
        <v>1259</v>
      </c>
      <c r="Y154" s="83">
        <v>47.67</v>
      </c>
      <c r="Z154" s="84">
        <v>64.33</v>
      </c>
      <c r="AA154" s="85">
        <v>42.7</v>
      </c>
      <c r="AB154" s="86">
        <v>46.3</v>
      </c>
      <c r="AC154" s="87">
        <v>42</v>
      </c>
      <c r="AD154" s="3" t="s">
        <v>1259</v>
      </c>
      <c r="AE154" s="89">
        <v>336.56</v>
      </c>
      <c r="AF154" s="90">
        <v>308.54000000000002</v>
      </c>
      <c r="AG154" s="91">
        <v>267.75</v>
      </c>
      <c r="AH154" s="92">
        <v>260.72000000000003</v>
      </c>
      <c r="AI154" s="93">
        <v>470.1</v>
      </c>
      <c r="AJ154" s="3" t="s">
        <v>1259</v>
      </c>
      <c r="AK154" s="3" t="s">
        <v>1259</v>
      </c>
      <c r="AL154" s="3" t="s">
        <v>1259</v>
      </c>
      <c r="AM154" s="3" t="s">
        <v>1259</v>
      </c>
      <c r="AN154" s="3" t="s">
        <v>1259</v>
      </c>
      <c r="AO154" s="99">
        <v>147.71</v>
      </c>
      <c r="AP154" s="3" t="s">
        <v>1259</v>
      </c>
      <c r="AQ154" s="3" t="s">
        <v>1259</v>
      </c>
      <c r="AR154" s="3" t="s">
        <v>1259</v>
      </c>
      <c r="AS154" s="3" t="s">
        <v>1259</v>
      </c>
      <c r="AT154" s="3" t="s">
        <v>1259</v>
      </c>
      <c r="AU154" s="3" t="s">
        <v>1259</v>
      </c>
      <c r="AV154" s="3" t="s">
        <v>1259</v>
      </c>
      <c r="AW154" s="3" t="s">
        <v>1259</v>
      </c>
      <c r="AX154" s="3" t="s">
        <v>1259</v>
      </c>
      <c r="AY154" s="3" t="s">
        <v>1259</v>
      </c>
      <c r="AZ154" s="3" t="s">
        <v>1259</v>
      </c>
      <c r="BA154" s="3" t="s">
        <v>1259</v>
      </c>
      <c r="BB154" s="3" t="s">
        <v>1259</v>
      </c>
      <c r="BC154" s="3" t="s">
        <v>1259</v>
      </c>
      <c r="BD154" s="3" t="s">
        <v>1259</v>
      </c>
      <c r="BE154" s="3" t="s">
        <v>1259</v>
      </c>
      <c r="BF154" s="3" t="s">
        <v>1259</v>
      </c>
      <c r="BG154" s="3" t="s">
        <v>1259</v>
      </c>
      <c r="BH154" s="3" t="s">
        <v>1259</v>
      </c>
      <c r="BI154" s="119">
        <v>145.761</v>
      </c>
      <c r="BJ154" s="120">
        <v>22.6</v>
      </c>
      <c r="BK154" s="121">
        <v>52.2</v>
      </c>
      <c r="BL154" s="122">
        <v>52.2</v>
      </c>
      <c r="BM154" s="123">
        <v>71.900000000000006</v>
      </c>
      <c r="BN154" s="124">
        <v>30.7</v>
      </c>
      <c r="BO154" s="3" t="s">
        <v>1259</v>
      </c>
      <c r="BP154" s="3" t="s">
        <v>1259</v>
      </c>
      <c r="BQ154" s="3" t="s">
        <v>1259</v>
      </c>
      <c r="BR154" s="3" t="s">
        <v>1259</v>
      </c>
      <c r="BS154" s="3" t="s">
        <v>1259</v>
      </c>
      <c r="BT154" s="3" t="s">
        <v>1259</v>
      </c>
      <c r="BU154" s="3" t="s">
        <v>1259</v>
      </c>
      <c r="BV154" s="3" t="s">
        <v>1259</v>
      </c>
      <c r="BW154" s="3" t="s">
        <v>1259</v>
      </c>
      <c r="BX154" s="3" t="s">
        <v>1259</v>
      </c>
      <c r="BY154" s="3" t="s">
        <v>1259</v>
      </c>
      <c r="BZ154" s="3" t="s">
        <v>1259</v>
      </c>
      <c r="CA154" s="3" t="s">
        <v>1259</v>
      </c>
      <c r="CB154" s="3" t="s">
        <v>1259</v>
      </c>
      <c r="CC154" s="3" t="s">
        <v>1259</v>
      </c>
      <c r="CD154" s="3" t="s">
        <v>1259</v>
      </c>
      <c r="CE154" s="3" t="s">
        <v>1259</v>
      </c>
      <c r="CF154" s="3" t="s">
        <v>1259</v>
      </c>
      <c r="CG154" s="3" t="s">
        <v>1259</v>
      </c>
      <c r="CH154" s="3" t="s">
        <v>1259</v>
      </c>
      <c r="CI154" s="3" t="s">
        <v>1259</v>
      </c>
      <c r="CJ154" s="3" t="s">
        <v>1259</v>
      </c>
      <c r="CK154" s="147">
        <v>3.8</v>
      </c>
      <c r="CL154" s="3" t="s">
        <v>1259</v>
      </c>
      <c r="CM154" s="3" t="s">
        <v>1259</v>
      </c>
      <c r="CN154" s="3" t="s">
        <v>1259</v>
      </c>
      <c r="CO154" s="3" t="s">
        <v>1259</v>
      </c>
      <c r="CP154" s="3" t="s">
        <v>1259</v>
      </c>
      <c r="CQ154" s="3" t="s">
        <v>1259</v>
      </c>
      <c r="CR154" s="3" t="s">
        <v>1259</v>
      </c>
      <c r="CS154" s="3" t="s">
        <v>1259</v>
      </c>
      <c r="CT154" s="3" t="s">
        <v>1259</v>
      </c>
      <c r="CU154" s="157">
        <v>47.6</v>
      </c>
      <c r="CV154" s="3" t="s">
        <v>1259</v>
      </c>
      <c r="CW154" s="3" t="s">
        <v>1259</v>
      </c>
      <c r="CX154" s="160">
        <v>53.6</v>
      </c>
      <c r="CY154" s="3" t="s">
        <v>1259</v>
      </c>
      <c r="CZ154" s="3" t="s">
        <v>1259</v>
      </c>
      <c r="DA154" s="3" t="s">
        <v>1259</v>
      </c>
      <c r="DB154" s="164">
        <v>199.6</v>
      </c>
      <c r="DC154" s="3" t="s">
        <v>1259</v>
      </c>
      <c r="DD154" s="3" t="s">
        <v>1259</v>
      </c>
      <c r="DE154" s="3" t="s">
        <v>1259</v>
      </c>
      <c r="DF154" s="3" t="s">
        <v>1259</v>
      </c>
      <c r="DG154" s="3" t="s">
        <v>1259</v>
      </c>
      <c r="DH154" s="3" t="s">
        <v>1259</v>
      </c>
      <c r="DI154" s="3" t="s">
        <v>1259</v>
      </c>
      <c r="DJ154" s="3" t="s">
        <v>1259</v>
      </c>
      <c r="DK154" s="3" t="s">
        <v>1259</v>
      </c>
      <c r="DL154" s="3" t="s">
        <v>1259</v>
      </c>
      <c r="DM154" s="3" t="s">
        <v>1259</v>
      </c>
      <c r="DN154" s="3" t="s">
        <v>1259</v>
      </c>
      <c r="DO154" s="3" t="s">
        <v>1259</v>
      </c>
      <c r="DP154" s="3" t="s">
        <v>1259</v>
      </c>
      <c r="DQ154" s="3" t="s">
        <v>1259</v>
      </c>
      <c r="DR154" s="3" t="s">
        <v>1259</v>
      </c>
      <c r="DS154" s="3" t="s">
        <v>1259</v>
      </c>
      <c r="DT154" s="3" t="s">
        <v>1259</v>
      </c>
      <c r="DU154" s="183">
        <v>88.7</v>
      </c>
      <c r="DV154" s="3" t="s">
        <v>1259</v>
      </c>
      <c r="DW154" s="3" t="s">
        <v>1259</v>
      </c>
      <c r="DX154" s="3" t="s">
        <v>1259</v>
      </c>
      <c r="DY154" s="3" t="s">
        <v>1259</v>
      </c>
      <c r="DZ154" s="3" t="s">
        <v>1259</v>
      </c>
      <c r="EA154" s="3" t="s">
        <v>1259</v>
      </c>
      <c r="EB154" s="3" t="s">
        <v>1259</v>
      </c>
      <c r="EC154" s="3" t="s">
        <v>1259</v>
      </c>
      <c r="ED154" s="3" t="s">
        <v>1259</v>
      </c>
      <c r="EE154" s="3" t="s">
        <v>1259</v>
      </c>
      <c r="EF154" s="3" t="s">
        <v>1259</v>
      </c>
      <c r="EG154" s="3" t="s">
        <v>1259</v>
      </c>
      <c r="EH154" s="3" t="s">
        <v>1259</v>
      </c>
      <c r="EI154" s="3" t="s">
        <v>1259</v>
      </c>
      <c r="EJ154" s="3" t="s">
        <v>1259</v>
      </c>
      <c r="EK154" s="3" t="s">
        <v>1259</v>
      </c>
      <c r="EL154" s="3" t="s">
        <v>1259</v>
      </c>
      <c r="EM154" s="201">
        <v>53.914999999999999</v>
      </c>
      <c r="EN154" s="202">
        <v>160.19999999999999</v>
      </c>
      <c r="EO154" s="203">
        <v>305.39999999999998</v>
      </c>
      <c r="EP154" s="204">
        <v>165.9</v>
      </c>
      <c r="EQ154" s="205">
        <v>385.4</v>
      </c>
      <c r="ER154" s="206">
        <v>119.9</v>
      </c>
      <c r="ES154" s="207">
        <v>185.2</v>
      </c>
      <c r="ET154" s="3" t="s">
        <v>1259</v>
      </c>
      <c r="EU154" s="3" t="s">
        <v>1259</v>
      </c>
      <c r="EV154" s="3" t="s">
        <v>1259</v>
      </c>
      <c r="EW154" s="3" t="s">
        <v>1259</v>
      </c>
      <c r="EX154" s="3" t="s">
        <v>1259</v>
      </c>
      <c r="EY154" s="3" t="s">
        <v>1259</v>
      </c>
      <c r="EZ154" s="3" t="s">
        <v>1259</v>
      </c>
      <c r="FA154" s="3" t="s">
        <v>1259</v>
      </c>
      <c r="FB154" s="3" t="s">
        <v>1259</v>
      </c>
      <c r="FC154" s="3" t="s">
        <v>1259</v>
      </c>
      <c r="FD154" s="3" t="s">
        <v>1259</v>
      </c>
      <c r="FE154" s="3" t="s">
        <v>1259</v>
      </c>
      <c r="FF154" s="3" t="s">
        <v>1259</v>
      </c>
      <c r="FG154" s="3" t="s">
        <v>1259</v>
      </c>
      <c r="FH154" s="3" t="s">
        <v>1259</v>
      </c>
      <c r="FI154" s="3" t="s">
        <v>1259</v>
      </c>
      <c r="FJ154" s="3" t="s">
        <v>1259</v>
      </c>
      <c r="FK154" s="3" t="s">
        <v>1259</v>
      </c>
      <c r="FL154" s="3" t="s">
        <v>1259</v>
      </c>
      <c r="FM154" s="3" t="s">
        <v>1259</v>
      </c>
      <c r="FN154" s="3" t="s">
        <v>1259</v>
      </c>
      <c r="FO154" s="3" t="s">
        <v>1259</v>
      </c>
      <c r="FP154" s="3" t="s">
        <v>1259</v>
      </c>
      <c r="FQ154" s="3" t="s">
        <v>1259</v>
      </c>
      <c r="FR154" s="3" t="s">
        <v>1259</v>
      </c>
      <c r="FS154" s="233">
        <v>34.700000000000003</v>
      </c>
      <c r="FT154" s="234">
        <v>41.8</v>
      </c>
      <c r="FU154" s="235">
        <v>33.5</v>
      </c>
      <c r="FV154" s="236">
        <v>25.2</v>
      </c>
      <c r="FW154" s="237">
        <v>26.4</v>
      </c>
      <c r="FX154" s="238">
        <v>454.6</v>
      </c>
      <c r="FY154" s="3" t="s">
        <v>1259</v>
      </c>
      <c r="FZ154" s="3" t="s">
        <v>1259</v>
      </c>
      <c r="GA154" s="3" t="s">
        <v>1259</v>
      </c>
      <c r="GB154" s="3" t="s">
        <v>1259</v>
      </c>
      <c r="GC154" s="3" t="s">
        <v>1259</v>
      </c>
      <c r="GD154" s="3" t="s">
        <v>1259</v>
      </c>
      <c r="GE154" s="3" t="s">
        <v>1259</v>
      </c>
      <c r="GF154" s="3" t="s">
        <v>1259</v>
      </c>
      <c r="GG154" s="3" t="s">
        <v>1259</v>
      </c>
      <c r="GH154" s="3" t="s">
        <v>1259</v>
      </c>
      <c r="GI154" s="3" t="s">
        <v>1259</v>
      </c>
      <c r="GJ154" s="3" t="s">
        <v>1259</v>
      </c>
      <c r="GK154" s="3" t="s">
        <v>1259</v>
      </c>
      <c r="GL154" s="3" t="s">
        <v>1259</v>
      </c>
      <c r="GM154" s="3" t="s">
        <v>1259</v>
      </c>
      <c r="GN154" s="3" t="s">
        <v>1259</v>
      </c>
      <c r="GO154" s="3" t="s">
        <v>1259</v>
      </c>
      <c r="GP154" s="3" t="s">
        <v>1259</v>
      </c>
      <c r="GQ154" s="3" t="s">
        <v>1259</v>
      </c>
      <c r="GR154" s="3" t="s">
        <v>1259</v>
      </c>
      <c r="GS154" s="3" t="s">
        <v>1259</v>
      </c>
      <c r="GT154" s="3" t="s">
        <v>1259</v>
      </c>
      <c r="GU154" s="3" t="s">
        <v>1259</v>
      </c>
      <c r="GV154" s="3" t="s">
        <v>1259</v>
      </c>
      <c r="GW154" s="263">
        <v>196</v>
      </c>
      <c r="GX154" s="3" t="s">
        <v>1259</v>
      </c>
      <c r="GY154" s="3" t="s">
        <v>1259</v>
      </c>
      <c r="GZ154" s="3" t="s">
        <v>1259</v>
      </c>
      <c r="HA154" s="3" t="s">
        <v>1259</v>
      </c>
      <c r="HB154" s="3" t="s">
        <v>1259</v>
      </c>
      <c r="HC154" s="3" t="s">
        <v>1259</v>
      </c>
      <c r="HD154" s="3" t="s">
        <v>1259</v>
      </c>
      <c r="HE154" s="3" t="s">
        <v>1259</v>
      </c>
      <c r="HF154" s="3" t="s">
        <v>1259</v>
      </c>
      <c r="HG154" s="3" t="s">
        <v>1259</v>
      </c>
      <c r="HH154" s="3" t="s">
        <v>1259</v>
      </c>
      <c r="HI154" s="3" t="s">
        <v>1259</v>
      </c>
      <c r="HJ154" s="3" t="s">
        <v>1259</v>
      </c>
      <c r="HK154" s="3" t="s">
        <v>1259</v>
      </c>
      <c r="HL154" s="3" t="s">
        <v>1259</v>
      </c>
      <c r="HM154" s="3" t="s">
        <v>1259</v>
      </c>
      <c r="HN154" s="3" t="s">
        <v>1259</v>
      </c>
      <c r="HO154" s="281">
        <v>74.48</v>
      </c>
      <c r="HP154" s="282">
        <v>173.6</v>
      </c>
      <c r="HQ154" s="283">
        <v>56.7</v>
      </c>
      <c r="HR154" s="284">
        <v>53.0642</v>
      </c>
      <c r="HS154" s="3" t="s">
        <v>1259</v>
      </c>
    </row>
    <row r="155" spans="1:227" x14ac:dyDescent="0.25">
      <c r="A155" s="4">
        <v>33969</v>
      </c>
      <c r="B155" s="3" t="s">
        <v>1259</v>
      </c>
      <c r="C155" s="3" t="s">
        <v>1259</v>
      </c>
      <c r="D155" s="3" t="s">
        <v>1259</v>
      </c>
      <c r="E155" s="3" t="s">
        <v>1259</v>
      </c>
      <c r="F155" s="3" t="s">
        <v>1259</v>
      </c>
      <c r="G155" s="3" t="s">
        <v>1259</v>
      </c>
      <c r="H155" s="3" t="s">
        <v>1259</v>
      </c>
      <c r="I155" s="67">
        <v>107.4</v>
      </c>
      <c r="J155" s="68">
        <v>95.4</v>
      </c>
      <c r="K155" s="69">
        <v>108.3</v>
      </c>
      <c r="L155" s="70">
        <v>108.5</v>
      </c>
      <c r="M155" s="71">
        <v>107.2</v>
      </c>
      <c r="N155" s="72">
        <v>86.9</v>
      </c>
      <c r="O155" s="3" t="s">
        <v>1259</v>
      </c>
      <c r="P155" s="74">
        <v>35.299999999999997</v>
      </c>
      <c r="Q155" s="3" t="s">
        <v>1259</v>
      </c>
      <c r="R155" s="3" t="s">
        <v>1259</v>
      </c>
      <c r="S155" s="77">
        <v>30.5</v>
      </c>
      <c r="T155" s="3" t="s">
        <v>1259</v>
      </c>
      <c r="U155" s="3" t="s">
        <v>1259</v>
      </c>
      <c r="V155" s="80">
        <v>47.26</v>
      </c>
      <c r="W155" s="3" t="s">
        <v>1259</v>
      </c>
      <c r="X155" s="3" t="s">
        <v>1259</v>
      </c>
      <c r="Y155" s="83">
        <v>47.48</v>
      </c>
      <c r="Z155" s="84">
        <v>64.27</v>
      </c>
      <c r="AA155" s="85">
        <v>42.5</v>
      </c>
      <c r="AB155" s="86">
        <v>46.96</v>
      </c>
      <c r="AC155" s="87">
        <v>42</v>
      </c>
      <c r="AD155" s="3" t="s">
        <v>1259</v>
      </c>
      <c r="AE155" s="89">
        <v>333.89</v>
      </c>
      <c r="AF155" s="90">
        <v>303.32</v>
      </c>
      <c r="AG155" s="91">
        <v>266.83999999999997</v>
      </c>
      <c r="AH155" s="92">
        <v>249.47</v>
      </c>
      <c r="AI155" s="93">
        <v>459.4</v>
      </c>
      <c r="AJ155" s="3" t="s">
        <v>1259</v>
      </c>
      <c r="AK155" s="3" t="s">
        <v>1259</v>
      </c>
      <c r="AL155" s="3" t="s">
        <v>1259</v>
      </c>
      <c r="AM155" s="3" t="s">
        <v>1259</v>
      </c>
      <c r="AN155" s="3" t="s">
        <v>1259</v>
      </c>
      <c r="AO155" s="99">
        <v>151.13</v>
      </c>
      <c r="AP155" s="3" t="s">
        <v>1259</v>
      </c>
      <c r="AQ155" s="3" t="s">
        <v>1259</v>
      </c>
      <c r="AR155" s="3" t="s">
        <v>1259</v>
      </c>
      <c r="AS155" s="3" t="s">
        <v>1259</v>
      </c>
      <c r="AT155" s="3" t="s">
        <v>1259</v>
      </c>
      <c r="AU155" s="3" t="s">
        <v>1259</v>
      </c>
      <c r="AV155" s="3" t="s">
        <v>1259</v>
      </c>
      <c r="AW155" s="3" t="s">
        <v>1259</v>
      </c>
      <c r="AX155" s="3" t="s">
        <v>1259</v>
      </c>
      <c r="AY155" s="3" t="s">
        <v>1259</v>
      </c>
      <c r="AZ155" s="3" t="s">
        <v>1259</v>
      </c>
      <c r="BA155" s="3" t="s">
        <v>1259</v>
      </c>
      <c r="BB155" s="3" t="s">
        <v>1259</v>
      </c>
      <c r="BC155" s="3" t="s">
        <v>1259</v>
      </c>
      <c r="BD155" s="3" t="s">
        <v>1259</v>
      </c>
      <c r="BE155" s="3" t="s">
        <v>1259</v>
      </c>
      <c r="BF155" s="3" t="s">
        <v>1259</v>
      </c>
      <c r="BG155" s="3" t="s">
        <v>1259</v>
      </c>
      <c r="BH155" s="3" t="s">
        <v>1259</v>
      </c>
      <c r="BI155" s="119">
        <v>141.999</v>
      </c>
      <c r="BJ155" s="120">
        <v>21.8</v>
      </c>
      <c r="BK155" s="121">
        <v>49.8</v>
      </c>
      <c r="BL155" s="122">
        <v>49.8</v>
      </c>
      <c r="BM155" s="123">
        <v>77.5</v>
      </c>
      <c r="BN155" s="124">
        <v>29.3</v>
      </c>
      <c r="BO155" s="3" t="s">
        <v>1259</v>
      </c>
      <c r="BP155" s="3" t="s">
        <v>1259</v>
      </c>
      <c r="BQ155" s="3" t="s">
        <v>1259</v>
      </c>
      <c r="BR155" s="3" t="s">
        <v>1259</v>
      </c>
      <c r="BS155" s="3" t="s">
        <v>1259</v>
      </c>
      <c r="BT155" s="3" t="s">
        <v>1259</v>
      </c>
      <c r="BU155" s="3" t="s">
        <v>1259</v>
      </c>
      <c r="BV155" s="3" t="s">
        <v>1259</v>
      </c>
      <c r="BW155" s="3" t="s">
        <v>1259</v>
      </c>
      <c r="BX155" s="3" t="s">
        <v>1259</v>
      </c>
      <c r="BY155" s="3" t="s">
        <v>1259</v>
      </c>
      <c r="BZ155" s="3" t="s">
        <v>1259</v>
      </c>
      <c r="CA155" s="3" t="s">
        <v>1259</v>
      </c>
      <c r="CB155" s="3" t="s">
        <v>1259</v>
      </c>
      <c r="CC155" s="3" t="s">
        <v>1259</v>
      </c>
      <c r="CD155" s="3" t="s">
        <v>1259</v>
      </c>
      <c r="CE155" s="3" t="s">
        <v>1259</v>
      </c>
      <c r="CF155" s="3" t="s">
        <v>1259</v>
      </c>
      <c r="CG155" s="3" t="s">
        <v>1259</v>
      </c>
      <c r="CH155" s="3" t="s">
        <v>1259</v>
      </c>
      <c r="CI155" s="3" t="s">
        <v>1259</v>
      </c>
      <c r="CJ155" s="3" t="s">
        <v>1259</v>
      </c>
      <c r="CK155" s="147">
        <v>3.9</v>
      </c>
      <c r="CL155" s="3" t="s">
        <v>1259</v>
      </c>
      <c r="CM155" s="3" t="s">
        <v>1259</v>
      </c>
      <c r="CN155" s="3" t="s">
        <v>1259</v>
      </c>
      <c r="CO155" s="3" t="s">
        <v>1259</v>
      </c>
      <c r="CP155" s="3" t="s">
        <v>1259</v>
      </c>
      <c r="CQ155" s="3" t="s">
        <v>1259</v>
      </c>
      <c r="CR155" s="3" t="s">
        <v>1259</v>
      </c>
      <c r="CS155" s="3" t="s">
        <v>1259</v>
      </c>
      <c r="CT155" s="3" t="s">
        <v>1259</v>
      </c>
      <c r="CU155" s="157">
        <v>47.1</v>
      </c>
      <c r="CV155" s="3" t="s">
        <v>1259</v>
      </c>
      <c r="CW155" s="3" t="s">
        <v>1259</v>
      </c>
      <c r="CX155" s="160">
        <v>51.6</v>
      </c>
      <c r="CY155" s="3" t="s">
        <v>1259</v>
      </c>
      <c r="CZ155" s="3" t="s">
        <v>1259</v>
      </c>
      <c r="DA155" s="3" t="s">
        <v>1259</v>
      </c>
      <c r="DB155" s="164">
        <v>193.1</v>
      </c>
      <c r="DC155" s="3" t="s">
        <v>1259</v>
      </c>
      <c r="DD155" s="3" t="s">
        <v>1259</v>
      </c>
      <c r="DE155" s="3" t="s">
        <v>1259</v>
      </c>
      <c r="DF155" s="3" t="s">
        <v>1259</v>
      </c>
      <c r="DG155" s="3" t="s">
        <v>1259</v>
      </c>
      <c r="DH155" s="3" t="s">
        <v>1259</v>
      </c>
      <c r="DI155" s="3" t="s">
        <v>1259</v>
      </c>
      <c r="DJ155" s="3" t="s">
        <v>1259</v>
      </c>
      <c r="DK155" s="3" t="s">
        <v>1259</v>
      </c>
      <c r="DL155" s="3" t="s">
        <v>1259</v>
      </c>
      <c r="DM155" s="3" t="s">
        <v>1259</v>
      </c>
      <c r="DN155" s="3" t="s">
        <v>1259</v>
      </c>
      <c r="DO155" s="3" t="s">
        <v>1259</v>
      </c>
      <c r="DP155" s="3" t="s">
        <v>1259</v>
      </c>
      <c r="DQ155" s="3" t="s">
        <v>1259</v>
      </c>
      <c r="DR155" s="3" t="s">
        <v>1259</v>
      </c>
      <c r="DS155" s="3" t="s">
        <v>1259</v>
      </c>
      <c r="DT155" s="3" t="s">
        <v>1259</v>
      </c>
      <c r="DU155" s="183">
        <v>85.7</v>
      </c>
      <c r="DV155" s="3" t="s">
        <v>1259</v>
      </c>
      <c r="DW155" s="3" t="s">
        <v>1259</v>
      </c>
      <c r="DX155" s="3" t="s">
        <v>1259</v>
      </c>
      <c r="DY155" s="3" t="s">
        <v>1259</v>
      </c>
      <c r="DZ155" s="3" t="s">
        <v>1259</v>
      </c>
      <c r="EA155" s="3" t="s">
        <v>1259</v>
      </c>
      <c r="EB155" s="3" t="s">
        <v>1259</v>
      </c>
      <c r="EC155" s="3" t="s">
        <v>1259</v>
      </c>
      <c r="ED155" s="3" t="s">
        <v>1259</v>
      </c>
      <c r="EE155" s="3" t="s">
        <v>1259</v>
      </c>
      <c r="EF155" s="3" t="s">
        <v>1259</v>
      </c>
      <c r="EG155" s="3" t="s">
        <v>1259</v>
      </c>
      <c r="EH155" s="3" t="s">
        <v>1259</v>
      </c>
      <c r="EI155" s="3" t="s">
        <v>1259</v>
      </c>
      <c r="EJ155" s="3" t="s">
        <v>1259</v>
      </c>
      <c r="EK155" s="3" t="s">
        <v>1259</v>
      </c>
      <c r="EL155" s="3" t="s">
        <v>1259</v>
      </c>
      <c r="EM155" s="201">
        <v>54.503999999999998</v>
      </c>
      <c r="EN155" s="3" t="s">
        <v>1259</v>
      </c>
      <c r="EO155" s="3" t="s">
        <v>1259</v>
      </c>
      <c r="EP155" s="3" t="s">
        <v>1259</v>
      </c>
      <c r="EQ155" s="3" t="s">
        <v>1259</v>
      </c>
      <c r="ER155" s="3" t="s">
        <v>1259</v>
      </c>
      <c r="ES155" s="3" t="s">
        <v>1259</v>
      </c>
      <c r="ET155" s="3" t="s">
        <v>1259</v>
      </c>
      <c r="EU155" s="3" t="s">
        <v>1259</v>
      </c>
      <c r="EV155" s="3" t="s">
        <v>1259</v>
      </c>
      <c r="EW155" s="3" t="s">
        <v>1259</v>
      </c>
      <c r="EX155" s="3" t="s">
        <v>1259</v>
      </c>
      <c r="EY155" s="3" t="s">
        <v>1259</v>
      </c>
      <c r="EZ155" s="3" t="s">
        <v>1259</v>
      </c>
      <c r="FA155" s="3" t="s">
        <v>1259</v>
      </c>
      <c r="FB155" s="3" t="s">
        <v>1259</v>
      </c>
      <c r="FC155" s="3" t="s">
        <v>1259</v>
      </c>
      <c r="FD155" s="3" t="s">
        <v>1259</v>
      </c>
      <c r="FE155" s="3" t="s">
        <v>1259</v>
      </c>
      <c r="FF155" s="3" t="s">
        <v>1259</v>
      </c>
      <c r="FG155" s="3" t="s">
        <v>1259</v>
      </c>
      <c r="FH155" s="3" t="s">
        <v>1259</v>
      </c>
      <c r="FI155" s="3" t="s">
        <v>1259</v>
      </c>
      <c r="FJ155" s="3" t="s">
        <v>1259</v>
      </c>
      <c r="FK155" s="3" t="s">
        <v>1259</v>
      </c>
      <c r="FL155" s="3" t="s">
        <v>1259</v>
      </c>
      <c r="FM155" s="3" t="s">
        <v>1259</v>
      </c>
      <c r="FN155" s="3" t="s">
        <v>1259</v>
      </c>
      <c r="FO155" s="3" t="s">
        <v>1259</v>
      </c>
      <c r="FP155" s="3" t="s">
        <v>1259</v>
      </c>
      <c r="FQ155" s="3" t="s">
        <v>1259</v>
      </c>
      <c r="FR155" s="3" t="s">
        <v>1259</v>
      </c>
      <c r="FS155" s="233">
        <v>33.700000000000003</v>
      </c>
      <c r="FT155" s="234">
        <v>41</v>
      </c>
      <c r="FU155" s="235">
        <v>31.5</v>
      </c>
      <c r="FV155" s="236">
        <v>24.5</v>
      </c>
      <c r="FW155" s="237">
        <v>25.3</v>
      </c>
      <c r="FX155" s="238">
        <v>455.1</v>
      </c>
      <c r="FY155" s="3" t="s">
        <v>1259</v>
      </c>
      <c r="FZ155" s="3" t="s">
        <v>1259</v>
      </c>
      <c r="GA155" s="3" t="s">
        <v>1259</v>
      </c>
      <c r="GB155" s="3" t="s">
        <v>1259</v>
      </c>
      <c r="GC155" s="3" t="s">
        <v>1259</v>
      </c>
      <c r="GD155" s="3" t="s">
        <v>1259</v>
      </c>
      <c r="GE155" s="3" t="s">
        <v>1259</v>
      </c>
      <c r="GF155" s="3" t="s">
        <v>1259</v>
      </c>
      <c r="GG155" s="3" t="s">
        <v>1259</v>
      </c>
      <c r="GH155" s="3" t="s">
        <v>1259</v>
      </c>
      <c r="GI155" s="3" t="s">
        <v>1259</v>
      </c>
      <c r="GJ155" s="3" t="s">
        <v>1259</v>
      </c>
      <c r="GK155" s="3" t="s">
        <v>1259</v>
      </c>
      <c r="GL155" s="3" t="s">
        <v>1259</v>
      </c>
      <c r="GM155" s="3" t="s">
        <v>1259</v>
      </c>
      <c r="GN155" s="3" t="s">
        <v>1259</v>
      </c>
      <c r="GO155" s="3" t="s">
        <v>1259</v>
      </c>
      <c r="GP155" s="3" t="s">
        <v>1259</v>
      </c>
      <c r="GQ155" s="3" t="s">
        <v>1259</v>
      </c>
      <c r="GR155" s="3" t="s">
        <v>1259</v>
      </c>
      <c r="GS155" s="3" t="s">
        <v>1259</v>
      </c>
      <c r="GT155" s="3" t="s">
        <v>1259</v>
      </c>
      <c r="GU155" s="3" t="s">
        <v>1259</v>
      </c>
      <c r="GV155" s="3" t="s">
        <v>1259</v>
      </c>
      <c r="GW155" s="263">
        <v>183</v>
      </c>
      <c r="GX155" s="3" t="s">
        <v>1259</v>
      </c>
      <c r="GY155" s="3" t="s">
        <v>1259</v>
      </c>
      <c r="GZ155" s="3" t="s">
        <v>1259</v>
      </c>
      <c r="HA155" s="3" t="s">
        <v>1259</v>
      </c>
      <c r="HB155" s="3" t="s">
        <v>1259</v>
      </c>
      <c r="HC155" s="3" t="s">
        <v>1259</v>
      </c>
      <c r="HD155" s="3" t="s">
        <v>1259</v>
      </c>
      <c r="HE155" s="3" t="s">
        <v>1259</v>
      </c>
      <c r="HF155" s="3" t="s">
        <v>1259</v>
      </c>
      <c r="HG155" s="3" t="s">
        <v>1259</v>
      </c>
      <c r="HH155" s="3" t="s">
        <v>1259</v>
      </c>
      <c r="HI155" s="3" t="s">
        <v>1259</v>
      </c>
      <c r="HJ155" s="3" t="s">
        <v>1259</v>
      </c>
      <c r="HK155" s="3" t="s">
        <v>1259</v>
      </c>
      <c r="HL155" s="3" t="s">
        <v>1259</v>
      </c>
      <c r="HM155" s="3" t="s">
        <v>1259</v>
      </c>
      <c r="HN155" s="3" t="s">
        <v>1259</v>
      </c>
      <c r="HO155" s="281">
        <v>74.739999999999995</v>
      </c>
      <c r="HP155" s="282">
        <v>174.5</v>
      </c>
      <c r="HQ155" s="283">
        <v>58.2</v>
      </c>
      <c r="HR155" s="284">
        <v>53.385100000000001</v>
      </c>
      <c r="HS155" s="3" t="s">
        <v>1259</v>
      </c>
    </row>
    <row r="156" spans="1:227" x14ac:dyDescent="0.25">
      <c r="A156" s="4">
        <v>34059</v>
      </c>
      <c r="B156" s="3" t="s">
        <v>1259</v>
      </c>
      <c r="C156" s="3" t="s">
        <v>1259</v>
      </c>
      <c r="D156" s="3" t="s">
        <v>1259</v>
      </c>
      <c r="E156" s="3" t="s">
        <v>1259</v>
      </c>
      <c r="F156" s="3" t="s">
        <v>1259</v>
      </c>
      <c r="G156" s="3" t="s">
        <v>1259</v>
      </c>
      <c r="H156" s="3" t="s">
        <v>1259</v>
      </c>
      <c r="I156" s="67">
        <v>104.3</v>
      </c>
      <c r="J156" s="68">
        <v>97</v>
      </c>
      <c r="K156" s="69">
        <v>104.8</v>
      </c>
      <c r="L156" s="70">
        <v>106.3</v>
      </c>
      <c r="M156" s="71">
        <v>96.1</v>
      </c>
      <c r="N156" s="72">
        <v>86.6</v>
      </c>
      <c r="O156" s="3" t="s">
        <v>1259</v>
      </c>
      <c r="P156" s="74">
        <v>36</v>
      </c>
      <c r="Q156" s="3" t="s">
        <v>1259</v>
      </c>
      <c r="R156" s="3" t="s">
        <v>1259</v>
      </c>
      <c r="S156" s="77">
        <v>30.8</v>
      </c>
      <c r="T156" s="3" t="s">
        <v>1259</v>
      </c>
      <c r="U156" s="3" t="s">
        <v>1259</v>
      </c>
      <c r="V156" s="80">
        <v>46.88</v>
      </c>
      <c r="W156" s="3" t="s">
        <v>1259</v>
      </c>
      <c r="X156" s="3" t="s">
        <v>1259</v>
      </c>
      <c r="Y156" s="83">
        <v>46.89</v>
      </c>
      <c r="Z156" s="84">
        <v>61.99</v>
      </c>
      <c r="AA156" s="85">
        <v>42.17</v>
      </c>
      <c r="AB156" s="86">
        <v>47.22</v>
      </c>
      <c r="AC156" s="87">
        <v>40</v>
      </c>
      <c r="AD156" s="3" t="s">
        <v>1259</v>
      </c>
      <c r="AE156" s="89">
        <v>330.32</v>
      </c>
      <c r="AF156" s="90">
        <v>297.94</v>
      </c>
      <c r="AG156" s="91">
        <v>257.94</v>
      </c>
      <c r="AH156" s="92">
        <v>272.39</v>
      </c>
      <c r="AI156" s="93">
        <v>447.7</v>
      </c>
      <c r="AJ156" s="3" t="s">
        <v>1259</v>
      </c>
      <c r="AK156" s="3" t="s">
        <v>1259</v>
      </c>
      <c r="AL156" s="3" t="s">
        <v>1259</v>
      </c>
      <c r="AM156" s="3" t="s">
        <v>1259</v>
      </c>
      <c r="AN156" s="3" t="s">
        <v>1259</v>
      </c>
      <c r="AO156" s="99">
        <v>160.21</v>
      </c>
      <c r="AP156" s="3" t="s">
        <v>1259</v>
      </c>
      <c r="AQ156" s="3" t="s">
        <v>1259</v>
      </c>
      <c r="AR156" s="3" t="s">
        <v>1259</v>
      </c>
      <c r="AS156" s="3" t="s">
        <v>1259</v>
      </c>
      <c r="AT156" s="3" t="s">
        <v>1259</v>
      </c>
      <c r="AU156" s="3" t="s">
        <v>1259</v>
      </c>
      <c r="AV156" s="3" t="s">
        <v>1259</v>
      </c>
      <c r="AW156" s="3" t="s">
        <v>1259</v>
      </c>
      <c r="AX156" s="3" t="s">
        <v>1259</v>
      </c>
      <c r="AY156" s="3" t="s">
        <v>1259</v>
      </c>
      <c r="AZ156" s="3" t="s">
        <v>1259</v>
      </c>
      <c r="BA156" s="3" t="s">
        <v>1259</v>
      </c>
      <c r="BB156" s="3" t="s">
        <v>1259</v>
      </c>
      <c r="BC156" s="3" t="s">
        <v>1259</v>
      </c>
      <c r="BD156" s="3" t="s">
        <v>1259</v>
      </c>
      <c r="BE156" s="3" t="s">
        <v>1259</v>
      </c>
      <c r="BF156" s="3" t="s">
        <v>1259</v>
      </c>
      <c r="BG156" s="3" t="s">
        <v>1259</v>
      </c>
      <c r="BH156" s="3" t="s">
        <v>1259</v>
      </c>
      <c r="BI156" s="119">
        <v>140.119</v>
      </c>
      <c r="BJ156" s="120">
        <v>21.2</v>
      </c>
      <c r="BK156" s="121">
        <v>52.8</v>
      </c>
      <c r="BL156" s="122">
        <v>52.8</v>
      </c>
      <c r="BM156" s="123">
        <v>71.3</v>
      </c>
      <c r="BN156" s="124">
        <v>29</v>
      </c>
      <c r="BO156" s="3" t="s">
        <v>1259</v>
      </c>
      <c r="BP156" s="3" t="s">
        <v>1259</v>
      </c>
      <c r="BQ156" s="3" t="s">
        <v>1259</v>
      </c>
      <c r="BR156" s="3" t="s">
        <v>1259</v>
      </c>
      <c r="BS156" s="3" t="s">
        <v>1259</v>
      </c>
      <c r="BT156" s="3" t="s">
        <v>1259</v>
      </c>
      <c r="BU156" s="3" t="s">
        <v>1259</v>
      </c>
      <c r="BV156" s="3" t="s">
        <v>1259</v>
      </c>
      <c r="BW156" s="3" t="s">
        <v>1259</v>
      </c>
      <c r="BX156" s="3" t="s">
        <v>1259</v>
      </c>
      <c r="BY156" s="3" t="s">
        <v>1259</v>
      </c>
      <c r="BZ156" s="3" t="s">
        <v>1259</v>
      </c>
      <c r="CA156" s="3" t="s">
        <v>1259</v>
      </c>
      <c r="CB156" s="3" t="s">
        <v>1259</v>
      </c>
      <c r="CC156" s="3" t="s">
        <v>1259</v>
      </c>
      <c r="CD156" s="3" t="s">
        <v>1259</v>
      </c>
      <c r="CE156" s="3" t="s">
        <v>1259</v>
      </c>
      <c r="CF156" s="3" t="s">
        <v>1259</v>
      </c>
      <c r="CG156" s="3" t="s">
        <v>1259</v>
      </c>
      <c r="CH156" s="3" t="s">
        <v>1259</v>
      </c>
      <c r="CI156" s="3" t="s">
        <v>1259</v>
      </c>
      <c r="CJ156" s="3" t="s">
        <v>1259</v>
      </c>
      <c r="CK156" s="147">
        <v>3.8</v>
      </c>
      <c r="CL156" s="3" t="s">
        <v>1259</v>
      </c>
      <c r="CM156" s="3" t="s">
        <v>1259</v>
      </c>
      <c r="CN156" s="3" t="s">
        <v>1259</v>
      </c>
      <c r="CO156" s="3" t="s">
        <v>1259</v>
      </c>
      <c r="CP156" s="3" t="s">
        <v>1259</v>
      </c>
      <c r="CQ156" s="3" t="s">
        <v>1259</v>
      </c>
      <c r="CR156" s="3" t="s">
        <v>1259</v>
      </c>
      <c r="CS156" s="3" t="s">
        <v>1259</v>
      </c>
      <c r="CT156" s="3" t="s">
        <v>1259</v>
      </c>
      <c r="CU156" s="157">
        <v>44.4</v>
      </c>
      <c r="CV156" s="3" t="s">
        <v>1259</v>
      </c>
      <c r="CW156" s="3" t="s">
        <v>1259</v>
      </c>
      <c r="CX156" s="160">
        <v>51.2</v>
      </c>
      <c r="CY156" s="3" t="s">
        <v>1259</v>
      </c>
      <c r="CZ156" s="3" t="s">
        <v>1259</v>
      </c>
      <c r="DA156" s="3" t="s">
        <v>1259</v>
      </c>
      <c r="DB156" s="164">
        <v>188.5</v>
      </c>
      <c r="DC156" s="3" t="s">
        <v>1259</v>
      </c>
      <c r="DD156" s="3" t="s">
        <v>1259</v>
      </c>
      <c r="DE156" s="3" t="s">
        <v>1259</v>
      </c>
      <c r="DF156" s="3" t="s">
        <v>1259</v>
      </c>
      <c r="DG156" s="3" t="s">
        <v>1259</v>
      </c>
      <c r="DH156" s="3" t="s">
        <v>1259</v>
      </c>
      <c r="DI156" s="3" t="s">
        <v>1259</v>
      </c>
      <c r="DJ156" s="3" t="s">
        <v>1259</v>
      </c>
      <c r="DK156" s="3" t="s">
        <v>1259</v>
      </c>
      <c r="DL156" s="3" t="s">
        <v>1259</v>
      </c>
      <c r="DM156" s="3" t="s">
        <v>1259</v>
      </c>
      <c r="DN156" s="3" t="s">
        <v>1259</v>
      </c>
      <c r="DO156" s="3" t="s">
        <v>1259</v>
      </c>
      <c r="DP156" s="3" t="s">
        <v>1259</v>
      </c>
      <c r="DQ156" s="3" t="s">
        <v>1259</v>
      </c>
      <c r="DR156" s="3" t="s">
        <v>1259</v>
      </c>
      <c r="DS156" s="3" t="s">
        <v>1259</v>
      </c>
      <c r="DT156" s="3" t="s">
        <v>1259</v>
      </c>
      <c r="DU156" s="183">
        <v>85.1</v>
      </c>
      <c r="DV156" s="3" t="s">
        <v>1259</v>
      </c>
      <c r="DW156" s="3" t="s">
        <v>1259</v>
      </c>
      <c r="DX156" s="3" t="s">
        <v>1259</v>
      </c>
      <c r="DY156" s="3" t="s">
        <v>1259</v>
      </c>
      <c r="DZ156" s="3" t="s">
        <v>1259</v>
      </c>
      <c r="EA156" s="3" t="s">
        <v>1259</v>
      </c>
      <c r="EB156" s="3" t="s">
        <v>1259</v>
      </c>
      <c r="EC156" s="3" t="s">
        <v>1259</v>
      </c>
      <c r="ED156" s="3" t="s">
        <v>1259</v>
      </c>
      <c r="EE156" s="3" t="s">
        <v>1259</v>
      </c>
      <c r="EF156" s="3" t="s">
        <v>1259</v>
      </c>
      <c r="EG156" s="3" t="s">
        <v>1259</v>
      </c>
      <c r="EH156" s="3" t="s">
        <v>1259</v>
      </c>
      <c r="EI156" s="3" t="s">
        <v>1259</v>
      </c>
      <c r="EJ156" s="3" t="s">
        <v>1259</v>
      </c>
      <c r="EK156" s="3" t="s">
        <v>1259</v>
      </c>
      <c r="EL156" s="3" t="s">
        <v>1259</v>
      </c>
      <c r="EM156" s="201">
        <v>55.106999999999999</v>
      </c>
      <c r="EN156" s="202">
        <v>147.5</v>
      </c>
      <c r="EO156" s="203">
        <v>271.8</v>
      </c>
      <c r="EP156" s="204">
        <v>149.1</v>
      </c>
      <c r="EQ156" s="205">
        <v>341.4</v>
      </c>
      <c r="ER156" s="206">
        <v>116.9</v>
      </c>
      <c r="ES156" s="207">
        <v>177.1</v>
      </c>
      <c r="ET156" s="3" t="s">
        <v>1259</v>
      </c>
      <c r="EU156" s="3" t="s">
        <v>1259</v>
      </c>
      <c r="EV156" s="3" t="s">
        <v>1259</v>
      </c>
      <c r="EW156" s="3" t="s">
        <v>1259</v>
      </c>
      <c r="EX156" s="3" t="s">
        <v>1259</v>
      </c>
      <c r="EY156" s="3" t="s">
        <v>1259</v>
      </c>
      <c r="EZ156" s="3" t="s">
        <v>1259</v>
      </c>
      <c r="FA156" s="3" t="s">
        <v>1259</v>
      </c>
      <c r="FB156" s="3" t="s">
        <v>1259</v>
      </c>
      <c r="FC156" s="3" t="s">
        <v>1259</v>
      </c>
      <c r="FD156" s="3" t="s">
        <v>1259</v>
      </c>
      <c r="FE156" s="3" t="s">
        <v>1259</v>
      </c>
      <c r="FF156" s="3" t="s">
        <v>1259</v>
      </c>
      <c r="FG156" s="3" t="s">
        <v>1259</v>
      </c>
      <c r="FH156" s="3" t="s">
        <v>1259</v>
      </c>
      <c r="FI156" s="3" t="s">
        <v>1259</v>
      </c>
      <c r="FJ156" s="3" t="s">
        <v>1259</v>
      </c>
      <c r="FK156" s="3" t="s">
        <v>1259</v>
      </c>
      <c r="FL156" s="3" t="s">
        <v>1259</v>
      </c>
      <c r="FM156" s="3" t="s">
        <v>1259</v>
      </c>
      <c r="FN156" s="3" t="s">
        <v>1259</v>
      </c>
      <c r="FO156" s="3" t="s">
        <v>1259</v>
      </c>
      <c r="FP156" s="3" t="s">
        <v>1259</v>
      </c>
      <c r="FQ156" s="3" t="s">
        <v>1259</v>
      </c>
      <c r="FR156" s="3" t="s">
        <v>1259</v>
      </c>
      <c r="FS156" s="233">
        <v>32.5</v>
      </c>
      <c r="FT156" s="234">
        <v>39</v>
      </c>
      <c r="FU156" s="235">
        <v>30.8</v>
      </c>
      <c r="FV156" s="236">
        <v>23.6</v>
      </c>
      <c r="FW156" s="237">
        <v>24.4</v>
      </c>
      <c r="FX156" s="238">
        <v>459.9</v>
      </c>
      <c r="FY156" s="3" t="s">
        <v>1259</v>
      </c>
      <c r="FZ156" s="3" t="s">
        <v>1259</v>
      </c>
      <c r="GA156" s="3" t="s">
        <v>1259</v>
      </c>
      <c r="GB156" s="3" t="s">
        <v>1259</v>
      </c>
      <c r="GC156" s="3" t="s">
        <v>1259</v>
      </c>
      <c r="GD156" s="3" t="s">
        <v>1259</v>
      </c>
      <c r="GE156" s="3" t="s">
        <v>1259</v>
      </c>
      <c r="GF156" s="3" t="s">
        <v>1259</v>
      </c>
      <c r="GG156" s="3" t="s">
        <v>1259</v>
      </c>
      <c r="GH156" s="3" t="s">
        <v>1259</v>
      </c>
      <c r="GI156" s="3" t="s">
        <v>1259</v>
      </c>
      <c r="GJ156" s="3" t="s">
        <v>1259</v>
      </c>
      <c r="GK156" s="3" t="s">
        <v>1259</v>
      </c>
      <c r="GL156" s="3" t="s">
        <v>1259</v>
      </c>
      <c r="GM156" s="3" t="s">
        <v>1259</v>
      </c>
      <c r="GN156" s="3" t="s">
        <v>1259</v>
      </c>
      <c r="GO156" s="3" t="s">
        <v>1259</v>
      </c>
      <c r="GP156" s="3" t="s">
        <v>1259</v>
      </c>
      <c r="GQ156" s="3" t="s">
        <v>1259</v>
      </c>
      <c r="GR156" s="3" t="s">
        <v>1259</v>
      </c>
      <c r="GS156" s="3" t="s">
        <v>1259</v>
      </c>
      <c r="GT156" s="3" t="s">
        <v>1259</v>
      </c>
      <c r="GU156" s="3" t="s">
        <v>1259</v>
      </c>
      <c r="GV156" s="3" t="s">
        <v>1259</v>
      </c>
      <c r="GW156" s="263">
        <v>175</v>
      </c>
      <c r="GX156" s="3" t="s">
        <v>1259</v>
      </c>
      <c r="GY156" s="3" t="s">
        <v>1259</v>
      </c>
      <c r="GZ156" s="3" t="s">
        <v>1259</v>
      </c>
      <c r="HA156" s="3" t="s">
        <v>1259</v>
      </c>
      <c r="HB156" s="3" t="s">
        <v>1259</v>
      </c>
      <c r="HC156" s="3" t="s">
        <v>1259</v>
      </c>
      <c r="HD156" s="3" t="s">
        <v>1259</v>
      </c>
      <c r="HE156" s="3" t="s">
        <v>1259</v>
      </c>
      <c r="HF156" s="3" t="s">
        <v>1259</v>
      </c>
      <c r="HG156" s="3" t="s">
        <v>1259</v>
      </c>
      <c r="HH156" s="3" t="s">
        <v>1259</v>
      </c>
      <c r="HI156" s="3" t="s">
        <v>1259</v>
      </c>
      <c r="HJ156" s="3" t="s">
        <v>1259</v>
      </c>
      <c r="HK156" s="3" t="s">
        <v>1259</v>
      </c>
      <c r="HL156" s="3" t="s">
        <v>1259</v>
      </c>
      <c r="HM156" s="3" t="s">
        <v>1259</v>
      </c>
      <c r="HN156" s="3" t="s">
        <v>1259</v>
      </c>
      <c r="HO156" s="281">
        <v>74.98</v>
      </c>
      <c r="HP156" s="282">
        <v>174.6</v>
      </c>
      <c r="HQ156" s="283">
        <v>57.9</v>
      </c>
      <c r="HR156" s="284">
        <v>53.6188</v>
      </c>
      <c r="HS156" s="3" t="s">
        <v>1259</v>
      </c>
    </row>
    <row r="157" spans="1:227" x14ac:dyDescent="0.25">
      <c r="A157" s="4">
        <v>34150</v>
      </c>
      <c r="B157" s="3" t="s">
        <v>1259</v>
      </c>
      <c r="C157" s="3" t="s">
        <v>1259</v>
      </c>
      <c r="D157" s="3" t="s">
        <v>1259</v>
      </c>
      <c r="E157" s="3" t="s">
        <v>1259</v>
      </c>
      <c r="F157" s="3" t="s">
        <v>1259</v>
      </c>
      <c r="G157" s="3" t="s">
        <v>1259</v>
      </c>
      <c r="H157" s="3" t="s">
        <v>1259</v>
      </c>
      <c r="I157" s="67">
        <v>108.5</v>
      </c>
      <c r="J157" s="68">
        <v>93.4</v>
      </c>
      <c r="K157" s="69">
        <v>109.6</v>
      </c>
      <c r="L157" s="70">
        <v>111.9</v>
      </c>
      <c r="M157" s="71">
        <v>96.4</v>
      </c>
      <c r="N157" s="72">
        <v>88.2</v>
      </c>
      <c r="O157" s="3" t="s">
        <v>1259</v>
      </c>
      <c r="P157" s="74">
        <v>35.9</v>
      </c>
      <c r="Q157" s="3" t="s">
        <v>1259</v>
      </c>
      <c r="R157" s="3" t="s">
        <v>1259</v>
      </c>
      <c r="S157" s="77">
        <v>31</v>
      </c>
      <c r="T157" s="3" t="s">
        <v>1259</v>
      </c>
      <c r="U157" s="3" t="s">
        <v>1259</v>
      </c>
      <c r="V157" s="80">
        <v>48.65</v>
      </c>
      <c r="W157" s="3" t="s">
        <v>1259</v>
      </c>
      <c r="X157" s="3" t="s">
        <v>1259</v>
      </c>
      <c r="Y157" s="83">
        <v>49.1</v>
      </c>
      <c r="Z157" s="84">
        <v>63.9</v>
      </c>
      <c r="AA157" s="85">
        <v>44.28</v>
      </c>
      <c r="AB157" s="86">
        <v>47.77</v>
      </c>
      <c r="AC157" s="87">
        <v>43</v>
      </c>
      <c r="AD157" s="3" t="s">
        <v>1259</v>
      </c>
      <c r="AE157" s="89">
        <v>331.16</v>
      </c>
      <c r="AF157" s="90">
        <v>298.92</v>
      </c>
      <c r="AG157" s="91">
        <v>259.89999999999998</v>
      </c>
      <c r="AH157" s="92">
        <v>260.64999999999998</v>
      </c>
      <c r="AI157" s="93">
        <v>437.1</v>
      </c>
      <c r="AJ157" s="3" t="s">
        <v>1259</v>
      </c>
      <c r="AK157" s="3" t="s">
        <v>1259</v>
      </c>
      <c r="AL157" s="3" t="s">
        <v>1259</v>
      </c>
      <c r="AM157" s="3" t="s">
        <v>1259</v>
      </c>
      <c r="AN157" s="3" t="s">
        <v>1259</v>
      </c>
      <c r="AO157" s="99">
        <v>172.67</v>
      </c>
      <c r="AP157" s="3" t="s">
        <v>1259</v>
      </c>
      <c r="AQ157" s="3" t="s">
        <v>1259</v>
      </c>
      <c r="AR157" s="3" t="s">
        <v>1259</v>
      </c>
      <c r="AS157" s="3" t="s">
        <v>1259</v>
      </c>
      <c r="AT157" s="3" t="s">
        <v>1259</v>
      </c>
      <c r="AU157" s="3" t="s">
        <v>1259</v>
      </c>
      <c r="AV157" s="3" t="s">
        <v>1259</v>
      </c>
      <c r="AW157" s="3" t="s">
        <v>1259</v>
      </c>
      <c r="AX157" s="3" t="s">
        <v>1259</v>
      </c>
      <c r="AY157" s="3" t="s">
        <v>1259</v>
      </c>
      <c r="AZ157" s="3" t="s">
        <v>1259</v>
      </c>
      <c r="BA157" s="3" t="s">
        <v>1259</v>
      </c>
      <c r="BB157" s="3" t="s">
        <v>1259</v>
      </c>
      <c r="BC157" s="3" t="s">
        <v>1259</v>
      </c>
      <c r="BD157" s="3" t="s">
        <v>1259</v>
      </c>
      <c r="BE157" s="3" t="s">
        <v>1259</v>
      </c>
      <c r="BF157" s="3" t="s">
        <v>1259</v>
      </c>
      <c r="BG157" s="3" t="s">
        <v>1259</v>
      </c>
      <c r="BH157" s="3" t="s">
        <v>1259</v>
      </c>
      <c r="BI157" s="119">
        <v>139.178</v>
      </c>
      <c r="BJ157" s="120">
        <v>21</v>
      </c>
      <c r="BK157" s="121">
        <v>38.9</v>
      </c>
      <c r="BL157" s="122">
        <v>38.9</v>
      </c>
      <c r="BM157" s="123">
        <v>75.099999999999994</v>
      </c>
      <c r="BN157" s="124">
        <v>27.8</v>
      </c>
      <c r="BO157" s="3" t="s">
        <v>1259</v>
      </c>
      <c r="BP157" s="3" t="s">
        <v>1259</v>
      </c>
      <c r="BQ157" s="3" t="s">
        <v>1259</v>
      </c>
      <c r="BR157" s="3" t="s">
        <v>1259</v>
      </c>
      <c r="BS157" s="3" t="s">
        <v>1259</v>
      </c>
      <c r="BT157" s="3" t="s">
        <v>1259</v>
      </c>
      <c r="BU157" s="3" t="s">
        <v>1259</v>
      </c>
      <c r="BV157" s="3" t="s">
        <v>1259</v>
      </c>
      <c r="BW157" s="3" t="s">
        <v>1259</v>
      </c>
      <c r="BX157" s="3" t="s">
        <v>1259</v>
      </c>
      <c r="BY157" s="3" t="s">
        <v>1259</v>
      </c>
      <c r="BZ157" s="3" t="s">
        <v>1259</v>
      </c>
      <c r="CA157" s="3" t="s">
        <v>1259</v>
      </c>
      <c r="CB157" s="3" t="s">
        <v>1259</v>
      </c>
      <c r="CC157" s="3" t="s">
        <v>1259</v>
      </c>
      <c r="CD157" s="3" t="s">
        <v>1259</v>
      </c>
      <c r="CE157" s="3" t="s">
        <v>1259</v>
      </c>
      <c r="CF157" s="3" t="s">
        <v>1259</v>
      </c>
      <c r="CG157" s="3" t="s">
        <v>1259</v>
      </c>
      <c r="CH157" s="3" t="s">
        <v>1259</v>
      </c>
      <c r="CI157" s="3" t="s">
        <v>1259</v>
      </c>
      <c r="CJ157" s="3" t="s">
        <v>1259</v>
      </c>
      <c r="CK157" s="147">
        <v>3.5</v>
      </c>
      <c r="CL157" s="3" t="s">
        <v>1259</v>
      </c>
      <c r="CM157" s="3" t="s">
        <v>1259</v>
      </c>
      <c r="CN157" s="3" t="s">
        <v>1259</v>
      </c>
      <c r="CO157" s="3" t="s">
        <v>1259</v>
      </c>
      <c r="CP157" s="3" t="s">
        <v>1259</v>
      </c>
      <c r="CQ157" s="3" t="s">
        <v>1259</v>
      </c>
      <c r="CR157" s="3" t="s">
        <v>1259</v>
      </c>
      <c r="CS157" s="3" t="s">
        <v>1259</v>
      </c>
      <c r="CT157" s="3" t="s">
        <v>1259</v>
      </c>
      <c r="CU157" s="157">
        <v>44.3</v>
      </c>
      <c r="CV157" s="3" t="s">
        <v>1259</v>
      </c>
      <c r="CW157" s="3" t="s">
        <v>1259</v>
      </c>
      <c r="CX157" s="160">
        <v>50</v>
      </c>
      <c r="CY157" s="3" t="s">
        <v>1259</v>
      </c>
      <c r="CZ157" s="3" t="s">
        <v>1259</v>
      </c>
      <c r="DA157" s="3" t="s">
        <v>1259</v>
      </c>
      <c r="DB157" s="164">
        <v>192.7</v>
      </c>
      <c r="DC157" s="3" t="s">
        <v>1259</v>
      </c>
      <c r="DD157" s="3" t="s">
        <v>1259</v>
      </c>
      <c r="DE157" s="3" t="s">
        <v>1259</v>
      </c>
      <c r="DF157" s="3" t="s">
        <v>1259</v>
      </c>
      <c r="DG157" s="3" t="s">
        <v>1259</v>
      </c>
      <c r="DH157" s="3" t="s">
        <v>1259</v>
      </c>
      <c r="DI157" s="3" t="s">
        <v>1259</v>
      </c>
      <c r="DJ157" s="3" t="s">
        <v>1259</v>
      </c>
      <c r="DK157" s="3" t="s">
        <v>1259</v>
      </c>
      <c r="DL157" s="3" t="s">
        <v>1259</v>
      </c>
      <c r="DM157" s="3" t="s">
        <v>1259</v>
      </c>
      <c r="DN157" s="3" t="s">
        <v>1259</v>
      </c>
      <c r="DO157" s="3" t="s">
        <v>1259</v>
      </c>
      <c r="DP157" s="3" t="s">
        <v>1259</v>
      </c>
      <c r="DQ157" s="3" t="s">
        <v>1259</v>
      </c>
      <c r="DR157" s="3" t="s">
        <v>1259</v>
      </c>
      <c r="DS157" s="3" t="s">
        <v>1259</v>
      </c>
      <c r="DT157" s="3" t="s">
        <v>1259</v>
      </c>
      <c r="DU157" s="183">
        <v>91</v>
      </c>
      <c r="DV157" s="3" t="s">
        <v>1259</v>
      </c>
      <c r="DW157" s="3" t="s">
        <v>1259</v>
      </c>
      <c r="DX157" s="3" t="s">
        <v>1259</v>
      </c>
      <c r="DY157" s="3" t="s">
        <v>1259</v>
      </c>
      <c r="DZ157" s="3" t="s">
        <v>1259</v>
      </c>
      <c r="EA157" s="3" t="s">
        <v>1259</v>
      </c>
      <c r="EB157" s="3" t="s">
        <v>1259</v>
      </c>
      <c r="EC157" s="3" t="s">
        <v>1259</v>
      </c>
      <c r="ED157" s="3" t="s">
        <v>1259</v>
      </c>
      <c r="EE157" s="3" t="s">
        <v>1259</v>
      </c>
      <c r="EF157" s="3" t="s">
        <v>1259</v>
      </c>
      <c r="EG157" s="3" t="s">
        <v>1259</v>
      </c>
      <c r="EH157" s="3" t="s">
        <v>1259</v>
      </c>
      <c r="EI157" s="3" t="s">
        <v>1259</v>
      </c>
      <c r="EJ157" s="3" t="s">
        <v>1259</v>
      </c>
      <c r="EK157" s="3" t="s">
        <v>1259</v>
      </c>
      <c r="EL157" s="3" t="s">
        <v>1259</v>
      </c>
      <c r="EM157" s="201">
        <v>55.56</v>
      </c>
      <c r="EN157" s="3" t="s">
        <v>1259</v>
      </c>
      <c r="EO157" s="3" t="s">
        <v>1259</v>
      </c>
      <c r="EP157" s="3" t="s">
        <v>1259</v>
      </c>
      <c r="EQ157" s="3" t="s">
        <v>1259</v>
      </c>
      <c r="ER157" s="3" t="s">
        <v>1259</v>
      </c>
      <c r="ES157" s="3" t="s">
        <v>1259</v>
      </c>
      <c r="ET157" s="3" t="s">
        <v>1259</v>
      </c>
      <c r="EU157" s="3" t="s">
        <v>1259</v>
      </c>
      <c r="EV157" s="3" t="s">
        <v>1259</v>
      </c>
      <c r="EW157" s="3" t="s">
        <v>1259</v>
      </c>
      <c r="EX157" s="3" t="s">
        <v>1259</v>
      </c>
      <c r="EY157" s="3" t="s">
        <v>1259</v>
      </c>
      <c r="EZ157" s="3" t="s">
        <v>1259</v>
      </c>
      <c r="FA157" s="3" t="s">
        <v>1259</v>
      </c>
      <c r="FB157" s="3" t="s">
        <v>1259</v>
      </c>
      <c r="FC157" s="3" t="s">
        <v>1259</v>
      </c>
      <c r="FD157" s="3" t="s">
        <v>1259</v>
      </c>
      <c r="FE157" s="3" t="s">
        <v>1259</v>
      </c>
      <c r="FF157" s="3" t="s">
        <v>1259</v>
      </c>
      <c r="FG157" s="3" t="s">
        <v>1259</v>
      </c>
      <c r="FH157" s="3" t="s">
        <v>1259</v>
      </c>
      <c r="FI157" s="3" t="s">
        <v>1259</v>
      </c>
      <c r="FJ157" s="3" t="s">
        <v>1259</v>
      </c>
      <c r="FK157" s="3" t="s">
        <v>1259</v>
      </c>
      <c r="FL157" s="3" t="s">
        <v>1259</v>
      </c>
      <c r="FM157" s="3" t="s">
        <v>1259</v>
      </c>
      <c r="FN157" s="3" t="s">
        <v>1259</v>
      </c>
      <c r="FO157" s="3" t="s">
        <v>1259</v>
      </c>
      <c r="FP157" s="3" t="s">
        <v>1259</v>
      </c>
      <c r="FQ157" s="3" t="s">
        <v>1259</v>
      </c>
      <c r="FR157" s="3" t="s">
        <v>1259</v>
      </c>
      <c r="FS157" s="233">
        <v>34.200000000000003</v>
      </c>
      <c r="FT157" s="234">
        <v>41.4</v>
      </c>
      <c r="FU157" s="235">
        <v>32.5</v>
      </c>
      <c r="FV157" s="236">
        <v>24.7</v>
      </c>
      <c r="FW157" s="237">
        <v>25.7</v>
      </c>
      <c r="FX157" s="238">
        <v>464.2</v>
      </c>
      <c r="FY157" s="3" t="s">
        <v>1259</v>
      </c>
      <c r="FZ157" s="3" t="s">
        <v>1259</v>
      </c>
      <c r="GA157" s="3" t="s">
        <v>1259</v>
      </c>
      <c r="GB157" s="3" t="s">
        <v>1259</v>
      </c>
      <c r="GC157" s="3" t="s">
        <v>1259</v>
      </c>
      <c r="GD157" s="3" t="s">
        <v>1259</v>
      </c>
      <c r="GE157" s="3" t="s">
        <v>1259</v>
      </c>
      <c r="GF157" s="3" t="s">
        <v>1259</v>
      </c>
      <c r="GG157" s="3" t="s">
        <v>1259</v>
      </c>
      <c r="GH157" s="3" t="s">
        <v>1259</v>
      </c>
      <c r="GI157" s="3" t="s">
        <v>1259</v>
      </c>
      <c r="GJ157" s="3" t="s">
        <v>1259</v>
      </c>
      <c r="GK157" s="3" t="s">
        <v>1259</v>
      </c>
      <c r="GL157" s="3" t="s">
        <v>1259</v>
      </c>
      <c r="GM157" s="3" t="s">
        <v>1259</v>
      </c>
      <c r="GN157" s="3" t="s">
        <v>1259</v>
      </c>
      <c r="GO157" s="3" t="s">
        <v>1259</v>
      </c>
      <c r="GP157" s="3" t="s">
        <v>1259</v>
      </c>
      <c r="GQ157" s="3" t="s">
        <v>1259</v>
      </c>
      <c r="GR157" s="3" t="s">
        <v>1259</v>
      </c>
      <c r="GS157" s="3" t="s">
        <v>1259</v>
      </c>
      <c r="GT157" s="3" t="s">
        <v>1259</v>
      </c>
      <c r="GU157" s="3" t="s">
        <v>1259</v>
      </c>
      <c r="GV157" s="3" t="s">
        <v>1259</v>
      </c>
      <c r="GW157" s="263">
        <v>175</v>
      </c>
      <c r="GX157" s="3" t="s">
        <v>1259</v>
      </c>
      <c r="GY157" s="3" t="s">
        <v>1259</v>
      </c>
      <c r="GZ157" s="3" t="s">
        <v>1259</v>
      </c>
      <c r="HA157" s="3" t="s">
        <v>1259</v>
      </c>
      <c r="HB157" s="3" t="s">
        <v>1259</v>
      </c>
      <c r="HC157" s="3" t="s">
        <v>1259</v>
      </c>
      <c r="HD157" s="3" t="s">
        <v>1259</v>
      </c>
      <c r="HE157" s="3" t="s">
        <v>1259</v>
      </c>
      <c r="HF157" s="3" t="s">
        <v>1259</v>
      </c>
      <c r="HG157" s="3" t="s">
        <v>1259</v>
      </c>
      <c r="HH157" s="3" t="s">
        <v>1259</v>
      </c>
      <c r="HI157" s="3" t="s">
        <v>1259</v>
      </c>
      <c r="HJ157" s="3" t="s">
        <v>1259</v>
      </c>
      <c r="HK157" s="3" t="s">
        <v>1259</v>
      </c>
      <c r="HL157" s="3" t="s">
        <v>1259</v>
      </c>
      <c r="HM157" s="3" t="s">
        <v>1259</v>
      </c>
      <c r="HN157" s="3" t="s">
        <v>1259</v>
      </c>
      <c r="HO157" s="281">
        <v>75.45</v>
      </c>
      <c r="HP157" s="282">
        <v>176.3</v>
      </c>
      <c r="HQ157" s="283">
        <v>59.9</v>
      </c>
      <c r="HR157" s="284">
        <v>53.882300000000001</v>
      </c>
      <c r="HS157" s="3" t="s">
        <v>1259</v>
      </c>
    </row>
    <row r="158" spans="1:227" x14ac:dyDescent="0.25">
      <c r="A158" s="4">
        <v>34242</v>
      </c>
      <c r="B158" s="3" t="s">
        <v>1259</v>
      </c>
      <c r="C158" s="3" t="s">
        <v>1259</v>
      </c>
      <c r="D158" s="3" t="s">
        <v>1259</v>
      </c>
      <c r="E158" s="3" t="s">
        <v>1259</v>
      </c>
      <c r="F158" s="3" t="s">
        <v>1259</v>
      </c>
      <c r="G158" s="3" t="s">
        <v>1259</v>
      </c>
      <c r="H158" s="3" t="s">
        <v>1259</v>
      </c>
      <c r="I158" s="67">
        <v>107.3</v>
      </c>
      <c r="J158" s="68">
        <v>95.3</v>
      </c>
      <c r="K158" s="69">
        <v>108.2</v>
      </c>
      <c r="L158" s="70">
        <v>109.5</v>
      </c>
      <c r="M158" s="71">
        <v>100.1</v>
      </c>
      <c r="N158" s="72">
        <v>87.7</v>
      </c>
      <c r="O158" s="3" t="s">
        <v>1259</v>
      </c>
      <c r="P158" s="74">
        <v>36.299999999999997</v>
      </c>
      <c r="Q158" s="3" t="s">
        <v>1259</v>
      </c>
      <c r="R158" s="3" t="s">
        <v>1259</v>
      </c>
      <c r="S158" s="77">
        <v>31</v>
      </c>
      <c r="T158" s="3" t="s">
        <v>1259</v>
      </c>
      <c r="U158" s="3" t="s">
        <v>1259</v>
      </c>
      <c r="V158" s="80">
        <v>49.39</v>
      </c>
      <c r="W158" s="3" t="s">
        <v>1259</v>
      </c>
      <c r="X158" s="3" t="s">
        <v>1259</v>
      </c>
      <c r="Y158" s="83">
        <v>50.5</v>
      </c>
      <c r="Z158" s="84">
        <v>66.819999999999993</v>
      </c>
      <c r="AA158" s="85">
        <v>45.4</v>
      </c>
      <c r="AB158" s="86">
        <v>46.63</v>
      </c>
      <c r="AC158" s="87">
        <v>44</v>
      </c>
      <c r="AD158" s="3" t="s">
        <v>1259</v>
      </c>
      <c r="AE158" s="89">
        <v>318.63</v>
      </c>
      <c r="AF158" s="90">
        <v>298.26</v>
      </c>
      <c r="AG158" s="91">
        <v>257.52</v>
      </c>
      <c r="AH158" s="92">
        <v>252.84</v>
      </c>
      <c r="AI158" s="93">
        <v>424</v>
      </c>
      <c r="AJ158" s="3" t="s">
        <v>1259</v>
      </c>
      <c r="AK158" s="3" t="s">
        <v>1259</v>
      </c>
      <c r="AL158" s="3" t="s">
        <v>1259</v>
      </c>
      <c r="AM158" s="3" t="s">
        <v>1259</v>
      </c>
      <c r="AN158" s="3" t="s">
        <v>1259</v>
      </c>
      <c r="AO158" s="99">
        <v>186.44</v>
      </c>
      <c r="AP158" s="3" t="s">
        <v>1259</v>
      </c>
      <c r="AQ158" s="3" t="s">
        <v>1259</v>
      </c>
      <c r="AR158" s="3" t="s">
        <v>1259</v>
      </c>
      <c r="AS158" s="3" t="s">
        <v>1259</v>
      </c>
      <c r="AT158" s="3" t="s">
        <v>1259</v>
      </c>
      <c r="AU158" s="3" t="s">
        <v>1259</v>
      </c>
      <c r="AV158" s="3" t="s">
        <v>1259</v>
      </c>
      <c r="AW158" s="3" t="s">
        <v>1259</v>
      </c>
      <c r="AX158" s="3" t="s">
        <v>1259</v>
      </c>
      <c r="AY158" s="3" t="s">
        <v>1259</v>
      </c>
      <c r="AZ158" s="3" t="s">
        <v>1259</v>
      </c>
      <c r="BA158" s="3" t="s">
        <v>1259</v>
      </c>
      <c r="BB158" s="3" t="s">
        <v>1259</v>
      </c>
      <c r="BC158" s="3" t="s">
        <v>1259</v>
      </c>
      <c r="BD158" s="3" t="s">
        <v>1259</v>
      </c>
      <c r="BE158" s="3" t="s">
        <v>1259</v>
      </c>
      <c r="BF158" s="3" t="s">
        <v>1259</v>
      </c>
      <c r="BG158" s="3" t="s">
        <v>1259</v>
      </c>
      <c r="BH158" s="3" t="s">
        <v>1259</v>
      </c>
      <c r="BI158" s="119">
        <v>145.761</v>
      </c>
      <c r="BJ158" s="120">
        <v>22.1</v>
      </c>
      <c r="BK158" s="121">
        <v>46.6</v>
      </c>
      <c r="BL158" s="122">
        <v>46.6</v>
      </c>
      <c r="BM158" s="123">
        <v>67.2</v>
      </c>
      <c r="BN158" s="124">
        <v>28.9</v>
      </c>
      <c r="BO158" s="3" t="s">
        <v>1259</v>
      </c>
      <c r="BP158" s="3" t="s">
        <v>1259</v>
      </c>
      <c r="BQ158" s="3" t="s">
        <v>1259</v>
      </c>
      <c r="BR158" s="3" t="s">
        <v>1259</v>
      </c>
      <c r="BS158" s="3" t="s">
        <v>1259</v>
      </c>
      <c r="BT158" s="3" t="s">
        <v>1259</v>
      </c>
      <c r="BU158" s="3" t="s">
        <v>1259</v>
      </c>
      <c r="BV158" s="3" t="s">
        <v>1259</v>
      </c>
      <c r="BW158" s="3" t="s">
        <v>1259</v>
      </c>
      <c r="BX158" s="3" t="s">
        <v>1259</v>
      </c>
      <c r="BY158" s="3" t="s">
        <v>1259</v>
      </c>
      <c r="BZ158" s="3" t="s">
        <v>1259</v>
      </c>
      <c r="CA158" s="3" t="s">
        <v>1259</v>
      </c>
      <c r="CB158" s="3" t="s">
        <v>1259</v>
      </c>
      <c r="CC158" s="3" t="s">
        <v>1259</v>
      </c>
      <c r="CD158" s="3" t="s">
        <v>1259</v>
      </c>
      <c r="CE158" s="3" t="s">
        <v>1259</v>
      </c>
      <c r="CF158" s="3" t="s">
        <v>1259</v>
      </c>
      <c r="CG158" s="3" t="s">
        <v>1259</v>
      </c>
      <c r="CH158" s="3" t="s">
        <v>1259</v>
      </c>
      <c r="CI158" s="3" t="s">
        <v>1259</v>
      </c>
      <c r="CJ158" s="3" t="s">
        <v>1259</v>
      </c>
      <c r="CK158" s="147">
        <v>3.9</v>
      </c>
      <c r="CL158" s="3" t="s">
        <v>1259</v>
      </c>
      <c r="CM158" s="3" t="s">
        <v>1259</v>
      </c>
      <c r="CN158" s="3" t="s">
        <v>1259</v>
      </c>
      <c r="CO158" s="3" t="s">
        <v>1259</v>
      </c>
      <c r="CP158" s="3" t="s">
        <v>1259</v>
      </c>
      <c r="CQ158" s="3" t="s">
        <v>1259</v>
      </c>
      <c r="CR158" s="3" t="s">
        <v>1259</v>
      </c>
      <c r="CS158" s="3" t="s">
        <v>1259</v>
      </c>
      <c r="CT158" s="3" t="s">
        <v>1259</v>
      </c>
      <c r="CU158" s="157">
        <v>44.5</v>
      </c>
      <c r="CV158" s="3" t="s">
        <v>1259</v>
      </c>
      <c r="CW158" s="3" t="s">
        <v>1259</v>
      </c>
      <c r="CX158" s="160">
        <v>50.9</v>
      </c>
      <c r="CY158" s="3" t="s">
        <v>1259</v>
      </c>
      <c r="CZ158" s="3" t="s">
        <v>1259</v>
      </c>
      <c r="DA158" s="3" t="s">
        <v>1259</v>
      </c>
      <c r="DB158" s="164">
        <v>193.7</v>
      </c>
      <c r="DC158" s="3" t="s">
        <v>1259</v>
      </c>
      <c r="DD158" s="3" t="s">
        <v>1259</v>
      </c>
      <c r="DE158" s="3" t="s">
        <v>1259</v>
      </c>
      <c r="DF158" s="3" t="s">
        <v>1259</v>
      </c>
      <c r="DG158" s="3" t="s">
        <v>1259</v>
      </c>
      <c r="DH158" s="3" t="s">
        <v>1259</v>
      </c>
      <c r="DI158" s="3" t="s">
        <v>1259</v>
      </c>
      <c r="DJ158" s="3" t="s">
        <v>1259</v>
      </c>
      <c r="DK158" s="3" t="s">
        <v>1259</v>
      </c>
      <c r="DL158" s="3" t="s">
        <v>1259</v>
      </c>
      <c r="DM158" s="3" t="s">
        <v>1259</v>
      </c>
      <c r="DN158" s="3" t="s">
        <v>1259</v>
      </c>
      <c r="DO158" s="3" t="s">
        <v>1259</v>
      </c>
      <c r="DP158" s="3" t="s">
        <v>1259</v>
      </c>
      <c r="DQ158" s="3" t="s">
        <v>1259</v>
      </c>
      <c r="DR158" s="3" t="s">
        <v>1259</v>
      </c>
      <c r="DS158" s="3" t="s">
        <v>1259</v>
      </c>
      <c r="DT158" s="3" t="s">
        <v>1259</v>
      </c>
      <c r="DU158" s="183">
        <v>97.9</v>
      </c>
      <c r="DV158" s="3" t="s">
        <v>1259</v>
      </c>
      <c r="DW158" s="3" t="s">
        <v>1259</v>
      </c>
      <c r="DX158" s="3" t="s">
        <v>1259</v>
      </c>
      <c r="DY158" s="3" t="s">
        <v>1259</v>
      </c>
      <c r="DZ158" s="3" t="s">
        <v>1259</v>
      </c>
      <c r="EA158" s="3" t="s">
        <v>1259</v>
      </c>
      <c r="EB158" s="3" t="s">
        <v>1259</v>
      </c>
      <c r="EC158" s="3" t="s">
        <v>1259</v>
      </c>
      <c r="ED158" s="3" t="s">
        <v>1259</v>
      </c>
      <c r="EE158" s="3" t="s">
        <v>1259</v>
      </c>
      <c r="EF158" s="3" t="s">
        <v>1259</v>
      </c>
      <c r="EG158" s="3" t="s">
        <v>1259</v>
      </c>
      <c r="EH158" s="3" t="s">
        <v>1259</v>
      </c>
      <c r="EI158" s="3" t="s">
        <v>1259</v>
      </c>
      <c r="EJ158" s="3" t="s">
        <v>1259</v>
      </c>
      <c r="EK158" s="3" t="s">
        <v>1259</v>
      </c>
      <c r="EL158" s="3" t="s">
        <v>1259</v>
      </c>
      <c r="EM158" s="201">
        <v>56.097000000000001</v>
      </c>
      <c r="EN158" s="202">
        <v>139.4</v>
      </c>
      <c r="EO158" s="203">
        <v>246.3</v>
      </c>
      <c r="EP158" s="204">
        <v>141.80000000000001</v>
      </c>
      <c r="EQ158" s="205">
        <v>308.89999999999998</v>
      </c>
      <c r="ER158" s="206">
        <v>115</v>
      </c>
      <c r="ES158" s="207">
        <v>170.2</v>
      </c>
      <c r="ET158" s="3" t="s">
        <v>1259</v>
      </c>
      <c r="EU158" s="3" t="s">
        <v>1259</v>
      </c>
      <c r="EV158" s="3" t="s">
        <v>1259</v>
      </c>
      <c r="EW158" s="3" t="s">
        <v>1259</v>
      </c>
      <c r="EX158" s="3" t="s">
        <v>1259</v>
      </c>
      <c r="EY158" s="3" t="s">
        <v>1259</v>
      </c>
      <c r="EZ158" s="3" t="s">
        <v>1259</v>
      </c>
      <c r="FA158" s="3" t="s">
        <v>1259</v>
      </c>
      <c r="FB158" s="3" t="s">
        <v>1259</v>
      </c>
      <c r="FC158" s="3" t="s">
        <v>1259</v>
      </c>
      <c r="FD158" s="3" t="s">
        <v>1259</v>
      </c>
      <c r="FE158" s="3" t="s">
        <v>1259</v>
      </c>
      <c r="FF158" s="3" t="s">
        <v>1259</v>
      </c>
      <c r="FG158" s="3" t="s">
        <v>1259</v>
      </c>
      <c r="FH158" s="3" t="s">
        <v>1259</v>
      </c>
      <c r="FI158" s="3" t="s">
        <v>1259</v>
      </c>
      <c r="FJ158" s="3" t="s">
        <v>1259</v>
      </c>
      <c r="FK158" s="3" t="s">
        <v>1259</v>
      </c>
      <c r="FL158" s="3" t="s">
        <v>1259</v>
      </c>
      <c r="FM158" s="3" t="s">
        <v>1259</v>
      </c>
      <c r="FN158" s="3" t="s">
        <v>1259</v>
      </c>
      <c r="FO158" s="3" t="s">
        <v>1259</v>
      </c>
      <c r="FP158" s="3" t="s">
        <v>1259</v>
      </c>
      <c r="FQ158" s="3" t="s">
        <v>1259</v>
      </c>
      <c r="FR158" s="3" t="s">
        <v>1259</v>
      </c>
      <c r="FS158" s="233">
        <v>35.5</v>
      </c>
      <c r="FT158" s="234">
        <v>42.9</v>
      </c>
      <c r="FU158" s="235">
        <v>33.700000000000003</v>
      </c>
      <c r="FV158" s="236">
        <v>25.9</v>
      </c>
      <c r="FW158" s="237">
        <v>27.5</v>
      </c>
      <c r="FX158" s="238">
        <v>473.1</v>
      </c>
      <c r="FY158" s="3" t="s">
        <v>1259</v>
      </c>
      <c r="FZ158" s="3" t="s">
        <v>1259</v>
      </c>
      <c r="GA158" s="3" t="s">
        <v>1259</v>
      </c>
      <c r="GB158" s="3" t="s">
        <v>1259</v>
      </c>
      <c r="GC158" s="3" t="s">
        <v>1259</v>
      </c>
      <c r="GD158" s="3" t="s">
        <v>1259</v>
      </c>
      <c r="GE158" s="3" t="s">
        <v>1259</v>
      </c>
      <c r="GF158" s="3" t="s">
        <v>1259</v>
      </c>
      <c r="GG158" s="3" t="s">
        <v>1259</v>
      </c>
      <c r="GH158" s="3" t="s">
        <v>1259</v>
      </c>
      <c r="GI158" s="3" t="s">
        <v>1259</v>
      </c>
      <c r="GJ158" s="3" t="s">
        <v>1259</v>
      </c>
      <c r="GK158" s="3" t="s">
        <v>1259</v>
      </c>
      <c r="GL158" s="3" t="s">
        <v>1259</v>
      </c>
      <c r="GM158" s="3" t="s">
        <v>1259</v>
      </c>
      <c r="GN158" s="3" t="s">
        <v>1259</v>
      </c>
      <c r="GO158" s="3" t="s">
        <v>1259</v>
      </c>
      <c r="GP158" s="3" t="s">
        <v>1259</v>
      </c>
      <c r="GQ158" s="3" t="s">
        <v>1259</v>
      </c>
      <c r="GR158" s="3" t="s">
        <v>1259</v>
      </c>
      <c r="GS158" s="3" t="s">
        <v>1259</v>
      </c>
      <c r="GT158" s="3" t="s">
        <v>1259</v>
      </c>
      <c r="GU158" s="3" t="s">
        <v>1259</v>
      </c>
      <c r="GV158" s="3" t="s">
        <v>1259</v>
      </c>
      <c r="GW158" s="263">
        <v>174</v>
      </c>
      <c r="GX158" s="3" t="s">
        <v>1259</v>
      </c>
      <c r="GY158" s="3" t="s">
        <v>1259</v>
      </c>
      <c r="GZ158" s="3" t="s">
        <v>1259</v>
      </c>
      <c r="HA158" s="3" t="s">
        <v>1259</v>
      </c>
      <c r="HB158" s="3" t="s">
        <v>1259</v>
      </c>
      <c r="HC158" s="3" t="s">
        <v>1259</v>
      </c>
      <c r="HD158" s="3" t="s">
        <v>1259</v>
      </c>
      <c r="HE158" s="3" t="s">
        <v>1259</v>
      </c>
      <c r="HF158" s="3" t="s">
        <v>1259</v>
      </c>
      <c r="HG158" s="3" t="s">
        <v>1259</v>
      </c>
      <c r="HH158" s="3" t="s">
        <v>1259</v>
      </c>
      <c r="HI158" s="3" t="s">
        <v>1259</v>
      </c>
      <c r="HJ158" s="3" t="s">
        <v>1259</v>
      </c>
      <c r="HK158" s="3" t="s">
        <v>1259</v>
      </c>
      <c r="HL158" s="3" t="s">
        <v>1259</v>
      </c>
      <c r="HM158" s="3" t="s">
        <v>1259</v>
      </c>
      <c r="HN158" s="3" t="s">
        <v>1259</v>
      </c>
      <c r="HO158" s="281">
        <v>76.09</v>
      </c>
      <c r="HP158" s="282">
        <v>177.7</v>
      </c>
      <c r="HQ158" s="283">
        <v>59.7</v>
      </c>
      <c r="HR158" s="284">
        <v>54.175199999999997</v>
      </c>
      <c r="HS158" s="3" t="s">
        <v>1259</v>
      </c>
    </row>
    <row r="159" spans="1:227" x14ac:dyDescent="0.25">
      <c r="A159" s="4">
        <v>34334</v>
      </c>
      <c r="B159" s="3" t="s">
        <v>1259</v>
      </c>
      <c r="C159" s="3" t="s">
        <v>1259</v>
      </c>
      <c r="D159" s="3" t="s">
        <v>1259</v>
      </c>
      <c r="E159" s="3" t="s">
        <v>1259</v>
      </c>
      <c r="F159" s="3" t="s">
        <v>1259</v>
      </c>
      <c r="G159" s="3" t="s">
        <v>1259</v>
      </c>
      <c r="H159" s="3" t="s">
        <v>1259</v>
      </c>
      <c r="I159" s="67">
        <v>109.5</v>
      </c>
      <c r="J159" s="68">
        <v>97.7</v>
      </c>
      <c r="K159" s="69">
        <v>110.4</v>
      </c>
      <c r="L159" s="70">
        <v>111.4</v>
      </c>
      <c r="M159" s="71">
        <v>104.1</v>
      </c>
      <c r="N159" s="72">
        <v>89.1</v>
      </c>
      <c r="O159" s="3" t="s">
        <v>1259</v>
      </c>
      <c r="P159" s="74">
        <v>36.200000000000003</v>
      </c>
      <c r="Q159" s="3" t="s">
        <v>1259</v>
      </c>
      <c r="R159" s="3" t="s">
        <v>1259</v>
      </c>
      <c r="S159" s="77">
        <v>31.3</v>
      </c>
      <c r="T159" s="3" t="s">
        <v>1259</v>
      </c>
      <c r="U159" s="3" t="s">
        <v>1259</v>
      </c>
      <c r="V159" s="80">
        <v>51</v>
      </c>
      <c r="W159" s="3" t="s">
        <v>1259</v>
      </c>
      <c r="X159" s="3" t="s">
        <v>1259</v>
      </c>
      <c r="Y159" s="83">
        <v>51.37</v>
      </c>
      <c r="Z159" s="84">
        <v>69.81</v>
      </c>
      <c r="AA159" s="85">
        <v>45.89</v>
      </c>
      <c r="AB159" s="86">
        <v>50.34</v>
      </c>
      <c r="AC159" s="87">
        <v>45</v>
      </c>
      <c r="AD159" s="3" t="s">
        <v>1259</v>
      </c>
      <c r="AE159" s="89">
        <v>319</v>
      </c>
      <c r="AF159" s="90">
        <v>298.97000000000003</v>
      </c>
      <c r="AG159" s="91">
        <v>250.05</v>
      </c>
      <c r="AH159" s="92">
        <v>231.21</v>
      </c>
      <c r="AI159" s="93">
        <v>409.7</v>
      </c>
      <c r="AJ159" s="3" t="s">
        <v>1259</v>
      </c>
      <c r="AK159" s="3" t="s">
        <v>1259</v>
      </c>
      <c r="AL159" s="3" t="s">
        <v>1259</v>
      </c>
      <c r="AM159" s="3" t="s">
        <v>1259</v>
      </c>
      <c r="AN159" s="3" t="s">
        <v>1259</v>
      </c>
      <c r="AO159" s="99">
        <v>197.53</v>
      </c>
      <c r="AP159" s="3" t="s">
        <v>1259</v>
      </c>
      <c r="AQ159" s="3" t="s">
        <v>1259</v>
      </c>
      <c r="AR159" s="3" t="s">
        <v>1259</v>
      </c>
      <c r="AS159" s="3" t="s">
        <v>1259</v>
      </c>
      <c r="AT159" s="3" t="s">
        <v>1259</v>
      </c>
      <c r="AU159" s="3" t="s">
        <v>1259</v>
      </c>
      <c r="AV159" s="3" t="s">
        <v>1259</v>
      </c>
      <c r="AW159" s="3" t="s">
        <v>1259</v>
      </c>
      <c r="AX159" s="3" t="s">
        <v>1259</v>
      </c>
      <c r="AY159" s="3" t="s">
        <v>1259</v>
      </c>
      <c r="AZ159" s="3" t="s">
        <v>1259</v>
      </c>
      <c r="BA159" s="3" t="s">
        <v>1259</v>
      </c>
      <c r="BB159" s="3" t="s">
        <v>1259</v>
      </c>
      <c r="BC159" s="3" t="s">
        <v>1259</v>
      </c>
      <c r="BD159" s="3" t="s">
        <v>1259</v>
      </c>
      <c r="BE159" s="3" t="s">
        <v>1259</v>
      </c>
      <c r="BF159" s="3" t="s">
        <v>1259</v>
      </c>
      <c r="BG159" s="3" t="s">
        <v>1259</v>
      </c>
      <c r="BH159" s="3" t="s">
        <v>1259</v>
      </c>
      <c r="BI159" s="119">
        <v>154.22399999999999</v>
      </c>
      <c r="BJ159" s="120">
        <v>23</v>
      </c>
      <c r="BK159" s="121">
        <v>43.7</v>
      </c>
      <c r="BL159" s="122">
        <v>43.7</v>
      </c>
      <c r="BM159" s="123">
        <v>62.2</v>
      </c>
      <c r="BN159" s="124">
        <v>29.4</v>
      </c>
      <c r="BO159" s="3" t="s">
        <v>1259</v>
      </c>
      <c r="BP159" s="3" t="s">
        <v>1259</v>
      </c>
      <c r="BQ159" s="3" t="s">
        <v>1259</v>
      </c>
      <c r="BR159" s="3" t="s">
        <v>1259</v>
      </c>
      <c r="BS159" s="3" t="s">
        <v>1259</v>
      </c>
      <c r="BT159" s="3" t="s">
        <v>1259</v>
      </c>
      <c r="BU159" s="3" t="s">
        <v>1259</v>
      </c>
      <c r="BV159" s="3" t="s">
        <v>1259</v>
      </c>
      <c r="BW159" s="3" t="s">
        <v>1259</v>
      </c>
      <c r="BX159" s="3" t="s">
        <v>1259</v>
      </c>
      <c r="BY159" s="3" t="s">
        <v>1259</v>
      </c>
      <c r="BZ159" s="3" t="s">
        <v>1259</v>
      </c>
      <c r="CA159" s="3" t="s">
        <v>1259</v>
      </c>
      <c r="CB159" s="3" t="s">
        <v>1259</v>
      </c>
      <c r="CC159" s="3" t="s">
        <v>1259</v>
      </c>
      <c r="CD159" s="3" t="s">
        <v>1259</v>
      </c>
      <c r="CE159" s="3" t="s">
        <v>1259</v>
      </c>
      <c r="CF159" s="3" t="s">
        <v>1259</v>
      </c>
      <c r="CG159" s="3" t="s">
        <v>1259</v>
      </c>
      <c r="CH159" s="3" t="s">
        <v>1259</v>
      </c>
      <c r="CI159" s="3" t="s">
        <v>1259</v>
      </c>
      <c r="CJ159" s="3" t="s">
        <v>1259</v>
      </c>
      <c r="CK159" s="147">
        <v>5</v>
      </c>
      <c r="CL159" s="3" t="s">
        <v>1259</v>
      </c>
      <c r="CM159" s="3" t="s">
        <v>1259</v>
      </c>
      <c r="CN159" s="3" t="s">
        <v>1259</v>
      </c>
      <c r="CO159" s="3" t="s">
        <v>1259</v>
      </c>
      <c r="CP159" s="3" t="s">
        <v>1259</v>
      </c>
      <c r="CQ159" s="3" t="s">
        <v>1259</v>
      </c>
      <c r="CR159" s="3" t="s">
        <v>1259</v>
      </c>
      <c r="CS159" s="3" t="s">
        <v>1259</v>
      </c>
      <c r="CT159" s="3" t="s">
        <v>1259</v>
      </c>
      <c r="CU159" s="157">
        <v>44.2</v>
      </c>
      <c r="CV159" s="3" t="s">
        <v>1259</v>
      </c>
      <c r="CW159" s="3" t="s">
        <v>1259</v>
      </c>
      <c r="CX159" s="160">
        <v>50</v>
      </c>
      <c r="CY159" s="3" t="s">
        <v>1259</v>
      </c>
      <c r="CZ159" s="3" t="s">
        <v>1259</v>
      </c>
      <c r="DA159" s="3" t="s">
        <v>1259</v>
      </c>
      <c r="DB159" s="164">
        <v>191.9</v>
      </c>
      <c r="DC159" s="3" t="s">
        <v>1259</v>
      </c>
      <c r="DD159" s="3" t="s">
        <v>1259</v>
      </c>
      <c r="DE159" s="3" t="s">
        <v>1259</v>
      </c>
      <c r="DF159" s="3" t="s">
        <v>1259</v>
      </c>
      <c r="DG159" s="3" t="s">
        <v>1259</v>
      </c>
      <c r="DH159" s="3" t="s">
        <v>1259</v>
      </c>
      <c r="DI159" s="3" t="s">
        <v>1259</v>
      </c>
      <c r="DJ159" s="172">
        <v>25.27</v>
      </c>
      <c r="DK159" s="173">
        <v>24.99</v>
      </c>
      <c r="DL159" s="3" t="s">
        <v>1259</v>
      </c>
      <c r="DM159" s="3" t="s">
        <v>1259</v>
      </c>
      <c r="DN159" s="176">
        <v>32.21</v>
      </c>
      <c r="DO159" s="3" t="s">
        <v>1259</v>
      </c>
      <c r="DP159" s="3" t="s">
        <v>1259</v>
      </c>
      <c r="DQ159" s="3" t="s">
        <v>1259</v>
      </c>
      <c r="DR159" s="3" t="s">
        <v>1259</v>
      </c>
      <c r="DS159" s="3" t="s">
        <v>1259</v>
      </c>
      <c r="DT159" s="3" t="s">
        <v>1259</v>
      </c>
      <c r="DU159" s="183">
        <v>98</v>
      </c>
      <c r="DV159" s="3" t="s">
        <v>1259</v>
      </c>
      <c r="DW159" s="3" t="s">
        <v>1259</v>
      </c>
      <c r="DX159" s="3" t="s">
        <v>1259</v>
      </c>
      <c r="DY159" s="3" t="s">
        <v>1259</v>
      </c>
      <c r="DZ159" s="3" t="s">
        <v>1259</v>
      </c>
      <c r="EA159" s="3" t="s">
        <v>1259</v>
      </c>
      <c r="EB159" s="3" t="s">
        <v>1259</v>
      </c>
      <c r="EC159" s="3" t="s">
        <v>1259</v>
      </c>
      <c r="ED159" s="3" t="s">
        <v>1259</v>
      </c>
      <c r="EE159" s="3" t="s">
        <v>1259</v>
      </c>
      <c r="EF159" s="3" t="s">
        <v>1259</v>
      </c>
      <c r="EG159" s="3" t="s">
        <v>1259</v>
      </c>
      <c r="EH159" s="3" t="s">
        <v>1259</v>
      </c>
      <c r="EI159" s="3" t="s">
        <v>1259</v>
      </c>
      <c r="EJ159" s="3" t="s">
        <v>1259</v>
      </c>
      <c r="EK159" s="3" t="s">
        <v>1259</v>
      </c>
      <c r="EL159" s="3" t="s">
        <v>1259</v>
      </c>
      <c r="EM159" s="201">
        <v>55.491999999999997</v>
      </c>
      <c r="EN159" s="3" t="s">
        <v>1259</v>
      </c>
      <c r="EO159" s="3" t="s">
        <v>1259</v>
      </c>
      <c r="EP159" s="3" t="s">
        <v>1259</v>
      </c>
      <c r="EQ159" s="3" t="s">
        <v>1259</v>
      </c>
      <c r="ER159" s="3" t="s">
        <v>1259</v>
      </c>
      <c r="ES159" s="3" t="s">
        <v>1259</v>
      </c>
      <c r="ET159" s="3" t="s">
        <v>1259</v>
      </c>
      <c r="EU159" s="3" t="s">
        <v>1259</v>
      </c>
      <c r="EV159" s="3" t="s">
        <v>1259</v>
      </c>
      <c r="EW159" s="3" t="s">
        <v>1259</v>
      </c>
      <c r="EX159" s="3" t="s">
        <v>1259</v>
      </c>
      <c r="EY159" s="3" t="s">
        <v>1259</v>
      </c>
      <c r="EZ159" s="3" t="s">
        <v>1259</v>
      </c>
      <c r="FA159" s="3" t="s">
        <v>1259</v>
      </c>
      <c r="FB159" s="3" t="s">
        <v>1259</v>
      </c>
      <c r="FC159" s="3" t="s">
        <v>1259</v>
      </c>
      <c r="FD159" s="3" t="s">
        <v>1259</v>
      </c>
      <c r="FE159" s="3" t="s">
        <v>1259</v>
      </c>
      <c r="FF159" s="3" t="s">
        <v>1259</v>
      </c>
      <c r="FG159" s="3" t="s">
        <v>1259</v>
      </c>
      <c r="FH159" s="3" t="s">
        <v>1259</v>
      </c>
      <c r="FI159" s="3" t="s">
        <v>1259</v>
      </c>
      <c r="FJ159" s="3" t="s">
        <v>1259</v>
      </c>
      <c r="FK159" s="3" t="s">
        <v>1259</v>
      </c>
      <c r="FL159" s="3" t="s">
        <v>1259</v>
      </c>
      <c r="FM159" s="3" t="s">
        <v>1259</v>
      </c>
      <c r="FN159" s="3" t="s">
        <v>1259</v>
      </c>
      <c r="FO159" s="3" t="s">
        <v>1259</v>
      </c>
      <c r="FP159" s="3" t="s">
        <v>1259</v>
      </c>
      <c r="FQ159" s="3" t="s">
        <v>1259</v>
      </c>
      <c r="FR159" s="3" t="s">
        <v>1259</v>
      </c>
      <c r="FS159" s="233">
        <v>36.5</v>
      </c>
      <c r="FT159" s="234">
        <v>43.4</v>
      </c>
      <c r="FU159" s="235">
        <v>34.799999999999997</v>
      </c>
      <c r="FV159" s="236">
        <v>27.8</v>
      </c>
      <c r="FW159" s="237">
        <v>30.1</v>
      </c>
      <c r="FX159" s="238">
        <v>483.8</v>
      </c>
      <c r="FY159" s="3" t="s">
        <v>1259</v>
      </c>
      <c r="FZ159" s="3" t="s">
        <v>1259</v>
      </c>
      <c r="GA159" s="3" t="s">
        <v>1259</v>
      </c>
      <c r="GB159" s="3" t="s">
        <v>1259</v>
      </c>
      <c r="GC159" s="3" t="s">
        <v>1259</v>
      </c>
      <c r="GD159" s="3" t="s">
        <v>1259</v>
      </c>
      <c r="GE159" s="3" t="s">
        <v>1259</v>
      </c>
      <c r="GF159" s="3" t="s">
        <v>1259</v>
      </c>
      <c r="GG159" s="3" t="s">
        <v>1259</v>
      </c>
      <c r="GH159" s="3" t="s">
        <v>1259</v>
      </c>
      <c r="GI159" s="3" t="s">
        <v>1259</v>
      </c>
      <c r="GJ159" s="3" t="s">
        <v>1259</v>
      </c>
      <c r="GK159" s="3" t="s">
        <v>1259</v>
      </c>
      <c r="GL159" s="3" t="s">
        <v>1259</v>
      </c>
      <c r="GM159" s="3" t="s">
        <v>1259</v>
      </c>
      <c r="GN159" s="3" t="s">
        <v>1259</v>
      </c>
      <c r="GO159" s="3" t="s">
        <v>1259</v>
      </c>
      <c r="GP159" s="3" t="s">
        <v>1259</v>
      </c>
      <c r="GQ159" s="3" t="s">
        <v>1259</v>
      </c>
      <c r="GR159" s="3" t="s">
        <v>1259</v>
      </c>
      <c r="GS159" s="3" t="s">
        <v>1259</v>
      </c>
      <c r="GT159" s="3" t="s">
        <v>1259</v>
      </c>
      <c r="GU159" s="3" t="s">
        <v>1259</v>
      </c>
      <c r="GV159" s="3" t="s">
        <v>1259</v>
      </c>
      <c r="GW159" s="263">
        <v>176</v>
      </c>
      <c r="GX159" s="3" t="s">
        <v>1259</v>
      </c>
      <c r="GY159" s="3" t="s">
        <v>1259</v>
      </c>
      <c r="GZ159" s="3" t="s">
        <v>1259</v>
      </c>
      <c r="HA159" s="3" t="s">
        <v>1259</v>
      </c>
      <c r="HB159" s="3" t="s">
        <v>1259</v>
      </c>
      <c r="HC159" s="3" t="s">
        <v>1259</v>
      </c>
      <c r="HD159" s="3" t="s">
        <v>1259</v>
      </c>
      <c r="HE159" s="3" t="s">
        <v>1259</v>
      </c>
      <c r="HF159" s="3" t="s">
        <v>1259</v>
      </c>
      <c r="HG159" s="3" t="s">
        <v>1259</v>
      </c>
      <c r="HH159" s="3" t="s">
        <v>1259</v>
      </c>
      <c r="HI159" s="3" t="s">
        <v>1259</v>
      </c>
      <c r="HJ159" s="3" t="s">
        <v>1259</v>
      </c>
      <c r="HK159" s="3" t="s">
        <v>1259</v>
      </c>
      <c r="HL159" s="3" t="s">
        <v>1259</v>
      </c>
      <c r="HM159" s="3" t="s">
        <v>1259</v>
      </c>
      <c r="HN159" s="3" t="s">
        <v>1259</v>
      </c>
      <c r="HO159" s="281">
        <v>76.83</v>
      </c>
      <c r="HP159" s="282">
        <v>179.1</v>
      </c>
      <c r="HQ159" s="283">
        <v>59.6</v>
      </c>
      <c r="HR159" s="284">
        <v>54.497799999999998</v>
      </c>
      <c r="HS159" s="3" t="s">
        <v>1259</v>
      </c>
    </row>
    <row r="160" spans="1:227" x14ac:dyDescent="0.25">
      <c r="A160" s="4">
        <v>34424</v>
      </c>
      <c r="B160" s="3" t="s">
        <v>1259</v>
      </c>
      <c r="C160" s="3" t="s">
        <v>1259</v>
      </c>
      <c r="D160" s="3" t="s">
        <v>1259</v>
      </c>
      <c r="E160" s="3" t="s">
        <v>1259</v>
      </c>
      <c r="F160" s="3" t="s">
        <v>1259</v>
      </c>
      <c r="G160" s="3" t="s">
        <v>1259</v>
      </c>
      <c r="H160" s="3" t="s">
        <v>1259</v>
      </c>
      <c r="I160" s="67">
        <v>109.9</v>
      </c>
      <c r="J160" s="68">
        <v>97.3</v>
      </c>
      <c r="K160" s="69">
        <v>110.8</v>
      </c>
      <c r="L160" s="70">
        <v>111.8</v>
      </c>
      <c r="M160" s="71">
        <v>105.3</v>
      </c>
      <c r="N160" s="72">
        <v>88.4</v>
      </c>
      <c r="O160" s="3" t="s">
        <v>1259</v>
      </c>
      <c r="P160" s="74">
        <v>36.9</v>
      </c>
      <c r="Q160" s="3" t="s">
        <v>1259</v>
      </c>
      <c r="R160" s="3" t="s">
        <v>1259</v>
      </c>
      <c r="S160" s="77">
        <v>31.6</v>
      </c>
      <c r="T160" s="3" t="s">
        <v>1259</v>
      </c>
      <c r="U160" s="3" t="s">
        <v>1259</v>
      </c>
      <c r="V160" s="80">
        <v>50.38</v>
      </c>
      <c r="W160" s="3" t="s">
        <v>1259</v>
      </c>
      <c r="X160" s="3" t="s">
        <v>1259</v>
      </c>
      <c r="Y160" s="83">
        <v>50.87</v>
      </c>
      <c r="Z160" s="84">
        <v>67.98</v>
      </c>
      <c r="AA160" s="85">
        <v>45.61</v>
      </c>
      <c r="AB160" s="86">
        <v>49.35</v>
      </c>
      <c r="AC160" s="87">
        <v>44</v>
      </c>
      <c r="AD160" s="3" t="s">
        <v>1259</v>
      </c>
      <c r="AE160" s="89">
        <v>325.99</v>
      </c>
      <c r="AF160" s="90">
        <v>301.8</v>
      </c>
      <c r="AG160" s="91">
        <v>239.84</v>
      </c>
      <c r="AH160" s="92">
        <v>245.84</v>
      </c>
      <c r="AI160" s="93">
        <v>403.6</v>
      </c>
      <c r="AJ160" s="3" t="s">
        <v>1259</v>
      </c>
      <c r="AK160" s="3" t="s">
        <v>1259</v>
      </c>
      <c r="AL160" s="3" t="s">
        <v>1259</v>
      </c>
      <c r="AM160" s="3" t="s">
        <v>1259</v>
      </c>
      <c r="AN160" s="3" t="s">
        <v>1259</v>
      </c>
      <c r="AO160" s="99">
        <v>217.41</v>
      </c>
      <c r="AP160" s="3" t="s">
        <v>1259</v>
      </c>
      <c r="AQ160" s="3" t="s">
        <v>1259</v>
      </c>
      <c r="AR160" s="3" t="s">
        <v>1259</v>
      </c>
      <c r="AS160" s="3" t="s">
        <v>1259</v>
      </c>
      <c r="AT160" s="3" t="s">
        <v>1259</v>
      </c>
      <c r="AU160" s="3" t="s">
        <v>1259</v>
      </c>
      <c r="AV160" s="3" t="s">
        <v>1259</v>
      </c>
      <c r="AW160" s="3" t="s">
        <v>1259</v>
      </c>
      <c r="AX160" s="3" t="s">
        <v>1259</v>
      </c>
      <c r="AY160" s="3" t="s">
        <v>1259</v>
      </c>
      <c r="AZ160" s="3" t="s">
        <v>1259</v>
      </c>
      <c r="BA160" s="3" t="s">
        <v>1259</v>
      </c>
      <c r="BB160" s="3" t="s">
        <v>1259</v>
      </c>
      <c r="BC160" s="3" t="s">
        <v>1259</v>
      </c>
      <c r="BD160" s="3" t="s">
        <v>1259</v>
      </c>
      <c r="BE160" s="3" t="s">
        <v>1259</v>
      </c>
      <c r="BF160" s="3" t="s">
        <v>1259</v>
      </c>
      <c r="BG160" s="3" t="s">
        <v>1259</v>
      </c>
      <c r="BH160" s="3" t="s">
        <v>1259</v>
      </c>
      <c r="BI160" s="119">
        <v>163.15799999999999</v>
      </c>
      <c r="BJ160" s="120">
        <v>24.4</v>
      </c>
      <c r="BK160" s="121">
        <v>49.8</v>
      </c>
      <c r="BL160" s="122">
        <v>49.8</v>
      </c>
      <c r="BM160" s="123">
        <v>73.099999999999994</v>
      </c>
      <c r="BN160" s="124">
        <v>30.4</v>
      </c>
      <c r="BO160" s="3" t="s">
        <v>1259</v>
      </c>
      <c r="BP160" s="3" t="s">
        <v>1259</v>
      </c>
      <c r="BQ160" s="3" t="s">
        <v>1259</v>
      </c>
      <c r="BR160" s="3" t="s">
        <v>1259</v>
      </c>
      <c r="BS160" s="3" t="s">
        <v>1259</v>
      </c>
      <c r="BT160" s="3" t="s">
        <v>1259</v>
      </c>
      <c r="BU160" s="3" t="s">
        <v>1259</v>
      </c>
      <c r="BV160" s="3" t="s">
        <v>1259</v>
      </c>
      <c r="BW160" s="3" t="s">
        <v>1259</v>
      </c>
      <c r="BX160" s="3" t="s">
        <v>1259</v>
      </c>
      <c r="BY160" s="3" t="s">
        <v>1259</v>
      </c>
      <c r="BZ160" s="3" t="s">
        <v>1259</v>
      </c>
      <c r="CA160" s="3" t="s">
        <v>1259</v>
      </c>
      <c r="CB160" s="3" t="s">
        <v>1259</v>
      </c>
      <c r="CC160" s="3" t="s">
        <v>1259</v>
      </c>
      <c r="CD160" s="3" t="s">
        <v>1259</v>
      </c>
      <c r="CE160" s="3" t="s">
        <v>1259</v>
      </c>
      <c r="CF160" s="3" t="s">
        <v>1259</v>
      </c>
      <c r="CG160" s="3" t="s">
        <v>1259</v>
      </c>
      <c r="CH160" s="3" t="s">
        <v>1259</v>
      </c>
      <c r="CI160" s="3" t="s">
        <v>1259</v>
      </c>
      <c r="CJ160" s="3" t="s">
        <v>1259</v>
      </c>
      <c r="CK160" s="147">
        <v>3.7</v>
      </c>
      <c r="CL160" s="3" t="s">
        <v>1259</v>
      </c>
      <c r="CM160" s="3" t="s">
        <v>1259</v>
      </c>
      <c r="CN160" s="3" t="s">
        <v>1259</v>
      </c>
      <c r="CO160" s="3" t="s">
        <v>1259</v>
      </c>
      <c r="CP160" s="3" t="s">
        <v>1259</v>
      </c>
      <c r="CQ160" s="3" t="s">
        <v>1259</v>
      </c>
      <c r="CR160" s="3" t="s">
        <v>1259</v>
      </c>
      <c r="CS160" s="3" t="s">
        <v>1259</v>
      </c>
      <c r="CT160" s="3" t="s">
        <v>1259</v>
      </c>
      <c r="CU160" s="157">
        <v>43.7</v>
      </c>
      <c r="CV160" s="3" t="s">
        <v>1259</v>
      </c>
      <c r="CW160" s="3" t="s">
        <v>1259</v>
      </c>
      <c r="CX160" s="160">
        <v>49.6</v>
      </c>
      <c r="CY160" s="3" t="s">
        <v>1259</v>
      </c>
      <c r="CZ160" s="3" t="s">
        <v>1259</v>
      </c>
      <c r="DA160" s="3" t="s">
        <v>1259</v>
      </c>
      <c r="DB160" s="164">
        <v>193.7</v>
      </c>
      <c r="DC160" s="3" t="s">
        <v>1259</v>
      </c>
      <c r="DD160" s="3" t="s">
        <v>1259</v>
      </c>
      <c r="DE160" s="3" t="s">
        <v>1259</v>
      </c>
      <c r="DF160" s="168">
        <v>101.8</v>
      </c>
      <c r="DG160" s="3" t="s">
        <v>1259</v>
      </c>
      <c r="DH160" s="3" t="s">
        <v>1259</v>
      </c>
      <c r="DI160" s="3" t="s">
        <v>1259</v>
      </c>
      <c r="DJ160" s="172">
        <v>25.85</v>
      </c>
      <c r="DK160" s="173">
        <v>24.99</v>
      </c>
      <c r="DL160" s="3" t="s">
        <v>1259</v>
      </c>
      <c r="DM160" s="3" t="s">
        <v>1259</v>
      </c>
      <c r="DN160" s="176">
        <v>32.97</v>
      </c>
      <c r="DO160" s="3" t="s">
        <v>1259</v>
      </c>
      <c r="DP160" s="3" t="s">
        <v>1259</v>
      </c>
      <c r="DQ160" s="3" t="s">
        <v>1259</v>
      </c>
      <c r="DR160" s="3" t="s">
        <v>1259</v>
      </c>
      <c r="DS160" s="3" t="s">
        <v>1259</v>
      </c>
      <c r="DT160" s="3" t="s">
        <v>1259</v>
      </c>
      <c r="DU160" s="183">
        <v>112.9</v>
      </c>
      <c r="DV160" s="3" t="s">
        <v>1259</v>
      </c>
      <c r="DW160" s="3" t="s">
        <v>1259</v>
      </c>
      <c r="DX160" s="3" t="s">
        <v>1259</v>
      </c>
      <c r="DY160" s="3" t="s">
        <v>1259</v>
      </c>
      <c r="DZ160" s="3" t="s">
        <v>1259</v>
      </c>
      <c r="EA160" s="3" t="s">
        <v>1259</v>
      </c>
      <c r="EB160" s="3" t="s">
        <v>1259</v>
      </c>
      <c r="EC160" s="3" t="s">
        <v>1259</v>
      </c>
      <c r="ED160" s="3" t="s">
        <v>1259</v>
      </c>
      <c r="EE160" s="3" t="s">
        <v>1259</v>
      </c>
      <c r="EF160" s="3" t="s">
        <v>1259</v>
      </c>
      <c r="EG160" s="3" t="s">
        <v>1259</v>
      </c>
      <c r="EH160" s="3" t="s">
        <v>1259</v>
      </c>
      <c r="EI160" s="3" t="s">
        <v>1259</v>
      </c>
      <c r="EJ160" s="3" t="s">
        <v>1259</v>
      </c>
      <c r="EK160" s="3" t="s">
        <v>1259</v>
      </c>
      <c r="EL160" s="3" t="s">
        <v>1259</v>
      </c>
      <c r="EM160" s="201">
        <v>55.091000000000001</v>
      </c>
      <c r="EN160" s="202">
        <v>133.9</v>
      </c>
      <c r="EO160" s="203">
        <v>224.5</v>
      </c>
      <c r="EP160" s="204">
        <v>136.4</v>
      </c>
      <c r="EQ160" s="205">
        <v>278.3</v>
      </c>
      <c r="ER160" s="206">
        <v>113.5</v>
      </c>
      <c r="ES160" s="207">
        <v>163.9</v>
      </c>
      <c r="ET160" s="3" t="s">
        <v>1259</v>
      </c>
      <c r="EU160" s="3" t="s">
        <v>1259</v>
      </c>
      <c r="EV160" s="3" t="s">
        <v>1259</v>
      </c>
      <c r="EW160" s="3" t="s">
        <v>1259</v>
      </c>
      <c r="EX160" s="3" t="s">
        <v>1259</v>
      </c>
      <c r="EY160" s="3" t="s">
        <v>1259</v>
      </c>
      <c r="EZ160" s="3" t="s">
        <v>1259</v>
      </c>
      <c r="FA160" s="3" t="s">
        <v>1259</v>
      </c>
      <c r="FB160" s="3" t="s">
        <v>1259</v>
      </c>
      <c r="FC160" s="3" t="s">
        <v>1259</v>
      </c>
      <c r="FD160" s="3" t="s">
        <v>1259</v>
      </c>
      <c r="FE160" s="3" t="s">
        <v>1259</v>
      </c>
      <c r="FF160" s="3" t="s">
        <v>1259</v>
      </c>
      <c r="FG160" s="3" t="s">
        <v>1259</v>
      </c>
      <c r="FH160" s="3" t="s">
        <v>1259</v>
      </c>
      <c r="FI160" s="3" t="s">
        <v>1259</v>
      </c>
      <c r="FJ160" s="3" t="s">
        <v>1259</v>
      </c>
      <c r="FK160" s="3" t="s">
        <v>1259</v>
      </c>
      <c r="FL160" s="3" t="s">
        <v>1259</v>
      </c>
      <c r="FM160" s="3" t="s">
        <v>1259</v>
      </c>
      <c r="FN160" s="3" t="s">
        <v>1259</v>
      </c>
      <c r="FO160" s="3" t="s">
        <v>1259</v>
      </c>
      <c r="FP160" s="3" t="s">
        <v>1259</v>
      </c>
      <c r="FQ160" s="3" t="s">
        <v>1259</v>
      </c>
      <c r="FR160" s="3" t="s">
        <v>1259</v>
      </c>
      <c r="FS160" s="233">
        <v>37.700000000000003</v>
      </c>
      <c r="FT160" s="234">
        <v>44.1</v>
      </c>
      <c r="FU160" s="235">
        <v>35.6</v>
      </c>
      <c r="FV160" s="236">
        <v>29.1</v>
      </c>
      <c r="FW160" s="237">
        <v>31</v>
      </c>
      <c r="FX160" s="238">
        <v>511.1</v>
      </c>
      <c r="FY160" s="3" t="s">
        <v>1259</v>
      </c>
      <c r="FZ160" s="3" t="s">
        <v>1259</v>
      </c>
      <c r="GA160" s="3" t="s">
        <v>1259</v>
      </c>
      <c r="GB160" s="3" t="s">
        <v>1259</v>
      </c>
      <c r="GC160" s="3" t="s">
        <v>1259</v>
      </c>
      <c r="GD160" s="3" t="s">
        <v>1259</v>
      </c>
      <c r="GE160" s="3" t="s">
        <v>1259</v>
      </c>
      <c r="GF160" s="3" t="s">
        <v>1259</v>
      </c>
      <c r="GG160" s="3" t="s">
        <v>1259</v>
      </c>
      <c r="GH160" s="3" t="s">
        <v>1259</v>
      </c>
      <c r="GI160" s="3" t="s">
        <v>1259</v>
      </c>
      <c r="GJ160" s="3" t="s">
        <v>1259</v>
      </c>
      <c r="GK160" s="3" t="s">
        <v>1259</v>
      </c>
      <c r="GL160" s="3" t="s">
        <v>1259</v>
      </c>
      <c r="GM160" s="3" t="s">
        <v>1259</v>
      </c>
      <c r="GN160" s="3" t="s">
        <v>1259</v>
      </c>
      <c r="GO160" s="3" t="s">
        <v>1259</v>
      </c>
      <c r="GP160" s="3" t="s">
        <v>1259</v>
      </c>
      <c r="GQ160" s="3" t="s">
        <v>1259</v>
      </c>
      <c r="GR160" s="3" t="s">
        <v>1259</v>
      </c>
      <c r="GS160" s="3" t="s">
        <v>1259</v>
      </c>
      <c r="GT160" s="3" t="s">
        <v>1259</v>
      </c>
      <c r="GU160" s="3" t="s">
        <v>1259</v>
      </c>
      <c r="GV160" s="3" t="s">
        <v>1259</v>
      </c>
      <c r="GW160" s="263">
        <v>179</v>
      </c>
      <c r="GX160" s="3" t="s">
        <v>1259</v>
      </c>
      <c r="GY160" s="3" t="s">
        <v>1259</v>
      </c>
      <c r="GZ160" s="3" t="s">
        <v>1259</v>
      </c>
      <c r="HA160" s="3" t="s">
        <v>1259</v>
      </c>
      <c r="HB160" s="3" t="s">
        <v>1259</v>
      </c>
      <c r="HC160" s="3" t="s">
        <v>1259</v>
      </c>
      <c r="HD160" s="3" t="s">
        <v>1259</v>
      </c>
      <c r="HE160" s="3" t="s">
        <v>1259</v>
      </c>
      <c r="HF160" s="3" t="s">
        <v>1259</v>
      </c>
      <c r="HG160" s="3" t="s">
        <v>1259</v>
      </c>
      <c r="HH160" s="3" t="s">
        <v>1259</v>
      </c>
      <c r="HI160" s="3" t="s">
        <v>1259</v>
      </c>
      <c r="HJ160" s="3" t="s">
        <v>1259</v>
      </c>
      <c r="HK160" s="3" t="s">
        <v>1259</v>
      </c>
      <c r="HL160" s="3" t="s">
        <v>1259</v>
      </c>
      <c r="HM160" s="3" t="s">
        <v>1259</v>
      </c>
      <c r="HN160" s="3" t="s">
        <v>1259</v>
      </c>
      <c r="HO160" s="281">
        <v>77.06</v>
      </c>
      <c r="HP160" s="282">
        <v>180.3</v>
      </c>
      <c r="HQ160" s="283">
        <v>62.4</v>
      </c>
      <c r="HR160" s="284">
        <v>54.85</v>
      </c>
      <c r="HS160" s="3" t="s">
        <v>1259</v>
      </c>
    </row>
    <row r="161" spans="1:227" x14ac:dyDescent="0.25">
      <c r="A161" s="4">
        <v>34515</v>
      </c>
      <c r="B161" s="3" t="s">
        <v>1259</v>
      </c>
      <c r="C161" s="3" t="s">
        <v>1259</v>
      </c>
      <c r="D161" s="3" t="s">
        <v>1259</v>
      </c>
      <c r="E161" s="3" t="s">
        <v>1259</v>
      </c>
      <c r="F161" s="3" t="s">
        <v>1259</v>
      </c>
      <c r="G161" s="3" t="s">
        <v>1259</v>
      </c>
      <c r="H161" s="3" t="s">
        <v>1259</v>
      </c>
      <c r="I161" s="67">
        <v>107.9</v>
      </c>
      <c r="J161" s="68">
        <v>98.7</v>
      </c>
      <c r="K161" s="69">
        <v>108.6</v>
      </c>
      <c r="L161" s="70">
        <v>109.7</v>
      </c>
      <c r="M161" s="71">
        <v>102.2</v>
      </c>
      <c r="N161" s="72">
        <v>88.3</v>
      </c>
      <c r="O161" s="3" t="s">
        <v>1259</v>
      </c>
      <c r="P161" s="74">
        <v>37.6</v>
      </c>
      <c r="Q161" s="3" t="s">
        <v>1259</v>
      </c>
      <c r="R161" s="3" t="s">
        <v>1259</v>
      </c>
      <c r="S161" s="77">
        <v>32</v>
      </c>
      <c r="T161" s="3" t="s">
        <v>1259</v>
      </c>
      <c r="U161" s="3" t="s">
        <v>1259</v>
      </c>
      <c r="V161" s="80">
        <v>51.64</v>
      </c>
      <c r="W161" s="3" t="s">
        <v>1259</v>
      </c>
      <c r="X161" s="3" t="s">
        <v>1259</v>
      </c>
      <c r="Y161" s="83">
        <v>52.9</v>
      </c>
      <c r="Z161" s="84">
        <v>68.63</v>
      </c>
      <c r="AA161" s="85">
        <v>47.72</v>
      </c>
      <c r="AB161" s="86">
        <v>48.52</v>
      </c>
      <c r="AC161" s="87">
        <v>45</v>
      </c>
      <c r="AD161" s="3" t="s">
        <v>1259</v>
      </c>
      <c r="AE161" s="89">
        <v>327</v>
      </c>
      <c r="AF161" s="90">
        <v>298.52999999999997</v>
      </c>
      <c r="AG161" s="91">
        <v>239.5</v>
      </c>
      <c r="AH161" s="92">
        <v>253.53</v>
      </c>
      <c r="AI161" s="93">
        <v>395.3</v>
      </c>
      <c r="AJ161" s="3" t="s">
        <v>1259</v>
      </c>
      <c r="AK161" s="3" t="s">
        <v>1259</v>
      </c>
      <c r="AL161" s="3" t="s">
        <v>1259</v>
      </c>
      <c r="AM161" s="3" t="s">
        <v>1259</v>
      </c>
      <c r="AN161" s="3" t="s">
        <v>1259</v>
      </c>
      <c r="AO161" s="99">
        <v>223.75</v>
      </c>
      <c r="AP161" s="3" t="s">
        <v>1259</v>
      </c>
      <c r="AQ161" s="3" t="s">
        <v>1259</v>
      </c>
      <c r="AR161" s="3" t="s">
        <v>1259</v>
      </c>
      <c r="AS161" s="3" t="s">
        <v>1259</v>
      </c>
      <c r="AT161" s="3" t="s">
        <v>1259</v>
      </c>
      <c r="AU161" s="3" t="s">
        <v>1259</v>
      </c>
      <c r="AV161" s="3" t="s">
        <v>1259</v>
      </c>
      <c r="AW161" s="3" t="s">
        <v>1259</v>
      </c>
      <c r="AX161" s="3" t="s">
        <v>1259</v>
      </c>
      <c r="AY161" s="3" t="s">
        <v>1259</v>
      </c>
      <c r="AZ161" s="3" t="s">
        <v>1259</v>
      </c>
      <c r="BA161" s="3" t="s">
        <v>1259</v>
      </c>
      <c r="BB161" s="3" t="s">
        <v>1259</v>
      </c>
      <c r="BC161" s="3" t="s">
        <v>1259</v>
      </c>
      <c r="BD161" s="3" t="s">
        <v>1259</v>
      </c>
      <c r="BE161" s="3" t="s">
        <v>1259</v>
      </c>
      <c r="BF161" s="3" t="s">
        <v>1259</v>
      </c>
      <c r="BG161" s="3" t="s">
        <v>1259</v>
      </c>
      <c r="BH161" s="3" t="s">
        <v>1259</v>
      </c>
      <c r="BI161" s="119">
        <v>163.15799999999999</v>
      </c>
      <c r="BJ161" s="120">
        <v>24</v>
      </c>
      <c r="BK161" s="121">
        <v>43.5</v>
      </c>
      <c r="BL161" s="122">
        <v>43.5</v>
      </c>
      <c r="BM161" s="123">
        <v>63.4</v>
      </c>
      <c r="BN161" s="124">
        <v>30.4</v>
      </c>
      <c r="BO161" s="3" t="s">
        <v>1259</v>
      </c>
      <c r="BP161" s="3" t="s">
        <v>1259</v>
      </c>
      <c r="BQ161" s="3" t="s">
        <v>1259</v>
      </c>
      <c r="BR161" s="3" t="s">
        <v>1259</v>
      </c>
      <c r="BS161" s="3" t="s">
        <v>1259</v>
      </c>
      <c r="BT161" s="3" t="s">
        <v>1259</v>
      </c>
      <c r="BU161" s="3" t="s">
        <v>1259</v>
      </c>
      <c r="BV161" s="3" t="s">
        <v>1259</v>
      </c>
      <c r="BW161" s="3" t="s">
        <v>1259</v>
      </c>
      <c r="BX161" s="3" t="s">
        <v>1259</v>
      </c>
      <c r="BY161" s="3" t="s">
        <v>1259</v>
      </c>
      <c r="BZ161" s="3" t="s">
        <v>1259</v>
      </c>
      <c r="CA161" s="3" t="s">
        <v>1259</v>
      </c>
      <c r="CB161" s="3" t="s">
        <v>1259</v>
      </c>
      <c r="CC161" s="3" t="s">
        <v>1259</v>
      </c>
      <c r="CD161" s="3" t="s">
        <v>1259</v>
      </c>
      <c r="CE161" s="3" t="s">
        <v>1259</v>
      </c>
      <c r="CF161" s="3" t="s">
        <v>1259</v>
      </c>
      <c r="CG161" s="3" t="s">
        <v>1259</v>
      </c>
      <c r="CH161" s="3" t="s">
        <v>1259</v>
      </c>
      <c r="CI161" s="3" t="s">
        <v>1259</v>
      </c>
      <c r="CJ161" s="3" t="s">
        <v>1259</v>
      </c>
      <c r="CK161" s="147">
        <v>4.8</v>
      </c>
      <c r="CL161" s="3" t="s">
        <v>1259</v>
      </c>
      <c r="CM161" s="3" t="s">
        <v>1259</v>
      </c>
      <c r="CN161" s="3" t="s">
        <v>1259</v>
      </c>
      <c r="CO161" s="3" t="s">
        <v>1259</v>
      </c>
      <c r="CP161" s="3" t="s">
        <v>1259</v>
      </c>
      <c r="CQ161" s="3" t="s">
        <v>1259</v>
      </c>
      <c r="CR161" s="3" t="s">
        <v>1259</v>
      </c>
      <c r="CS161" s="3" t="s">
        <v>1259</v>
      </c>
      <c r="CT161" s="3" t="s">
        <v>1259</v>
      </c>
      <c r="CU161" s="157">
        <v>44.1</v>
      </c>
      <c r="CV161" s="3" t="s">
        <v>1259</v>
      </c>
      <c r="CW161" s="3" t="s">
        <v>1259</v>
      </c>
      <c r="CX161" s="160">
        <v>50.2</v>
      </c>
      <c r="CY161" s="3" t="s">
        <v>1259</v>
      </c>
      <c r="CZ161" s="3" t="s">
        <v>1259</v>
      </c>
      <c r="DA161" s="3" t="s">
        <v>1259</v>
      </c>
      <c r="DB161" s="164">
        <v>195.8</v>
      </c>
      <c r="DC161" s="3" t="s">
        <v>1259</v>
      </c>
      <c r="DD161" s="3" t="s">
        <v>1259</v>
      </c>
      <c r="DE161" s="3" t="s">
        <v>1259</v>
      </c>
      <c r="DF161" s="168">
        <v>106.8</v>
      </c>
      <c r="DG161" s="3" t="s">
        <v>1259</v>
      </c>
      <c r="DH161" s="3" t="s">
        <v>1259</v>
      </c>
      <c r="DI161" s="3" t="s">
        <v>1259</v>
      </c>
      <c r="DJ161" s="172">
        <v>26.28</v>
      </c>
      <c r="DK161" s="173">
        <v>25.27</v>
      </c>
      <c r="DL161" s="3" t="s">
        <v>1259</v>
      </c>
      <c r="DM161" s="3" t="s">
        <v>1259</v>
      </c>
      <c r="DN161" s="176">
        <v>34.97</v>
      </c>
      <c r="DO161" s="3" t="s">
        <v>1259</v>
      </c>
      <c r="DP161" s="3" t="s">
        <v>1259</v>
      </c>
      <c r="DQ161" s="3" t="s">
        <v>1259</v>
      </c>
      <c r="DR161" s="3" t="s">
        <v>1259</v>
      </c>
      <c r="DS161" s="3" t="s">
        <v>1259</v>
      </c>
      <c r="DT161" s="3" t="s">
        <v>1259</v>
      </c>
      <c r="DU161" s="183">
        <v>116.8</v>
      </c>
      <c r="DV161" s="3" t="s">
        <v>1259</v>
      </c>
      <c r="DW161" s="3" t="s">
        <v>1259</v>
      </c>
      <c r="DX161" s="3" t="s">
        <v>1259</v>
      </c>
      <c r="DY161" s="3" t="s">
        <v>1259</v>
      </c>
      <c r="DZ161" s="3" t="s">
        <v>1259</v>
      </c>
      <c r="EA161" s="3" t="s">
        <v>1259</v>
      </c>
      <c r="EB161" s="3" t="s">
        <v>1259</v>
      </c>
      <c r="EC161" s="3" t="s">
        <v>1259</v>
      </c>
      <c r="ED161" s="3" t="s">
        <v>1259</v>
      </c>
      <c r="EE161" s="3" t="s">
        <v>1259</v>
      </c>
      <c r="EF161" s="3" t="s">
        <v>1259</v>
      </c>
      <c r="EG161" s="3" t="s">
        <v>1259</v>
      </c>
      <c r="EH161" s="3" t="s">
        <v>1259</v>
      </c>
      <c r="EI161" s="3" t="s">
        <v>1259</v>
      </c>
      <c r="EJ161" s="3" t="s">
        <v>1259</v>
      </c>
      <c r="EK161" s="3" t="s">
        <v>1259</v>
      </c>
      <c r="EL161" s="3" t="s">
        <v>1259</v>
      </c>
      <c r="EM161" s="201">
        <v>54.613999999999997</v>
      </c>
      <c r="EN161" s="3" t="s">
        <v>1259</v>
      </c>
      <c r="EO161" s="3" t="s">
        <v>1259</v>
      </c>
      <c r="EP161" s="3" t="s">
        <v>1259</v>
      </c>
      <c r="EQ161" s="3" t="s">
        <v>1259</v>
      </c>
      <c r="ER161" s="3" t="s">
        <v>1259</v>
      </c>
      <c r="ES161" s="3" t="s">
        <v>1259</v>
      </c>
      <c r="ET161" s="3" t="s">
        <v>1259</v>
      </c>
      <c r="EU161" s="3" t="s">
        <v>1259</v>
      </c>
      <c r="EV161" s="3" t="s">
        <v>1259</v>
      </c>
      <c r="EW161" s="3" t="s">
        <v>1259</v>
      </c>
      <c r="EX161" s="3" t="s">
        <v>1259</v>
      </c>
      <c r="EY161" s="3" t="s">
        <v>1259</v>
      </c>
      <c r="EZ161" s="3" t="s">
        <v>1259</v>
      </c>
      <c r="FA161" s="3" t="s">
        <v>1259</v>
      </c>
      <c r="FB161" s="3" t="s">
        <v>1259</v>
      </c>
      <c r="FC161" s="3" t="s">
        <v>1259</v>
      </c>
      <c r="FD161" s="3" t="s">
        <v>1259</v>
      </c>
      <c r="FE161" s="3" t="s">
        <v>1259</v>
      </c>
      <c r="FF161" s="3" t="s">
        <v>1259</v>
      </c>
      <c r="FG161" s="3" t="s">
        <v>1259</v>
      </c>
      <c r="FH161" s="3" t="s">
        <v>1259</v>
      </c>
      <c r="FI161" s="3" t="s">
        <v>1259</v>
      </c>
      <c r="FJ161" s="3" t="s">
        <v>1259</v>
      </c>
      <c r="FK161" s="3" t="s">
        <v>1259</v>
      </c>
      <c r="FL161" s="3" t="s">
        <v>1259</v>
      </c>
      <c r="FM161" s="3" t="s">
        <v>1259</v>
      </c>
      <c r="FN161" s="3" t="s">
        <v>1259</v>
      </c>
      <c r="FO161" s="3" t="s">
        <v>1259</v>
      </c>
      <c r="FP161" s="3" t="s">
        <v>1259</v>
      </c>
      <c r="FQ161" s="3" t="s">
        <v>1259</v>
      </c>
      <c r="FR161" s="3" t="s">
        <v>1259</v>
      </c>
      <c r="FS161" s="233">
        <v>38.799999999999997</v>
      </c>
      <c r="FT161" s="234">
        <v>45</v>
      </c>
      <c r="FU161" s="235">
        <v>37.799999999999997</v>
      </c>
      <c r="FV161" s="236">
        <v>30.3</v>
      </c>
      <c r="FW161" s="237">
        <v>32.4</v>
      </c>
      <c r="FX161" s="238">
        <v>528.20000000000005</v>
      </c>
      <c r="FY161" s="3" t="s">
        <v>1259</v>
      </c>
      <c r="FZ161" s="3" t="s">
        <v>1259</v>
      </c>
      <c r="GA161" s="3" t="s">
        <v>1259</v>
      </c>
      <c r="GB161" s="3" t="s">
        <v>1259</v>
      </c>
      <c r="GC161" s="3" t="s">
        <v>1259</v>
      </c>
      <c r="GD161" s="3" t="s">
        <v>1259</v>
      </c>
      <c r="GE161" s="3" t="s">
        <v>1259</v>
      </c>
      <c r="GF161" s="3" t="s">
        <v>1259</v>
      </c>
      <c r="GG161" s="3" t="s">
        <v>1259</v>
      </c>
      <c r="GH161" s="3" t="s">
        <v>1259</v>
      </c>
      <c r="GI161" s="3" t="s">
        <v>1259</v>
      </c>
      <c r="GJ161" s="3" t="s">
        <v>1259</v>
      </c>
      <c r="GK161" s="3" t="s">
        <v>1259</v>
      </c>
      <c r="GL161" s="3" t="s">
        <v>1259</v>
      </c>
      <c r="GM161" s="3" t="s">
        <v>1259</v>
      </c>
      <c r="GN161" s="3" t="s">
        <v>1259</v>
      </c>
      <c r="GO161" s="3" t="s">
        <v>1259</v>
      </c>
      <c r="GP161" s="3" t="s">
        <v>1259</v>
      </c>
      <c r="GQ161" s="3" t="s">
        <v>1259</v>
      </c>
      <c r="GR161" s="3" t="s">
        <v>1259</v>
      </c>
      <c r="GS161" s="3" t="s">
        <v>1259</v>
      </c>
      <c r="GT161" s="3" t="s">
        <v>1259</v>
      </c>
      <c r="GU161" s="3" t="s">
        <v>1259</v>
      </c>
      <c r="GV161" s="3" t="s">
        <v>1259</v>
      </c>
      <c r="GW161" s="263">
        <v>184</v>
      </c>
      <c r="GX161" s="3" t="s">
        <v>1259</v>
      </c>
      <c r="GY161" s="3" t="s">
        <v>1259</v>
      </c>
      <c r="GZ161" s="3" t="s">
        <v>1259</v>
      </c>
      <c r="HA161" s="3" t="s">
        <v>1259</v>
      </c>
      <c r="HB161" s="3" t="s">
        <v>1259</v>
      </c>
      <c r="HC161" s="3" t="s">
        <v>1259</v>
      </c>
      <c r="HD161" s="3" t="s">
        <v>1259</v>
      </c>
      <c r="HE161" s="3" t="s">
        <v>1259</v>
      </c>
      <c r="HF161" s="3" t="s">
        <v>1259</v>
      </c>
      <c r="HG161" s="3" t="s">
        <v>1259</v>
      </c>
      <c r="HH161" s="3" t="s">
        <v>1259</v>
      </c>
      <c r="HI161" s="3" t="s">
        <v>1259</v>
      </c>
      <c r="HJ161" s="3" t="s">
        <v>1259</v>
      </c>
      <c r="HK161" s="3" t="s">
        <v>1259</v>
      </c>
      <c r="HL161" s="3" t="s">
        <v>1259</v>
      </c>
      <c r="HM161" s="3" t="s">
        <v>1259</v>
      </c>
      <c r="HN161" s="3" t="s">
        <v>1259</v>
      </c>
      <c r="HO161" s="281">
        <v>77.25</v>
      </c>
      <c r="HP161" s="282">
        <v>181.4</v>
      </c>
      <c r="HQ161" s="283">
        <v>62.9</v>
      </c>
      <c r="HR161" s="284">
        <v>55.146900000000002</v>
      </c>
      <c r="HS161" s="3" t="s">
        <v>1259</v>
      </c>
    </row>
    <row r="162" spans="1:227" x14ac:dyDescent="0.25">
      <c r="A162" s="4">
        <v>34607</v>
      </c>
      <c r="B162" s="3" t="s">
        <v>1259</v>
      </c>
      <c r="C162" s="3" t="s">
        <v>1259</v>
      </c>
      <c r="D162" s="3" t="s">
        <v>1259</v>
      </c>
      <c r="E162" s="3" t="s">
        <v>1259</v>
      </c>
      <c r="F162" s="3" t="s">
        <v>1259</v>
      </c>
      <c r="G162" s="3" t="s">
        <v>1259</v>
      </c>
      <c r="H162" s="3" t="s">
        <v>1259</v>
      </c>
      <c r="I162" s="67">
        <v>108.3</v>
      </c>
      <c r="J162" s="68">
        <v>98.9</v>
      </c>
      <c r="K162" s="69">
        <v>109</v>
      </c>
      <c r="L162" s="70">
        <v>110.9</v>
      </c>
      <c r="M162" s="71">
        <v>98.2</v>
      </c>
      <c r="N162" s="72">
        <v>89.8</v>
      </c>
      <c r="O162" s="3" t="s">
        <v>1259</v>
      </c>
      <c r="P162" s="74">
        <v>38.6</v>
      </c>
      <c r="Q162" s="3" t="s">
        <v>1259</v>
      </c>
      <c r="R162" s="3" t="s">
        <v>1259</v>
      </c>
      <c r="S162" s="77">
        <v>32.5</v>
      </c>
      <c r="T162" s="3" t="s">
        <v>1259</v>
      </c>
      <c r="U162" s="3" t="s">
        <v>1259</v>
      </c>
      <c r="V162" s="80">
        <v>53.29</v>
      </c>
      <c r="W162" s="3" t="s">
        <v>1259</v>
      </c>
      <c r="X162" s="3" t="s">
        <v>1259</v>
      </c>
      <c r="Y162" s="83">
        <v>54.7</v>
      </c>
      <c r="Z162" s="84">
        <v>70.92</v>
      </c>
      <c r="AA162" s="85">
        <v>49.34</v>
      </c>
      <c r="AB162" s="86">
        <v>49.8</v>
      </c>
      <c r="AC162" s="87">
        <v>47</v>
      </c>
      <c r="AD162" s="3" t="s">
        <v>1259</v>
      </c>
      <c r="AE162" s="89">
        <v>325.52999999999997</v>
      </c>
      <c r="AF162" s="90">
        <v>296.89999999999998</v>
      </c>
      <c r="AG162" s="91">
        <v>238.86</v>
      </c>
      <c r="AH162" s="92">
        <v>250.44</v>
      </c>
      <c r="AI162" s="93">
        <v>385</v>
      </c>
      <c r="AJ162" s="3" t="s">
        <v>1259</v>
      </c>
      <c r="AK162" s="3" t="s">
        <v>1259</v>
      </c>
      <c r="AL162" s="3" t="s">
        <v>1259</v>
      </c>
      <c r="AM162" s="3" t="s">
        <v>1259</v>
      </c>
      <c r="AN162" s="3" t="s">
        <v>1259</v>
      </c>
      <c r="AO162" s="99">
        <v>247.01</v>
      </c>
      <c r="AP162" s="3" t="s">
        <v>1259</v>
      </c>
      <c r="AQ162" s="3" t="s">
        <v>1259</v>
      </c>
      <c r="AR162" s="3" t="s">
        <v>1259</v>
      </c>
      <c r="AS162" s="3" t="s">
        <v>1259</v>
      </c>
      <c r="AT162" s="3" t="s">
        <v>1259</v>
      </c>
      <c r="AU162" s="3" t="s">
        <v>1259</v>
      </c>
      <c r="AV162" s="3" t="s">
        <v>1259</v>
      </c>
      <c r="AW162" s="3" t="s">
        <v>1259</v>
      </c>
      <c r="AX162" s="3" t="s">
        <v>1259</v>
      </c>
      <c r="AY162" s="3" t="s">
        <v>1259</v>
      </c>
      <c r="AZ162" s="3" t="s">
        <v>1259</v>
      </c>
      <c r="BA162" s="3" t="s">
        <v>1259</v>
      </c>
      <c r="BB162" s="3" t="s">
        <v>1259</v>
      </c>
      <c r="BC162" s="3" t="s">
        <v>1259</v>
      </c>
      <c r="BD162" s="3" t="s">
        <v>1259</v>
      </c>
      <c r="BE162" s="3" t="s">
        <v>1259</v>
      </c>
      <c r="BF162" s="3" t="s">
        <v>1259</v>
      </c>
      <c r="BG162" s="3" t="s">
        <v>1259</v>
      </c>
      <c r="BH162" s="3" t="s">
        <v>1259</v>
      </c>
      <c r="BI162" s="119">
        <v>160.80699999999999</v>
      </c>
      <c r="BJ162" s="120">
        <v>23.6</v>
      </c>
      <c r="BK162" s="121">
        <v>47.5</v>
      </c>
      <c r="BL162" s="122">
        <v>47.5</v>
      </c>
      <c r="BM162" s="123">
        <v>67.8</v>
      </c>
      <c r="BN162" s="124">
        <v>30</v>
      </c>
      <c r="BO162" s="3" t="s">
        <v>1259</v>
      </c>
      <c r="BP162" s="3" t="s">
        <v>1259</v>
      </c>
      <c r="BQ162" s="3" t="s">
        <v>1259</v>
      </c>
      <c r="BR162" s="3" t="s">
        <v>1259</v>
      </c>
      <c r="BS162" s="3" t="s">
        <v>1259</v>
      </c>
      <c r="BT162" s="3" t="s">
        <v>1259</v>
      </c>
      <c r="BU162" s="3" t="s">
        <v>1259</v>
      </c>
      <c r="BV162" s="3" t="s">
        <v>1259</v>
      </c>
      <c r="BW162" s="3" t="s">
        <v>1259</v>
      </c>
      <c r="BX162" s="3" t="s">
        <v>1259</v>
      </c>
      <c r="BY162" s="3" t="s">
        <v>1259</v>
      </c>
      <c r="BZ162" s="3" t="s">
        <v>1259</v>
      </c>
      <c r="CA162" s="3" t="s">
        <v>1259</v>
      </c>
      <c r="CB162" s="3" t="s">
        <v>1259</v>
      </c>
      <c r="CC162" s="3" t="s">
        <v>1259</v>
      </c>
      <c r="CD162" s="3" t="s">
        <v>1259</v>
      </c>
      <c r="CE162" s="3" t="s">
        <v>1259</v>
      </c>
      <c r="CF162" s="3" t="s">
        <v>1259</v>
      </c>
      <c r="CG162" s="3" t="s">
        <v>1259</v>
      </c>
      <c r="CH162" s="3" t="s">
        <v>1259</v>
      </c>
      <c r="CI162" s="3" t="s">
        <v>1259</v>
      </c>
      <c r="CJ162" s="3" t="s">
        <v>1259</v>
      </c>
      <c r="CK162" s="147">
        <v>4.8</v>
      </c>
      <c r="CL162" s="3" t="s">
        <v>1259</v>
      </c>
      <c r="CM162" s="3" t="s">
        <v>1259</v>
      </c>
      <c r="CN162" s="3" t="s">
        <v>1259</v>
      </c>
      <c r="CO162" s="3" t="s">
        <v>1259</v>
      </c>
      <c r="CP162" s="3" t="s">
        <v>1259</v>
      </c>
      <c r="CQ162" s="3" t="s">
        <v>1259</v>
      </c>
      <c r="CR162" s="3" t="s">
        <v>1259</v>
      </c>
      <c r="CS162" s="3" t="s">
        <v>1259</v>
      </c>
      <c r="CT162" s="3" t="s">
        <v>1259</v>
      </c>
      <c r="CU162" s="157">
        <v>44.2</v>
      </c>
      <c r="CV162" s="3" t="s">
        <v>1259</v>
      </c>
      <c r="CW162" s="3" t="s">
        <v>1259</v>
      </c>
      <c r="CX162" s="160">
        <v>50.7</v>
      </c>
      <c r="CY162" s="3" t="s">
        <v>1259</v>
      </c>
      <c r="CZ162" s="3" t="s">
        <v>1259</v>
      </c>
      <c r="DA162" s="3" t="s">
        <v>1259</v>
      </c>
      <c r="DB162" s="164">
        <v>197.2</v>
      </c>
      <c r="DC162" s="3" t="s">
        <v>1259</v>
      </c>
      <c r="DD162" s="3" t="s">
        <v>1259</v>
      </c>
      <c r="DE162" s="3" t="s">
        <v>1259</v>
      </c>
      <c r="DF162" s="168">
        <v>106.8</v>
      </c>
      <c r="DG162" s="3" t="s">
        <v>1259</v>
      </c>
      <c r="DH162" s="3" t="s">
        <v>1259</v>
      </c>
      <c r="DI162" s="3" t="s">
        <v>1259</v>
      </c>
      <c r="DJ162" s="172">
        <v>26.99</v>
      </c>
      <c r="DK162" s="173">
        <v>25.27</v>
      </c>
      <c r="DL162" s="3" t="s">
        <v>1259</v>
      </c>
      <c r="DM162" s="3" t="s">
        <v>1259</v>
      </c>
      <c r="DN162" s="176">
        <v>34.950000000000003</v>
      </c>
      <c r="DO162" s="3" t="s">
        <v>1259</v>
      </c>
      <c r="DP162" s="3" t="s">
        <v>1259</v>
      </c>
      <c r="DQ162" s="3" t="s">
        <v>1259</v>
      </c>
      <c r="DR162" s="3" t="s">
        <v>1259</v>
      </c>
      <c r="DS162" s="3" t="s">
        <v>1259</v>
      </c>
      <c r="DT162" s="3" t="s">
        <v>1259</v>
      </c>
      <c r="DU162" s="183">
        <v>115.9</v>
      </c>
      <c r="DV162" s="3" t="s">
        <v>1259</v>
      </c>
      <c r="DW162" s="3" t="s">
        <v>1259</v>
      </c>
      <c r="DX162" s="3" t="s">
        <v>1259</v>
      </c>
      <c r="DY162" s="3" t="s">
        <v>1259</v>
      </c>
      <c r="DZ162" s="3" t="s">
        <v>1259</v>
      </c>
      <c r="EA162" s="3" t="s">
        <v>1259</v>
      </c>
      <c r="EB162" s="3" t="s">
        <v>1259</v>
      </c>
      <c r="EC162" s="3" t="s">
        <v>1259</v>
      </c>
      <c r="ED162" s="3" t="s">
        <v>1259</v>
      </c>
      <c r="EE162" s="3" t="s">
        <v>1259</v>
      </c>
      <c r="EF162" s="3" t="s">
        <v>1259</v>
      </c>
      <c r="EG162" s="3" t="s">
        <v>1259</v>
      </c>
      <c r="EH162" s="3" t="s">
        <v>1259</v>
      </c>
      <c r="EI162" s="3" t="s">
        <v>1259</v>
      </c>
      <c r="EJ162" s="3" t="s">
        <v>1259</v>
      </c>
      <c r="EK162" s="3" t="s">
        <v>1259</v>
      </c>
      <c r="EL162" s="3" t="s">
        <v>1259</v>
      </c>
      <c r="EM162" s="201">
        <v>55.08</v>
      </c>
      <c r="EN162" s="202">
        <v>130.4</v>
      </c>
      <c r="EO162" s="203">
        <v>207.4</v>
      </c>
      <c r="EP162" s="204">
        <v>131.80000000000001</v>
      </c>
      <c r="EQ162" s="205">
        <v>248</v>
      </c>
      <c r="ER162" s="206">
        <v>112.6</v>
      </c>
      <c r="ES162" s="207">
        <v>158.5</v>
      </c>
      <c r="ET162" s="3" t="s">
        <v>1259</v>
      </c>
      <c r="EU162" s="3" t="s">
        <v>1259</v>
      </c>
      <c r="EV162" s="3" t="s">
        <v>1259</v>
      </c>
      <c r="EW162" s="3" t="s">
        <v>1259</v>
      </c>
      <c r="EX162" s="3" t="s">
        <v>1259</v>
      </c>
      <c r="EY162" s="3" t="s">
        <v>1259</v>
      </c>
      <c r="EZ162" s="3" t="s">
        <v>1259</v>
      </c>
      <c r="FA162" s="3" t="s">
        <v>1259</v>
      </c>
      <c r="FB162" s="3" t="s">
        <v>1259</v>
      </c>
      <c r="FC162" s="3" t="s">
        <v>1259</v>
      </c>
      <c r="FD162" s="3" t="s">
        <v>1259</v>
      </c>
      <c r="FE162" s="3" t="s">
        <v>1259</v>
      </c>
      <c r="FF162" s="3" t="s">
        <v>1259</v>
      </c>
      <c r="FG162" s="3" t="s">
        <v>1259</v>
      </c>
      <c r="FH162" s="3" t="s">
        <v>1259</v>
      </c>
      <c r="FI162" s="3" t="s">
        <v>1259</v>
      </c>
      <c r="FJ162" s="3" t="s">
        <v>1259</v>
      </c>
      <c r="FK162" s="3" t="s">
        <v>1259</v>
      </c>
      <c r="FL162" s="3" t="s">
        <v>1259</v>
      </c>
      <c r="FM162" s="3" t="s">
        <v>1259</v>
      </c>
      <c r="FN162" s="3" t="s">
        <v>1259</v>
      </c>
      <c r="FO162" s="3" t="s">
        <v>1259</v>
      </c>
      <c r="FP162" s="3" t="s">
        <v>1259</v>
      </c>
      <c r="FQ162" s="3" t="s">
        <v>1259</v>
      </c>
      <c r="FR162" s="3" t="s">
        <v>1259</v>
      </c>
      <c r="FS162" s="233">
        <v>40.299999999999997</v>
      </c>
      <c r="FT162" s="234">
        <v>47.1</v>
      </c>
      <c r="FU162" s="235">
        <v>39.4</v>
      </c>
      <c r="FV162" s="236">
        <v>30.8</v>
      </c>
      <c r="FW162" s="237">
        <v>33.299999999999997</v>
      </c>
      <c r="FX162" s="238">
        <v>544.1</v>
      </c>
      <c r="FY162" s="3" t="s">
        <v>1259</v>
      </c>
      <c r="FZ162" s="3" t="s">
        <v>1259</v>
      </c>
      <c r="GA162" s="3" t="s">
        <v>1259</v>
      </c>
      <c r="GB162" s="3" t="s">
        <v>1259</v>
      </c>
      <c r="GC162" s="3" t="s">
        <v>1259</v>
      </c>
      <c r="GD162" s="3" t="s">
        <v>1259</v>
      </c>
      <c r="GE162" s="3" t="s">
        <v>1259</v>
      </c>
      <c r="GF162" s="3" t="s">
        <v>1259</v>
      </c>
      <c r="GG162" s="3" t="s">
        <v>1259</v>
      </c>
      <c r="GH162" s="3" t="s">
        <v>1259</v>
      </c>
      <c r="GI162" s="3" t="s">
        <v>1259</v>
      </c>
      <c r="GJ162" s="3" t="s">
        <v>1259</v>
      </c>
      <c r="GK162" s="3" t="s">
        <v>1259</v>
      </c>
      <c r="GL162" s="3" t="s">
        <v>1259</v>
      </c>
      <c r="GM162" s="3" t="s">
        <v>1259</v>
      </c>
      <c r="GN162" s="3" t="s">
        <v>1259</v>
      </c>
      <c r="GO162" s="3" t="s">
        <v>1259</v>
      </c>
      <c r="GP162" s="3" t="s">
        <v>1259</v>
      </c>
      <c r="GQ162" s="3" t="s">
        <v>1259</v>
      </c>
      <c r="GR162" s="3" t="s">
        <v>1259</v>
      </c>
      <c r="GS162" s="3" t="s">
        <v>1259</v>
      </c>
      <c r="GT162" s="3" t="s">
        <v>1259</v>
      </c>
      <c r="GU162" s="3" t="s">
        <v>1259</v>
      </c>
      <c r="GV162" s="3" t="s">
        <v>1259</v>
      </c>
      <c r="GW162" s="263">
        <v>186</v>
      </c>
      <c r="GX162" s="3" t="s">
        <v>1259</v>
      </c>
      <c r="GY162" s="3" t="s">
        <v>1259</v>
      </c>
      <c r="GZ162" s="3" t="s">
        <v>1259</v>
      </c>
      <c r="HA162" s="3" t="s">
        <v>1259</v>
      </c>
      <c r="HB162" s="3" t="s">
        <v>1259</v>
      </c>
      <c r="HC162" s="3" t="s">
        <v>1259</v>
      </c>
      <c r="HD162" s="3" t="s">
        <v>1259</v>
      </c>
      <c r="HE162" s="3" t="s">
        <v>1259</v>
      </c>
      <c r="HF162" s="3" t="s">
        <v>1259</v>
      </c>
      <c r="HG162" s="3" t="s">
        <v>1259</v>
      </c>
      <c r="HH162" s="3" t="s">
        <v>1259</v>
      </c>
      <c r="HI162" s="3" t="s">
        <v>1259</v>
      </c>
      <c r="HJ162" s="3" t="s">
        <v>1259</v>
      </c>
      <c r="HK162" s="3" t="s">
        <v>1259</v>
      </c>
      <c r="HL162" s="3" t="s">
        <v>1259</v>
      </c>
      <c r="HM162" s="3" t="s">
        <v>1259</v>
      </c>
      <c r="HN162" s="3" t="s">
        <v>1259</v>
      </c>
      <c r="HO162" s="281">
        <v>77.569999999999993</v>
      </c>
      <c r="HP162" s="282">
        <v>182.1</v>
      </c>
      <c r="HQ162" s="283">
        <v>63.1</v>
      </c>
      <c r="HR162" s="284">
        <v>55.3887</v>
      </c>
      <c r="HS162" s="3" t="s">
        <v>1259</v>
      </c>
    </row>
    <row r="163" spans="1:227" x14ac:dyDescent="0.25">
      <c r="A163" s="4">
        <v>34699</v>
      </c>
      <c r="B163" s="3" t="s">
        <v>1259</v>
      </c>
      <c r="C163" s="3" t="s">
        <v>1259</v>
      </c>
      <c r="D163" s="3" t="s">
        <v>1259</v>
      </c>
      <c r="E163" s="3" t="s">
        <v>1259</v>
      </c>
      <c r="F163" s="3" t="s">
        <v>1259</v>
      </c>
      <c r="G163" s="3" t="s">
        <v>1259</v>
      </c>
      <c r="H163" s="3" t="s">
        <v>1259</v>
      </c>
      <c r="I163" s="67">
        <v>105.2</v>
      </c>
      <c r="J163" s="68">
        <v>97.8</v>
      </c>
      <c r="K163" s="69">
        <v>105.8</v>
      </c>
      <c r="L163" s="70">
        <v>106.2</v>
      </c>
      <c r="M163" s="71">
        <v>103.5</v>
      </c>
      <c r="N163" s="72">
        <v>91.4</v>
      </c>
      <c r="O163" s="3" t="s">
        <v>1259</v>
      </c>
      <c r="P163" s="74">
        <v>37.9</v>
      </c>
      <c r="Q163" s="3" t="s">
        <v>1259</v>
      </c>
      <c r="R163" s="3" t="s">
        <v>1259</v>
      </c>
      <c r="S163" s="77">
        <v>32.299999999999997</v>
      </c>
      <c r="T163" s="3" t="s">
        <v>1259</v>
      </c>
      <c r="U163" s="3" t="s">
        <v>1259</v>
      </c>
      <c r="V163" s="80">
        <v>53.16</v>
      </c>
      <c r="W163" s="3" t="s">
        <v>1259</v>
      </c>
      <c r="X163" s="3" t="s">
        <v>1259</v>
      </c>
      <c r="Y163" s="83">
        <v>54.21</v>
      </c>
      <c r="Z163" s="84">
        <v>71.95</v>
      </c>
      <c r="AA163" s="85">
        <v>48.65</v>
      </c>
      <c r="AB163" s="86">
        <v>50.6</v>
      </c>
      <c r="AC163" s="87">
        <v>47</v>
      </c>
      <c r="AD163" s="3" t="s">
        <v>1259</v>
      </c>
      <c r="AE163" s="89">
        <v>319.5</v>
      </c>
      <c r="AF163" s="90">
        <v>293.44</v>
      </c>
      <c r="AG163" s="91">
        <v>240.12</v>
      </c>
      <c r="AH163" s="92">
        <v>251.03</v>
      </c>
      <c r="AI163" s="93">
        <v>383</v>
      </c>
      <c r="AJ163" s="3" t="s">
        <v>1259</v>
      </c>
      <c r="AK163" s="3" t="s">
        <v>1259</v>
      </c>
      <c r="AL163" s="3" t="s">
        <v>1259</v>
      </c>
      <c r="AM163" s="3" t="s">
        <v>1259</v>
      </c>
      <c r="AN163" s="3" t="s">
        <v>1259</v>
      </c>
      <c r="AO163" s="99">
        <v>266.23</v>
      </c>
      <c r="AP163" s="3" t="s">
        <v>1259</v>
      </c>
      <c r="AQ163" s="3" t="s">
        <v>1259</v>
      </c>
      <c r="AR163" s="3" t="s">
        <v>1259</v>
      </c>
      <c r="AS163" s="3" t="s">
        <v>1259</v>
      </c>
      <c r="AT163" s="3" t="s">
        <v>1259</v>
      </c>
      <c r="AU163" s="3" t="s">
        <v>1259</v>
      </c>
      <c r="AV163" s="3" t="s">
        <v>1259</v>
      </c>
      <c r="AW163" s="3" t="s">
        <v>1259</v>
      </c>
      <c r="AX163" s="3" t="s">
        <v>1259</v>
      </c>
      <c r="AY163" s="3" t="s">
        <v>1259</v>
      </c>
      <c r="AZ163" s="3" t="s">
        <v>1259</v>
      </c>
      <c r="BA163" s="3" t="s">
        <v>1259</v>
      </c>
      <c r="BB163" s="3" t="s">
        <v>1259</v>
      </c>
      <c r="BC163" s="3" t="s">
        <v>1259</v>
      </c>
      <c r="BD163" s="3" t="s">
        <v>1259</v>
      </c>
      <c r="BE163" s="3" t="s">
        <v>1259</v>
      </c>
      <c r="BF163" s="3" t="s">
        <v>1259</v>
      </c>
      <c r="BG163" s="3" t="s">
        <v>1259</v>
      </c>
      <c r="BH163" s="3" t="s">
        <v>1259</v>
      </c>
      <c r="BI163" s="119">
        <v>163.15799999999999</v>
      </c>
      <c r="BJ163" s="120">
        <v>23.5</v>
      </c>
      <c r="BK163" s="121">
        <v>44.4</v>
      </c>
      <c r="BL163" s="122">
        <v>44.4</v>
      </c>
      <c r="BM163" s="123">
        <v>64.400000000000006</v>
      </c>
      <c r="BN163" s="124">
        <v>29.9</v>
      </c>
      <c r="BO163" s="3" t="s">
        <v>1259</v>
      </c>
      <c r="BP163" s="3" t="s">
        <v>1259</v>
      </c>
      <c r="BQ163" s="3" t="s">
        <v>1259</v>
      </c>
      <c r="BR163" s="3" t="s">
        <v>1259</v>
      </c>
      <c r="BS163" s="3" t="s">
        <v>1259</v>
      </c>
      <c r="BT163" s="3" t="s">
        <v>1259</v>
      </c>
      <c r="BU163" s="3" t="s">
        <v>1259</v>
      </c>
      <c r="BV163" s="3" t="s">
        <v>1259</v>
      </c>
      <c r="BW163" s="3" t="s">
        <v>1259</v>
      </c>
      <c r="BX163" s="3" t="s">
        <v>1259</v>
      </c>
      <c r="BY163" s="3" t="s">
        <v>1259</v>
      </c>
      <c r="BZ163" s="3" t="s">
        <v>1259</v>
      </c>
      <c r="CA163" s="3" t="s">
        <v>1259</v>
      </c>
      <c r="CB163" s="3" t="s">
        <v>1259</v>
      </c>
      <c r="CC163" s="3" t="s">
        <v>1259</v>
      </c>
      <c r="CD163" s="3" t="s">
        <v>1259</v>
      </c>
      <c r="CE163" s="3" t="s">
        <v>1259</v>
      </c>
      <c r="CF163" s="3" t="s">
        <v>1259</v>
      </c>
      <c r="CG163" s="3" t="s">
        <v>1259</v>
      </c>
      <c r="CH163" s="3" t="s">
        <v>1259</v>
      </c>
      <c r="CI163" s="3" t="s">
        <v>1259</v>
      </c>
      <c r="CJ163" s="3" t="s">
        <v>1259</v>
      </c>
      <c r="CK163" s="147">
        <v>4.9000000000000004</v>
      </c>
      <c r="CL163" s="3" t="s">
        <v>1259</v>
      </c>
      <c r="CM163" s="3" t="s">
        <v>1259</v>
      </c>
      <c r="CN163" s="3" t="s">
        <v>1259</v>
      </c>
      <c r="CO163" s="3" t="s">
        <v>1259</v>
      </c>
      <c r="CP163" s="3" t="s">
        <v>1259</v>
      </c>
      <c r="CQ163" s="3" t="s">
        <v>1259</v>
      </c>
      <c r="CR163" s="3" t="s">
        <v>1259</v>
      </c>
      <c r="CS163" s="3" t="s">
        <v>1259</v>
      </c>
      <c r="CT163" s="3" t="s">
        <v>1259</v>
      </c>
      <c r="CU163" s="157">
        <v>43</v>
      </c>
      <c r="CV163" s="3" t="s">
        <v>1259</v>
      </c>
      <c r="CW163" s="3" t="s">
        <v>1259</v>
      </c>
      <c r="CX163" s="160">
        <v>48.8</v>
      </c>
      <c r="CY163" s="3" t="s">
        <v>1259</v>
      </c>
      <c r="CZ163" s="3" t="s">
        <v>1259</v>
      </c>
      <c r="DA163" s="3" t="s">
        <v>1259</v>
      </c>
      <c r="DB163" s="164">
        <v>195.1</v>
      </c>
      <c r="DC163" s="3" t="s">
        <v>1259</v>
      </c>
      <c r="DD163" s="3" t="s">
        <v>1259</v>
      </c>
      <c r="DE163" s="3" t="s">
        <v>1259</v>
      </c>
      <c r="DF163" s="168">
        <v>108.7</v>
      </c>
      <c r="DG163" s="3" t="s">
        <v>1259</v>
      </c>
      <c r="DH163" s="3" t="s">
        <v>1259</v>
      </c>
      <c r="DI163" s="3" t="s">
        <v>1259</v>
      </c>
      <c r="DJ163" s="172">
        <v>27.54</v>
      </c>
      <c r="DK163" s="173">
        <v>26.14</v>
      </c>
      <c r="DL163" s="3" t="s">
        <v>1259</v>
      </c>
      <c r="DM163" s="3" t="s">
        <v>1259</v>
      </c>
      <c r="DN163" s="176">
        <v>35.42</v>
      </c>
      <c r="DO163" s="3" t="s">
        <v>1259</v>
      </c>
      <c r="DP163" s="3" t="s">
        <v>1259</v>
      </c>
      <c r="DQ163" s="3" t="s">
        <v>1259</v>
      </c>
      <c r="DR163" s="3" t="s">
        <v>1259</v>
      </c>
      <c r="DS163" s="3" t="s">
        <v>1259</v>
      </c>
      <c r="DT163" s="3" t="s">
        <v>1259</v>
      </c>
      <c r="DU163" s="183">
        <v>114</v>
      </c>
      <c r="DV163" s="3" t="s">
        <v>1259</v>
      </c>
      <c r="DW163" s="3" t="s">
        <v>1259</v>
      </c>
      <c r="DX163" s="3" t="s">
        <v>1259</v>
      </c>
      <c r="DY163" s="3" t="s">
        <v>1259</v>
      </c>
      <c r="DZ163" s="3" t="s">
        <v>1259</v>
      </c>
      <c r="EA163" s="3" t="s">
        <v>1259</v>
      </c>
      <c r="EB163" s="3" t="s">
        <v>1259</v>
      </c>
      <c r="EC163" s="3" t="s">
        <v>1259</v>
      </c>
      <c r="ED163" s="3" t="s">
        <v>1259</v>
      </c>
      <c r="EE163" s="3" t="s">
        <v>1259</v>
      </c>
      <c r="EF163" s="3" t="s">
        <v>1259</v>
      </c>
      <c r="EG163" s="3" t="s">
        <v>1259</v>
      </c>
      <c r="EH163" s="3" t="s">
        <v>1259</v>
      </c>
      <c r="EI163" s="3" t="s">
        <v>1259</v>
      </c>
      <c r="EJ163" s="3" t="s">
        <v>1259</v>
      </c>
      <c r="EK163" s="3" t="s">
        <v>1259</v>
      </c>
      <c r="EL163" s="3" t="s">
        <v>1259</v>
      </c>
      <c r="EM163" s="201">
        <v>54.722999999999999</v>
      </c>
      <c r="EN163" s="3" t="s">
        <v>1259</v>
      </c>
      <c r="EO163" s="3" t="s">
        <v>1259</v>
      </c>
      <c r="EP163" s="3" t="s">
        <v>1259</v>
      </c>
      <c r="EQ163" s="3" t="s">
        <v>1259</v>
      </c>
      <c r="ER163" s="3" t="s">
        <v>1259</v>
      </c>
      <c r="ES163" s="3" t="s">
        <v>1259</v>
      </c>
      <c r="ET163" s="3" t="s">
        <v>1259</v>
      </c>
      <c r="EU163" s="3" t="s">
        <v>1259</v>
      </c>
      <c r="EV163" s="3" t="s">
        <v>1259</v>
      </c>
      <c r="EW163" s="3" t="s">
        <v>1259</v>
      </c>
      <c r="EX163" s="3" t="s">
        <v>1259</v>
      </c>
      <c r="EY163" s="3" t="s">
        <v>1259</v>
      </c>
      <c r="EZ163" s="3" t="s">
        <v>1259</v>
      </c>
      <c r="FA163" s="3" t="s">
        <v>1259</v>
      </c>
      <c r="FB163" s="3" t="s">
        <v>1259</v>
      </c>
      <c r="FC163" s="3" t="s">
        <v>1259</v>
      </c>
      <c r="FD163" s="3" t="s">
        <v>1259</v>
      </c>
      <c r="FE163" s="3" t="s">
        <v>1259</v>
      </c>
      <c r="FF163" s="3" t="s">
        <v>1259</v>
      </c>
      <c r="FG163" s="3" t="s">
        <v>1259</v>
      </c>
      <c r="FH163" s="3" t="s">
        <v>1259</v>
      </c>
      <c r="FI163" s="3" t="s">
        <v>1259</v>
      </c>
      <c r="FJ163" s="3" t="s">
        <v>1259</v>
      </c>
      <c r="FK163" s="3" t="s">
        <v>1259</v>
      </c>
      <c r="FL163" s="3" t="s">
        <v>1259</v>
      </c>
      <c r="FM163" s="3" t="s">
        <v>1259</v>
      </c>
      <c r="FN163" s="3" t="s">
        <v>1259</v>
      </c>
      <c r="FO163" s="3" t="s">
        <v>1259</v>
      </c>
      <c r="FP163" s="3" t="s">
        <v>1259</v>
      </c>
      <c r="FQ163" s="3" t="s">
        <v>1259</v>
      </c>
      <c r="FR163" s="3" t="s">
        <v>1259</v>
      </c>
      <c r="FS163" s="233">
        <v>40.200000000000003</v>
      </c>
      <c r="FT163" s="234">
        <v>47.7</v>
      </c>
      <c r="FU163" s="235">
        <v>39.1</v>
      </c>
      <c r="FV163" s="236">
        <v>30.2</v>
      </c>
      <c r="FW163" s="237">
        <v>32.5</v>
      </c>
      <c r="FX163" s="238">
        <v>554.29999999999995</v>
      </c>
      <c r="FY163" s="3" t="s">
        <v>1259</v>
      </c>
      <c r="FZ163" s="3" t="s">
        <v>1259</v>
      </c>
      <c r="GA163" s="3" t="s">
        <v>1259</v>
      </c>
      <c r="GB163" s="3" t="s">
        <v>1259</v>
      </c>
      <c r="GC163" s="3" t="s">
        <v>1259</v>
      </c>
      <c r="GD163" s="3" t="s">
        <v>1259</v>
      </c>
      <c r="GE163" s="3" t="s">
        <v>1259</v>
      </c>
      <c r="GF163" s="3" t="s">
        <v>1259</v>
      </c>
      <c r="GG163" s="3" t="s">
        <v>1259</v>
      </c>
      <c r="GH163" s="3" t="s">
        <v>1259</v>
      </c>
      <c r="GI163" s="3" t="s">
        <v>1259</v>
      </c>
      <c r="GJ163" s="3" t="s">
        <v>1259</v>
      </c>
      <c r="GK163" s="3" t="s">
        <v>1259</v>
      </c>
      <c r="GL163" s="3" t="s">
        <v>1259</v>
      </c>
      <c r="GM163" s="3" t="s">
        <v>1259</v>
      </c>
      <c r="GN163" s="3" t="s">
        <v>1259</v>
      </c>
      <c r="GO163" s="3" t="s">
        <v>1259</v>
      </c>
      <c r="GP163" s="3" t="s">
        <v>1259</v>
      </c>
      <c r="GQ163" s="3" t="s">
        <v>1259</v>
      </c>
      <c r="GR163" s="3" t="s">
        <v>1259</v>
      </c>
      <c r="GS163" s="3" t="s">
        <v>1259</v>
      </c>
      <c r="GT163" s="3" t="s">
        <v>1259</v>
      </c>
      <c r="GU163" s="3" t="s">
        <v>1259</v>
      </c>
      <c r="GV163" s="3" t="s">
        <v>1259</v>
      </c>
      <c r="GW163" s="263">
        <v>183</v>
      </c>
      <c r="GX163" s="3" t="s">
        <v>1259</v>
      </c>
      <c r="GY163" s="3" t="s">
        <v>1259</v>
      </c>
      <c r="GZ163" s="3" t="s">
        <v>1259</v>
      </c>
      <c r="HA163" s="3" t="s">
        <v>1259</v>
      </c>
      <c r="HB163" s="3" t="s">
        <v>1259</v>
      </c>
      <c r="HC163" s="3" t="s">
        <v>1259</v>
      </c>
      <c r="HD163" s="3" t="s">
        <v>1259</v>
      </c>
      <c r="HE163" s="3" t="s">
        <v>1259</v>
      </c>
      <c r="HF163" s="3" t="s">
        <v>1259</v>
      </c>
      <c r="HG163" s="3" t="s">
        <v>1259</v>
      </c>
      <c r="HH163" s="3" t="s">
        <v>1259</v>
      </c>
      <c r="HI163" s="3" t="s">
        <v>1259</v>
      </c>
      <c r="HJ163" s="3" t="s">
        <v>1259</v>
      </c>
      <c r="HK163" s="3" t="s">
        <v>1259</v>
      </c>
      <c r="HL163" s="3" t="s">
        <v>1259</v>
      </c>
      <c r="HM163" s="3" t="s">
        <v>1259</v>
      </c>
      <c r="HN163" s="3" t="s">
        <v>1259</v>
      </c>
      <c r="HO163" s="281">
        <v>77.819999999999993</v>
      </c>
      <c r="HP163" s="282">
        <v>182</v>
      </c>
      <c r="HQ163" s="283">
        <v>63.4</v>
      </c>
      <c r="HR163" s="284">
        <v>55.575299999999999</v>
      </c>
      <c r="HS163" s="3" t="s">
        <v>1259</v>
      </c>
    </row>
    <row r="164" spans="1:227" x14ac:dyDescent="0.25">
      <c r="A164" s="4">
        <v>34789</v>
      </c>
      <c r="B164" s="3" t="s">
        <v>1259</v>
      </c>
      <c r="C164" s="3" t="s">
        <v>1259</v>
      </c>
      <c r="D164" s="3" t="s">
        <v>1259</v>
      </c>
      <c r="E164" s="3" t="s">
        <v>1259</v>
      </c>
      <c r="F164" s="3" t="s">
        <v>1259</v>
      </c>
      <c r="G164" s="3" t="s">
        <v>1259</v>
      </c>
      <c r="H164" s="3" t="s">
        <v>1259</v>
      </c>
      <c r="I164" s="67">
        <v>107.3</v>
      </c>
      <c r="J164" s="68">
        <v>99.1</v>
      </c>
      <c r="K164" s="69">
        <v>107.9</v>
      </c>
      <c r="L164" s="70">
        <v>110.8</v>
      </c>
      <c r="M164" s="71">
        <v>91.2</v>
      </c>
      <c r="N164" s="72">
        <v>93.7</v>
      </c>
      <c r="O164" s="3" t="s">
        <v>1259</v>
      </c>
      <c r="P164" s="74">
        <v>38.799999999999997</v>
      </c>
      <c r="Q164" s="3" t="s">
        <v>1259</v>
      </c>
      <c r="R164" s="3" t="s">
        <v>1259</v>
      </c>
      <c r="S164" s="77">
        <v>32.700000000000003</v>
      </c>
      <c r="T164" s="3" t="s">
        <v>1259</v>
      </c>
      <c r="U164" s="3" t="s">
        <v>1259</v>
      </c>
      <c r="V164" s="80">
        <v>52.88</v>
      </c>
      <c r="W164" s="3" t="s">
        <v>1259</v>
      </c>
      <c r="X164" s="3" t="s">
        <v>1259</v>
      </c>
      <c r="Y164" s="83">
        <v>53.63</v>
      </c>
      <c r="Z164" s="84">
        <v>74.599999999999994</v>
      </c>
      <c r="AA164" s="85">
        <v>47.69</v>
      </c>
      <c r="AB164" s="86">
        <v>51.11</v>
      </c>
      <c r="AC164" s="87">
        <v>46</v>
      </c>
      <c r="AD164" s="3" t="s">
        <v>1259</v>
      </c>
      <c r="AE164" s="89">
        <v>317.33999999999997</v>
      </c>
      <c r="AF164" s="90">
        <v>292.04000000000002</v>
      </c>
      <c r="AG164" s="91">
        <v>235.55</v>
      </c>
      <c r="AH164" s="92">
        <v>239.78</v>
      </c>
      <c r="AI164" s="93">
        <v>378.6</v>
      </c>
      <c r="AJ164" s="3" t="s">
        <v>1259</v>
      </c>
      <c r="AK164" s="3" t="s">
        <v>1259</v>
      </c>
      <c r="AL164" s="3" t="s">
        <v>1259</v>
      </c>
      <c r="AM164" s="3" t="s">
        <v>1259</v>
      </c>
      <c r="AN164" s="3" t="s">
        <v>1259</v>
      </c>
      <c r="AO164" s="99">
        <v>286.89999999999998</v>
      </c>
      <c r="AP164" s="3" t="s">
        <v>1259</v>
      </c>
      <c r="AQ164" s="3" t="s">
        <v>1259</v>
      </c>
      <c r="AR164" s="3" t="s">
        <v>1259</v>
      </c>
      <c r="AS164" s="3" t="s">
        <v>1259</v>
      </c>
      <c r="AT164" s="3" t="s">
        <v>1259</v>
      </c>
      <c r="AU164" s="3" t="s">
        <v>1259</v>
      </c>
      <c r="AV164" s="3" t="s">
        <v>1259</v>
      </c>
      <c r="AW164" s="3" t="s">
        <v>1259</v>
      </c>
      <c r="AX164" s="3" t="s">
        <v>1259</v>
      </c>
      <c r="AY164" s="3" t="s">
        <v>1259</v>
      </c>
      <c r="AZ164" s="3" t="s">
        <v>1259</v>
      </c>
      <c r="BA164" s="3" t="s">
        <v>1259</v>
      </c>
      <c r="BB164" s="3" t="s">
        <v>1259</v>
      </c>
      <c r="BC164" s="3" t="s">
        <v>1259</v>
      </c>
      <c r="BD164" s="3" t="s">
        <v>1259</v>
      </c>
      <c r="BE164" s="3" t="s">
        <v>1259</v>
      </c>
      <c r="BF164" s="3" t="s">
        <v>1259</v>
      </c>
      <c r="BG164" s="3" t="s">
        <v>1259</v>
      </c>
      <c r="BH164" s="3" t="s">
        <v>1259</v>
      </c>
      <c r="BI164" s="119">
        <v>166.92</v>
      </c>
      <c r="BJ164" s="120">
        <v>24</v>
      </c>
      <c r="BK164" s="121">
        <v>43.8</v>
      </c>
      <c r="BL164" s="122">
        <v>43.8</v>
      </c>
      <c r="BM164" s="123">
        <v>59.9</v>
      </c>
      <c r="BN164" s="124">
        <v>31.2</v>
      </c>
      <c r="BO164" s="3" t="s">
        <v>1259</v>
      </c>
      <c r="BP164" s="3" t="s">
        <v>1259</v>
      </c>
      <c r="BQ164" s="3" t="s">
        <v>1259</v>
      </c>
      <c r="BR164" s="3" t="s">
        <v>1259</v>
      </c>
      <c r="BS164" s="3" t="s">
        <v>1259</v>
      </c>
      <c r="BT164" s="3" t="s">
        <v>1259</v>
      </c>
      <c r="BU164" s="3" t="s">
        <v>1259</v>
      </c>
      <c r="BV164" s="3" t="s">
        <v>1259</v>
      </c>
      <c r="BW164" s="3" t="s">
        <v>1259</v>
      </c>
      <c r="BX164" s="134">
        <v>671</v>
      </c>
      <c r="BY164" s="3" t="s">
        <v>1259</v>
      </c>
      <c r="BZ164" s="3" t="s">
        <v>1259</v>
      </c>
      <c r="CA164" s="137">
        <v>643.79999999999995</v>
      </c>
      <c r="CB164" s="3" t="s">
        <v>1259</v>
      </c>
      <c r="CC164" s="3" t="s">
        <v>1259</v>
      </c>
      <c r="CD164" s="140">
        <v>692.7</v>
      </c>
      <c r="CE164" s="3" t="s">
        <v>1259</v>
      </c>
      <c r="CF164" s="3" t="s">
        <v>1259</v>
      </c>
      <c r="CG164" s="3" t="s">
        <v>1259</v>
      </c>
      <c r="CH164" s="3" t="s">
        <v>1259</v>
      </c>
      <c r="CI164" s="3" t="s">
        <v>1259</v>
      </c>
      <c r="CJ164" s="3" t="s">
        <v>1259</v>
      </c>
      <c r="CK164" s="147">
        <v>6.1</v>
      </c>
      <c r="CL164" s="3" t="s">
        <v>1259</v>
      </c>
      <c r="CM164" s="3" t="s">
        <v>1259</v>
      </c>
      <c r="CN164" s="3" t="s">
        <v>1259</v>
      </c>
      <c r="CO164" s="3" t="s">
        <v>1259</v>
      </c>
      <c r="CP164" s="3" t="s">
        <v>1259</v>
      </c>
      <c r="CQ164" s="3" t="s">
        <v>1259</v>
      </c>
      <c r="CR164" s="3" t="s">
        <v>1259</v>
      </c>
      <c r="CS164" s="3" t="s">
        <v>1259</v>
      </c>
      <c r="CT164" s="3" t="s">
        <v>1259</v>
      </c>
      <c r="CU164" s="157">
        <v>42</v>
      </c>
      <c r="CV164" s="3" t="s">
        <v>1259</v>
      </c>
      <c r="CW164" s="3" t="s">
        <v>1259</v>
      </c>
      <c r="CX164" s="160">
        <v>47.9</v>
      </c>
      <c r="CY164" s="3" t="s">
        <v>1259</v>
      </c>
      <c r="CZ164" s="3" t="s">
        <v>1259</v>
      </c>
      <c r="DA164" s="3" t="s">
        <v>1259</v>
      </c>
      <c r="DB164" s="164">
        <v>195.2</v>
      </c>
      <c r="DC164" s="3" t="s">
        <v>1259</v>
      </c>
      <c r="DD164" s="3" t="s">
        <v>1259</v>
      </c>
      <c r="DE164" s="3" t="s">
        <v>1259</v>
      </c>
      <c r="DF164" s="168">
        <v>110.9</v>
      </c>
      <c r="DG164" s="3" t="s">
        <v>1259</v>
      </c>
      <c r="DH164" s="3" t="s">
        <v>1259</v>
      </c>
      <c r="DI164" s="3" t="s">
        <v>1259</v>
      </c>
      <c r="DJ164" s="172">
        <v>28.17</v>
      </c>
      <c r="DK164" s="173">
        <v>26.14</v>
      </c>
      <c r="DL164" s="3" t="s">
        <v>1259</v>
      </c>
      <c r="DM164" s="3" t="s">
        <v>1259</v>
      </c>
      <c r="DN164" s="176">
        <v>36.32</v>
      </c>
      <c r="DO164" s="3" t="s">
        <v>1259</v>
      </c>
      <c r="DP164" s="3" t="s">
        <v>1259</v>
      </c>
      <c r="DQ164" s="3" t="s">
        <v>1259</v>
      </c>
      <c r="DR164" s="3" t="s">
        <v>1259</v>
      </c>
      <c r="DS164" s="3" t="s">
        <v>1259</v>
      </c>
      <c r="DT164" s="3" t="s">
        <v>1259</v>
      </c>
      <c r="DU164" s="183">
        <v>111.9</v>
      </c>
      <c r="DV164" s="3" t="s">
        <v>1259</v>
      </c>
      <c r="DW164" s="3" t="s">
        <v>1259</v>
      </c>
      <c r="DX164" s="3" t="s">
        <v>1259</v>
      </c>
      <c r="DY164" s="3" t="s">
        <v>1259</v>
      </c>
      <c r="DZ164" s="3" t="s">
        <v>1259</v>
      </c>
      <c r="EA164" s="3" t="s">
        <v>1259</v>
      </c>
      <c r="EB164" s="3" t="s">
        <v>1259</v>
      </c>
      <c r="EC164" s="3" t="s">
        <v>1259</v>
      </c>
      <c r="ED164" s="3" t="s">
        <v>1259</v>
      </c>
      <c r="EE164" s="3" t="s">
        <v>1259</v>
      </c>
      <c r="EF164" s="3" t="s">
        <v>1259</v>
      </c>
      <c r="EG164" s="3" t="s">
        <v>1259</v>
      </c>
      <c r="EH164" s="3" t="s">
        <v>1259</v>
      </c>
      <c r="EI164" s="3" t="s">
        <v>1259</v>
      </c>
      <c r="EJ164" s="3" t="s">
        <v>1259</v>
      </c>
      <c r="EK164" s="3" t="s">
        <v>1259</v>
      </c>
      <c r="EL164" s="3" t="s">
        <v>1259</v>
      </c>
      <c r="EM164" s="201">
        <v>54.405000000000001</v>
      </c>
      <c r="EN164" s="202">
        <v>127.8</v>
      </c>
      <c r="EO164" s="203">
        <v>191.9</v>
      </c>
      <c r="EP164" s="204">
        <v>125.7</v>
      </c>
      <c r="EQ164" s="205">
        <v>210.8</v>
      </c>
      <c r="ER164" s="206">
        <v>111.8</v>
      </c>
      <c r="ES164" s="207">
        <v>152.80000000000001</v>
      </c>
      <c r="ET164" s="3" t="s">
        <v>1259</v>
      </c>
      <c r="EU164" s="3" t="s">
        <v>1259</v>
      </c>
      <c r="EV164" s="3" t="s">
        <v>1259</v>
      </c>
      <c r="EW164" s="3" t="s">
        <v>1259</v>
      </c>
      <c r="EX164" s="3" t="s">
        <v>1259</v>
      </c>
      <c r="EY164" s="3" t="s">
        <v>1259</v>
      </c>
      <c r="EZ164" s="3" t="s">
        <v>1259</v>
      </c>
      <c r="FA164" s="3" t="s">
        <v>1259</v>
      </c>
      <c r="FB164" s="3" t="s">
        <v>1259</v>
      </c>
      <c r="FC164" s="3" t="s">
        <v>1259</v>
      </c>
      <c r="FD164" s="3" t="s">
        <v>1259</v>
      </c>
      <c r="FE164" s="3" t="s">
        <v>1259</v>
      </c>
      <c r="FF164" s="3" t="s">
        <v>1259</v>
      </c>
      <c r="FG164" s="3" t="s">
        <v>1259</v>
      </c>
      <c r="FH164" s="3" t="s">
        <v>1259</v>
      </c>
      <c r="FI164" s="3" t="s">
        <v>1259</v>
      </c>
      <c r="FJ164" s="3" t="s">
        <v>1259</v>
      </c>
      <c r="FK164" s="3" t="s">
        <v>1259</v>
      </c>
      <c r="FL164" s="3" t="s">
        <v>1259</v>
      </c>
      <c r="FM164" s="3" t="s">
        <v>1259</v>
      </c>
      <c r="FN164" s="3" t="s">
        <v>1259</v>
      </c>
      <c r="FO164" s="229">
        <v>97.638999999999996</v>
      </c>
      <c r="FP164" s="230">
        <v>36.700000000000003</v>
      </c>
      <c r="FQ164" s="231">
        <v>62.502000000000002</v>
      </c>
      <c r="FR164" s="232">
        <v>36</v>
      </c>
      <c r="FS164" s="233">
        <v>40.299999999999997</v>
      </c>
      <c r="FT164" s="234">
        <v>48</v>
      </c>
      <c r="FU164" s="235">
        <v>39.200000000000003</v>
      </c>
      <c r="FV164" s="236">
        <v>30.2</v>
      </c>
      <c r="FW164" s="237">
        <v>32.5</v>
      </c>
      <c r="FX164" s="238">
        <v>565.1</v>
      </c>
      <c r="FY164" s="3" t="s">
        <v>1259</v>
      </c>
      <c r="FZ164" s="3" t="s">
        <v>1259</v>
      </c>
      <c r="GA164" s="3" t="s">
        <v>1259</v>
      </c>
      <c r="GB164" s="3" t="s">
        <v>1259</v>
      </c>
      <c r="GC164" s="3" t="s">
        <v>1259</v>
      </c>
      <c r="GD164" s="3" t="s">
        <v>1259</v>
      </c>
      <c r="GE164" s="3" t="s">
        <v>1259</v>
      </c>
      <c r="GF164" s="3" t="s">
        <v>1259</v>
      </c>
      <c r="GG164" s="3" t="s">
        <v>1259</v>
      </c>
      <c r="GH164" s="3" t="s">
        <v>1259</v>
      </c>
      <c r="GI164" s="3" t="s">
        <v>1259</v>
      </c>
      <c r="GJ164" s="3" t="s">
        <v>1259</v>
      </c>
      <c r="GK164" s="3" t="s">
        <v>1259</v>
      </c>
      <c r="GL164" s="3" t="s">
        <v>1259</v>
      </c>
      <c r="GM164" s="3" t="s">
        <v>1259</v>
      </c>
      <c r="GN164" s="3" t="s">
        <v>1259</v>
      </c>
      <c r="GO164" s="3" t="s">
        <v>1259</v>
      </c>
      <c r="GP164" s="3" t="s">
        <v>1259</v>
      </c>
      <c r="GQ164" s="3" t="s">
        <v>1259</v>
      </c>
      <c r="GR164" s="3" t="s">
        <v>1259</v>
      </c>
      <c r="GS164" s="3" t="s">
        <v>1259</v>
      </c>
      <c r="GT164" s="3" t="s">
        <v>1259</v>
      </c>
      <c r="GU164" s="3" t="s">
        <v>1259</v>
      </c>
      <c r="GV164" s="3" t="s">
        <v>1259</v>
      </c>
      <c r="GW164" s="263">
        <v>183</v>
      </c>
      <c r="GX164" s="3" t="s">
        <v>1259</v>
      </c>
      <c r="GY164" s="3" t="s">
        <v>1259</v>
      </c>
      <c r="GZ164" s="3" t="s">
        <v>1259</v>
      </c>
      <c r="HA164" s="3" t="s">
        <v>1259</v>
      </c>
      <c r="HB164" s="3" t="s">
        <v>1259</v>
      </c>
      <c r="HC164" s="3" t="s">
        <v>1259</v>
      </c>
      <c r="HD164" s="3" t="s">
        <v>1259</v>
      </c>
      <c r="HE164" s="3" t="s">
        <v>1259</v>
      </c>
      <c r="HF164" s="3" t="s">
        <v>1259</v>
      </c>
      <c r="HG164" s="3" t="s">
        <v>1259</v>
      </c>
      <c r="HH164" s="3" t="s">
        <v>1259</v>
      </c>
      <c r="HI164" s="3" t="s">
        <v>1259</v>
      </c>
      <c r="HJ164" s="3" t="s">
        <v>1259</v>
      </c>
      <c r="HK164" s="3" t="s">
        <v>1259</v>
      </c>
      <c r="HL164" s="3" t="s">
        <v>1259</v>
      </c>
      <c r="HM164" s="3" t="s">
        <v>1259</v>
      </c>
      <c r="HN164" s="3" t="s">
        <v>1259</v>
      </c>
      <c r="HO164" s="281">
        <v>78.14</v>
      </c>
      <c r="HP164" s="282">
        <v>182.9</v>
      </c>
      <c r="HQ164" s="283">
        <v>63.7</v>
      </c>
      <c r="HR164" s="284">
        <v>55.706699999999998</v>
      </c>
      <c r="HS164" s="3" t="s">
        <v>1259</v>
      </c>
    </row>
    <row r="165" spans="1:227" x14ac:dyDescent="0.25">
      <c r="A165" s="4">
        <v>34880</v>
      </c>
      <c r="B165" s="3" t="s">
        <v>1259</v>
      </c>
      <c r="C165" s="3" t="s">
        <v>1259</v>
      </c>
      <c r="D165" s="3" t="s">
        <v>1259</v>
      </c>
      <c r="E165" s="3" t="s">
        <v>1259</v>
      </c>
      <c r="F165" s="3" t="s">
        <v>1259</v>
      </c>
      <c r="G165" s="3" t="s">
        <v>1259</v>
      </c>
      <c r="H165" s="3" t="s">
        <v>1259</v>
      </c>
      <c r="I165" s="67">
        <v>105.6</v>
      </c>
      <c r="J165" s="68">
        <v>100.5</v>
      </c>
      <c r="K165" s="69">
        <v>105.9</v>
      </c>
      <c r="L165" s="70">
        <v>109.3</v>
      </c>
      <c r="M165" s="71">
        <v>86</v>
      </c>
      <c r="N165" s="72">
        <v>94.9</v>
      </c>
      <c r="O165" s="3" t="s">
        <v>1259</v>
      </c>
      <c r="P165" s="74">
        <v>38.200000000000003</v>
      </c>
      <c r="Q165" s="3" t="s">
        <v>1259</v>
      </c>
      <c r="R165" s="3" t="s">
        <v>1259</v>
      </c>
      <c r="S165" s="77">
        <v>32.4</v>
      </c>
      <c r="T165" s="3" t="s">
        <v>1259</v>
      </c>
      <c r="U165" s="3" t="s">
        <v>1259</v>
      </c>
      <c r="V165" s="80">
        <v>53.71</v>
      </c>
      <c r="W165" s="3" t="s">
        <v>1259</v>
      </c>
      <c r="X165" s="3" t="s">
        <v>1259</v>
      </c>
      <c r="Y165" s="83">
        <v>55.05</v>
      </c>
      <c r="Z165" s="84">
        <v>71.12</v>
      </c>
      <c r="AA165" s="85">
        <v>49.61</v>
      </c>
      <c r="AB165" s="86">
        <v>50.43</v>
      </c>
      <c r="AC165" s="87">
        <v>45</v>
      </c>
      <c r="AD165" s="3" t="s">
        <v>1259</v>
      </c>
      <c r="AE165" s="89">
        <v>314.93</v>
      </c>
      <c r="AF165" s="90">
        <v>291.01</v>
      </c>
      <c r="AG165" s="91">
        <v>232.11</v>
      </c>
      <c r="AH165" s="92">
        <v>260.91000000000003</v>
      </c>
      <c r="AI165" s="93">
        <v>373.3</v>
      </c>
      <c r="AJ165" s="3" t="s">
        <v>1259</v>
      </c>
      <c r="AK165" s="3" t="s">
        <v>1259</v>
      </c>
      <c r="AL165" s="3" t="s">
        <v>1259</v>
      </c>
      <c r="AM165" s="3" t="s">
        <v>1259</v>
      </c>
      <c r="AN165" s="3" t="s">
        <v>1259</v>
      </c>
      <c r="AO165" s="99">
        <v>304.69</v>
      </c>
      <c r="AP165" s="3" t="s">
        <v>1259</v>
      </c>
      <c r="AQ165" s="3" t="s">
        <v>1259</v>
      </c>
      <c r="AR165" s="3" t="s">
        <v>1259</v>
      </c>
      <c r="AS165" s="3" t="s">
        <v>1259</v>
      </c>
      <c r="AT165" s="3" t="s">
        <v>1259</v>
      </c>
      <c r="AU165" s="3" t="s">
        <v>1259</v>
      </c>
      <c r="AV165" s="3" t="s">
        <v>1259</v>
      </c>
      <c r="AW165" s="3" t="s">
        <v>1259</v>
      </c>
      <c r="AX165" s="3" t="s">
        <v>1259</v>
      </c>
      <c r="AY165" s="3" t="s">
        <v>1259</v>
      </c>
      <c r="AZ165" s="3" t="s">
        <v>1259</v>
      </c>
      <c r="BA165" s="3" t="s">
        <v>1259</v>
      </c>
      <c r="BB165" s="3" t="s">
        <v>1259</v>
      </c>
      <c r="BC165" s="3" t="s">
        <v>1259</v>
      </c>
      <c r="BD165" s="3" t="s">
        <v>1259</v>
      </c>
      <c r="BE165" s="3" t="s">
        <v>1259</v>
      </c>
      <c r="BF165" s="3" t="s">
        <v>1259</v>
      </c>
      <c r="BG165" s="3" t="s">
        <v>1259</v>
      </c>
      <c r="BH165" s="3" t="s">
        <v>1259</v>
      </c>
      <c r="BI165" s="119">
        <v>173.03200000000001</v>
      </c>
      <c r="BJ165" s="120">
        <v>25.1</v>
      </c>
      <c r="BK165" s="121">
        <v>45.2</v>
      </c>
      <c r="BL165" s="122">
        <v>45.2</v>
      </c>
      <c r="BM165" s="123">
        <v>62.9</v>
      </c>
      <c r="BN165" s="124">
        <v>32.700000000000003</v>
      </c>
      <c r="BO165" s="3" t="s">
        <v>1259</v>
      </c>
      <c r="BP165" s="3" t="s">
        <v>1259</v>
      </c>
      <c r="BQ165" s="3" t="s">
        <v>1259</v>
      </c>
      <c r="BR165" s="3" t="s">
        <v>1259</v>
      </c>
      <c r="BS165" s="3" t="s">
        <v>1259</v>
      </c>
      <c r="BT165" s="3" t="s">
        <v>1259</v>
      </c>
      <c r="BU165" s="3" t="s">
        <v>1259</v>
      </c>
      <c r="BV165" s="3" t="s">
        <v>1259</v>
      </c>
      <c r="BW165" s="3" t="s">
        <v>1259</v>
      </c>
      <c r="BX165" s="134">
        <v>686</v>
      </c>
      <c r="BY165" s="3" t="s">
        <v>1259</v>
      </c>
      <c r="BZ165" s="3" t="s">
        <v>1259</v>
      </c>
      <c r="CA165" s="137">
        <v>672.6</v>
      </c>
      <c r="CB165" s="3" t="s">
        <v>1259</v>
      </c>
      <c r="CC165" s="3" t="s">
        <v>1259</v>
      </c>
      <c r="CD165" s="140">
        <v>689.4</v>
      </c>
      <c r="CE165" s="3" t="s">
        <v>1259</v>
      </c>
      <c r="CF165" s="3" t="s">
        <v>1259</v>
      </c>
      <c r="CG165" s="3" t="s">
        <v>1259</v>
      </c>
      <c r="CH165" s="3" t="s">
        <v>1259</v>
      </c>
      <c r="CI165" s="3" t="s">
        <v>1259</v>
      </c>
      <c r="CJ165" s="3" t="s">
        <v>1259</v>
      </c>
      <c r="CK165" s="147">
        <v>4.7</v>
      </c>
      <c r="CL165" s="3" t="s">
        <v>1259</v>
      </c>
      <c r="CM165" s="3" t="s">
        <v>1259</v>
      </c>
      <c r="CN165" s="3" t="s">
        <v>1259</v>
      </c>
      <c r="CO165" s="3" t="s">
        <v>1259</v>
      </c>
      <c r="CP165" s="3" t="s">
        <v>1259</v>
      </c>
      <c r="CQ165" s="3" t="s">
        <v>1259</v>
      </c>
      <c r="CR165" s="3" t="s">
        <v>1259</v>
      </c>
      <c r="CS165" s="3" t="s">
        <v>1259</v>
      </c>
      <c r="CT165" s="3" t="s">
        <v>1259</v>
      </c>
      <c r="CU165" s="157">
        <v>41.1</v>
      </c>
      <c r="CV165" s="3" t="s">
        <v>1259</v>
      </c>
      <c r="CW165" s="3" t="s">
        <v>1259</v>
      </c>
      <c r="CX165" s="160">
        <v>47.4</v>
      </c>
      <c r="CY165" s="3" t="s">
        <v>1259</v>
      </c>
      <c r="CZ165" s="3" t="s">
        <v>1259</v>
      </c>
      <c r="DA165" s="3" t="s">
        <v>1259</v>
      </c>
      <c r="DB165" s="164">
        <v>196.9</v>
      </c>
      <c r="DC165" s="3" t="s">
        <v>1259</v>
      </c>
      <c r="DD165" s="3" t="s">
        <v>1259</v>
      </c>
      <c r="DE165" s="3" t="s">
        <v>1259</v>
      </c>
      <c r="DF165" s="168">
        <v>111.9</v>
      </c>
      <c r="DG165" s="3" t="s">
        <v>1259</v>
      </c>
      <c r="DH165" s="3" t="s">
        <v>1259</v>
      </c>
      <c r="DI165" s="3" t="s">
        <v>1259</v>
      </c>
      <c r="DJ165" s="172">
        <v>28.54</v>
      </c>
      <c r="DK165" s="173">
        <v>26.14</v>
      </c>
      <c r="DL165" s="3" t="s">
        <v>1259</v>
      </c>
      <c r="DM165" s="3" t="s">
        <v>1259</v>
      </c>
      <c r="DN165" s="176">
        <v>36.74</v>
      </c>
      <c r="DO165" s="3" t="s">
        <v>1259</v>
      </c>
      <c r="DP165" s="3" t="s">
        <v>1259</v>
      </c>
      <c r="DQ165" s="3" t="s">
        <v>1259</v>
      </c>
      <c r="DR165" s="3" t="s">
        <v>1259</v>
      </c>
      <c r="DS165" s="3" t="s">
        <v>1259</v>
      </c>
      <c r="DT165" s="3" t="s">
        <v>1259</v>
      </c>
      <c r="DU165" s="183">
        <v>110.3</v>
      </c>
      <c r="DV165" s="3" t="s">
        <v>1259</v>
      </c>
      <c r="DW165" s="3" t="s">
        <v>1259</v>
      </c>
      <c r="DX165" s="3" t="s">
        <v>1259</v>
      </c>
      <c r="DY165" s="3" t="s">
        <v>1259</v>
      </c>
      <c r="DZ165" s="3" t="s">
        <v>1259</v>
      </c>
      <c r="EA165" s="3" t="s">
        <v>1259</v>
      </c>
      <c r="EB165" s="3" t="s">
        <v>1259</v>
      </c>
      <c r="EC165" s="3" t="s">
        <v>1259</v>
      </c>
      <c r="ED165" s="3" t="s">
        <v>1259</v>
      </c>
      <c r="EE165" s="3" t="s">
        <v>1259</v>
      </c>
      <c r="EF165" s="3" t="s">
        <v>1259</v>
      </c>
      <c r="EG165" s="3" t="s">
        <v>1259</v>
      </c>
      <c r="EH165" s="3" t="s">
        <v>1259</v>
      </c>
      <c r="EI165" s="3" t="s">
        <v>1259</v>
      </c>
      <c r="EJ165" s="3" t="s">
        <v>1259</v>
      </c>
      <c r="EK165" s="3" t="s">
        <v>1259</v>
      </c>
      <c r="EL165" s="3" t="s">
        <v>1259</v>
      </c>
      <c r="EM165" s="201">
        <v>54.988</v>
      </c>
      <c r="EN165" s="3" t="s">
        <v>1259</v>
      </c>
      <c r="EO165" s="3" t="s">
        <v>1259</v>
      </c>
      <c r="EP165" s="3" t="s">
        <v>1259</v>
      </c>
      <c r="EQ165" s="3" t="s">
        <v>1259</v>
      </c>
      <c r="ER165" s="3" t="s">
        <v>1259</v>
      </c>
      <c r="ES165" s="3" t="s">
        <v>1259</v>
      </c>
      <c r="ET165" s="3" t="s">
        <v>1259</v>
      </c>
      <c r="EU165" s="3" t="s">
        <v>1259</v>
      </c>
      <c r="EV165" s="3" t="s">
        <v>1259</v>
      </c>
      <c r="EW165" s="3" t="s">
        <v>1259</v>
      </c>
      <c r="EX165" s="3" t="s">
        <v>1259</v>
      </c>
      <c r="EY165" s="3" t="s">
        <v>1259</v>
      </c>
      <c r="EZ165" s="3" t="s">
        <v>1259</v>
      </c>
      <c r="FA165" s="3" t="s">
        <v>1259</v>
      </c>
      <c r="FB165" s="3" t="s">
        <v>1259</v>
      </c>
      <c r="FC165" s="3" t="s">
        <v>1259</v>
      </c>
      <c r="FD165" s="3" t="s">
        <v>1259</v>
      </c>
      <c r="FE165" s="3" t="s">
        <v>1259</v>
      </c>
      <c r="FF165" s="3" t="s">
        <v>1259</v>
      </c>
      <c r="FG165" s="3" t="s">
        <v>1259</v>
      </c>
      <c r="FH165" s="3" t="s">
        <v>1259</v>
      </c>
      <c r="FI165" s="3" t="s">
        <v>1259</v>
      </c>
      <c r="FJ165" s="3" t="s">
        <v>1259</v>
      </c>
      <c r="FK165" s="3" t="s">
        <v>1259</v>
      </c>
      <c r="FL165" s="3" t="s">
        <v>1259</v>
      </c>
      <c r="FM165" s="3" t="s">
        <v>1259</v>
      </c>
      <c r="FN165" s="3" t="s">
        <v>1259</v>
      </c>
      <c r="FO165" s="229">
        <v>99.301000000000002</v>
      </c>
      <c r="FP165" s="230">
        <v>37.1</v>
      </c>
      <c r="FQ165" s="231">
        <v>64.293000000000006</v>
      </c>
      <c r="FR165" s="232">
        <v>36.700000000000003</v>
      </c>
      <c r="FS165" s="233">
        <v>42</v>
      </c>
      <c r="FT165" s="234">
        <v>50</v>
      </c>
      <c r="FU165" s="235">
        <v>40.799999999999997</v>
      </c>
      <c r="FV165" s="236">
        <v>31.3</v>
      </c>
      <c r="FW165" s="237">
        <v>33.6</v>
      </c>
      <c r="FX165" s="238">
        <v>575</v>
      </c>
      <c r="FY165" s="3" t="s">
        <v>1259</v>
      </c>
      <c r="FZ165" s="3" t="s">
        <v>1259</v>
      </c>
      <c r="GA165" s="3" t="s">
        <v>1259</v>
      </c>
      <c r="GB165" s="3" t="s">
        <v>1259</v>
      </c>
      <c r="GC165" s="3" t="s">
        <v>1259</v>
      </c>
      <c r="GD165" s="3" t="s">
        <v>1259</v>
      </c>
      <c r="GE165" s="3" t="s">
        <v>1259</v>
      </c>
      <c r="GF165" s="3" t="s">
        <v>1259</v>
      </c>
      <c r="GG165" s="3" t="s">
        <v>1259</v>
      </c>
      <c r="GH165" s="3" t="s">
        <v>1259</v>
      </c>
      <c r="GI165" s="3" t="s">
        <v>1259</v>
      </c>
      <c r="GJ165" s="3" t="s">
        <v>1259</v>
      </c>
      <c r="GK165" s="3" t="s">
        <v>1259</v>
      </c>
      <c r="GL165" s="3" t="s">
        <v>1259</v>
      </c>
      <c r="GM165" s="3" t="s">
        <v>1259</v>
      </c>
      <c r="GN165" s="3" t="s">
        <v>1259</v>
      </c>
      <c r="GO165" s="3" t="s">
        <v>1259</v>
      </c>
      <c r="GP165" s="3" t="s">
        <v>1259</v>
      </c>
      <c r="GQ165" s="3" t="s">
        <v>1259</v>
      </c>
      <c r="GR165" s="3" t="s">
        <v>1259</v>
      </c>
      <c r="GS165" s="3" t="s">
        <v>1259</v>
      </c>
      <c r="GT165" s="3" t="s">
        <v>1259</v>
      </c>
      <c r="GU165" s="3" t="s">
        <v>1259</v>
      </c>
      <c r="GV165" s="3" t="s">
        <v>1259</v>
      </c>
      <c r="GW165" s="263">
        <v>186</v>
      </c>
      <c r="GX165" s="3" t="s">
        <v>1259</v>
      </c>
      <c r="GY165" s="3" t="s">
        <v>1259</v>
      </c>
      <c r="GZ165" s="3" t="s">
        <v>1259</v>
      </c>
      <c r="HA165" s="3" t="s">
        <v>1259</v>
      </c>
      <c r="HB165" s="3" t="s">
        <v>1259</v>
      </c>
      <c r="HC165" s="3" t="s">
        <v>1259</v>
      </c>
      <c r="HD165" s="3" t="s">
        <v>1259</v>
      </c>
      <c r="HE165" s="3" t="s">
        <v>1259</v>
      </c>
      <c r="HF165" s="3" t="s">
        <v>1259</v>
      </c>
      <c r="HG165" s="3" t="s">
        <v>1259</v>
      </c>
      <c r="HH165" s="3" t="s">
        <v>1259</v>
      </c>
      <c r="HI165" s="3" t="s">
        <v>1259</v>
      </c>
      <c r="HJ165" s="3" t="s">
        <v>1259</v>
      </c>
      <c r="HK165" s="3" t="s">
        <v>1259</v>
      </c>
      <c r="HL165" s="3" t="s">
        <v>1259</v>
      </c>
      <c r="HM165" s="3" t="s">
        <v>1259</v>
      </c>
      <c r="HN165" s="3" t="s">
        <v>1259</v>
      </c>
      <c r="HO165" s="281">
        <v>78.69</v>
      </c>
      <c r="HP165" s="282">
        <v>185.9</v>
      </c>
      <c r="HQ165" s="283">
        <v>64.2</v>
      </c>
      <c r="HR165" s="284">
        <v>55.877499999999998</v>
      </c>
      <c r="HS165" s="3" t="s">
        <v>1259</v>
      </c>
    </row>
    <row r="166" spans="1:227" x14ac:dyDescent="0.25">
      <c r="A166" s="4">
        <v>34972</v>
      </c>
      <c r="B166" s="3" t="s">
        <v>1259</v>
      </c>
      <c r="C166" s="3" t="s">
        <v>1259</v>
      </c>
      <c r="D166" s="3" t="s">
        <v>1259</v>
      </c>
      <c r="E166" s="3" t="s">
        <v>1259</v>
      </c>
      <c r="F166" s="3" t="s">
        <v>1259</v>
      </c>
      <c r="G166" s="3" t="s">
        <v>1259</v>
      </c>
      <c r="H166" s="3" t="s">
        <v>1259</v>
      </c>
      <c r="I166" s="67">
        <v>111.6</v>
      </c>
      <c r="J166" s="68">
        <v>100.9</v>
      </c>
      <c r="K166" s="69">
        <v>112.4</v>
      </c>
      <c r="L166" s="70">
        <v>115.2</v>
      </c>
      <c r="M166" s="71">
        <v>96</v>
      </c>
      <c r="N166" s="72">
        <v>96</v>
      </c>
      <c r="O166" s="3" t="s">
        <v>1259</v>
      </c>
      <c r="P166" s="74">
        <v>39.1</v>
      </c>
      <c r="Q166" s="3" t="s">
        <v>1259</v>
      </c>
      <c r="R166" s="3" t="s">
        <v>1259</v>
      </c>
      <c r="S166" s="77">
        <v>32.5</v>
      </c>
      <c r="T166" s="3" t="s">
        <v>1259</v>
      </c>
      <c r="U166" s="3" t="s">
        <v>1259</v>
      </c>
      <c r="V166" s="80">
        <v>55.52</v>
      </c>
      <c r="W166" s="3" t="s">
        <v>1259</v>
      </c>
      <c r="X166" s="3" t="s">
        <v>1259</v>
      </c>
      <c r="Y166" s="83">
        <v>57.29</v>
      </c>
      <c r="Z166" s="84">
        <v>77.8</v>
      </c>
      <c r="AA166" s="85">
        <v>51.19</v>
      </c>
      <c r="AB166" s="86">
        <v>51.01</v>
      </c>
      <c r="AC166" s="87">
        <v>48</v>
      </c>
      <c r="AD166" s="3" t="s">
        <v>1259</v>
      </c>
      <c r="AE166" s="89">
        <v>310.89999999999998</v>
      </c>
      <c r="AF166" s="90">
        <v>288.89</v>
      </c>
      <c r="AG166" s="91">
        <v>230.36</v>
      </c>
      <c r="AH166" s="92">
        <v>261.26</v>
      </c>
      <c r="AI166" s="93">
        <v>365.8</v>
      </c>
      <c r="AJ166" s="3" t="s">
        <v>1259</v>
      </c>
      <c r="AK166" s="3" t="s">
        <v>1259</v>
      </c>
      <c r="AL166" s="3" t="s">
        <v>1259</v>
      </c>
      <c r="AM166" s="3" t="s">
        <v>1259</v>
      </c>
      <c r="AN166" s="3" t="s">
        <v>1259</v>
      </c>
      <c r="AO166" s="99">
        <v>320.89</v>
      </c>
      <c r="AP166" s="3" t="s">
        <v>1259</v>
      </c>
      <c r="AQ166" s="3" t="s">
        <v>1259</v>
      </c>
      <c r="AR166" s="3" t="s">
        <v>1259</v>
      </c>
      <c r="AS166" s="3" t="s">
        <v>1259</v>
      </c>
      <c r="AT166" s="3" t="s">
        <v>1259</v>
      </c>
      <c r="AU166" s="3" t="s">
        <v>1259</v>
      </c>
      <c r="AV166" s="3" t="s">
        <v>1259</v>
      </c>
      <c r="AW166" s="3" t="s">
        <v>1259</v>
      </c>
      <c r="AX166" s="3" t="s">
        <v>1259</v>
      </c>
      <c r="AY166" s="3" t="s">
        <v>1259</v>
      </c>
      <c r="AZ166" s="3" t="s">
        <v>1259</v>
      </c>
      <c r="BA166" s="3" t="s">
        <v>1259</v>
      </c>
      <c r="BB166" s="3" t="s">
        <v>1259</v>
      </c>
      <c r="BC166" s="3" t="s">
        <v>1259</v>
      </c>
      <c r="BD166" s="3" t="s">
        <v>1259</v>
      </c>
      <c r="BE166" s="3" t="s">
        <v>1259</v>
      </c>
      <c r="BF166" s="3" t="s">
        <v>1259</v>
      </c>
      <c r="BG166" s="3" t="s">
        <v>1259</v>
      </c>
      <c r="BH166" s="3" t="s">
        <v>1259</v>
      </c>
      <c r="BI166" s="119">
        <v>177.26400000000001</v>
      </c>
      <c r="BJ166" s="120">
        <v>25.8</v>
      </c>
      <c r="BK166" s="121">
        <v>40.299999999999997</v>
      </c>
      <c r="BL166" s="122">
        <v>40.299999999999997</v>
      </c>
      <c r="BM166" s="123">
        <v>62.8</v>
      </c>
      <c r="BN166" s="124">
        <v>32.9</v>
      </c>
      <c r="BO166" s="3" t="s">
        <v>1259</v>
      </c>
      <c r="BP166" s="3" t="s">
        <v>1259</v>
      </c>
      <c r="BQ166" s="3" t="s">
        <v>1259</v>
      </c>
      <c r="BR166" s="3" t="s">
        <v>1259</v>
      </c>
      <c r="BS166" s="3" t="s">
        <v>1259</v>
      </c>
      <c r="BT166" s="3" t="s">
        <v>1259</v>
      </c>
      <c r="BU166" s="3" t="s">
        <v>1259</v>
      </c>
      <c r="BV166" s="3" t="s">
        <v>1259</v>
      </c>
      <c r="BW166" s="3" t="s">
        <v>1259</v>
      </c>
      <c r="BX166" s="134">
        <v>683</v>
      </c>
      <c r="BY166" s="3" t="s">
        <v>1259</v>
      </c>
      <c r="BZ166" s="3" t="s">
        <v>1259</v>
      </c>
      <c r="CA166" s="137">
        <v>665.9</v>
      </c>
      <c r="CB166" s="3" t="s">
        <v>1259</v>
      </c>
      <c r="CC166" s="3" t="s">
        <v>1259</v>
      </c>
      <c r="CD166" s="140">
        <v>691.1</v>
      </c>
      <c r="CE166" s="3" t="s">
        <v>1259</v>
      </c>
      <c r="CF166" s="3" t="s">
        <v>1259</v>
      </c>
      <c r="CG166" s="3" t="s">
        <v>1259</v>
      </c>
      <c r="CH166" s="3" t="s">
        <v>1259</v>
      </c>
      <c r="CI166" s="3" t="s">
        <v>1259</v>
      </c>
      <c r="CJ166" s="3" t="s">
        <v>1259</v>
      </c>
      <c r="CK166" s="147">
        <v>4.2</v>
      </c>
      <c r="CL166" s="3" t="s">
        <v>1259</v>
      </c>
      <c r="CM166" s="3" t="s">
        <v>1259</v>
      </c>
      <c r="CN166" s="3" t="s">
        <v>1259</v>
      </c>
      <c r="CO166" s="3" t="s">
        <v>1259</v>
      </c>
      <c r="CP166" s="3" t="s">
        <v>1259</v>
      </c>
      <c r="CQ166" s="3" t="s">
        <v>1259</v>
      </c>
      <c r="CR166" s="3" t="s">
        <v>1259</v>
      </c>
      <c r="CS166" s="3" t="s">
        <v>1259</v>
      </c>
      <c r="CT166" s="3" t="s">
        <v>1259</v>
      </c>
      <c r="CU166" s="157">
        <v>40.799999999999997</v>
      </c>
      <c r="CV166" s="3" t="s">
        <v>1259</v>
      </c>
      <c r="CW166" s="3" t="s">
        <v>1259</v>
      </c>
      <c r="CX166" s="160">
        <v>46.8</v>
      </c>
      <c r="CY166" s="3" t="s">
        <v>1259</v>
      </c>
      <c r="CZ166" s="3" t="s">
        <v>1259</v>
      </c>
      <c r="DA166" s="3" t="s">
        <v>1259</v>
      </c>
      <c r="DB166" s="164">
        <v>194.9</v>
      </c>
      <c r="DC166" s="3" t="s">
        <v>1259</v>
      </c>
      <c r="DD166" s="3" t="s">
        <v>1259</v>
      </c>
      <c r="DE166" s="3" t="s">
        <v>1259</v>
      </c>
      <c r="DF166" s="168">
        <v>115.8</v>
      </c>
      <c r="DG166" s="3" t="s">
        <v>1259</v>
      </c>
      <c r="DH166" s="3" t="s">
        <v>1259</v>
      </c>
      <c r="DI166" s="3" t="s">
        <v>1259</v>
      </c>
      <c r="DJ166" s="172">
        <v>29.3</v>
      </c>
      <c r="DK166" s="173">
        <v>27.45</v>
      </c>
      <c r="DL166" s="3" t="s">
        <v>1259</v>
      </c>
      <c r="DM166" s="3" t="s">
        <v>1259</v>
      </c>
      <c r="DN166" s="176">
        <v>37.869999999999997</v>
      </c>
      <c r="DO166" s="3" t="s">
        <v>1259</v>
      </c>
      <c r="DP166" s="3" t="s">
        <v>1259</v>
      </c>
      <c r="DQ166" s="3" t="s">
        <v>1259</v>
      </c>
      <c r="DR166" s="3" t="s">
        <v>1259</v>
      </c>
      <c r="DS166" s="3" t="s">
        <v>1259</v>
      </c>
      <c r="DT166" s="3" t="s">
        <v>1259</v>
      </c>
      <c r="DU166" s="183">
        <v>104.3</v>
      </c>
      <c r="DV166" s="3" t="s">
        <v>1259</v>
      </c>
      <c r="DW166" s="3" t="s">
        <v>1259</v>
      </c>
      <c r="DX166" s="3" t="s">
        <v>1259</v>
      </c>
      <c r="DY166" s="3" t="s">
        <v>1259</v>
      </c>
      <c r="DZ166" s="3" t="s">
        <v>1259</v>
      </c>
      <c r="EA166" s="3" t="s">
        <v>1259</v>
      </c>
      <c r="EB166" s="3" t="s">
        <v>1259</v>
      </c>
      <c r="EC166" s="3" t="s">
        <v>1259</v>
      </c>
      <c r="ED166" s="3" t="s">
        <v>1259</v>
      </c>
      <c r="EE166" s="3" t="s">
        <v>1259</v>
      </c>
      <c r="EF166" s="3" t="s">
        <v>1259</v>
      </c>
      <c r="EG166" s="3" t="s">
        <v>1259</v>
      </c>
      <c r="EH166" s="3" t="s">
        <v>1259</v>
      </c>
      <c r="EI166" s="3" t="s">
        <v>1259</v>
      </c>
      <c r="EJ166" s="3" t="s">
        <v>1259</v>
      </c>
      <c r="EK166" s="3" t="s">
        <v>1259</v>
      </c>
      <c r="EL166" s="3" t="s">
        <v>1259</v>
      </c>
      <c r="EM166" s="201">
        <v>55.66</v>
      </c>
      <c r="EN166" s="202">
        <v>125</v>
      </c>
      <c r="EO166" s="203">
        <v>177.2</v>
      </c>
      <c r="EP166" s="204">
        <v>121.9</v>
      </c>
      <c r="EQ166" s="205">
        <v>185.9</v>
      </c>
      <c r="ER166" s="206">
        <v>110.8</v>
      </c>
      <c r="ES166" s="207">
        <v>146.80000000000001</v>
      </c>
      <c r="ET166" s="3" t="s">
        <v>1259</v>
      </c>
      <c r="EU166" s="3" t="s">
        <v>1259</v>
      </c>
      <c r="EV166" s="3" t="s">
        <v>1259</v>
      </c>
      <c r="EW166" s="3" t="s">
        <v>1259</v>
      </c>
      <c r="EX166" s="3" t="s">
        <v>1259</v>
      </c>
      <c r="EY166" s="3" t="s">
        <v>1259</v>
      </c>
      <c r="EZ166" s="3" t="s">
        <v>1259</v>
      </c>
      <c r="FA166" s="3" t="s">
        <v>1259</v>
      </c>
      <c r="FB166" s="3" t="s">
        <v>1259</v>
      </c>
      <c r="FC166" s="3" t="s">
        <v>1259</v>
      </c>
      <c r="FD166" s="3" t="s">
        <v>1259</v>
      </c>
      <c r="FE166" s="3" t="s">
        <v>1259</v>
      </c>
      <c r="FF166" s="3" t="s">
        <v>1259</v>
      </c>
      <c r="FG166" s="3" t="s">
        <v>1259</v>
      </c>
      <c r="FH166" s="3" t="s">
        <v>1259</v>
      </c>
      <c r="FI166" s="3" t="s">
        <v>1259</v>
      </c>
      <c r="FJ166" s="3" t="s">
        <v>1259</v>
      </c>
      <c r="FK166" s="3" t="s">
        <v>1259</v>
      </c>
      <c r="FL166" s="3" t="s">
        <v>1259</v>
      </c>
      <c r="FM166" s="3" t="s">
        <v>1259</v>
      </c>
      <c r="FN166" s="3" t="s">
        <v>1259</v>
      </c>
      <c r="FO166" s="229">
        <v>103.89400000000001</v>
      </c>
      <c r="FP166" s="230">
        <v>38.200000000000003</v>
      </c>
      <c r="FQ166" s="231">
        <v>65.010999999999996</v>
      </c>
      <c r="FR166" s="232">
        <v>37.6</v>
      </c>
      <c r="FS166" s="233">
        <v>42.7</v>
      </c>
      <c r="FT166" s="234">
        <v>50.9</v>
      </c>
      <c r="FU166" s="235">
        <v>41.1</v>
      </c>
      <c r="FV166" s="236">
        <v>32</v>
      </c>
      <c r="FW166" s="237">
        <v>34.799999999999997</v>
      </c>
      <c r="FX166" s="238">
        <v>591.1</v>
      </c>
      <c r="FY166" s="239">
        <v>593.20000000000005</v>
      </c>
      <c r="FZ166" s="240">
        <v>584.524</v>
      </c>
      <c r="GA166" s="3" t="s">
        <v>1259</v>
      </c>
      <c r="GB166" s="3" t="s">
        <v>1259</v>
      </c>
      <c r="GC166" s="3" t="s">
        <v>1259</v>
      </c>
      <c r="GD166" s="3" t="s">
        <v>1259</v>
      </c>
      <c r="GE166" s="3" t="s">
        <v>1259</v>
      </c>
      <c r="GF166" s="3" t="s">
        <v>1259</v>
      </c>
      <c r="GG166" s="3" t="s">
        <v>1259</v>
      </c>
      <c r="GH166" s="3" t="s">
        <v>1259</v>
      </c>
      <c r="GI166" s="3" t="s">
        <v>1259</v>
      </c>
      <c r="GJ166" s="3" t="s">
        <v>1259</v>
      </c>
      <c r="GK166" s="3" t="s">
        <v>1259</v>
      </c>
      <c r="GL166" s="3" t="s">
        <v>1259</v>
      </c>
      <c r="GM166" s="3" t="s">
        <v>1259</v>
      </c>
      <c r="GN166" s="3" t="s">
        <v>1259</v>
      </c>
      <c r="GO166" s="3" t="s">
        <v>1259</v>
      </c>
      <c r="GP166" s="3" t="s">
        <v>1259</v>
      </c>
      <c r="GQ166" s="3" t="s">
        <v>1259</v>
      </c>
      <c r="GR166" s="3" t="s">
        <v>1259</v>
      </c>
      <c r="GS166" s="3" t="s">
        <v>1259</v>
      </c>
      <c r="GT166" s="3" t="s">
        <v>1259</v>
      </c>
      <c r="GU166" s="3" t="s">
        <v>1259</v>
      </c>
      <c r="GV166" s="3" t="s">
        <v>1259</v>
      </c>
      <c r="GW166" s="263">
        <v>184</v>
      </c>
      <c r="GX166" s="3" t="s">
        <v>1259</v>
      </c>
      <c r="GY166" s="3" t="s">
        <v>1259</v>
      </c>
      <c r="GZ166" s="3" t="s">
        <v>1259</v>
      </c>
      <c r="HA166" s="3" t="s">
        <v>1259</v>
      </c>
      <c r="HB166" s="3" t="s">
        <v>1259</v>
      </c>
      <c r="HC166" s="3" t="s">
        <v>1259</v>
      </c>
      <c r="HD166" s="3" t="s">
        <v>1259</v>
      </c>
      <c r="HE166" s="3" t="s">
        <v>1259</v>
      </c>
      <c r="HF166" s="3" t="s">
        <v>1259</v>
      </c>
      <c r="HG166" s="3" t="s">
        <v>1259</v>
      </c>
      <c r="HH166" s="3" t="s">
        <v>1259</v>
      </c>
      <c r="HI166" s="3" t="s">
        <v>1259</v>
      </c>
      <c r="HJ166" s="3" t="s">
        <v>1259</v>
      </c>
      <c r="HK166" s="3" t="s">
        <v>1259</v>
      </c>
      <c r="HL166" s="3" t="s">
        <v>1259</v>
      </c>
      <c r="HM166" s="3" t="s">
        <v>1259</v>
      </c>
      <c r="HN166" s="3" t="s">
        <v>1259</v>
      </c>
      <c r="HO166" s="281">
        <v>79.36</v>
      </c>
      <c r="HP166" s="282">
        <v>188.8</v>
      </c>
      <c r="HQ166" s="283">
        <v>64.7</v>
      </c>
      <c r="HR166" s="284">
        <v>56.087699999999998</v>
      </c>
      <c r="HS166" s="3" t="s">
        <v>1259</v>
      </c>
    </row>
    <row r="167" spans="1:227" x14ac:dyDescent="0.25">
      <c r="A167" s="4">
        <v>35064</v>
      </c>
      <c r="B167" s="3" t="s">
        <v>1259</v>
      </c>
      <c r="C167" s="3" t="s">
        <v>1259</v>
      </c>
      <c r="D167" s="3" t="s">
        <v>1259</v>
      </c>
      <c r="E167" s="3" t="s">
        <v>1259</v>
      </c>
      <c r="F167" s="3" t="s">
        <v>1259</v>
      </c>
      <c r="G167" s="3" t="s">
        <v>1259</v>
      </c>
      <c r="H167" s="3" t="s">
        <v>1259</v>
      </c>
      <c r="I167" s="67">
        <v>102.8</v>
      </c>
      <c r="J167" s="68">
        <v>103.6</v>
      </c>
      <c r="K167" s="69">
        <v>102.7</v>
      </c>
      <c r="L167" s="70">
        <v>105.6</v>
      </c>
      <c r="M167" s="71">
        <v>85.9</v>
      </c>
      <c r="N167" s="72">
        <v>93.6</v>
      </c>
      <c r="O167" s="3" t="s">
        <v>1259</v>
      </c>
      <c r="P167" s="74">
        <v>38.9</v>
      </c>
      <c r="Q167" s="3" t="s">
        <v>1259</v>
      </c>
      <c r="R167" s="3" t="s">
        <v>1259</v>
      </c>
      <c r="S167" s="77">
        <v>32.4</v>
      </c>
      <c r="T167" s="3" t="s">
        <v>1259</v>
      </c>
      <c r="U167" s="3" t="s">
        <v>1259</v>
      </c>
      <c r="V167" s="80">
        <v>55.78</v>
      </c>
      <c r="W167" s="3" t="s">
        <v>1259</v>
      </c>
      <c r="X167" s="3" t="s">
        <v>1259</v>
      </c>
      <c r="Y167" s="83">
        <v>57.33</v>
      </c>
      <c r="Z167" s="84">
        <v>79.02</v>
      </c>
      <c r="AA167" s="85">
        <v>51.06</v>
      </c>
      <c r="AB167" s="86">
        <v>51.94</v>
      </c>
      <c r="AC167" s="87">
        <v>48</v>
      </c>
      <c r="AD167" s="3" t="s">
        <v>1259</v>
      </c>
      <c r="AE167" s="89">
        <v>304.61</v>
      </c>
      <c r="AF167" s="90">
        <v>284.39999999999998</v>
      </c>
      <c r="AG167" s="91">
        <v>227.33</v>
      </c>
      <c r="AH167" s="92">
        <v>261.47000000000003</v>
      </c>
      <c r="AI167" s="93">
        <v>359.3</v>
      </c>
      <c r="AJ167" s="3" t="s">
        <v>1259</v>
      </c>
      <c r="AK167" s="3" t="s">
        <v>1259</v>
      </c>
      <c r="AL167" s="3" t="s">
        <v>1259</v>
      </c>
      <c r="AM167" s="3" t="s">
        <v>1259</v>
      </c>
      <c r="AN167" s="3" t="s">
        <v>1259</v>
      </c>
      <c r="AO167" s="99">
        <v>336.61</v>
      </c>
      <c r="AP167" s="3" t="s">
        <v>1259</v>
      </c>
      <c r="AQ167" s="3" t="s">
        <v>1259</v>
      </c>
      <c r="AR167" s="3" t="s">
        <v>1259</v>
      </c>
      <c r="AS167" s="3" t="s">
        <v>1259</v>
      </c>
      <c r="AT167" s="3" t="s">
        <v>1259</v>
      </c>
      <c r="AU167" s="3" t="s">
        <v>1259</v>
      </c>
      <c r="AV167" s="3" t="s">
        <v>1259</v>
      </c>
      <c r="AW167" s="3" t="s">
        <v>1259</v>
      </c>
      <c r="AX167" s="3" t="s">
        <v>1259</v>
      </c>
      <c r="AY167" s="3" t="s">
        <v>1259</v>
      </c>
      <c r="AZ167" s="3" t="s">
        <v>1259</v>
      </c>
      <c r="BA167" s="3" t="s">
        <v>1259</v>
      </c>
      <c r="BB167" s="3" t="s">
        <v>1259</v>
      </c>
      <c r="BC167" s="3" t="s">
        <v>1259</v>
      </c>
      <c r="BD167" s="3" t="s">
        <v>1259</v>
      </c>
      <c r="BE167" s="3" t="s">
        <v>1259</v>
      </c>
      <c r="BF167" s="3" t="s">
        <v>1259</v>
      </c>
      <c r="BG167" s="3" t="s">
        <v>1259</v>
      </c>
      <c r="BH167" s="3" t="s">
        <v>1259</v>
      </c>
      <c r="BI167" s="119">
        <v>182.43600000000001</v>
      </c>
      <c r="BJ167" s="120">
        <v>26.3</v>
      </c>
      <c r="BK167" s="121">
        <v>49.5</v>
      </c>
      <c r="BL167" s="122">
        <v>49.5</v>
      </c>
      <c r="BM167" s="123">
        <v>71</v>
      </c>
      <c r="BN167" s="124">
        <v>34</v>
      </c>
      <c r="BO167" s="3" t="s">
        <v>1259</v>
      </c>
      <c r="BP167" s="3" t="s">
        <v>1259</v>
      </c>
      <c r="BQ167" s="3" t="s">
        <v>1259</v>
      </c>
      <c r="BR167" s="3" t="s">
        <v>1259</v>
      </c>
      <c r="BS167" s="3" t="s">
        <v>1259</v>
      </c>
      <c r="BT167" s="3" t="s">
        <v>1259</v>
      </c>
      <c r="BU167" s="3" t="s">
        <v>1259</v>
      </c>
      <c r="BV167" s="3" t="s">
        <v>1259</v>
      </c>
      <c r="BW167" s="3" t="s">
        <v>1259</v>
      </c>
      <c r="BX167" s="134">
        <v>693</v>
      </c>
      <c r="BY167" s="3" t="s">
        <v>1259</v>
      </c>
      <c r="BZ167" s="3" t="s">
        <v>1259</v>
      </c>
      <c r="CA167" s="137">
        <v>664.2</v>
      </c>
      <c r="CB167" s="3" t="s">
        <v>1259</v>
      </c>
      <c r="CC167" s="3" t="s">
        <v>1259</v>
      </c>
      <c r="CD167" s="140">
        <v>707.6</v>
      </c>
      <c r="CE167" s="3" t="s">
        <v>1259</v>
      </c>
      <c r="CF167" s="3" t="s">
        <v>1259</v>
      </c>
      <c r="CG167" s="3" t="s">
        <v>1259</v>
      </c>
      <c r="CH167" s="3" t="s">
        <v>1259</v>
      </c>
      <c r="CI167" s="3" t="s">
        <v>1259</v>
      </c>
      <c r="CJ167" s="3" t="s">
        <v>1259</v>
      </c>
      <c r="CK167" s="147">
        <v>4.8</v>
      </c>
      <c r="CL167" s="3" t="s">
        <v>1259</v>
      </c>
      <c r="CM167" s="3" t="s">
        <v>1259</v>
      </c>
      <c r="CN167" s="3" t="s">
        <v>1259</v>
      </c>
      <c r="CO167" s="3" t="s">
        <v>1259</v>
      </c>
      <c r="CP167" s="3" t="s">
        <v>1259</v>
      </c>
      <c r="CQ167" s="3" t="s">
        <v>1259</v>
      </c>
      <c r="CR167" s="3" t="s">
        <v>1259</v>
      </c>
      <c r="CS167" s="3" t="s">
        <v>1259</v>
      </c>
      <c r="CT167" s="3" t="s">
        <v>1259</v>
      </c>
      <c r="CU167" s="157">
        <v>39.5</v>
      </c>
      <c r="CV167" s="3" t="s">
        <v>1259</v>
      </c>
      <c r="CW167" s="3" t="s">
        <v>1259</v>
      </c>
      <c r="CX167" s="160">
        <v>45.6</v>
      </c>
      <c r="CY167" s="3" t="s">
        <v>1259</v>
      </c>
      <c r="CZ167" s="3" t="s">
        <v>1259</v>
      </c>
      <c r="DA167" s="3" t="s">
        <v>1259</v>
      </c>
      <c r="DB167" s="164">
        <v>192.4</v>
      </c>
      <c r="DC167" s="3" t="s">
        <v>1259</v>
      </c>
      <c r="DD167" s="3" t="s">
        <v>1259</v>
      </c>
      <c r="DE167" s="3" t="s">
        <v>1259</v>
      </c>
      <c r="DF167" s="168">
        <v>118.9</v>
      </c>
      <c r="DG167" s="3" t="s">
        <v>1259</v>
      </c>
      <c r="DH167" s="3" t="s">
        <v>1259</v>
      </c>
      <c r="DI167" s="3" t="s">
        <v>1259</v>
      </c>
      <c r="DJ167" s="172">
        <v>29.68</v>
      </c>
      <c r="DK167" s="173">
        <v>27.48</v>
      </c>
      <c r="DL167" s="3" t="s">
        <v>1259</v>
      </c>
      <c r="DM167" s="3" t="s">
        <v>1259</v>
      </c>
      <c r="DN167" s="176">
        <v>39.17</v>
      </c>
      <c r="DO167" s="3" t="s">
        <v>1259</v>
      </c>
      <c r="DP167" s="3" t="s">
        <v>1259</v>
      </c>
      <c r="DQ167" s="3" t="s">
        <v>1259</v>
      </c>
      <c r="DR167" s="3" t="s">
        <v>1259</v>
      </c>
      <c r="DS167" s="3" t="s">
        <v>1259</v>
      </c>
      <c r="DT167" s="3" t="s">
        <v>1259</v>
      </c>
      <c r="DU167" s="183">
        <v>102.6</v>
      </c>
      <c r="DV167" s="3" t="s">
        <v>1259</v>
      </c>
      <c r="DW167" s="3" t="s">
        <v>1259</v>
      </c>
      <c r="DX167" s="3" t="s">
        <v>1259</v>
      </c>
      <c r="DY167" s="3" t="s">
        <v>1259</v>
      </c>
      <c r="DZ167" s="3" t="s">
        <v>1259</v>
      </c>
      <c r="EA167" s="3" t="s">
        <v>1259</v>
      </c>
      <c r="EB167" s="3" t="s">
        <v>1259</v>
      </c>
      <c r="EC167" s="3" t="s">
        <v>1259</v>
      </c>
      <c r="ED167" s="3" t="s">
        <v>1259</v>
      </c>
      <c r="EE167" s="3" t="s">
        <v>1259</v>
      </c>
      <c r="EF167" s="3" t="s">
        <v>1259</v>
      </c>
      <c r="EG167" s="3" t="s">
        <v>1259</v>
      </c>
      <c r="EH167" s="3" t="s">
        <v>1259</v>
      </c>
      <c r="EI167" s="3" t="s">
        <v>1259</v>
      </c>
      <c r="EJ167" s="3" t="s">
        <v>1259</v>
      </c>
      <c r="EK167" s="3" t="s">
        <v>1259</v>
      </c>
      <c r="EL167" s="3" t="s">
        <v>1259</v>
      </c>
      <c r="EM167" s="201">
        <v>56.176000000000002</v>
      </c>
      <c r="EN167" s="3" t="s">
        <v>1259</v>
      </c>
      <c r="EO167" s="3" t="s">
        <v>1259</v>
      </c>
      <c r="EP167" s="3" t="s">
        <v>1259</v>
      </c>
      <c r="EQ167" s="3" t="s">
        <v>1259</v>
      </c>
      <c r="ER167" s="3" t="s">
        <v>1259</v>
      </c>
      <c r="ES167" s="3" t="s">
        <v>1259</v>
      </c>
      <c r="ET167" s="3" t="s">
        <v>1259</v>
      </c>
      <c r="EU167" s="3" t="s">
        <v>1259</v>
      </c>
      <c r="EV167" s="3" t="s">
        <v>1259</v>
      </c>
      <c r="EW167" s="3" t="s">
        <v>1259</v>
      </c>
      <c r="EX167" s="3" t="s">
        <v>1259</v>
      </c>
      <c r="EY167" s="3" t="s">
        <v>1259</v>
      </c>
      <c r="EZ167" s="3" t="s">
        <v>1259</v>
      </c>
      <c r="FA167" s="3" t="s">
        <v>1259</v>
      </c>
      <c r="FB167" s="3" t="s">
        <v>1259</v>
      </c>
      <c r="FC167" s="3" t="s">
        <v>1259</v>
      </c>
      <c r="FD167" s="3" t="s">
        <v>1259</v>
      </c>
      <c r="FE167" s="3" t="s">
        <v>1259</v>
      </c>
      <c r="FF167" s="3" t="s">
        <v>1259</v>
      </c>
      <c r="FG167" s="3" t="s">
        <v>1259</v>
      </c>
      <c r="FH167" s="3" t="s">
        <v>1259</v>
      </c>
      <c r="FI167" s="3" t="s">
        <v>1259</v>
      </c>
      <c r="FJ167" s="3" t="s">
        <v>1259</v>
      </c>
      <c r="FK167" s="3" t="s">
        <v>1259</v>
      </c>
      <c r="FL167" s="3" t="s">
        <v>1259</v>
      </c>
      <c r="FM167" s="3" t="s">
        <v>1259</v>
      </c>
      <c r="FN167" s="3" t="s">
        <v>1259</v>
      </c>
      <c r="FO167" s="229">
        <v>103.375</v>
      </c>
      <c r="FP167" s="230">
        <v>38.700000000000003</v>
      </c>
      <c r="FQ167" s="231">
        <v>67.341999999999999</v>
      </c>
      <c r="FR167" s="232">
        <v>38</v>
      </c>
      <c r="FS167" s="233">
        <v>43.2</v>
      </c>
      <c r="FT167" s="234">
        <v>50.4</v>
      </c>
      <c r="FU167" s="235">
        <v>42.2</v>
      </c>
      <c r="FV167" s="236">
        <v>32.4</v>
      </c>
      <c r="FW167" s="237">
        <v>35.1</v>
      </c>
      <c r="FX167" s="238">
        <v>606</v>
      </c>
      <c r="FY167" s="239">
        <v>615.9</v>
      </c>
      <c r="FZ167" s="240">
        <v>611</v>
      </c>
      <c r="GA167" s="3" t="s">
        <v>1259</v>
      </c>
      <c r="GB167" s="3" t="s">
        <v>1259</v>
      </c>
      <c r="GC167" s="3" t="s">
        <v>1259</v>
      </c>
      <c r="GD167" s="3" t="s">
        <v>1259</v>
      </c>
      <c r="GE167" s="3" t="s">
        <v>1259</v>
      </c>
      <c r="GF167" s="3" t="s">
        <v>1259</v>
      </c>
      <c r="GG167" s="3" t="s">
        <v>1259</v>
      </c>
      <c r="GH167" s="3" t="s">
        <v>1259</v>
      </c>
      <c r="GI167" s="3" t="s">
        <v>1259</v>
      </c>
      <c r="GJ167" s="3" t="s">
        <v>1259</v>
      </c>
      <c r="GK167" s="3" t="s">
        <v>1259</v>
      </c>
      <c r="GL167" s="3" t="s">
        <v>1259</v>
      </c>
      <c r="GM167" s="3" t="s">
        <v>1259</v>
      </c>
      <c r="GN167" s="3" t="s">
        <v>1259</v>
      </c>
      <c r="GO167" s="3" t="s">
        <v>1259</v>
      </c>
      <c r="GP167" s="3" t="s">
        <v>1259</v>
      </c>
      <c r="GQ167" s="3" t="s">
        <v>1259</v>
      </c>
      <c r="GR167" s="3" t="s">
        <v>1259</v>
      </c>
      <c r="GS167" s="3" t="s">
        <v>1259</v>
      </c>
      <c r="GT167" s="3" t="s">
        <v>1259</v>
      </c>
      <c r="GU167" s="3" t="s">
        <v>1259</v>
      </c>
      <c r="GV167" s="3" t="s">
        <v>1259</v>
      </c>
      <c r="GW167" s="263">
        <v>181</v>
      </c>
      <c r="GX167" s="3" t="s">
        <v>1259</v>
      </c>
      <c r="GY167" s="3" t="s">
        <v>1259</v>
      </c>
      <c r="GZ167" s="3" t="s">
        <v>1259</v>
      </c>
      <c r="HA167" s="3" t="s">
        <v>1259</v>
      </c>
      <c r="HB167" s="3" t="s">
        <v>1259</v>
      </c>
      <c r="HC167" s="3" t="s">
        <v>1259</v>
      </c>
      <c r="HD167" s="3" t="s">
        <v>1259</v>
      </c>
      <c r="HE167" s="3" t="s">
        <v>1259</v>
      </c>
      <c r="HF167" s="3" t="s">
        <v>1259</v>
      </c>
      <c r="HG167" s="3" t="s">
        <v>1259</v>
      </c>
      <c r="HH167" s="3" t="s">
        <v>1259</v>
      </c>
      <c r="HI167" s="3" t="s">
        <v>1259</v>
      </c>
      <c r="HJ167" s="3" t="s">
        <v>1259</v>
      </c>
      <c r="HK167" s="3" t="s">
        <v>1259</v>
      </c>
      <c r="HL167" s="3" t="s">
        <v>1259</v>
      </c>
      <c r="HM167" s="3" t="s">
        <v>1259</v>
      </c>
      <c r="HN167" s="3" t="s">
        <v>1259</v>
      </c>
      <c r="HO167" s="281">
        <v>79.91</v>
      </c>
      <c r="HP167" s="282">
        <v>190.3</v>
      </c>
      <c r="HQ167" s="283">
        <v>63.6</v>
      </c>
      <c r="HR167" s="284">
        <v>56.337200000000003</v>
      </c>
      <c r="HS167" s="3" t="s">
        <v>1259</v>
      </c>
    </row>
    <row r="168" spans="1:227" x14ac:dyDescent="0.25">
      <c r="A168" s="4">
        <v>35155</v>
      </c>
      <c r="B168" s="3" t="s">
        <v>1259</v>
      </c>
      <c r="C168" s="3" t="s">
        <v>1259</v>
      </c>
      <c r="D168" s="3" t="s">
        <v>1259</v>
      </c>
      <c r="E168" s="3" t="s">
        <v>1259</v>
      </c>
      <c r="F168" s="3" t="s">
        <v>1259</v>
      </c>
      <c r="G168" s="3" t="s">
        <v>1259</v>
      </c>
      <c r="H168" s="3" t="s">
        <v>1259</v>
      </c>
      <c r="I168" s="67">
        <v>108.9</v>
      </c>
      <c r="J168" s="68">
        <v>102.9</v>
      </c>
      <c r="K168" s="69">
        <v>109.3</v>
      </c>
      <c r="L168" s="70">
        <v>109.3</v>
      </c>
      <c r="M168" s="71">
        <v>109.3</v>
      </c>
      <c r="N168" s="72">
        <v>95.2</v>
      </c>
      <c r="O168" s="3" t="s">
        <v>1259</v>
      </c>
      <c r="P168" s="74">
        <v>39</v>
      </c>
      <c r="Q168" s="3" t="s">
        <v>1259</v>
      </c>
      <c r="R168" s="3" t="s">
        <v>1259</v>
      </c>
      <c r="S168" s="77">
        <v>32.4</v>
      </c>
      <c r="T168" s="3" t="s">
        <v>1259</v>
      </c>
      <c r="U168" s="3" t="s">
        <v>1259</v>
      </c>
      <c r="V168" s="80">
        <v>53.91</v>
      </c>
      <c r="W168" s="3" t="s">
        <v>1259</v>
      </c>
      <c r="X168" s="3" t="s">
        <v>1259</v>
      </c>
      <c r="Y168" s="83">
        <v>55.43</v>
      </c>
      <c r="Z168" s="84">
        <v>69.08</v>
      </c>
      <c r="AA168" s="85">
        <v>50.32</v>
      </c>
      <c r="AB168" s="86">
        <v>50.12</v>
      </c>
      <c r="AC168" s="87">
        <v>45</v>
      </c>
      <c r="AD168" s="3" t="s">
        <v>1259</v>
      </c>
      <c r="AE168" s="89">
        <v>298.42</v>
      </c>
      <c r="AF168" s="90">
        <v>282.02999999999997</v>
      </c>
      <c r="AG168" s="91">
        <v>229.37</v>
      </c>
      <c r="AH168" s="92">
        <v>227.97</v>
      </c>
      <c r="AI168" s="93">
        <v>346.9</v>
      </c>
      <c r="AJ168" s="3" t="s">
        <v>1259</v>
      </c>
      <c r="AK168" s="3" t="s">
        <v>1259</v>
      </c>
      <c r="AL168" s="3" t="s">
        <v>1259</v>
      </c>
      <c r="AM168" s="3" t="s">
        <v>1259</v>
      </c>
      <c r="AN168" s="3" t="s">
        <v>1259</v>
      </c>
      <c r="AO168" s="99">
        <v>352.2</v>
      </c>
      <c r="AP168" s="3" t="s">
        <v>1259</v>
      </c>
      <c r="AQ168" s="3" t="s">
        <v>1259</v>
      </c>
      <c r="AR168" s="3" t="s">
        <v>1259</v>
      </c>
      <c r="AS168" s="3" t="s">
        <v>1259</v>
      </c>
      <c r="AT168" s="3" t="s">
        <v>1259</v>
      </c>
      <c r="AU168" s="3" t="s">
        <v>1259</v>
      </c>
      <c r="AV168" s="3" t="s">
        <v>1259</v>
      </c>
      <c r="AW168" s="3" t="s">
        <v>1259</v>
      </c>
      <c r="AX168" s="3" t="s">
        <v>1259</v>
      </c>
      <c r="AY168" s="3" t="s">
        <v>1259</v>
      </c>
      <c r="AZ168" s="3" t="s">
        <v>1259</v>
      </c>
      <c r="BA168" s="3" t="s">
        <v>1259</v>
      </c>
      <c r="BB168" s="3" t="s">
        <v>1259</v>
      </c>
      <c r="BC168" s="3" t="s">
        <v>1259</v>
      </c>
      <c r="BD168" s="3" t="s">
        <v>1259</v>
      </c>
      <c r="BE168" s="3" t="s">
        <v>1259</v>
      </c>
      <c r="BF168" s="3" t="s">
        <v>1259</v>
      </c>
      <c r="BG168" s="3" t="s">
        <v>1259</v>
      </c>
      <c r="BH168" s="3" t="s">
        <v>1259</v>
      </c>
      <c r="BI168" s="119">
        <v>185.25700000000001</v>
      </c>
      <c r="BJ168" s="120">
        <v>26.9</v>
      </c>
      <c r="BK168" s="121">
        <v>40.799999999999997</v>
      </c>
      <c r="BL168" s="122">
        <v>40.799999999999997</v>
      </c>
      <c r="BM168" s="123">
        <v>68.5</v>
      </c>
      <c r="BN168" s="124">
        <v>33.700000000000003</v>
      </c>
      <c r="BO168" s="3" t="s">
        <v>1259</v>
      </c>
      <c r="BP168" s="3" t="s">
        <v>1259</v>
      </c>
      <c r="BQ168" s="3" t="s">
        <v>1259</v>
      </c>
      <c r="BR168" s="3" t="s">
        <v>1259</v>
      </c>
      <c r="BS168" s="3" t="s">
        <v>1259</v>
      </c>
      <c r="BT168" s="3" t="s">
        <v>1259</v>
      </c>
      <c r="BU168" s="3" t="s">
        <v>1259</v>
      </c>
      <c r="BV168" s="3" t="s">
        <v>1259</v>
      </c>
      <c r="BW168" s="3" t="s">
        <v>1259</v>
      </c>
      <c r="BX168" s="134">
        <v>686</v>
      </c>
      <c r="BY168" s="3" t="s">
        <v>1259</v>
      </c>
      <c r="BZ168" s="3" t="s">
        <v>1259</v>
      </c>
      <c r="CA168" s="137">
        <v>662.5</v>
      </c>
      <c r="CB168" s="3" t="s">
        <v>1259</v>
      </c>
      <c r="CC168" s="3" t="s">
        <v>1259</v>
      </c>
      <c r="CD168" s="140">
        <v>699.3</v>
      </c>
      <c r="CE168" s="3" t="s">
        <v>1259</v>
      </c>
      <c r="CF168" s="3" t="s">
        <v>1259</v>
      </c>
      <c r="CG168" s="3" t="s">
        <v>1259</v>
      </c>
      <c r="CH168" s="3" t="s">
        <v>1259</v>
      </c>
      <c r="CI168" s="3" t="s">
        <v>1259</v>
      </c>
      <c r="CJ168" s="3" t="s">
        <v>1259</v>
      </c>
      <c r="CK168" s="147">
        <v>5.2</v>
      </c>
      <c r="CL168" s="3" t="s">
        <v>1259</v>
      </c>
      <c r="CM168" s="3" t="s">
        <v>1259</v>
      </c>
      <c r="CN168" s="3" t="s">
        <v>1259</v>
      </c>
      <c r="CO168" s="3" t="s">
        <v>1259</v>
      </c>
      <c r="CP168" s="3" t="s">
        <v>1259</v>
      </c>
      <c r="CQ168" s="153">
        <v>42</v>
      </c>
      <c r="CR168" s="3" t="s">
        <v>1259</v>
      </c>
      <c r="CS168" s="3" t="s">
        <v>1259</v>
      </c>
      <c r="CT168" s="3" t="s">
        <v>1259</v>
      </c>
      <c r="CU168" s="157">
        <v>37.799999999999997</v>
      </c>
      <c r="CV168" s="3" t="s">
        <v>1259</v>
      </c>
      <c r="CW168" s="3" t="s">
        <v>1259</v>
      </c>
      <c r="CX168" s="160">
        <v>44.6</v>
      </c>
      <c r="CY168" s="3" t="s">
        <v>1259</v>
      </c>
      <c r="CZ168" s="3" t="s">
        <v>1259</v>
      </c>
      <c r="DA168" s="3" t="s">
        <v>1259</v>
      </c>
      <c r="DB168" s="164">
        <v>197.8</v>
      </c>
      <c r="DC168" s="3" t="s">
        <v>1259</v>
      </c>
      <c r="DD168" s="3" t="s">
        <v>1259</v>
      </c>
      <c r="DE168" s="3" t="s">
        <v>1259</v>
      </c>
      <c r="DF168" s="168">
        <v>123.3</v>
      </c>
      <c r="DG168" s="3" t="s">
        <v>1259</v>
      </c>
      <c r="DH168" s="3" t="s">
        <v>1259</v>
      </c>
      <c r="DI168" s="3" t="s">
        <v>1259</v>
      </c>
      <c r="DJ168" s="172">
        <v>31.33</v>
      </c>
      <c r="DK168" s="173">
        <v>28.74</v>
      </c>
      <c r="DL168" s="3" t="s">
        <v>1259</v>
      </c>
      <c r="DM168" s="3" t="s">
        <v>1259</v>
      </c>
      <c r="DN168" s="176">
        <v>40.53</v>
      </c>
      <c r="DO168" s="3" t="s">
        <v>1259</v>
      </c>
      <c r="DP168" s="3" t="s">
        <v>1259</v>
      </c>
      <c r="DQ168" s="3" t="s">
        <v>1259</v>
      </c>
      <c r="DR168" s="3" t="s">
        <v>1259</v>
      </c>
      <c r="DS168" s="3" t="s">
        <v>1259</v>
      </c>
      <c r="DT168" s="3" t="s">
        <v>1259</v>
      </c>
      <c r="DU168" s="183">
        <v>108.8</v>
      </c>
      <c r="DV168" s="3" t="s">
        <v>1259</v>
      </c>
      <c r="DW168" s="3" t="s">
        <v>1259</v>
      </c>
      <c r="DX168" s="3" t="s">
        <v>1259</v>
      </c>
      <c r="DY168" s="3" t="s">
        <v>1259</v>
      </c>
      <c r="DZ168" s="3" t="s">
        <v>1259</v>
      </c>
      <c r="EA168" s="3" t="s">
        <v>1259</v>
      </c>
      <c r="EB168" s="3" t="s">
        <v>1259</v>
      </c>
      <c r="EC168" s="3" t="s">
        <v>1259</v>
      </c>
      <c r="ED168" s="3" t="s">
        <v>1259</v>
      </c>
      <c r="EE168" s="3" t="s">
        <v>1259</v>
      </c>
      <c r="EF168" s="3" t="s">
        <v>1259</v>
      </c>
      <c r="EG168" s="3" t="s">
        <v>1259</v>
      </c>
      <c r="EH168" s="3" t="s">
        <v>1259</v>
      </c>
      <c r="EI168" s="3" t="s">
        <v>1259</v>
      </c>
      <c r="EJ168" s="3" t="s">
        <v>1259</v>
      </c>
      <c r="EK168" s="3" t="s">
        <v>1259</v>
      </c>
      <c r="EL168" s="3" t="s">
        <v>1259</v>
      </c>
      <c r="EM168" s="201">
        <v>56.74</v>
      </c>
      <c r="EN168" s="202">
        <v>121.4</v>
      </c>
      <c r="EO168" s="203">
        <v>161.4</v>
      </c>
      <c r="EP168" s="204">
        <v>118.1</v>
      </c>
      <c r="EQ168" s="205">
        <v>166.6</v>
      </c>
      <c r="ER168" s="206">
        <v>109.7</v>
      </c>
      <c r="ES168" s="207">
        <v>140.1</v>
      </c>
      <c r="ET168" s="3" t="s">
        <v>1259</v>
      </c>
      <c r="EU168" s="3" t="s">
        <v>1259</v>
      </c>
      <c r="EV168" s="3" t="s">
        <v>1259</v>
      </c>
      <c r="EW168" s="3" t="s">
        <v>1259</v>
      </c>
      <c r="EX168" s="3" t="s">
        <v>1259</v>
      </c>
      <c r="EY168" s="3" t="s">
        <v>1259</v>
      </c>
      <c r="EZ168" s="3" t="s">
        <v>1259</v>
      </c>
      <c r="FA168" s="3" t="s">
        <v>1259</v>
      </c>
      <c r="FB168" s="3" t="s">
        <v>1259</v>
      </c>
      <c r="FC168" s="3" t="s">
        <v>1259</v>
      </c>
      <c r="FD168" s="3" t="s">
        <v>1259</v>
      </c>
      <c r="FE168" s="3" t="s">
        <v>1259</v>
      </c>
      <c r="FF168" s="3" t="s">
        <v>1259</v>
      </c>
      <c r="FG168" s="3" t="s">
        <v>1259</v>
      </c>
      <c r="FH168" s="3" t="s">
        <v>1259</v>
      </c>
      <c r="FI168" s="3" t="s">
        <v>1259</v>
      </c>
      <c r="FJ168" s="3" t="s">
        <v>1259</v>
      </c>
      <c r="FK168" s="3" t="s">
        <v>1259</v>
      </c>
      <c r="FL168" s="3" t="s">
        <v>1259</v>
      </c>
      <c r="FM168" s="3" t="s">
        <v>1259</v>
      </c>
      <c r="FN168" s="3" t="s">
        <v>1259</v>
      </c>
      <c r="FO168" s="229">
        <v>105.271</v>
      </c>
      <c r="FP168" s="230">
        <v>39.700000000000003</v>
      </c>
      <c r="FQ168" s="231">
        <v>70.271000000000001</v>
      </c>
      <c r="FR168" s="232">
        <v>39.200000000000003</v>
      </c>
      <c r="FS168" s="233">
        <v>43.7</v>
      </c>
      <c r="FT168" s="234">
        <v>51.1</v>
      </c>
      <c r="FU168" s="235">
        <v>42.2</v>
      </c>
      <c r="FV168" s="236">
        <v>33.4</v>
      </c>
      <c r="FW168" s="237">
        <v>35.9</v>
      </c>
      <c r="FX168" s="238">
        <v>634</v>
      </c>
      <c r="FY168" s="239">
        <v>648.1</v>
      </c>
      <c r="FZ168" s="240">
        <v>649</v>
      </c>
      <c r="GA168" s="3" t="s">
        <v>1259</v>
      </c>
      <c r="GB168" s="3" t="s">
        <v>1259</v>
      </c>
      <c r="GC168" s="3" t="s">
        <v>1259</v>
      </c>
      <c r="GD168" s="3" t="s">
        <v>1259</v>
      </c>
      <c r="GE168" s="3" t="s">
        <v>1259</v>
      </c>
      <c r="GF168" s="3" t="s">
        <v>1259</v>
      </c>
      <c r="GG168" s="3" t="s">
        <v>1259</v>
      </c>
      <c r="GH168" s="3" t="s">
        <v>1259</v>
      </c>
      <c r="GI168" s="3" t="s">
        <v>1259</v>
      </c>
      <c r="GJ168" s="3" t="s">
        <v>1259</v>
      </c>
      <c r="GK168" s="3" t="s">
        <v>1259</v>
      </c>
      <c r="GL168" s="3" t="s">
        <v>1259</v>
      </c>
      <c r="GM168" s="3" t="s">
        <v>1259</v>
      </c>
      <c r="GN168" s="3" t="s">
        <v>1259</v>
      </c>
      <c r="GO168" s="3" t="s">
        <v>1259</v>
      </c>
      <c r="GP168" s="3" t="s">
        <v>1259</v>
      </c>
      <c r="GQ168" s="3" t="s">
        <v>1259</v>
      </c>
      <c r="GR168" s="3" t="s">
        <v>1259</v>
      </c>
      <c r="GS168" s="3" t="s">
        <v>1259</v>
      </c>
      <c r="GT168" s="3" t="s">
        <v>1259</v>
      </c>
      <c r="GU168" s="3" t="s">
        <v>1259</v>
      </c>
      <c r="GV168" s="3" t="s">
        <v>1259</v>
      </c>
      <c r="GW168" s="263">
        <v>182</v>
      </c>
      <c r="GX168" s="3" t="s">
        <v>1259</v>
      </c>
      <c r="GY168" s="3" t="s">
        <v>1259</v>
      </c>
      <c r="GZ168" s="3" t="s">
        <v>1259</v>
      </c>
      <c r="HA168" s="3" t="s">
        <v>1259</v>
      </c>
      <c r="HB168" s="3" t="s">
        <v>1259</v>
      </c>
      <c r="HC168" s="3" t="s">
        <v>1259</v>
      </c>
      <c r="HD168" s="3" t="s">
        <v>1259</v>
      </c>
      <c r="HE168" s="3" t="s">
        <v>1259</v>
      </c>
      <c r="HF168" s="3" t="s">
        <v>1259</v>
      </c>
      <c r="HG168" s="3" t="s">
        <v>1259</v>
      </c>
      <c r="HH168" s="3" t="s">
        <v>1259</v>
      </c>
      <c r="HI168" s="3" t="s">
        <v>1259</v>
      </c>
      <c r="HJ168" s="3" t="s">
        <v>1259</v>
      </c>
      <c r="HK168" s="3" t="s">
        <v>1259</v>
      </c>
      <c r="HL168" s="3" t="s">
        <v>1259</v>
      </c>
      <c r="HM168" s="3" t="s">
        <v>1259</v>
      </c>
      <c r="HN168" s="3" t="s">
        <v>1259</v>
      </c>
      <c r="HO168" s="281">
        <v>80.58</v>
      </c>
      <c r="HP168" s="282">
        <v>192.4</v>
      </c>
      <c r="HQ168" s="283">
        <v>65.900000000000006</v>
      </c>
      <c r="HR168" s="284">
        <v>56.626100000000001</v>
      </c>
      <c r="HS168" s="3" t="s">
        <v>1259</v>
      </c>
    </row>
    <row r="169" spans="1:227" x14ac:dyDescent="0.25">
      <c r="A169" s="4">
        <v>35246</v>
      </c>
      <c r="B169" s="3" t="s">
        <v>1259</v>
      </c>
      <c r="C169" s="3" t="s">
        <v>1259</v>
      </c>
      <c r="D169" s="3" t="s">
        <v>1259</v>
      </c>
      <c r="E169" s="3" t="s">
        <v>1259</v>
      </c>
      <c r="F169" s="3" t="s">
        <v>1259</v>
      </c>
      <c r="G169" s="3" t="s">
        <v>1259</v>
      </c>
      <c r="H169" s="3" t="s">
        <v>1259</v>
      </c>
      <c r="I169" s="67">
        <v>110.2</v>
      </c>
      <c r="J169" s="68">
        <v>99.7</v>
      </c>
      <c r="K169" s="69">
        <v>111</v>
      </c>
      <c r="L169" s="70">
        <v>112.2</v>
      </c>
      <c r="M169" s="71">
        <v>103.8</v>
      </c>
      <c r="N169" s="72">
        <v>97.8</v>
      </c>
      <c r="O169" s="3" t="s">
        <v>1259</v>
      </c>
      <c r="P169" s="74">
        <v>39.4</v>
      </c>
      <c r="Q169" s="3" t="s">
        <v>1259</v>
      </c>
      <c r="R169" s="3" t="s">
        <v>1259</v>
      </c>
      <c r="S169" s="77">
        <v>32.799999999999997</v>
      </c>
      <c r="T169" s="3" t="s">
        <v>1259</v>
      </c>
      <c r="U169" s="3" t="s">
        <v>1259</v>
      </c>
      <c r="V169" s="80">
        <v>55.15</v>
      </c>
      <c r="W169" s="3" t="s">
        <v>1259</v>
      </c>
      <c r="X169" s="3" t="s">
        <v>1259</v>
      </c>
      <c r="Y169" s="83">
        <v>56.97</v>
      </c>
      <c r="Z169" s="84">
        <v>69.760000000000005</v>
      </c>
      <c r="AA169" s="85">
        <v>51.9</v>
      </c>
      <c r="AB169" s="86">
        <v>50.59</v>
      </c>
      <c r="AC169" s="87">
        <v>48</v>
      </c>
      <c r="AD169" s="3" t="s">
        <v>1259</v>
      </c>
      <c r="AE169" s="89">
        <v>296.97000000000003</v>
      </c>
      <c r="AF169" s="90">
        <v>281.37</v>
      </c>
      <c r="AG169" s="91">
        <v>229.55</v>
      </c>
      <c r="AH169" s="92">
        <v>222.76</v>
      </c>
      <c r="AI169" s="93">
        <v>342.6</v>
      </c>
      <c r="AJ169" s="3" t="s">
        <v>1259</v>
      </c>
      <c r="AK169" s="3" t="s">
        <v>1259</v>
      </c>
      <c r="AL169" s="3" t="s">
        <v>1259</v>
      </c>
      <c r="AM169" s="3" t="s">
        <v>1259</v>
      </c>
      <c r="AN169" s="3" t="s">
        <v>1259</v>
      </c>
      <c r="AO169" s="99">
        <v>371.28</v>
      </c>
      <c r="AP169" s="3" t="s">
        <v>1259</v>
      </c>
      <c r="AQ169" s="3" t="s">
        <v>1259</v>
      </c>
      <c r="AR169" s="3" t="s">
        <v>1259</v>
      </c>
      <c r="AS169" s="3" t="s">
        <v>1259</v>
      </c>
      <c r="AT169" s="3" t="s">
        <v>1259</v>
      </c>
      <c r="AU169" s="3" t="s">
        <v>1259</v>
      </c>
      <c r="AV169" s="3" t="s">
        <v>1259</v>
      </c>
      <c r="AW169" s="3" t="s">
        <v>1259</v>
      </c>
      <c r="AX169" s="3" t="s">
        <v>1259</v>
      </c>
      <c r="AY169" s="3" t="s">
        <v>1259</v>
      </c>
      <c r="AZ169" s="3" t="s">
        <v>1259</v>
      </c>
      <c r="BA169" s="3" t="s">
        <v>1259</v>
      </c>
      <c r="BB169" s="3" t="s">
        <v>1259</v>
      </c>
      <c r="BC169" s="3" t="s">
        <v>1259</v>
      </c>
      <c r="BD169" s="3" t="s">
        <v>1259</v>
      </c>
      <c r="BE169" s="3" t="s">
        <v>1259</v>
      </c>
      <c r="BF169" s="3" t="s">
        <v>1259</v>
      </c>
      <c r="BG169" s="3" t="s">
        <v>1259</v>
      </c>
      <c r="BH169" s="3" t="s">
        <v>1259</v>
      </c>
      <c r="BI169" s="119">
        <v>189.959</v>
      </c>
      <c r="BJ169" s="120">
        <v>27.8</v>
      </c>
      <c r="BK169" s="121">
        <v>51.9</v>
      </c>
      <c r="BL169" s="122">
        <v>51.9</v>
      </c>
      <c r="BM169" s="123">
        <v>61.7</v>
      </c>
      <c r="BN169" s="124">
        <v>35.4</v>
      </c>
      <c r="BO169" s="3" t="s">
        <v>1259</v>
      </c>
      <c r="BP169" s="3" t="s">
        <v>1259</v>
      </c>
      <c r="BQ169" s="3" t="s">
        <v>1259</v>
      </c>
      <c r="BR169" s="3" t="s">
        <v>1259</v>
      </c>
      <c r="BS169" s="3" t="s">
        <v>1259</v>
      </c>
      <c r="BT169" s="3" t="s">
        <v>1259</v>
      </c>
      <c r="BU169" s="3" t="s">
        <v>1259</v>
      </c>
      <c r="BV169" s="3" t="s">
        <v>1259</v>
      </c>
      <c r="BW169" s="3" t="s">
        <v>1259</v>
      </c>
      <c r="BX169" s="134">
        <v>698</v>
      </c>
      <c r="BY169" s="3" t="s">
        <v>1259</v>
      </c>
      <c r="BZ169" s="3" t="s">
        <v>1259</v>
      </c>
      <c r="CA169" s="137">
        <v>696.4</v>
      </c>
      <c r="CB169" s="3" t="s">
        <v>1259</v>
      </c>
      <c r="CC169" s="3" t="s">
        <v>1259</v>
      </c>
      <c r="CD169" s="140">
        <v>692.7</v>
      </c>
      <c r="CE169" s="3" t="s">
        <v>1259</v>
      </c>
      <c r="CF169" s="3" t="s">
        <v>1259</v>
      </c>
      <c r="CG169" s="3" t="s">
        <v>1259</v>
      </c>
      <c r="CH169" s="3" t="s">
        <v>1259</v>
      </c>
      <c r="CI169" s="3" t="s">
        <v>1259</v>
      </c>
      <c r="CJ169" s="3" t="s">
        <v>1259</v>
      </c>
      <c r="CK169" s="147">
        <v>5.2</v>
      </c>
      <c r="CL169" s="3" t="s">
        <v>1259</v>
      </c>
      <c r="CM169" s="3" t="s">
        <v>1259</v>
      </c>
      <c r="CN169" s="3" t="s">
        <v>1259</v>
      </c>
      <c r="CO169" s="3" t="s">
        <v>1259</v>
      </c>
      <c r="CP169" s="3" t="s">
        <v>1259</v>
      </c>
      <c r="CQ169" s="153">
        <v>42.5</v>
      </c>
      <c r="CR169" s="3" t="s">
        <v>1259</v>
      </c>
      <c r="CS169" s="3" t="s">
        <v>1259</v>
      </c>
      <c r="CT169" s="3" t="s">
        <v>1259</v>
      </c>
      <c r="CU169" s="157">
        <v>37.6</v>
      </c>
      <c r="CV169" s="3" t="s">
        <v>1259</v>
      </c>
      <c r="CW169" s="3" t="s">
        <v>1259</v>
      </c>
      <c r="CX169" s="160">
        <v>44</v>
      </c>
      <c r="CY169" s="3" t="s">
        <v>1259</v>
      </c>
      <c r="CZ169" s="3" t="s">
        <v>1259</v>
      </c>
      <c r="DA169" s="3" t="s">
        <v>1259</v>
      </c>
      <c r="DB169" s="164">
        <v>212.1</v>
      </c>
      <c r="DC169" s="3" t="s">
        <v>1259</v>
      </c>
      <c r="DD169" s="3" t="s">
        <v>1259</v>
      </c>
      <c r="DE169" s="3" t="s">
        <v>1259</v>
      </c>
      <c r="DF169" s="168">
        <v>124.8</v>
      </c>
      <c r="DG169" s="3" t="s">
        <v>1259</v>
      </c>
      <c r="DH169" s="3" t="s">
        <v>1259</v>
      </c>
      <c r="DI169" s="3" t="s">
        <v>1259</v>
      </c>
      <c r="DJ169" s="172">
        <v>31.72</v>
      </c>
      <c r="DK169" s="173">
        <v>28.83</v>
      </c>
      <c r="DL169" s="3" t="s">
        <v>1259</v>
      </c>
      <c r="DM169" s="3" t="s">
        <v>1259</v>
      </c>
      <c r="DN169" s="176">
        <v>41.12</v>
      </c>
      <c r="DO169" s="3" t="s">
        <v>1259</v>
      </c>
      <c r="DP169" s="3" t="s">
        <v>1259</v>
      </c>
      <c r="DQ169" s="3" t="s">
        <v>1259</v>
      </c>
      <c r="DR169" s="3" t="s">
        <v>1259</v>
      </c>
      <c r="DS169" s="3" t="s">
        <v>1259</v>
      </c>
      <c r="DT169" s="3" t="s">
        <v>1259</v>
      </c>
      <c r="DU169" s="183">
        <v>113.5</v>
      </c>
      <c r="DV169" s="3" t="s">
        <v>1259</v>
      </c>
      <c r="DW169" s="3" t="s">
        <v>1259</v>
      </c>
      <c r="DX169" s="3" t="s">
        <v>1259</v>
      </c>
      <c r="DY169" s="3" t="s">
        <v>1259</v>
      </c>
      <c r="DZ169" s="3" t="s">
        <v>1259</v>
      </c>
      <c r="EA169" s="3" t="s">
        <v>1259</v>
      </c>
      <c r="EB169" s="3" t="s">
        <v>1259</v>
      </c>
      <c r="EC169" s="3" t="s">
        <v>1259</v>
      </c>
      <c r="ED169" s="3" t="s">
        <v>1259</v>
      </c>
      <c r="EE169" s="3" t="s">
        <v>1259</v>
      </c>
      <c r="EF169" s="3" t="s">
        <v>1259</v>
      </c>
      <c r="EG169" s="3" t="s">
        <v>1259</v>
      </c>
      <c r="EH169" s="3" t="s">
        <v>1259</v>
      </c>
      <c r="EI169" s="3" t="s">
        <v>1259</v>
      </c>
      <c r="EJ169" s="3" t="s">
        <v>1259</v>
      </c>
      <c r="EK169" s="3" t="s">
        <v>1259</v>
      </c>
      <c r="EL169" s="3" t="s">
        <v>1259</v>
      </c>
      <c r="EM169" s="201">
        <v>57.009</v>
      </c>
      <c r="EN169" s="3" t="s">
        <v>1259</v>
      </c>
      <c r="EO169" s="3" t="s">
        <v>1259</v>
      </c>
      <c r="EP169" s="3" t="s">
        <v>1259</v>
      </c>
      <c r="EQ169" s="3" t="s">
        <v>1259</v>
      </c>
      <c r="ER169" s="3" t="s">
        <v>1259</v>
      </c>
      <c r="ES169" s="3" t="s">
        <v>1259</v>
      </c>
      <c r="ET169" s="3" t="s">
        <v>1259</v>
      </c>
      <c r="EU169" s="3" t="s">
        <v>1259</v>
      </c>
      <c r="EV169" s="3" t="s">
        <v>1259</v>
      </c>
      <c r="EW169" s="3" t="s">
        <v>1259</v>
      </c>
      <c r="EX169" s="3" t="s">
        <v>1259</v>
      </c>
      <c r="EY169" s="3" t="s">
        <v>1259</v>
      </c>
      <c r="EZ169" s="3" t="s">
        <v>1259</v>
      </c>
      <c r="FA169" s="3" t="s">
        <v>1259</v>
      </c>
      <c r="FB169" s="3" t="s">
        <v>1259</v>
      </c>
      <c r="FC169" s="3" t="s">
        <v>1259</v>
      </c>
      <c r="FD169" s="3" t="s">
        <v>1259</v>
      </c>
      <c r="FE169" s="3" t="s">
        <v>1259</v>
      </c>
      <c r="FF169" s="3" t="s">
        <v>1259</v>
      </c>
      <c r="FG169" s="3" t="s">
        <v>1259</v>
      </c>
      <c r="FH169" s="3" t="s">
        <v>1259</v>
      </c>
      <c r="FI169" s="3" t="s">
        <v>1259</v>
      </c>
      <c r="FJ169" s="3" t="s">
        <v>1259</v>
      </c>
      <c r="FK169" s="3" t="s">
        <v>1259</v>
      </c>
      <c r="FL169" s="3" t="s">
        <v>1259</v>
      </c>
      <c r="FM169" s="3" t="s">
        <v>1259</v>
      </c>
      <c r="FN169" s="3" t="s">
        <v>1259</v>
      </c>
      <c r="FO169" s="229">
        <v>108.104</v>
      </c>
      <c r="FP169" s="230">
        <v>41.2</v>
      </c>
      <c r="FQ169" s="231">
        <v>71.442999999999998</v>
      </c>
      <c r="FR169" s="232">
        <v>40.1</v>
      </c>
      <c r="FS169" s="233">
        <v>45.7</v>
      </c>
      <c r="FT169" s="234">
        <v>53.3</v>
      </c>
      <c r="FU169" s="235">
        <v>44.3</v>
      </c>
      <c r="FV169" s="236">
        <v>35.6</v>
      </c>
      <c r="FW169" s="237">
        <v>38.5</v>
      </c>
      <c r="FX169" s="238">
        <v>643.9</v>
      </c>
      <c r="FY169" s="239">
        <v>659</v>
      </c>
      <c r="FZ169" s="240">
        <v>661</v>
      </c>
      <c r="GA169" s="3" t="s">
        <v>1259</v>
      </c>
      <c r="GB169" s="3" t="s">
        <v>1259</v>
      </c>
      <c r="GC169" s="3" t="s">
        <v>1259</v>
      </c>
      <c r="GD169" s="3" t="s">
        <v>1259</v>
      </c>
      <c r="GE169" s="3" t="s">
        <v>1259</v>
      </c>
      <c r="GF169" s="3" t="s">
        <v>1259</v>
      </c>
      <c r="GG169" s="3" t="s">
        <v>1259</v>
      </c>
      <c r="GH169" s="3" t="s">
        <v>1259</v>
      </c>
      <c r="GI169" s="3" t="s">
        <v>1259</v>
      </c>
      <c r="GJ169" s="3" t="s">
        <v>1259</v>
      </c>
      <c r="GK169" s="3" t="s">
        <v>1259</v>
      </c>
      <c r="GL169" s="3" t="s">
        <v>1259</v>
      </c>
      <c r="GM169" s="3" t="s">
        <v>1259</v>
      </c>
      <c r="GN169" s="3" t="s">
        <v>1259</v>
      </c>
      <c r="GO169" s="3" t="s">
        <v>1259</v>
      </c>
      <c r="GP169" s="3" t="s">
        <v>1259</v>
      </c>
      <c r="GQ169" s="3" t="s">
        <v>1259</v>
      </c>
      <c r="GR169" s="3" t="s">
        <v>1259</v>
      </c>
      <c r="GS169" s="3" t="s">
        <v>1259</v>
      </c>
      <c r="GT169" s="3" t="s">
        <v>1259</v>
      </c>
      <c r="GU169" s="3" t="s">
        <v>1259</v>
      </c>
      <c r="GV169" s="3" t="s">
        <v>1259</v>
      </c>
      <c r="GW169" s="263">
        <v>184</v>
      </c>
      <c r="GX169" s="3" t="s">
        <v>1259</v>
      </c>
      <c r="GY169" s="3" t="s">
        <v>1259</v>
      </c>
      <c r="GZ169" s="3" t="s">
        <v>1259</v>
      </c>
      <c r="HA169" s="3" t="s">
        <v>1259</v>
      </c>
      <c r="HB169" s="3" t="s">
        <v>1259</v>
      </c>
      <c r="HC169" s="3" t="s">
        <v>1259</v>
      </c>
      <c r="HD169" s="3" t="s">
        <v>1259</v>
      </c>
      <c r="HE169" s="3" t="s">
        <v>1259</v>
      </c>
      <c r="HF169" s="3" t="s">
        <v>1259</v>
      </c>
      <c r="HG169" s="3" t="s">
        <v>1259</v>
      </c>
      <c r="HH169" s="3" t="s">
        <v>1259</v>
      </c>
      <c r="HI169" s="3" t="s">
        <v>1259</v>
      </c>
      <c r="HJ169" s="3" t="s">
        <v>1259</v>
      </c>
      <c r="HK169" s="3" t="s">
        <v>1259</v>
      </c>
      <c r="HL169" s="3" t="s">
        <v>1259</v>
      </c>
      <c r="HM169" s="3" t="s">
        <v>1259</v>
      </c>
      <c r="HN169" s="3" t="s">
        <v>1259</v>
      </c>
      <c r="HO169" s="281">
        <v>81.13</v>
      </c>
      <c r="HP169" s="282">
        <v>192.7</v>
      </c>
      <c r="HQ169" s="283">
        <v>65.7</v>
      </c>
      <c r="HR169" s="284">
        <v>57.110500000000002</v>
      </c>
      <c r="HS169" s="3" t="s">
        <v>1259</v>
      </c>
    </row>
    <row r="170" spans="1:227" x14ac:dyDescent="0.25">
      <c r="A170" s="4">
        <v>35338</v>
      </c>
      <c r="B170" s="3" t="s">
        <v>1259</v>
      </c>
      <c r="C170" s="3" t="s">
        <v>1259</v>
      </c>
      <c r="D170" s="3" t="s">
        <v>1259</v>
      </c>
      <c r="E170" s="3" t="s">
        <v>1259</v>
      </c>
      <c r="F170" s="3" t="s">
        <v>1259</v>
      </c>
      <c r="G170" s="3" t="s">
        <v>1259</v>
      </c>
      <c r="H170" s="3" t="s">
        <v>1259</v>
      </c>
      <c r="I170" s="67">
        <v>105.5</v>
      </c>
      <c r="J170" s="68">
        <v>100.1</v>
      </c>
      <c r="K170" s="69">
        <v>106</v>
      </c>
      <c r="L170" s="70">
        <v>110.1</v>
      </c>
      <c r="M170" s="71">
        <v>81.599999999999994</v>
      </c>
      <c r="N170" s="72">
        <v>97</v>
      </c>
      <c r="O170" s="3" t="s">
        <v>1259</v>
      </c>
      <c r="P170" s="74">
        <v>39.700000000000003</v>
      </c>
      <c r="Q170" s="3" t="s">
        <v>1259</v>
      </c>
      <c r="R170" s="3" t="s">
        <v>1259</v>
      </c>
      <c r="S170" s="77">
        <v>32.9</v>
      </c>
      <c r="T170" s="3" t="s">
        <v>1259</v>
      </c>
      <c r="U170" s="3" t="s">
        <v>1259</v>
      </c>
      <c r="V170" s="80">
        <v>56.58</v>
      </c>
      <c r="W170" s="3" t="s">
        <v>1259</v>
      </c>
      <c r="X170" s="3" t="s">
        <v>1259</v>
      </c>
      <c r="Y170" s="83">
        <v>58.01</v>
      </c>
      <c r="Z170" s="84">
        <v>70.760000000000005</v>
      </c>
      <c r="AA170" s="85">
        <v>52.89</v>
      </c>
      <c r="AB170" s="86">
        <v>52.99</v>
      </c>
      <c r="AC170" s="87">
        <v>48</v>
      </c>
      <c r="AD170" s="3" t="s">
        <v>1259</v>
      </c>
      <c r="AE170" s="89">
        <v>297.32</v>
      </c>
      <c r="AF170" s="90">
        <v>279.74</v>
      </c>
      <c r="AG170" s="91">
        <v>228.5</v>
      </c>
      <c r="AH170" s="92">
        <v>221.96</v>
      </c>
      <c r="AI170" s="93">
        <v>338.1</v>
      </c>
      <c r="AJ170" s="3" t="s">
        <v>1259</v>
      </c>
      <c r="AK170" s="3" t="s">
        <v>1259</v>
      </c>
      <c r="AL170" s="3" t="s">
        <v>1259</v>
      </c>
      <c r="AM170" s="3" t="s">
        <v>1259</v>
      </c>
      <c r="AN170" s="3" t="s">
        <v>1259</v>
      </c>
      <c r="AO170" s="99">
        <v>371.23</v>
      </c>
      <c r="AP170" s="3" t="s">
        <v>1259</v>
      </c>
      <c r="AQ170" s="3" t="s">
        <v>1259</v>
      </c>
      <c r="AR170" s="3" t="s">
        <v>1259</v>
      </c>
      <c r="AS170" s="3" t="s">
        <v>1259</v>
      </c>
      <c r="AT170" s="3" t="s">
        <v>1259</v>
      </c>
      <c r="AU170" s="3" t="s">
        <v>1259</v>
      </c>
      <c r="AV170" s="3" t="s">
        <v>1259</v>
      </c>
      <c r="AW170" s="3" t="s">
        <v>1259</v>
      </c>
      <c r="AX170" s="3" t="s">
        <v>1259</v>
      </c>
      <c r="AY170" s="3" t="s">
        <v>1259</v>
      </c>
      <c r="AZ170" s="3" t="s">
        <v>1259</v>
      </c>
      <c r="BA170" s="3" t="s">
        <v>1259</v>
      </c>
      <c r="BB170" s="3" t="s">
        <v>1259</v>
      </c>
      <c r="BC170" s="3" t="s">
        <v>1259</v>
      </c>
      <c r="BD170" s="3" t="s">
        <v>1259</v>
      </c>
      <c r="BE170" s="3" t="s">
        <v>1259</v>
      </c>
      <c r="BF170" s="3" t="s">
        <v>1259</v>
      </c>
      <c r="BG170" s="3" t="s">
        <v>1259</v>
      </c>
      <c r="BH170" s="3" t="s">
        <v>1259</v>
      </c>
      <c r="BI170" s="119">
        <v>195.602</v>
      </c>
      <c r="BJ170" s="120">
        <v>28.7</v>
      </c>
      <c r="BK170" s="121">
        <v>43.9</v>
      </c>
      <c r="BL170" s="122">
        <v>43.9</v>
      </c>
      <c r="BM170" s="123">
        <v>59.6</v>
      </c>
      <c r="BN170" s="124">
        <v>36.799999999999997</v>
      </c>
      <c r="BO170" s="3" t="s">
        <v>1259</v>
      </c>
      <c r="BP170" s="3" t="s">
        <v>1259</v>
      </c>
      <c r="BQ170" s="3" t="s">
        <v>1259</v>
      </c>
      <c r="BR170" s="3" t="s">
        <v>1259</v>
      </c>
      <c r="BS170" s="3" t="s">
        <v>1259</v>
      </c>
      <c r="BT170" s="3" t="s">
        <v>1259</v>
      </c>
      <c r="BU170" s="3" t="s">
        <v>1259</v>
      </c>
      <c r="BV170" s="3" t="s">
        <v>1259</v>
      </c>
      <c r="BW170" s="3" t="s">
        <v>1259</v>
      </c>
      <c r="BX170" s="134">
        <v>691</v>
      </c>
      <c r="BY170" s="3" t="s">
        <v>1259</v>
      </c>
      <c r="BZ170" s="3" t="s">
        <v>1259</v>
      </c>
      <c r="CA170" s="137">
        <v>677.7</v>
      </c>
      <c r="CB170" s="3" t="s">
        <v>1259</v>
      </c>
      <c r="CC170" s="3" t="s">
        <v>1259</v>
      </c>
      <c r="CD170" s="140">
        <v>709.3</v>
      </c>
      <c r="CE170" s="3" t="s">
        <v>1259</v>
      </c>
      <c r="CF170" s="3" t="s">
        <v>1259</v>
      </c>
      <c r="CG170" s="3" t="s">
        <v>1259</v>
      </c>
      <c r="CH170" s="3" t="s">
        <v>1259</v>
      </c>
      <c r="CI170" s="3" t="s">
        <v>1259</v>
      </c>
      <c r="CJ170" s="3" t="s">
        <v>1259</v>
      </c>
      <c r="CK170" s="147">
        <v>4.9000000000000004</v>
      </c>
      <c r="CL170" s="3" t="s">
        <v>1259</v>
      </c>
      <c r="CM170" s="3" t="s">
        <v>1259</v>
      </c>
      <c r="CN170" s="3" t="s">
        <v>1259</v>
      </c>
      <c r="CO170" s="3" t="s">
        <v>1259</v>
      </c>
      <c r="CP170" s="3" t="s">
        <v>1259</v>
      </c>
      <c r="CQ170" s="153">
        <v>43.4</v>
      </c>
      <c r="CR170" s="3" t="s">
        <v>1259</v>
      </c>
      <c r="CS170" s="3" t="s">
        <v>1259</v>
      </c>
      <c r="CT170" s="3" t="s">
        <v>1259</v>
      </c>
      <c r="CU170" s="157">
        <v>37.5</v>
      </c>
      <c r="CV170" s="3" t="s">
        <v>1259</v>
      </c>
      <c r="CW170" s="3" t="s">
        <v>1259</v>
      </c>
      <c r="CX170" s="160">
        <v>43.9</v>
      </c>
      <c r="CY170" s="3" t="s">
        <v>1259</v>
      </c>
      <c r="CZ170" s="3" t="s">
        <v>1259</v>
      </c>
      <c r="DA170" s="3" t="s">
        <v>1259</v>
      </c>
      <c r="DB170" s="164">
        <v>214.7</v>
      </c>
      <c r="DC170" s="3" t="s">
        <v>1259</v>
      </c>
      <c r="DD170" s="3" t="s">
        <v>1259</v>
      </c>
      <c r="DE170" s="3" t="s">
        <v>1259</v>
      </c>
      <c r="DF170" s="168">
        <v>127.8</v>
      </c>
      <c r="DG170" s="3" t="s">
        <v>1259</v>
      </c>
      <c r="DH170" s="3" t="s">
        <v>1259</v>
      </c>
      <c r="DI170" s="3" t="s">
        <v>1259</v>
      </c>
      <c r="DJ170" s="172">
        <v>32.1</v>
      </c>
      <c r="DK170" s="173">
        <v>28.83</v>
      </c>
      <c r="DL170" s="3" t="s">
        <v>1259</v>
      </c>
      <c r="DM170" s="3" t="s">
        <v>1259</v>
      </c>
      <c r="DN170" s="176">
        <v>42.4</v>
      </c>
      <c r="DO170" s="3" t="s">
        <v>1259</v>
      </c>
      <c r="DP170" s="3" t="s">
        <v>1259</v>
      </c>
      <c r="DQ170" s="3" t="s">
        <v>1259</v>
      </c>
      <c r="DR170" s="3" t="s">
        <v>1259</v>
      </c>
      <c r="DS170" s="3" t="s">
        <v>1259</v>
      </c>
      <c r="DT170" s="3" t="s">
        <v>1259</v>
      </c>
      <c r="DU170" s="183">
        <v>116.7</v>
      </c>
      <c r="DV170" s="3" t="s">
        <v>1259</v>
      </c>
      <c r="DW170" s="3" t="s">
        <v>1259</v>
      </c>
      <c r="DX170" s="3" t="s">
        <v>1259</v>
      </c>
      <c r="DY170" s="3" t="s">
        <v>1259</v>
      </c>
      <c r="DZ170" s="3" t="s">
        <v>1259</v>
      </c>
      <c r="EA170" s="3" t="s">
        <v>1259</v>
      </c>
      <c r="EB170" s="3" t="s">
        <v>1259</v>
      </c>
      <c r="EC170" s="3" t="s">
        <v>1259</v>
      </c>
      <c r="ED170" s="3" t="s">
        <v>1259</v>
      </c>
      <c r="EE170" s="3" t="s">
        <v>1259</v>
      </c>
      <c r="EF170" s="3" t="s">
        <v>1259</v>
      </c>
      <c r="EG170" s="3" t="s">
        <v>1259</v>
      </c>
      <c r="EH170" s="3" t="s">
        <v>1259</v>
      </c>
      <c r="EI170" s="3" t="s">
        <v>1259</v>
      </c>
      <c r="EJ170" s="3" t="s">
        <v>1259</v>
      </c>
      <c r="EK170" s="3" t="s">
        <v>1259</v>
      </c>
      <c r="EL170" s="3" t="s">
        <v>1259</v>
      </c>
      <c r="EM170" s="201">
        <v>57.694000000000003</v>
      </c>
      <c r="EN170" s="202">
        <v>118.6</v>
      </c>
      <c r="EO170" s="203">
        <v>149</v>
      </c>
      <c r="EP170" s="204">
        <v>115.6</v>
      </c>
      <c r="EQ170" s="205">
        <v>152.30000000000001</v>
      </c>
      <c r="ER170" s="206">
        <v>108.7</v>
      </c>
      <c r="ES170" s="207">
        <v>134.19999999999999</v>
      </c>
      <c r="ET170" s="3" t="s">
        <v>1259</v>
      </c>
      <c r="EU170" s="3" t="s">
        <v>1259</v>
      </c>
      <c r="EV170" s="3" t="s">
        <v>1259</v>
      </c>
      <c r="EW170" s="3" t="s">
        <v>1259</v>
      </c>
      <c r="EX170" s="3" t="s">
        <v>1259</v>
      </c>
      <c r="EY170" s="3" t="s">
        <v>1259</v>
      </c>
      <c r="EZ170" s="3" t="s">
        <v>1259</v>
      </c>
      <c r="FA170" s="3" t="s">
        <v>1259</v>
      </c>
      <c r="FB170" s="3" t="s">
        <v>1259</v>
      </c>
      <c r="FC170" s="3" t="s">
        <v>1259</v>
      </c>
      <c r="FD170" s="3" t="s">
        <v>1259</v>
      </c>
      <c r="FE170" s="3" t="s">
        <v>1259</v>
      </c>
      <c r="FF170" s="3" t="s">
        <v>1259</v>
      </c>
      <c r="FG170" s="3" t="s">
        <v>1259</v>
      </c>
      <c r="FH170" s="3" t="s">
        <v>1259</v>
      </c>
      <c r="FI170" s="3" t="s">
        <v>1259</v>
      </c>
      <c r="FJ170" s="3" t="s">
        <v>1259</v>
      </c>
      <c r="FK170" s="3" t="s">
        <v>1259</v>
      </c>
      <c r="FL170" s="3" t="s">
        <v>1259</v>
      </c>
      <c r="FM170" s="3" t="s">
        <v>1259</v>
      </c>
      <c r="FN170" s="3" t="s">
        <v>1259</v>
      </c>
      <c r="FO170" s="229">
        <v>113.458</v>
      </c>
      <c r="FP170" s="230">
        <v>42.6</v>
      </c>
      <c r="FQ170" s="231">
        <v>72.028999999999996</v>
      </c>
      <c r="FR170" s="232">
        <v>41.6</v>
      </c>
      <c r="FS170" s="233">
        <v>46.6</v>
      </c>
      <c r="FT170" s="234">
        <v>54.6</v>
      </c>
      <c r="FU170" s="235">
        <v>45.2</v>
      </c>
      <c r="FV170" s="236">
        <v>36.200000000000003</v>
      </c>
      <c r="FW170" s="237">
        <v>39.1</v>
      </c>
      <c r="FX170" s="238">
        <v>644.6</v>
      </c>
      <c r="FY170" s="239">
        <v>658.5</v>
      </c>
      <c r="FZ170" s="240">
        <v>660</v>
      </c>
      <c r="GA170" s="3" t="s">
        <v>1259</v>
      </c>
      <c r="GB170" s="3" t="s">
        <v>1259</v>
      </c>
      <c r="GC170" s="3" t="s">
        <v>1259</v>
      </c>
      <c r="GD170" s="3" t="s">
        <v>1259</v>
      </c>
      <c r="GE170" s="3" t="s">
        <v>1259</v>
      </c>
      <c r="GF170" s="3" t="s">
        <v>1259</v>
      </c>
      <c r="GG170" s="3" t="s">
        <v>1259</v>
      </c>
      <c r="GH170" s="3" t="s">
        <v>1259</v>
      </c>
      <c r="GI170" s="3" t="s">
        <v>1259</v>
      </c>
      <c r="GJ170" s="3" t="s">
        <v>1259</v>
      </c>
      <c r="GK170" s="3" t="s">
        <v>1259</v>
      </c>
      <c r="GL170" s="3" t="s">
        <v>1259</v>
      </c>
      <c r="GM170" s="3" t="s">
        <v>1259</v>
      </c>
      <c r="GN170" s="3" t="s">
        <v>1259</v>
      </c>
      <c r="GO170" s="3" t="s">
        <v>1259</v>
      </c>
      <c r="GP170" s="3" t="s">
        <v>1259</v>
      </c>
      <c r="GQ170" s="3" t="s">
        <v>1259</v>
      </c>
      <c r="GR170" s="3" t="s">
        <v>1259</v>
      </c>
      <c r="GS170" s="3" t="s">
        <v>1259</v>
      </c>
      <c r="GT170" s="3" t="s">
        <v>1259</v>
      </c>
      <c r="GU170" s="3" t="s">
        <v>1259</v>
      </c>
      <c r="GV170" s="3" t="s">
        <v>1259</v>
      </c>
      <c r="GW170" s="263">
        <v>187</v>
      </c>
      <c r="GX170" s="3" t="s">
        <v>1259</v>
      </c>
      <c r="GY170" s="3" t="s">
        <v>1259</v>
      </c>
      <c r="GZ170" s="3" t="s">
        <v>1259</v>
      </c>
      <c r="HA170" s="3" t="s">
        <v>1259</v>
      </c>
      <c r="HB170" s="3" t="s">
        <v>1259</v>
      </c>
      <c r="HC170" s="3" t="s">
        <v>1259</v>
      </c>
      <c r="HD170" s="3" t="s">
        <v>1259</v>
      </c>
      <c r="HE170" s="3" t="s">
        <v>1259</v>
      </c>
      <c r="HF170" s="3" t="s">
        <v>1259</v>
      </c>
      <c r="HG170" s="3" t="s">
        <v>1259</v>
      </c>
      <c r="HH170" s="3" t="s">
        <v>1259</v>
      </c>
      <c r="HI170" s="3" t="s">
        <v>1259</v>
      </c>
      <c r="HJ170" s="3" t="s">
        <v>1259</v>
      </c>
      <c r="HK170" s="3" t="s">
        <v>1259</v>
      </c>
      <c r="HL170" s="3" t="s">
        <v>1259</v>
      </c>
      <c r="HM170" s="3" t="s">
        <v>1259</v>
      </c>
      <c r="HN170" s="3" t="s">
        <v>1259</v>
      </c>
      <c r="HO170" s="281">
        <v>81.5</v>
      </c>
      <c r="HP170" s="282">
        <v>193.6</v>
      </c>
      <c r="HQ170" s="283">
        <v>67.099999999999994</v>
      </c>
      <c r="HR170" s="284">
        <v>57.514800000000001</v>
      </c>
      <c r="HS170" s="3" t="s">
        <v>1259</v>
      </c>
    </row>
    <row r="171" spans="1:227" x14ac:dyDescent="0.25">
      <c r="A171" s="4">
        <v>35430</v>
      </c>
      <c r="B171" s="3" t="s">
        <v>1259</v>
      </c>
      <c r="C171" s="3" t="s">
        <v>1259</v>
      </c>
      <c r="D171" s="3" t="s">
        <v>1259</v>
      </c>
      <c r="E171" s="3" t="s">
        <v>1259</v>
      </c>
      <c r="F171" s="3" t="s">
        <v>1259</v>
      </c>
      <c r="G171" s="3" t="s">
        <v>1259</v>
      </c>
      <c r="H171" s="3" t="s">
        <v>1259</v>
      </c>
      <c r="I171" s="67">
        <v>103.5</v>
      </c>
      <c r="J171" s="68">
        <v>101.2</v>
      </c>
      <c r="K171" s="69">
        <v>103.7</v>
      </c>
      <c r="L171" s="70">
        <v>106.7</v>
      </c>
      <c r="M171" s="71">
        <v>85.9</v>
      </c>
      <c r="N171" s="72">
        <v>98.2</v>
      </c>
      <c r="O171" s="3" t="s">
        <v>1259</v>
      </c>
      <c r="P171" s="74">
        <v>39.799999999999997</v>
      </c>
      <c r="Q171" s="3" t="s">
        <v>1259</v>
      </c>
      <c r="R171" s="3" t="s">
        <v>1259</v>
      </c>
      <c r="S171" s="77">
        <v>33</v>
      </c>
      <c r="T171" s="3" t="s">
        <v>1259</v>
      </c>
      <c r="U171" s="3" t="s">
        <v>1259</v>
      </c>
      <c r="V171" s="80">
        <v>56.98</v>
      </c>
      <c r="W171" s="3" t="s">
        <v>1259</v>
      </c>
      <c r="X171" s="3" t="s">
        <v>1259</v>
      </c>
      <c r="Y171" s="83">
        <v>58.55</v>
      </c>
      <c r="Z171" s="84">
        <v>75.34</v>
      </c>
      <c r="AA171" s="85">
        <v>52.62</v>
      </c>
      <c r="AB171" s="86">
        <v>53.02</v>
      </c>
      <c r="AC171" s="87">
        <v>47</v>
      </c>
      <c r="AD171" s="3" t="s">
        <v>1259</v>
      </c>
      <c r="AE171" s="89">
        <v>289.12</v>
      </c>
      <c r="AF171" s="90">
        <v>271.49</v>
      </c>
      <c r="AG171" s="91">
        <v>222.93</v>
      </c>
      <c r="AH171" s="92">
        <v>213.74</v>
      </c>
      <c r="AI171" s="93">
        <v>332</v>
      </c>
      <c r="AJ171" s="3" t="s">
        <v>1259</v>
      </c>
      <c r="AK171" s="3" t="s">
        <v>1259</v>
      </c>
      <c r="AL171" s="3" t="s">
        <v>1259</v>
      </c>
      <c r="AM171" s="3" t="s">
        <v>1259</v>
      </c>
      <c r="AN171" s="3" t="s">
        <v>1259</v>
      </c>
      <c r="AO171" s="99">
        <v>383.8</v>
      </c>
      <c r="AP171" s="3" t="s">
        <v>1259</v>
      </c>
      <c r="AQ171" s="3" t="s">
        <v>1259</v>
      </c>
      <c r="AR171" s="3" t="s">
        <v>1259</v>
      </c>
      <c r="AS171" s="3" t="s">
        <v>1259</v>
      </c>
      <c r="AT171" s="3" t="s">
        <v>1259</v>
      </c>
      <c r="AU171" s="3" t="s">
        <v>1259</v>
      </c>
      <c r="AV171" s="3" t="s">
        <v>1259</v>
      </c>
      <c r="AW171" s="3" t="s">
        <v>1259</v>
      </c>
      <c r="AX171" s="3" t="s">
        <v>1259</v>
      </c>
      <c r="AY171" s="3" t="s">
        <v>1259</v>
      </c>
      <c r="AZ171" s="3" t="s">
        <v>1259</v>
      </c>
      <c r="BA171" s="3" t="s">
        <v>1259</v>
      </c>
      <c r="BB171" s="3" t="s">
        <v>1259</v>
      </c>
      <c r="BC171" s="3" t="s">
        <v>1259</v>
      </c>
      <c r="BD171" s="3" t="s">
        <v>1259</v>
      </c>
      <c r="BE171" s="3" t="s">
        <v>1259</v>
      </c>
      <c r="BF171" s="3" t="s">
        <v>1259</v>
      </c>
      <c r="BG171" s="3" t="s">
        <v>1259</v>
      </c>
      <c r="BH171" s="3" t="s">
        <v>1259</v>
      </c>
      <c r="BI171" s="119">
        <v>203.595</v>
      </c>
      <c r="BJ171" s="120">
        <v>29.6</v>
      </c>
      <c r="BK171" s="121">
        <v>47.7</v>
      </c>
      <c r="BL171" s="122">
        <v>47.7</v>
      </c>
      <c r="BM171" s="123">
        <v>67.2</v>
      </c>
      <c r="BN171" s="124">
        <v>37.6</v>
      </c>
      <c r="BO171" s="3" t="s">
        <v>1259</v>
      </c>
      <c r="BP171" s="3" t="s">
        <v>1259</v>
      </c>
      <c r="BQ171" s="3" t="s">
        <v>1259</v>
      </c>
      <c r="BR171" s="3" t="s">
        <v>1259</v>
      </c>
      <c r="BS171" s="3" t="s">
        <v>1259</v>
      </c>
      <c r="BT171" s="3" t="s">
        <v>1259</v>
      </c>
      <c r="BU171" s="3" t="s">
        <v>1259</v>
      </c>
      <c r="BV171" s="3" t="s">
        <v>1259</v>
      </c>
      <c r="BW171" s="3" t="s">
        <v>1259</v>
      </c>
      <c r="BX171" s="134">
        <v>694</v>
      </c>
      <c r="BY171" s="3" t="s">
        <v>1259</v>
      </c>
      <c r="BZ171" s="3" t="s">
        <v>1259</v>
      </c>
      <c r="CA171" s="137">
        <v>677.7</v>
      </c>
      <c r="CB171" s="3" t="s">
        <v>1259</v>
      </c>
      <c r="CC171" s="3" t="s">
        <v>1259</v>
      </c>
      <c r="CD171" s="140">
        <v>717.5</v>
      </c>
      <c r="CE171" s="3" t="s">
        <v>1259</v>
      </c>
      <c r="CF171" s="3" t="s">
        <v>1259</v>
      </c>
      <c r="CG171" s="3" t="s">
        <v>1259</v>
      </c>
      <c r="CH171" s="3" t="s">
        <v>1259</v>
      </c>
      <c r="CI171" s="3" t="s">
        <v>1259</v>
      </c>
      <c r="CJ171" s="3" t="s">
        <v>1259</v>
      </c>
      <c r="CK171" s="147">
        <v>6.5</v>
      </c>
      <c r="CL171" s="3" t="s">
        <v>1259</v>
      </c>
      <c r="CM171" s="3" t="s">
        <v>1259</v>
      </c>
      <c r="CN171" s="3" t="s">
        <v>1259</v>
      </c>
      <c r="CO171" s="3" t="s">
        <v>1259</v>
      </c>
      <c r="CP171" s="3" t="s">
        <v>1259</v>
      </c>
      <c r="CQ171" s="153">
        <v>43.1</v>
      </c>
      <c r="CR171" s="3" t="s">
        <v>1259</v>
      </c>
      <c r="CS171" s="3" t="s">
        <v>1259</v>
      </c>
      <c r="CT171" s="3" t="s">
        <v>1259</v>
      </c>
      <c r="CU171" s="157">
        <v>37.1</v>
      </c>
      <c r="CV171" s="3" t="s">
        <v>1259</v>
      </c>
      <c r="CW171" s="3" t="s">
        <v>1259</v>
      </c>
      <c r="CX171" s="160">
        <v>43.3</v>
      </c>
      <c r="CY171" s="3" t="s">
        <v>1259</v>
      </c>
      <c r="CZ171" s="3" t="s">
        <v>1259</v>
      </c>
      <c r="DA171" s="3" t="s">
        <v>1259</v>
      </c>
      <c r="DB171" s="164">
        <v>221</v>
      </c>
      <c r="DC171" s="3" t="s">
        <v>1259</v>
      </c>
      <c r="DD171" s="3" t="s">
        <v>1259</v>
      </c>
      <c r="DE171" s="3" t="s">
        <v>1259</v>
      </c>
      <c r="DF171" s="168">
        <v>127</v>
      </c>
      <c r="DG171" s="3" t="s">
        <v>1259</v>
      </c>
      <c r="DH171" s="3" t="s">
        <v>1259</v>
      </c>
      <c r="DI171" s="3" t="s">
        <v>1259</v>
      </c>
      <c r="DJ171" s="172">
        <v>32.5</v>
      </c>
      <c r="DK171" s="173">
        <v>28.95</v>
      </c>
      <c r="DL171" s="3" t="s">
        <v>1259</v>
      </c>
      <c r="DM171" s="3" t="s">
        <v>1259</v>
      </c>
      <c r="DN171" s="176">
        <v>42.01</v>
      </c>
      <c r="DO171" s="3" t="s">
        <v>1259</v>
      </c>
      <c r="DP171" s="3" t="s">
        <v>1259</v>
      </c>
      <c r="DQ171" s="3" t="s">
        <v>1259</v>
      </c>
      <c r="DR171" s="3" t="s">
        <v>1259</v>
      </c>
      <c r="DS171" s="3" t="s">
        <v>1259</v>
      </c>
      <c r="DT171" s="3" t="s">
        <v>1259</v>
      </c>
      <c r="DU171" s="183">
        <v>128.5</v>
      </c>
      <c r="DV171" s="3" t="s">
        <v>1259</v>
      </c>
      <c r="DW171" s="3" t="s">
        <v>1259</v>
      </c>
      <c r="DX171" s="3" t="s">
        <v>1259</v>
      </c>
      <c r="DY171" s="3" t="s">
        <v>1259</v>
      </c>
      <c r="DZ171" s="3" t="s">
        <v>1259</v>
      </c>
      <c r="EA171" s="3" t="s">
        <v>1259</v>
      </c>
      <c r="EB171" s="3" t="s">
        <v>1259</v>
      </c>
      <c r="EC171" s="3" t="s">
        <v>1259</v>
      </c>
      <c r="ED171" s="3" t="s">
        <v>1259</v>
      </c>
      <c r="EE171" s="3" t="s">
        <v>1259</v>
      </c>
      <c r="EF171" s="3" t="s">
        <v>1259</v>
      </c>
      <c r="EG171" s="3" t="s">
        <v>1259</v>
      </c>
      <c r="EH171" s="3" t="s">
        <v>1259</v>
      </c>
      <c r="EI171" s="3" t="s">
        <v>1259</v>
      </c>
      <c r="EJ171" s="3" t="s">
        <v>1259</v>
      </c>
      <c r="EK171" s="3" t="s">
        <v>1259</v>
      </c>
      <c r="EL171" s="3" t="s">
        <v>1259</v>
      </c>
      <c r="EM171" s="201">
        <v>58.281999999999996</v>
      </c>
      <c r="EN171" s="3" t="s">
        <v>1259</v>
      </c>
      <c r="EO171" s="3" t="s">
        <v>1259</v>
      </c>
      <c r="EP171" s="3" t="s">
        <v>1259</v>
      </c>
      <c r="EQ171" s="3" t="s">
        <v>1259</v>
      </c>
      <c r="ER171" s="3" t="s">
        <v>1259</v>
      </c>
      <c r="ES171" s="3" t="s">
        <v>1259</v>
      </c>
      <c r="ET171" s="3" t="s">
        <v>1259</v>
      </c>
      <c r="EU171" s="3" t="s">
        <v>1259</v>
      </c>
      <c r="EV171" s="3" t="s">
        <v>1259</v>
      </c>
      <c r="EW171" s="3" t="s">
        <v>1259</v>
      </c>
      <c r="EX171" s="3" t="s">
        <v>1259</v>
      </c>
      <c r="EY171" s="3" t="s">
        <v>1259</v>
      </c>
      <c r="EZ171" s="3" t="s">
        <v>1259</v>
      </c>
      <c r="FA171" s="3" t="s">
        <v>1259</v>
      </c>
      <c r="FB171" s="3" t="s">
        <v>1259</v>
      </c>
      <c r="FC171" s="3" t="s">
        <v>1259</v>
      </c>
      <c r="FD171" s="3" t="s">
        <v>1259</v>
      </c>
      <c r="FE171" s="3" t="s">
        <v>1259</v>
      </c>
      <c r="FF171" s="3" t="s">
        <v>1259</v>
      </c>
      <c r="FG171" s="3" t="s">
        <v>1259</v>
      </c>
      <c r="FH171" s="3" t="s">
        <v>1259</v>
      </c>
      <c r="FI171" s="3" t="s">
        <v>1259</v>
      </c>
      <c r="FJ171" s="3" t="s">
        <v>1259</v>
      </c>
      <c r="FK171" s="3" t="s">
        <v>1259</v>
      </c>
      <c r="FL171" s="3" t="s">
        <v>1259</v>
      </c>
      <c r="FM171" s="3" t="s">
        <v>1259</v>
      </c>
      <c r="FN171" s="3" t="s">
        <v>1259</v>
      </c>
      <c r="FO171" s="229">
        <v>115.124</v>
      </c>
      <c r="FP171" s="230">
        <v>43.5</v>
      </c>
      <c r="FQ171" s="231">
        <v>74.820999999999998</v>
      </c>
      <c r="FR171" s="232">
        <v>42.5</v>
      </c>
      <c r="FS171" s="233">
        <v>47.7</v>
      </c>
      <c r="FT171" s="234">
        <v>55.5</v>
      </c>
      <c r="FU171" s="235">
        <v>45.8</v>
      </c>
      <c r="FV171" s="236">
        <v>38.1</v>
      </c>
      <c r="FW171" s="237">
        <v>41.1</v>
      </c>
      <c r="FX171" s="238">
        <v>654.70000000000005</v>
      </c>
      <c r="FY171" s="239">
        <v>676.2</v>
      </c>
      <c r="FZ171" s="240">
        <v>678</v>
      </c>
      <c r="GA171" s="3" t="s">
        <v>1259</v>
      </c>
      <c r="GB171" s="3" t="s">
        <v>1259</v>
      </c>
      <c r="GC171" s="3" t="s">
        <v>1259</v>
      </c>
      <c r="GD171" s="3" t="s">
        <v>1259</v>
      </c>
      <c r="GE171" s="3" t="s">
        <v>1259</v>
      </c>
      <c r="GF171" s="3" t="s">
        <v>1259</v>
      </c>
      <c r="GG171" s="3" t="s">
        <v>1259</v>
      </c>
      <c r="GH171" s="3" t="s">
        <v>1259</v>
      </c>
      <c r="GI171" s="3" t="s">
        <v>1259</v>
      </c>
      <c r="GJ171" s="3" t="s">
        <v>1259</v>
      </c>
      <c r="GK171" s="3" t="s">
        <v>1259</v>
      </c>
      <c r="GL171" s="3" t="s">
        <v>1259</v>
      </c>
      <c r="GM171" s="3" t="s">
        <v>1259</v>
      </c>
      <c r="GN171" s="3" t="s">
        <v>1259</v>
      </c>
      <c r="GO171" s="3" t="s">
        <v>1259</v>
      </c>
      <c r="GP171" s="3" t="s">
        <v>1259</v>
      </c>
      <c r="GQ171" s="3" t="s">
        <v>1259</v>
      </c>
      <c r="GR171" s="3" t="s">
        <v>1259</v>
      </c>
      <c r="GS171" s="3" t="s">
        <v>1259</v>
      </c>
      <c r="GT171" s="3" t="s">
        <v>1259</v>
      </c>
      <c r="GU171" s="3" t="s">
        <v>1259</v>
      </c>
      <c r="GV171" s="3" t="s">
        <v>1259</v>
      </c>
      <c r="GW171" s="263">
        <v>187</v>
      </c>
      <c r="GX171" s="3" t="s">
        <v>1259</v>
      </c>
      <c r="GY171" s="3" t="s">
        <v>1259</v>
      </c>
      <c r="GZ171" s="3" t="s">
        <v>1259</v>
      </c>
      <c r="HA171" s="3" t="s">
        <v>1259</v>
      </c>
      <c r="HB171" s="3" t="s">
        <v>1259</v>
      </c>
      <c r="HC171" s="3" t="s">
        <v>1259</v>
      </c>
      <c r="HD171" s="3" t="s">
        <v>1259</v>
      </c>
      <c r="HE171" s="3" t="s">
        <v>1259</v>
      </c>
      <c r="HF171" s="3" t="s">
        <v>1259</v>
      </c>
      <c r="HG171" s="3" t="s">
        <v>1259</v>
      </c>
      <c r="HH171" s="3" t="s">
        <v>1259</v>
      </c>
      <c r="HI171" s="3" t="s">
        <v>1259</v>
      </c>
      <c r="HJ171" s="3" t="s">
        <v>1259</v>
      </c>
      <c r="HK171" s="3" t="s">
        <v>1259</v>
      </c>
      <c r="HL171" s="3" t="s">
        <v>1259</v>
      </c>
      <c r="HM171" s="3" t="s">
        <v>1259</v>
      </c>
      <c r="HN171" s="3" t="s">
        <v>1259</v>
      </c>
      <c r="HO171" s="281">
        <v>82.01</v>
      </c>
      <c r="HP171" s="282">
        <v>195.1</v>
      </c>
      <c r="HQ171" s="283">
        <v>65.599999999999994</v>
      </c>
      <c r="HR171" s="284">
        <v>57.540700000000001</v>
      </c>
      <c r="HS171" s="3" t="s">
        <v>1259</v>
      </c>
    </row>
    <row r="172" spans="1:227" x14ac:dyDescent="0.25">
      <c r="A172" s="4">
        <v>35520</v>
      </c>
      <c r="B172" s="3" t="s">
        <v>1259</v>
      </c>
      <c r="C172" s="3" t="s">
        <v>1259</v>
      </c>
      <c r="D172" s="3" t="s">
        <v>1259</v>
      </c>
      <c r="E172" s="3" t="s">
        <v>1259</v>
      </c>
      <c r="F172" s="3" t="s">
        <v>1259</v>
      </c>
      <c r="G172" s="3" t="s">
        <v>1259</v>
      </c>
      <c r="H172" s="3" t="s">
        <v>1259</v>
      </c>
      <c r="I172" s="67">
        <v>108</v>
      </c>
      <c r="J172" s="68">
        <v>102.4</v>
      </c>
      <c r="K172" s="69">
        <v>108.4</v>
      </c>
      <c r="L172" s="70">
        <v>110.8</v>
      </c>
      <c r="M172" s="71">
        <v>94.9</v>
      </c>
      <c r="N172" s="72">
        <v>96</v>
      </c>
      <c r="O172" s="3" t="s">
        <v>1259</v>
      </c>
      <c r="P172" s="74">
        <v>40.299999999999997</v>
      </c>
      <c r="Q172" s="3" t="s">
        <v>1259</v>
      </c>
      <c r="R172" s="3" t="s">
        <v>1259</v>
      </c>
      <c r="S172" s="77">
        <v>33.299999999999997</v>
      </c>
      <c r="T172" s="3" t="s">
        <v>1259</v>
      </c>
      <c r="U172" s="3" t="s">
        <v>1259</v>
      </c>
      <c r="V172" s="80">
        <v>54.04</v>
      </c>
      <c r="W172" s="3" t="s">
        <v>1259</v>
      </c>
      <c r="X172" s="3" t="s">
        <v>1259</v>
      </c>
      <c r="Y172" s="83">
        <v>55.4</v>
      </c>
      <c r="Z172" s="84">
        <v>68.88</v>
      </c>
      <c r="AA172" s="85">
        <v>50.23</v>
      </c>
      <c r="AB172" s="86">
        <v>50.58</v>
      </c>
      <c r="AC172" s="87">
        <v>45</v>
      </c>
      <c r="AD172" s="3" t="s">
        <v>1259</v>
      </c>
      <c r="AE172" s="89">
        <v>286.35000000000002</v>
      </c>
      <c r="AF172" s="90">
        <v>270.8</v>
      </c>
      <c r="AG172" s="91">
        <v>223.6</v>
      </c>
      <c r="AH172" s="92">
        <v>215.61</v>
      </c>
      <c r="AI172" s="93">
        <v>329.2</v>
      </c>
      <c r="AJ172" s="3" t="s">
        <v>1259</v>
      </c>
      <c r="AK172" s="3" t="s">
        <v>1259</v>
      </c>
      <c r="AL172" s="3" t="s">
        <v>1259</v>
      </c>
      <c r="AM172" s="3" t="s">
        <v>1259</v>
      </c>
      <c r="AN172" s="98">
        <v>23.22</v>
      </c>
      <c r="AO172" s="99">
        <v>384.3</v>
      </c>
      <c r="AP172" s="100">
        <v>25.12</v>
      </c>
      <c r="AQ172" s="3" t="s">
        <v>1259</v>
      </c>
      <c r="AR172" s="3" t="s">
        <v>1259</v>
      </c>
      <c r="AS172" s="3" t="s">
        <v>1259</v>
      </c>
      <c r="AT172" s="3" t="s">
        <v>1259</v>
      </c>
      <c r="AU172" s="3" t="s">
        <v>1259</v>
      </c>
      <c r="AV172" s="3" t="s">
        <v>1259</v>
      </c>
      <c r="AW172" s="3" t="s">
        <v>1259</v>
      </c>
      <c r="AX172" s="3" t="s">
        <v>1259</v>
      </c>
      <c r="AY172" s="3" t="s">
        <v>1259</v>
      </c>
      <c r="AZ172" s="3" t="s">
        <v>1259</v>
      </c>
      <c r="BA172" s="3" t="s">
        <v>1259</v>
      </c>
      <c r="BB172" s="3" t="s">
        <v>1259</v>
      </c>
      <c r="BC172" s="3" t="s">
        <v>1259</v>
      </c>
      <c r="BD172" s="3" t="s">
        <v>1259</v>
      </c>
      <c r="BE172" s="3" t="s">
        <v>1259</v>
      </c>
      <c r="BF172" s="3" t="s">
        <v>1259</v>
      </c>
      <c r="BG172" s="3" t="s">
        <v>1259</v>
      </c>
      <c r="BH172" s="3" t="s">
        <v>1259</v>
      </c>
      <c r="BI172" s="119">
        <v>208.767</v>
      </c>
      <c r="BJ172" s="120">
        <v>30.5</v>
      </c>
      <c r="BK172" s="121">
        <v>48.8</v>
      </c>
      <c r="BL172" s="122">
        <v>48.8</v>
      </c>
      <c r="BM172" s="123">
        <v>66.3</v>
      </c>
      <c r="BN172" s="124">
        <v>37.799999999999997</v>
      </c>
      <c r="BO172" s="3" t="s">
        <v>1259</v>
      </c>
      <c r="BP172" s="3" t="s">
        <v>1259</v>
      </c>
      <c r="BQ172" s="3" t="s">
        <v>1259</v>
      </c>
      <c r="BR172" s="3" t="s">
        <v>1259</v>
      </c>
      <c r="BS172" s="3" t="s">
        <v>1259</v>
      </c>
      <c r="BT172" s="3" t="s">
        <v>1259</v>
      </c>
      <c r="BU172" s="3" t="s">
        <v>1259</v>
      </c>
      <c r="BV172" s="3" t="s">
        <v>1259</v>
      </c>
      <c r="BW172" s="3" t="s">
        <v>1259</v>
      </c>
      <c r="BX172" s="134">
        <v>691</v>
      </c>
      <c r="BY172" s="3" t="s">
        <v>1259</v>
      </c>
      <c r="BZ172" s="3" t="s">
        <v>1259</v>
      </c>
      <c r="CA172" s="137">
        <v>681.1</v>
      </c>
      <c r="CB172" s="3" t="s">
        <v>1259</v>
      </c>
      <c r="CC172" s="3" t="s">
        <v>1259</v>
      </c>
      <c r="CD172" s="140">
        <v>710.9</v>
      </c>
      <c r="CE172" s="3" t="s">
        <v>1259</v>
      </c>
      <c r="CF172" s="3" t="s">
        <v>1259</v>
      </c>
      <c r="CG172" s="3" t="s">
        <v>1259</v>
      </c>
      <c r="CH172" s="3" t="s">
        <v>1259</v>
      </c>
      <c r="CI172" s="3" t="s">
        <v>1259</v>
      </c>
      <c r="CJ172" s="3" t="s">
        <v>1259</v>
      </c>
      <c r="CK172" s="147">
        <v>7.2</v>
      </c>
      <c r="CL172" s="3" t="s">
        <v>1259</v>
      </c>
      <c r="CM172" s="3" t="s">
        <v>1259</v>
      </c>
      <c r="CN172" s="3" t="s">
        <v>1259</v>
      </c>
      <c r="CO172" s="3" t="s">
        <v>1259</v>
      </c>
      <c r="CP172" s="3" t="s">
        <v>1259</v>
      </c>
      <c r="CQ172" s="153">
        <v>41.4</v>
      </c>
      <c r="CR172" s="3" t="s">
        <v>1259</v>
      </c>
      <c r="CS172" s="3" t="s">
        <v>1259</v>
      </c>
      <c r="CT172" s="3" t="s">
        <v>1259</v>
      </c>
      <c r="CU172" s="157">
        <v>35.4</v>
      </c>
      <c r="CV172" s="3" t="s">
        <v>1259</v>
      </c>
      <c r="CW172" s="3" t="s">
        <v>1259</v>
      </c>
      <c r="CX172" s="160">
        <v>41.7</v>
      </c>
      <c r="CY172" s="3" t="s">
        <v>1259</v>
      </c>
      <c r="CZ172" s="3" t="s">
        <v>1259</v>
      </c>
      <c r="DA172" s="3" t="s">
        <v>1259</v>
      </c>
      <c r="DB172" s="164">
        <v>232.2</v>
      </c>
      <c r="DC172" s="3" t="s">
        <v>1259</v>
      </c>
      <c r="DD172" s="3" t="s">
        <v>1259</v>
      </c>
      <c r="DE172" s="3" t="s">
        <v>1259</v>
      </c>
      <c r="DF172" s="168">
        <v>130.9</v>
      </c>
      <c r="DG172" s="169">
        <v>34.72</v>
      </c>
      <c r="DH172" s="3" t="s">
        <v>1259</v>
      </c>
      <c r="DI172" s="3" t="s">
        <v>1259</v>
      </c>
      <c r="DJ172" s="172">
        <v>33.799999999999997</v>
      </c>
      <c r="DK172" s="173">
        <v>29.59</v>
      </c>
      <c r="DL172" s="3" t="s">
        <v>1259</v>
      </c>
      <c r="DM172" s="3" t="s">
        <v>1259</v>
      </c>
      <c r="DN172" s="176">
        <v>43.38</v>
      </c>
      <c r="DO172" s="3" t="s">
        <v>1259</v>
      </c>
      <c r="DP172" s="3" t="s">
        <v>1259</v>
      </c>
      <c r="DQ172" s="179">
        <v>37.4</v>
      </c>
      <c r="DR172" s="3" t="s">
        <v>1259</v>
      </c>
      <c r="DS172" s="3" t="s">
        <v>1259</v>
      </c>
      <c r="DT172" s="3" t="s">
        <v>1259</v>
      </c>
      <c r="DU172" s="183">
        <v>153.1</v>
      </c>
      <c r="DV172" s="3" t="s">
        <v>1259</v>
      </c>
      <c r="DW172" s="3" t="s">
        <v>1259</v>
      </c>
      <c r="DX172" s="3" t="s">
        <v>1259</v>
      </c>
      <c r="DY172" s="3" t="s">
        <v>1259</v>
      </c>
      <c r="DZ172" s="3" t="s">
        <v>1259</v>
      </c>
      <c r="EA172" s="3" t="s">
        <v>1259</v>
      </c>
      <c r="EB172" s="3" t="s">
        <v>1259</v>
      </c>
      <c r="EC172" s="3" t="s">
        <v>1259</v>
      </c>
      <c r="ED172" s="3" t="s">
        <v>1259</v>
      </c>
      <c r="EE172" s="3" t="s">
        <v>1259</v>
      </c>
      <c r="EF172" s="3" t="s">
        <v>1259</v>
      </c>
      <c r="EG172" s="3" t="s">
        <v>1259</v>
      </c>
      <c r="EH172" s="3" t="s">
        <v>1259</v>
      </c>
      <c r="EI172" s="3" t="s">
        <v>1259</v>
      </c>
      <c r="EJ172" s="3" t="s">
        <v>1259</v>
      </c>
      <c r="EK172" s="3" t="s">
        <v>1259</v>
      </c>
      <c r="EL172" s="3" t="s">
        <v>1259</v>
      </c>
      <c r="EM172" s="201">
        <v>59.216999999999999</v>
      </c>
      <c r="EN172" s="202">
        <v>116.8</v>
      </c>
      <c r="EO172" s="203">
        <v>139.9</v>
      </c>
      <c r="EP172" s="204">
        <v>113.7</v>
      </c>
      <c r="EQ172" s="205">
        <v>143.19999999999999</v>
      </c>
      <c r="ER172" s="206">
        <v>108</v>
      </c>
      <c r="ES172" s="207">
        <v>128.9</v>
      </c>
      <c r="ET172" s="3" t="s">
        <v>1259</v>
      </c>
      <c r="EU172" s="3" t="s">
        <v>1259</v>
      </c>
      <c r="EV172" s="3" t="s">
        <v>1259</v>
      </c>
      <c r="EW172" s="3" t="s">
        <v>1259</v>
      </c>
      <c r="EX172" s="3" t="s">
        <v>1259</v>
      </c>
      <c r="EY172" s="3" t="s">
        <v>1259</v>
      </c>
      <c r="EZ172" s="3" t="s">
        <v>1259</v>
      </c>
      <c r="FA172" s="3" t="s">
        <v>1259</v>
      </c>
      <c r="FB172" s="3" t="s">
        <v>1259</v>
      </c>
      <c r="FC172" s="3" t="s">
        <v>1259</v>
      </c>
      <c r="FD172" s="3" t="s">
        <v>1259</v>
      </c>
      <c r="FE172" s="3" t="s">
        <v>1259</v>
      </c>
      <c r="FF172" s="3" t="s">
        <v>1259</v>
      </c>
      <c r="FG172" s="3" t="s">
        <v>1259</v>
      </c>
      <c r="FH172" s="3" t="s">
        <v>1259</v>
      </c>
      <c r="FI172" s="3" t="s">
        <v>1259</v>
      </c>
      <c r="FJ172" s="3" t="s">
        <v>1259</v>
      </c>
      <c r="FK172" s="3" t="s">
        <v>1259</v>
      </c>
      <c r="FL172" s="3" t="s">
        <v>1259</v>
      </c>
      <c r="FM172" s="3" t="s">
        <v>1259</v>
      </c>
      <c r="FN172" s="3" t="s">
        <v>1259</v>
      </c>
      <c r="FO172" s="229">
        <v>117.28</v>
      </c>
      <c r="FP172" s="230">
        <v>44.9</v>
      </c>
      <c r="FQ172" s="231">
        <v>75.588999999999999</v>
      </c>
      <c r="FR172" s="232">
        <v>43.8</v>
      </c>
      <c r="FS172" s="233">
        <v>48.4</v>
      </c>
      <c r="FT172" s="234">
        <v>55</v>
      </c>
      <c r="FU172" s="235">
        <v>47.2</v>
      </c>
      <c r="FV172" s="236">
        <v>40</v>
      </c>
      <c r="FW172" s="237">
        <v>43.3</v>
      </c>
      <c r="FX172" s="238">
        <v>677.4</v>
      </c>
      <c r="FY172" s="239">
        <v>692.1</v>
      </c>
      <c r="FZ172" s="240">
        <v>695</v>
      </c>
      <c r="GA172" s="3" t="s">
        <v>1259</v>
      </c>
      <c r="GB172" s="3" t="s">
        <v>1259</v>
      </c>
      <c r="GC172" s="3" t="s">
        <v>1259</v>
      </c>
      <c r="GD172" s="3" t="s">
        <v>1259</v>
      </c>
      <c r="GE172" s="3" t="s">
        <v>1259</v>
      </c>
      <c r="GF172" s="3" t="s">
        <v>1259</v>
      </c>
      <c r="GG172" s="3" t="s">
        <v>1259</v>
      </c>
      <c r="GH172" s="3" t="s">
        <v>1259</v>
      </c>
      <c r="GI172" s="3" t="s">
        <v>1259</v>
      </c>
      <c r="GJ172" s="3" t="s">
        <v>1259</v>
      </c>
      <c r="GK172" s="3" t="s">
        <v>1259</v>
      </c>
      <c r="GL172" s="3" t="s">
        <v>1259</v>
      </c>
      <c r="GM172" s="3" t="s">
        <v>1259</v>
      </c>
      <c r="GN172" s="3" t="s">
        <v>1259</v>
      </c>
      <c r="GO172" s="3" t="s">
        <v>1259</v>
      </c>
      <c r="GP172" s="3" t="s">
        <v>1259</v>
      </c>
      <c r="GQ172" s="3" t="s">
        <v>1259</v>
      </c>
      <c r="GR172" s="3" t="s">
        <v>1259</v>
      </c>
      <c r="GS172" s="3" t="s">
        <v>1259</v>
      </c>
      <c r="GT172" s="3" t="s">
        <v>1259</v>
      </c>
      <c r="GU172" s="3" t="s">
        <v>1259</v>
      </c>
      <c r="GV172" s="3" t="s">
        <v>1259</v>
      </c>
      <c r="GW172" s="263">
        <v>190</v>
      </c>
      <c r="GX172" s="3" t="s">
        <v>1259</v>
      </c>
      <c r="GY172" s="3" t="s">
        <v>1259</v>
      </c>
      <c r="GZ172" s="3" t="s">
        <v>1259</v>
      </c>
      <c r="HA172" s="3" t="s">
        <v>1259</v>
      </c>
      <c r="HB172" s="3" t="s">
        <v>1259</v>
      </c>
      <c r="HC172" s="3" t="s">
        <v>1259</v>
      </c>
      <c r="HD172" s="3" t="s">
        <v>1259</v>
      </c>
      <c r="HE172" s="3" t="s">
        <v>1259</v>
      </c>
      <c r="HF172" s="3" t="s">
        <v>1259</v>
      </c>
      <c r="HG172" s="3" t="s">
        <v>1259</v>
      </c>
      <c r="HH172" s="3" t="s">
        <v>1259</v>
      </c>
      <c r="HI172" s="3" t="s">
        <v>1259</v>
      </c>
      <c r="HJ172" s="3" t="s">
        <v>1259</v>
      </c>
      <c r="HK172" s="3" t="s">
        <v>1259</v>
      </c>
      <c r="HL172" s="3" t="s">
        <v>1259</v>
      </c>
      <c r="HM172" s="3" t="s">
        <v>1259</v>
      </c>
      <c r="HN172" s="3" t="s">
        <v>1259</v>
      </c>
      <c r="HO172" s="281">
        <v>82.55</v>
      </c>
      <c r="HP172" s="282">
        <v>196.7</v>
      </c>
      <c r="HQ172" s="283">
        <v>66.599999999999994</v>
      </c>
      <c r="HR172" s="284">
        <v>57.252099999999999</v>
      </c>
      <c r="HS172" s="3" t="s">
        <v>1259</v>
      </c>
    </row>
    <row r="173" spans="1:227" x14ac:dyDescent="0.25">
      <c r="A173" s="4">
        <v>35611</v>
      </c>
      <c r="B173" s="3" t="s">
        <v>1259</v>
      </c>
      <c r="C173" s="3" t="s">
        <v>1259</v>
      </c>
      <c r="D173" s="3" t="s">
        <v>1259</v>
      </c>
      <c r="E173" s="3" t="s">
        <v>1259</v>
      </c>
      <c r="F173" s="3" t="s">
        <v>1259</v>
      </c>
      <c r="G173" s="3" t="s">
        <v>1259</v>
      </c>
      <c r="H173" s="3" t="s">
        <v>1259</v>
      </c>
      <c r="I173" s="67">
        <v>105.9</v>
      </c>
      <c r="J173" s="68">
        <v>105.7</v>
      </c>
      <c r="K173" s="69">
        <v>106</v>
      </c>
      <c r="L173" s="70">
        <v>109.5</v>
      </c>
      <c r="M173" s="71">
        <v>84.9</v>
      </c>
      <c r="N173" s="72">
        <v>97.7</v>
      </c>
      <c r="O173" s="3" t="s">
        <v>1259</v>
      </c>
      <c r="P173" s="74">
        <v>40.700000000000003</v>
      </c>
      <c r="Q173" s="3" t="s">
        <v>1259</v>
      </c>
      <c r="R173" s="3" t="s">
        <v>1259</v>
      </c>
      <c r="S173" s="77">
        <v>33.700000000000003</v>
      </c>
      <c r="T173" s="3" t="s">
        <v>1259</v>
      </c>
      <c r="U173" s="3" t="s">
        <v>1259</v>
      </c>
      <c r="V173" s="80">
        <v>56.56</v>
      </c>
      <c r="W173" s="3" t="s">
        <v>1259</v>
      </c>
      <c r="X173" s="3" t="s">
        <v>1259</v>
      </c>
      <c r="Y173" s="83">
        <v>58.16</v>
      </c>
      <c r="Z173" s="84">
        <v>69.28</v>
      </c>
      <c r="AA173" s="85">
        <v>53.19</v>
      </c>
      <c r="AB173" s="86">
        <v>52.49</v>
      </c>
      <c r="AC173" s="87">
        <v>48</v>
      </c>
      <c r="AD173" s="3" t="s">
        <v>1259</v>
      </c>
      <c r="AE173" s="89">
        <v>284.87</v>
      </c>
      <c r="AF173" s="90">
        <v>265.77999999999997</v>
      </c>
      <c r="AG173" s="91">
        <v>221.73</v>
      </c>
      <c r="AH173" s="92">
        <v>210.73</v>
      </c>
      <c r="AI173" s="93">
        <v>322.2</v>
      </c>
      <c r="AJ173" s="3" t="s">
        <v>1259</v>
      </c>
      <c r="AK173" s="3" t="s">
        <v>1259</v>
      </c>
      <c r="AL173" s="3" t="s">
        <v>1259</v>
      </c>
      <c r="AM173" s="3" t="s">
        <v>1259</v>
      </c>
      <c r="AN173" s="98">
        <v>24.23</v>
      </c>
      <c r="AO173" s="99">
        <v>401.62</v>
      </c>
      <c r="AP173" s="100">
        <v>25.81</v>
      </c>
      <c r="AQ173" s="3" t="s">
        <v>1259</v>
      </c>
      <c r="AR173" s="3" t="s">
        <v>1259</v>
      </c>
      <c r="AS173" s="3" t="s">
        <v>1259</v>
      </c>
      <c r="AT173" s="3" t="s">
        <v>1259</v>
      </c>
      <c r="AU173" s="3" t="s">
        <v>1259</v>
      </c>
      <c r="AV173" s="3" t="s">
        <v>1259</v>
      </c>
      <c r="AW173" s="3" t="s">
        <v>1259</v>
      </c>
      <c r="AX173" s="3" t="s">
        <v>1259</v>
      </c>
      <c r="AY173" s="3" t="s">
        <v>1259</v>
      </c>
      <c r="AZ173" s="3" t="s">
        <v>1259</v>
      </c>
      <c r="BA173" s="3" t="s">
        <v>1259</v>
      </c>
      <c r="BB173" s="3" t="s">
        <v>1259</v>
      </c>
      <c r="BC173" s="3" t="s">
        <v>1259</v>
      </c>
      <c r="BD173" s="3" t="s">
        <v>1259</v>
      </c>
      <c r="BE173" s="3" t="s">
        <v>1259</v>
      </c>
      <c r="BF173" s="3" t="s">
        <v>1259</v>
      </c>
      <c r="BG173" s="3" t="s">
        <v>1259</v>
      </c>
      <c r="BH173" s="3" t="s">
        <v>1259</v>
      </c>
      <c r="BI173" s="119">
        <v>214.41</v>
      </c>
      <c r="BJ173" s="120">
        <v>31.6</v>
      </c>
      <c r="BK173" s="121">
        <v>52.2</v>
      </c>
      <c r="BL173" s="122">
        <v>52.2</v>
      </c>
      <c r="BM173" s="123">
        <v>67.5</v>
      </c>
      <c r="BN173" s="124">
        <v>40.1</v>
      </c>
      <c r="BO173" s="3" t="s">
        <v>1259</v>
      </c>
      <c r="BP173" s="3" t="s">
        <v>1259</v>
      </c>
      <c r="BQ173" s="3" t="s">
        <v>1259</v>
      </c>
      <c r="BR173" s="3" t="s">
        <v>1259</v>
      </c>
      <c r="BS173" s="3" t="s">
        <v>1259</v>
      </c>
      <c r="BT173" s="3" t="s">
        <v>1259</v>
      </c>
      <c r="BU173" s="3" t="s">
        <v>1259</v>
      </c>
      <c r="BV173" s="3" t="s">
        <v>1259</v>
      </c>
      <c r="BW173" s="3" t="s">
        <v>1259</v>
      </c>
      <c r="BX173" s="134">
        <v>726</v>
      </c>
      <c r="BY173" s="3" t="s">
        <v>1259</v>
      </c>
      <c r="BZ173" s="3" t="s">
        <v>1259</v>
      </c>
      <c r="CA173" s="137">
        <v>730.4</v>
      </c>
      <c r="CB173" s="3" t="s">
        <v>1259</v>
      </c>
      <c r="CC173" s="3" t="s">
        <v>1259</v>
      </c>
      <c r="CD173" s="140">
        <v>715.9</v>
      </c>
      <c r="CE173" s="3" t="s">
        <v>1259</v>
      </c>
      <c r="CF173" s="3" t="s">
        <v>1259</v>
      </c>
      <c r="CG173" s="3" t="s">
        <v>1259</v>
      </c>
      <c r="CH173" s="3" t="s">
        <v>1259</v>
      </c>
      <c r="CI173" s="3" t="s">
        <v>1259</v>
      </c>
      <c r="CJ173" s="3" t="s">
        <v>1259</v>
      </c>
      <c r="CK173" s="147">
        <v>6.3</v>
      </c>
      <c r="CL173" s="3" t="s">
        <v>1259</v>
      </c>
      <c r="CM173" s="3" t="s">
        <v>1259</v>
      </c>
      <c r="CN173" s="3" t="s">
        <v>1259</v>
      </c>
      <c r="CO173" s="3" t="s">
        <v>1259</v>
      </c>
      <c r="CP173" s="3" t="s">
        <v>1259</v>
      </c>
      <c r="CQ173" s="153">
        <v>42.7</v>
      </c>
      <c r="CR173" s="3" t="s">
        <v>1259</v>
      </c>
      <c r="CS173" s="3" t="s">
        <v>1259</v>
      </c>
      <c r="CT173" s="3" t="s">
        <v>1259</v>
      </c>
      <c r="CU173" s="157">
        <v>35.799999999999997</v>
      </c>
      <c r="CV173" s="3" t="s">
        <v>1259</v>
      </c>
      <c r="CW173" s="3" t="s">
        <v>1259</v>
      </c>
      <c r="CX173" s="160">
        <v>41.3</v>
      </c>
      <c r="CY173" s="3" t="s">
        <v>1259</v>
      </c>
      <c r="CZ173" s="3" t="s">
        <v>1259</v>
      </c>
      <c r="DA173" s="3" t="s">
        <v>1259</v>
      </c>
      <c r="DB173" s="164">
        <v>246.4</v>
      </c>
      <c r="DC173" s="3" t="s">
        <v>1259</v>
      </c>
      <c r="DD173" s="3" t="s">
        <v>1259</v>
      </c>
      <c r="DE173" s="3" t="s">
        <v>1259</v>
      </c>
      <c r="DF173" s="168">
        <v>132.6</v>
      </c>
      <c r="DG173" s="169">
        <v>35.72</v>
      </c>
      <c r="DH173" s="3" t="s">
        <v>1259</v>
      </c>
      <c r="DI173" s="3" t="s">
        <v>1259</v>
      </c>
      <c r="DJ173" s="172">
        <v>34.6</v>
      </c>
      <c r="DK173" s="173">
        <v>29.59</v>
      </c>
      <c r="DL173" s="3" t="s">
        <v>1259</v>
      </c>
      <c r="DM173" s="3" t="s">
        <v>1259</v>
      </c>
      <c r="DN173" s="176">
        <v>44.08</v>
      </c>
      <c r="DO173" s="3" t="s">
        <v>1259</v>
      </c>
      <c r="DP173" s="3" t="s">
        <v>1259</v>
      </c>
      <c r="DQ173" s="179">
        <v>38.17</v>
      </c>
      <c r="DR173" s="3" t="s">
        <v>1259</v>
      </c>
      <c r="DS173" s="3" t="s">
        <v>1259</v>
      </c>
      <c r="DT173" s="3" t="s">
        <v>1259</v>
      </c>
      <c r="DU173" s="183">
        <v>167.1</v>
      </c>
      <c r="DV173" s="3" t="s">
        <v>1259</v>
      </c>
      <c r="DW173" s="3" t="s">
        <v>1259</v>
      </c>
      <c r="DX173" s="3" t="s">
        <v>1259</v>
      </c>
      <c r="DY173" s="3" t="s">
        <v>1259</v>
      </c>
      <c r="DZ173" s="3" t="s">
        <v>1259</v>
      </c>
      <c r="EA173" s="3" t="s">
        <v>1259</v>
      </c>
      <c r="EB173" s="3" t="s">
        <v>1259</v>
      </c>
      <c r="EC173" s="3" t="s">
        <v>1259</v>
      </c>
      <c r="ED173" s="3" t="s">
        <v>1259</v>
      </c>
      <c r="EE173" s="3" t="s">
        <v>1259</v>
      </c>
      <c r="EF173" s="3" t="s">
        <v>1259</v>
      </c>
      <c r="EG173" s="3" t="s">
        <v>1259</v>
      </c>
      <c r="EH173" s="3" t="s">
        <v>1259</v>
      </c>
      <c r="EI173" s="3" t="s">
        <v>1259</v>
      </c>
      <c r="EJ173" s="3" t="s">
        <v>1259</v>
      </c>
      <c r="EK173" s="3" t="s">
        <v>1259</v>
      </c>
      <c r="EL173" s="3" t="s">
        <v>1259</v>
      </c>
      <c r="EM173" s="201">
        <v>59.332000000000001</v>
      </c>
      <c r="EN173" s="3" t="s">
        <v>1259</v>
      </c>
      <c r="EO173" s="3" t="s">
        <v>1259</v>
      </c>
      <c r="EP173" s="3" t="s">
        <v>1259</v>
      </c>
      <c r="EQ173" s="3" t="s">
        <v>1259</v>
      </c>
      <c r="ER173" s="3" t="s">
        <v>1259</v>
      </c>
      <c r="ES173" s="3" t="s">
        <v>1259</v>
      </c>
      <c r="ET173" s="3" t="s">
        <v>1259</v>
      </c>
      <c r="EU173" s="3" t="s">
        <v>1259</v>
      </c>
      <c r="EV173" s="3" t="s">
        <v>1259</v>
      </c>
      <c r="EW173" s="3" t="s">
        <v>1259</v>
      </c>
      <c r="EX173" s="3" t="s">
        <v>1259</v>
      </c>
      <c r="EY173" s="3" t="s">
        <v>1259</v>
      </c>
      <c r="EZ173" s="3" t="s">
        <v>1259</v>
      </c>
      <c r="FA173" s="3" t="s">
        <v>1259</v>
      </c>
      <c r="FB173" s="3" t="s">
        <v>1259</v>
      </c>
      <c r="FC173" s="3" t="s">
        <v>1259</v>
      </c>
      <c r="FD173" s="3" t="s">
        <v>1259</v>
      </c>
      <c r="FE173" s="3" t="s">
        <v>1259</v>
      </c>
      <c r="FF173" s="3" t="s">
        <v>1259</v>
      </c>
      <c r="FG173" s="3" t="s">
        <v>1259</v>
      </c>
      <c r="FH173" s="3" t="s">
        <v>1259</v>
      </c>
      <c r="FI173" s="3" t="s">
        <v>1259</v>
      </c>
      <c r="FJ173" s="3" t="s">
        <v>1259</v>
      </c>
      <c r="FK173" s="3" t="s">
        <v>1259</v>
      </c>
      <c r="FL173" s="3" t="s">
        <v>1259</v>
      </c>
      <c r="FM173" s="3" t="s">
        <v>1259</v>
      </c>
      <c r="FN173" s="3" t="s">
        <v>1259</v>
      </c>
      <c r="FO173" s="229">
        <v>120.261</v>
      </c>
      <c r="FP173" s="230">
        <v>46.1</v>
      </c>
      <c r="FQ173" s="231">
        <v>79.222999999999999</v>
      </c>
      <c r="FR173" s="232">
        <v>45.3</v>
      </c>
      <c r="FS173" s="233">
        <v>51.8</v>
      </c>
      <c r="FT173" s="234">
        <v>59.3</v>
      </c>
      <c r="FU173" s="235">
        <v>50.5</v>
      </c>
      <c r="FV173" s="236">
        <v>42.4</v>
      </c>
      <c r="FW173" s="237">
        <v>46.1</v>
      </c>
      <c r="FX173" s="238">
        <v>684.2</v>
      </c>
      <c r="FY173" s="239">
        <v>698.4</v>
      </c>
      <c r="FZ173" s="240">
        <v>700</v>
      </c>
      <c r="GA173" s="3" t="s">
        <v>1259</v>
      </c>
      <c r="GB173" s="3" t="s">
        <v>1259</v>
      </c>
      <c r="GC173" s="3" t="s">
        <v>1259</v>
      </c>
      <c r="GD173" s="3" t="s">
        <v>1259</v>
      </c>
      <c r="GE173" s="3" t="s">
        <v>1259</v>
      </c>
      <c r="GF173" s="3" t="s">
        <v>1259</v>
      </c>
      <c r="GG173" s="3" t="s">
        <v>1259</v>
      </c>
      <c r="GH173" s="3" t="s">
        <v>1259</v>
      </c>
      <c r="GI173" s="3" t="s">
        <v>1259</v>
      </c>
      <c r="GJ173" s="3" t="s">
        <v>1259</v>
      </c>
      <c r="GK173" s="3" t="s">
        <v>1259</v>
      </c>
      <c r="GL173" s="3" t="s">
        <v>1259</v>
      </c>
      <c r="GM173" s="3" t="s">
        <v>1259</v>
      </c>
      <c r="GN173" s="3" t="s">
        <v>1259</v>
      </c>
      <c r="GO173" s="3" t="s">
        <v>1259</v>
      </c>
      <c r="GP173" s="3" t="s">
        <v>1259</v>
      </c>
      <c r="GQ173" s="3" t="s">
        <v>1259</v>
      </c>
      <c r="GR173" s="3" t="s">
        <v>1259</v>
      </c>
      <c r="GS173" s="3" t="s">
        <v>1259</v>
      </c>
      <c r="GT173" s="3" t="s">
        <v>1259</v>
      </c>
      <c r="GU173" s="3" t="s">
        <v>1259</v>
      </c>
      <c r="GV173" s="3" t="s">
        <v>1259</v>
      </c>
      <c r="GW173" s="263">
        <v>197</v>
      </c>
      <c r="GX173" s="3" t="s">
        <v>1259</v>
      </c>
      <c r="GY173" s="3" t="s">
        <v>1259</v>
      </c>
      <c r="GZ173" s="3" t="s">
        <v>1259</v>
      </c>
      <c r="HA173" s="3" t="s">
        <v>1259</v>
      </c>
      <c r="HB173" s="3" t="s">
        <v>1259</v>
      </c>
      <c r="HC173" s="3" t="s">
        <v>1259</v>
      </c>
      <c r="HD173" s="3" t="s">
        <v>1259</v>
      </c>
      <c r="HE173" s="3" t="s">
        <v>1259</v>
      </c>
      <c r="HF173" s="3" t="s">
        <v>1259</v>
      </c>
      <c r="HG173" s="3" t="s">
        <v>1259</v>
      </c>
      <c r="HH173" s="3" t="s">
        <v>1259</v>
      </c>
      <c r="HI173" s="3" t="s">
        <v>1259</v>
      </c>
      <c r="HJ173" s="3" t="s">
        <v>1259</v>
      </c>
      <c r="HK173" s="3" t="s">
        <v>1259</v>
      </c>
      <c r="HL173" s="3" t="s">
        <v>1259</v>
      </c>
      <c r="HM173" s="3" t="s">
        <v>1259</v>
      </c>
      <c r="HN173" s="3" t="s">
        <v>1259</v>
      </c>
      <c r="HO173" s="281">
        <v>83.42</v>
      </c>
      <c r="HP173" s="282">
        <v>198.4</v>
      </c>
      <c r="HQ173" s="283">
        <v>67.8</v>
      </c>
      <c r="HR173" s="284">
        <v>58.153199999999998</v>
      </c>
      <c r="HS173" s="3" t="s">
        <v>1259</v>
      </c>
    </row>
    <row r="174" spans="1:227" x14ac:dyDescent="0.25">
      <c r="A174" s="4">
        <v>35703</v>
      </c>
      <c r="B174" s="3" t="s">
        <v>1259</v>
      </c>
      <c r="C174" s="3" t="s">
        <v>1259</v>
      </c>
      <c r="D174" s="3" t="s">
        <v>1259</v>
      </c>
      <c r="E174" s="3" t="s">
        <v>1259</v>
      </c>
      <c r="F174" s="3" t="s">
        <v>1259</v>
      </c>
      <c r="G174" s="3" t="s">
        <v>1259</v>
      </c>
      <c r="H174" s="3" t="s">
        <v>1259</v>
      </c>
      <c r="I174" s="67">
        <v>110.7</v>
      </c>
      <c r="J174" s="68">
        <v>101.1</v>
      </c>
      <c r="K174" s="69">
        <v>111.4</v>
      </c>
      <c r="L174" s="70">
        <v>113</v>
      </c>
      <c r="M174" s="71">
        <v>102.4</v>
      </c>
      <c r="N174" s="72">
        <v>96.8</v>
      </c>
      <c r="O174" s="3" t="s">
        <v>1259</v>
      </c>
      <c r="P174" s="74">
        <v>41.7</v>
      </c>
      <c r="Q174" s="3" t="s">
        <v>1259</v>
      </c>
      <c r="R174" s="3" t="s">
        <v>1259</v>
      </c>
      <c r="S174" s="77">
        <v>34.299999999999997</v>
      </c>
      <c r="T174" s="3" t="s">
        <v>1259</v>
      </c>
      <c r="U174" s="3" t="s">
        <v>1259</v>
      </c>
      <c r="V174" s="80">
        <v>58.62</v>
      </c>
      <c r="W174" s="3" t="s">
        <v>1259</v>
      </c>
      <c r="X174" s="3" t="s">
        <v>1259</v>
      </c>
      <c r="Y174" s="83">
        <v>60.8</v>
      </c>
      <c r="Z174" s="84">
        <v>74.58</v>
      </c>
      <c r="AA174" s="85">
        <v>55.19</v>
      </c>
      <c r="AB174" s="86">
        <v>52.96</v>
      </c>
      <c r="AC174" s="87">
        <v>51</v>
      </c>
      <c r="AD174" s="3" t="s">
        <v>1259</v>
      </c>
      <c r="AE174" s="89">
        <v>286.20999999999998</v>
      </c>
      <c r="AF174" s="90">
        <v>265.20999999999998</v>
      </c>
      <c r="AG174" s="91">
        <v>221.06</v>
      </c>
      <c r="AH174" s="92">
        <v>218.77</v>
      </c>
      <c r="AI174" s="93">
        <v>318.10000000000002</v>
      </c>
      <c r="AJ174" s="3" t="s">
        <v>1259</v>
      </c>
      <c r="AK174" s="3" t="s">
        <v>1259</v>
      </c>
      <c r="AL174" s="3" t="s">
        <v>1259</v>
      </c>
      <c r="AM174" s="3" t="s">
        <v>1259</v>
      </c>
      <c r="AN174" s="98">
        <v>24.81</v>
      </c>
      <c r="AO174" s="99">
        <v>417.35</v>
      </c>
      <c r="AP174" s="100">
        <v>26.55</v>
      </c>
      <c r="AQ174" s="3" t="s">
        <v>1259</v>
      </c>
      <c r="AR174" s="3" t="s">
        <v>1259</v>
      </c>
      <c r="AS174" s="3" t="s">
        <v>1259</v>
      </c>
      <c r="AT174" s="3" t="s">
        <v>1259</v>
      </c>
      <c r="AU174" s="3" t="s">
        <v>1259</v>
      </c>
      <c r="AV174" s="3" t="s">
        <v>1259</v>
      </c>
      <c r="AW174" s="3" t="s">
        <v>1259</v>
      </c>
      <c r="AX174" s="3" t="s">
        <v>1259</v>
      </c>
      <c r="AY174" s="3" t="s">
        <v>1259</v>
      </c>
      <c r="AZ174" s="3" t="s">
        <v>1259</v>
      </c>
      <c r="BA174" s="3" t="s">
        <v>1259</v>
      </c>
      <c r="BB174" s="3" t="s">
        <v>1259</v>
      </c>
      <c r="BC174" s="3" t="s">
        <v>1259</v>
      </c>
      <c r="BD174" s="3" t="s">
        <v>1259</v>
      </c>
      <c r="BE174" s="3" t="s">
        <v>1259</v>
      </c>
      <c r="BF174" s="3" t="s">
        <v>1259</v>
      </c>
      <c r="BG174" s="3" t="s">
        <v>1259</v>
      </c>
      <c r="BH174" s="3" t="s">
        <v>1259</v>
      </c>
      <c r="BI174" s="119">
        <v>219.11199999999999</v>
      </c>
      <c r="BJ174" s="120">
        <v>32.5</v>
      </c>
      <c r="BK174" s="121">
        <v>54.1</v>
      </c>
      <c r="BL174" s="122">
        <v>54.1</v>
      </c>
      <c r="BM174" s="123">
        <v>65.2</v>
      </c>
      <c r="BN174" s="124">
        <v>41.5</v>
      </c>
      <c r="BO174" s="3" t="s">
        <v>1259</v>
      </c>
      <c r="BP174" s="3" t="s">
        <v>1259</v>
      </c>
      <c r="BQ174" s="3" t="s">
        <v>1259</v>
      </c>
      <c r="BR174" s="3" t="s">
        <v>1259</v>
      </c>
      <c r="BS174" s="3" t="s">
        <v>1259</v>
      </c>
      <c r="BT174" s="3" t="s">
        <v>1259</v>
      </c>
      <c r="BU174" s="3" t="s">
        <v>1259</v>
      </c>
      <c r="BV174" s="3" t="s">
        <v>1259</v>
      </c>
      <c r="BW174" s="3" t="s">
        <v>1259</v>
      </c>
      <c r="BX174" s="134">
        <v>726</v>
      </c>
      <c r="BY174" s="3" t="s">
        <v>1259</v>
      </c>
      <c r="BZ174" s="3" t="s">
        <v>1259</v>
      </c>
      <c r="CA174" s="137">
        <v>728.7</v>
      </c>
      <c r="CB174" s="3" t="s">
        <v>1259</v>
      </c>
      <c r="CC174" s="3" t="s">
        <v>1259</v>
      </c>
      <c r="CD174" s="140">
        <v>717.5</v>
      </c>
      <c r="CE174" s="3" t="s">
        <v>1259</v>
      </c>
      <c r="CF174" s="3" t="s">
        <v>1259</v>
      </c>
      <c r="CG174" s="3" t="s">
        <v>1259</v>
      </c>
      <c r="CH174" s="3" t="s">
        <v>1259</v>
      </c>
      <c r="CI174" s="3" t="s">
        <v>1259</v>
      </c>
      <c r="CJ174" s="3" t="s">
        <v>1259</v>
      </c>
      <c r="CK174" s="147">
        <v>5.9</v>
      </c>
      <c r="CL174" s="3" t="s">
        <v>1259</v>
      </c>
      <c r="CM174" s="3" t="s">
        <v>1259</v>
      </c>
      <c r="CN174" s="3" t="s">
        <v>1259</v>
      </c>
      <c r="CO174" s="3" t="s">
        <v>1259</v>
      </c>
      <c r="CP174" s="3" t="s">
        <v>1259</v>
      </c>
      <c r="CQ174" s="153">
        <v>43.1</v>
      </c>
      <c r="CR174" s="3" t="s">
        <v>1259</v>
      </c>
      <c r="CS174" s="3" t="s">
        <v>1259</v>
      </c>
      <c r="CT174" s="3" t="s">
        <v>1259</v>
      </c>
      <c r="CU174" s="157">
        <v>35.299999999999997</v>
      </c>
      <c r="CV174" s="3" t="s">
        <v>1259</v>
      </c>
      <c r="CW174" s="3" t="s">
        <v>1259</v>
      </c>
      <c r="CX174" s="160">
        <v>41.3</v>
      </c>
      <c r="CY174" s="3" t="s">
        <v>1259</v>
      </c>
      <c r="CZ174" s="3" t="s">
        <v>1259</v>
      </c>
      <c r="DA174" s="3" t="s">
        <v>1259</v>
      </c>
      <c r="DB174" s="164">
        <v>250.5</v>
      </c>
      <c r="DC174" s="3" t="s">
        <v>1259</v>
      </c>
      <c r="DD174" s="3" t="s">
        <v>1259</v>
      </c>
      <c r="DE174" s="3" t="s">
        <v>1259</v>
      </c>
      <c r="DF174" s="168">
        <v>134</v>
      </c>
      <c r="DG174" s="169">
        <v>36.81</v>
      </c>
      <c r="DH174" s="3" t="s">
        <v>1259</v>
      </c>
      <c r="DI174" s="3" t="s">
        <v>1259</v>
      </c>
      <c r="DJ174" s="172">
        <v>35.549999999999997</v>
      </c>
      <c r="DK174" s="173">
        <v>29.94</v>
      </c>
      <c r="DL174" s="3" t="s">
        <v>1259</v>
      </c>
      <c r="DM174" s="3" t="s">
        <v>1259</v>
      </c>
      <c r="DN174" s="176">
        <v>44.55</v>
      </c>
      <c r="DO174" s="3" t="s">
        <v>1259</v>
      </c>
      <c r="DP174" s="3" t="s">
        <v>1259</v>
      </c>
      <c r="DQ174" s="179">
        <v>38.94</v>
      </c>
      <c r="DR174" s="3" t="s">
        <v>1259</v>
      </c>
      <c r="DS174" s="3" t="s">
        <v>1259</v>
      </c>
      <c r="DT174" s="3" t="s">
        <v>1259</v>
      </c>
      <c r="DU174" s="183">
        <v>169.5</v>
      </c>
      <c r="DV174" s="3" t="s">
        <v>1259</v>
      </c>
      <c r="DW174" s="3" t="s">
        <v>1259</v>
      </c>
      <c r="DX174" s="3" t="s">
        <v>1259</v>
      </c>
      <c r="DY174" s="3" t="s">
        <v>1259</v>
      </c>
      <c r="DZ174" s="3" t="s">
        <v>1259</v>
      </c>
      <c r="EA174" s="3" t="s">
        <v>1259</v>
      </c>
      <c r="EB174" s="3" t="s">
        <v>1259</v>
      </c>
      <c r="EC174" s="3" t="s">
        <v>1259</v>
      </c>
      <c r="ED174" s="3" t="s">
        <v>1259</v>
      </c>
      <c r="EE174" s="3" t="s">
        <v>1259</v>
      </c>
      <c r="EF174" s="3" t="s">
        <v>1259</v>
      </c>
      <c r="EG174" s="3" t="s">
        <v>1259</v>
      </c>
      <c r="EH174" s="3" t="s">
        <v>1259</v>
      </c>
      <c r="EI174" s="3" t="s">
        <v>1259</v>
      </c>
      <c r="EJ174" s="3" t="s">
        <v>1259</v>
      </c>
      <c r="EK174" s="3" t="s">
        <v>1259</v>
      </c>
      <c r="EL174" s="3" t="s">
        <v>1259</v>
      </c>
      <c r="EM174" s="201">
        <v>59.360999999999997</v>
      </c>
      <c r="EN174" s="202">
        <v>115.1</v>
      </c>
      <c r="EO174" s="203">
        <v>132.6</v>
      </c>
      <c r="EP174" s="204">
        <v>112.3</v>
      </c>
      <c r="EQ174" s="205">
        <v>135.5</v>
      </c>
      <c r="ER174" s="206">
        <v>107.3</v>
      </c>
      <c r="ES174" s="207">
        <v>124.4</v>
      </c>
      <c r="ET174" s="3" t="s">
        <v>1259</v>
      </c>
      <c r="EU174" s="3" t="s">
        <v>1259</v>
      </c>
      <c r="EV174" s="3" t="s">
        <v>1259</v>
      </c>
      <c r="EW174" s="3" t="s">
        <v>1259</v>
      </c>
      <c r="EX174" s="3" t="s">
        <v>1259</v>
      </c>
      <c r="EY174" s="3" t="s">
        <v>1259</v>
      </c>
      <c r="EZ174" s="3" t="s">
        <v>1259</v>
      </c>
      <c r="FA174" s="3" t="s">
        <v>1259</v>
      </c>
      <c r="FB174" s="3" t="s">
        <v>1259</v>
      </c>
      <c r="FC174" s="3" t="s">
        <v>1259</v>
      </c>
      <c r="FD174" s="3" t="s">
        <v>1259</v>
      </c>
      <c r="FE174" s="3" t="s">
        <v>1259</v>
      </c>
      <c r="FF174" s="3" t="s">
        <v>1259</v>
      </c>
      <c r="FG174" s="3" t="s">
        <v>1259</v>
      </c>
      <c r="FH174" s="3" t="s">
        <v>1259</v>
      </c>
      <c r="FI174" s="3" t="s">
        <v>1259</v>
      </c>
      <c r="FJ174" s="3" t="s">
        <v>1259</v>
      </c>
      <c r="FK174" s="3" t="s">
        <v>1259</v>
      </c>
      <c r="FL174" s="3" t="s">
        <v>1259</v>
      </c>
      <c r="FM174" s="3" t="s">
        <v>1259</v>
      </c>
      <c r="FN174" s="3" t="s">
        <v>1259</v>
      </c>
      <c r="FO174" s="229">
        <v>125.76600000000001</v>
      </c>
      <c r="FP174" s="230">
        <v>47.5</v>
      </c>
      <c r="FQ174" s="231">
        <v>80.620999999999995</v>
      </c>
      <c r="FR174" s="232">
        <v>46</v>
      </c>
      <c r="FS174" s="233">
        <v>52.3</v>
      </c>
      <c r="FT174" s="234">
        <v>59.7</v>
      </c>
      <c r="FU174" s="235">
        <v>50.9</v>
      </c>
      <c r="FV174" s="236">
        <v>42.5</v>
      </c>
      <c r="FW174" s="237">
        <v>46.3</v>
      </c>
      <c r="FX174" s="238">
        <v>686.3</v>
      </c>
      <c r="FY174" s="239">
        <v>702.9</v>
      </c>
      <c r="FZ174" s="240">
        <v>704</v>
      </c>
      <c r="GA174" s="3" t="s">
        <v>1259</v>
      </c>
      <c r="GB174" s="3" t="s">
        <v>1259</v>
      </c>
      <c r="GC174" s="3" t="s">
        <v>1259</v>
      </c>
      <c r="GD174" s="3" t="s">
        <v>1259</v>
      </c>
      <c r="GE174" s="3" t="s">
        <v>1259</v>
      </c>
      <c r="GF174" s="3" t="s">
        <v>1259</v>
      </c>
      <c r="GG174" s="3" t="s">
        <v>1259</v>
      </c>
      <c r="GH174" s="3" t="s">
        <v>1259</v>
      </c>
      <c r="GI174" s="3" t="s">
        <v>1259</v>
      </c>
      <c r="GJ174" s="3" t="s">
        <v>1259</v>
      </c>
      <c r="GK174" s="3" t="s">
        <v>1259</v>
      </c>
      <c r="GL174" s="3" t="s">
        <v>1259</v>
      </c>
      <c r="GM174" s="3" t="s">
        <v>1259</v>
      </c>
      <c r="GN174" s="3" t="s">
        <v>1259</v>
      </c>
      <c r="GO174" s="3" t="s">
        <v>1259</v>
      </c>
      <c r="GP174" s="3" t="s">
        <v>1259</v>
      </c>
      <c r="GQ174" s="3" t="s">
        <v>1259</v>
      </c>
      <c r="GR174" s="3" t="s">
        <v>1259</v>
      </c>
      <c r="GS174" s="3" t="s">
        <v>1259</v>
      </c>
      <c r="GT174" s="3" t="s">
        <v>1259</v>
      </c>
      <c r="GU174" s="3" t="s">
        <v>1259</v>
      </c>
      <c r="GV174" s="3" t="s">
        <v>1259</v>
      </c>
      <c r="GW174" s="263">
        <v>201</v>
      </c>
      <c r="GX174" s="3" t="s">
        <v>1259</v>
      </c>
      <c r="GY174" s="3" t="s">
        <v>1259</v>
      </c>
      <c r="GZ174" s="3" t="s">
        <v>1259</v>
      </c>
      <c r="HA174" s="3" t="s">
        <v>1259</v>
      </c>
      <c r="HB174" s="3" t="s">
        <v>1259</v>
      </c>
      <c r="HC174" s="3" t="s">
        <v>1259</v>
      </c>
      <c r="HD174" s="3" t="s">
        <v>1259</v>
      </c>
      <c r="HE174" s="3" t="s">
        <v>1259</v>
      </c>
      <c r="HF174" s="3" t="s">
        <v>1259</v>
      </c>
      <c r="HG174" s="3" t="s">
        <v>1259</v>
      </c>
      <c r="HH174" s="3" t="s">
        <v>1259</v>
      </c>
      <c r="HI174" s="3" t="s">
        <v>1259</v>
      </c>
      <c r="HJ174" s="3" t="s">
        <v>1259</v>
      </c>
      <c r="HK174" s="3" t="s">
        <v>1259</v>
      </c>
      <c r="HL174" s="3" t="s">
        <v>1259</v>
      </c>
      <c r="HM174" s="3" t="s">
        <v>1259</v>
      </c>
      <c r="HN174" s="3" t="s">
        <v>1259</v>
      </c>
      <c r="HO174" s="281">
        <v>84.59</v>
      </c>
      <c r="HP174" s="282">
        <v>201.1</v>
      </c>
      <c r="HQ174" s="283">
        <v>67.5</v>
      </c>
      <c r="HR174" s="284">
        <v>58.576999999999998</v>
      </c>
      <c r="HS174" s="3" t="s">
        <v>1259</v>
      </c>
    </row>
    <row r="175" spans="1:227" x14ac:dyDescent="0.25">
      <c r="A175" s="4">
        <v>35795</v>
      </c>
      <c r="B175" s="3" t="s">
        <v>1259</v>
      </c>
      <c r="C175" s="3" t="s">
        <v>1259</v>
      </c>
      <c r="D175" s="3" t="s">
        <v>1259</v>
      </c>
      <c r="E175" s="3" t="s">
        <v>1259</v>
      </c>
      <c r="F175" s="3" t="s">
        <v>1259</v>
      </c>
      <c r="G175" s="3" t="s">
        <v>1259</v>
      </c>
      <c r="H175" s="3" t="s">
        <v>1259</v>
      </c>
      <c r="I175" s="67">
        <v>106.6</v>
      </c>
      <c r="J175" s="68">
        <v>103.6</v>
      </c>
      <c r="K175" s="69">
        <v>106.8</v>
      </c>
      <c r="L175" s="70">
        <v>109.3</v>
      </c>
      <c r="M175" s="71">
        <v>91.9</v>
      </c>
      <c r="N175" s="72">
        <v>98.3</v>
      </c>
      <c r="O175" s="3" t="s">
        <v>1259</v>
      </c>
      <c r="P175" s="74">
        <v>42.2</v>
      </c>
      <c r="Q175" s="3" t="s">
        <v>1259</v>
      </c>
      <c r="R175" s="3" t="s">
        <v>1259</v>
      </c>
      <c r="S175" s="77">
        <v>35</v>
      </c>
      <c r="T175" s="3" t="s">
        <v>1259</v>
      </c>
      <c r="U175" s="3" t="s">
        <v>1259</v>
      </c>
      <c r="V175" s="80">
        <v>58.76</v>
      </c>
      <c r="W175" s="3" t="s">
        <v>1259</v>
      </c>
      <c r="X175" s="3" t="s">
        <v>1259</v>
      </c>
      <c r="Y175" s="83">
        <v>60.22</v>
      </c>
      <c r="Z175" s="84">
        <v>73.89</v>
      </c>
      <c r="AA175" s="85">
        <v>54.66</v>
      </c>
      <c r="AB175" s="86">
        <v>55.13</v>
      </c>
      <c r="AC175" s="87">
        <v>50</v>
      </c>
      <c r="AD175" s="3" t="s">
        <v>1259</v>
      </c>
      <c r="AE175" s="89">
        <v>283.35000000000002</v>
      </c>
      <c r="AF175" s="90">
        <v>262.13</v>
      </c>
      <c r="AG175" s="91">
        <v>218.04</v>
      </c>
      <c r="AH175" s="92">
        <v>212.42</v>
      </c>
      <c r="AI175" s="93">
        <v>314.10000000000002</v>
      </c>
      <c r="AJ175" s="3" t="s">
        <v>1259</v>
      </c>
      <c r="AK175" s="3" t="s">
        <v>1259</v>
      </c>
      <c r="AL175" s="3" t="s">
        <v>1259</v>
      </c>
      <c r="AM175" s="3" t="s">
        <v>1259</v>
      </c>
      <c r="AN175" s="98">
        <v>25.95</v>
      </c>
      <c r="AO175" s="99">
        <v>436.62</v>
      </c>
      <c r="AP175" s="100">
        <v>27.64</v>
      </c>
      <c r="AQ175" s="3" t="s">
        <v>1259</v>
      </c>
      <c r="AR175" s="3" t="s">
        <v>1259</v>
      </c>
      <c r="AS175" s="3" t="s">
        <v>1259</v>
      </c>
      <c r="AT175" s="3" t="s">
        <v>1259</v>
      </c>
      <c r="AU175" s="3" t="s">
        <v>1259</v>
      </c>
      <c r="AV175" s="3" t="s">
        <v>1259</v>
      </c>
      <c r="AW175" s="3" t="s">
        <v>1259</v>
      </c>
      <c r="AX175" s="3" t="s">
        <v>1259</v>
      </c>
      <c r="AY175" s="3" t="s">
        <v>1259</v>
      </c>
      <c r="AZ175" s="3" t="s">
        <v>1259</v>
      </c>
      <c r="BA175" s="3" t="s">
        <v>1259</v>
      </c>
      <c r="BB175" s="3" t="s">
        <v>1259</v>
      </c>
      <c r="BC175" s="3" t="s">
        <v>1259</v>
      </c>
      <c r="BD175" s="3" t="s">
        <v>1259</v>
      </c>
      <c r="BE175" s="3" t="s">
        <v>1259</v>
      </c>
      <c r="BF175" s="3" t="s">
        <v>1259</v>
      </c>
      <c r="BG175" s="3" t="s">
        <v>1259</v>
      </c>
      <c r="BH175" s="3" t="s">
        <v>1259</v>
      </c>
      <c r="BI175" s="119">
        <v>221.46199999999999</v>
      </c>
      <c r="BJ175" s="120">
        <v>33.1</v>
      </c>
      <c r="BK175" s="121">
        <v>55.7</v>
      </c>
      <c r="BL175" s="122">
        <v>55.7</v>
      </c>
      <c r="BM175" s="123">
        <v>67.8</v>
      </c>
      <c r="BN175" s="124">
        <v>40.4</v>
      </c>
      <c r="BO175" s="3" t="s">
        <v>1259</v>
      </c>
      <c r="BP175" s="3" t="s">
        <v>1259</v>
      </c>
      <c r="BQ175" s="3" t="s">
        <v>1259</v>
      </c>
      <c r="BR175" s="3" t="s">
        <v>1259</v>
      </c>
      <c r="BS175" s="3" t="s">
        <v>1259</v>
      </c>
      <c r="BT175" s="3" t="s">
        <v>1259</v>
      </c>
      <c r="BU175" s="3" t="s">
        <v>1259</v>
      </c>
      <c r="BV175" s="3" t="s">
        <v>1259</v>
      </c>
      <c r="BW175" s="3" t="s">
        <v>1259</v>
      </c>
      <c r="BX175" s="134">
        <v>703</v>
      </c>
      <c r="BY175" s="3" t="s">
        <v>1259</v>
      </c>
      <c r="BZ175" s="3" t="s">
        <v>1259</v>
      </c>
      <c r="CA175" s="137">
        <v>689.6</v>
      </c>
      <c r="CB175" s="3" t="s">
        <v>1259</v>
      </c>
      <c r="CC175" s="3" t="s">
        <v>1259</v>
      </c>
      <c r="CD175" s="140">
        <v>724.1</v>
      </c>
      <c r="CE175" s="3" t="s">
        <v>1259</v>
      </c>
      <c r="CF175" s="3" t="s">
        <v>1259</v>
      </c>
      <c r="CG175" s="3" t="s">
        <v>1259</v>
      </c>
      <c r="CH175" s="3" t="s">
        <v>1259</v>
      </c>
      <c r="CI175" s="3" t="s">
        <v>1259</v>
      </c>
      <c r="CJ175" s="3" t="s">
        <v>1259</v>
      </c>
      <c r="CK175" s="147">
        <v>7</v>
      </c>
      <c r="CL175" s="3" t="s">
        <v>1259</v>
      </c>
      <c r="CM175" s="3" t="s">
        <v>1259</v>
      </c>
      <c r="CN175" s="3" t="s">
        <v>1259</v>
      </c>
      <c r="CO175" s="3" t="s">
        <v>1259</v>
      </c>
      <c r="CP175" s="3" t="s">
        <v>1259</v>
      </c>
      <c r="CQ175" s="153">
        <v>43</v>
      </c>
      <c r="CR175" s="3" t="s">
        <v>1259</v>
      </c>
      <c r="CS175" s="3" t="s">
        <v>1259</v>
      </c>
      <c r="CT175" s="3" t="s">
        <v>1259</v>
      </c>
      <c r="CU175" s="157">
        <v>35.1</v>
      </c>
      <c r="CV175" s="3" t="s">
        <v>1259</v>
      </c>
      <c r="CW175" s="3" t="s">
        <v>1259</v>
      </c>
      <c r="CX175" s="160">
        <v>40.9</v>
      </c>
      <c r="CY175" s="3" t="s">
        <v>1259</v>
      </c>
      <c r="CZ175" s="3" t="s">
        <v>1259</v>
      </c>
      <c r="DA175" s="3" t="s">
        <v>1259</v>
      </c>
      <c r="DB175" s="164">
        <v>254.6</v>
      </c>
      <c r="DC175" s="3" t="s">
        <v>1259</v>
      </c>
      <c r="DD175" s="3" t="s">
        <v>1259</v>
      </c>
      <c r="DE175" s="3" t="s">
        <v>1259</v>
      </c>
      <c r="DF175" s="168">
        <v>141.30000000000001</v>
      </c>
      <c r="DG175" s="169">
        <v>38.590000000000003</v>
      </c>
      <c r="DH175" s="3" t="s">
        <v>1259</v>
      </c>
      <c r="DI175" s="3" t="s">
        <v>1259</v>
      </c>
      <c r="DJ175" s="172">
        <v>37.46</v>
      </c>
      <c r="DK175" s="173">
        <v>32.36</v>
      </c>
      <c r="DL175" s="3" t="s">
        <v>1259</v>
      </c>
      <c r="DM175" s="3" t="s">
        <v>1259</v>
      </c>
      <c r="DN175" s="176">
        <v>46.67</v>
      </c>
      <c r="DO175" s="3" t="s">
        <v>1259</v>
      </c>
      <c r="DP175" s="3" t="s">
        <v>1259</v>
      </c>
      <c r="DQ175" s="179">
        <v>40.950000000000003</v>
      </c>
      <c r="DR175" s="3" t="s">
        <v>1259</v>
      </c>
      <c r="DS175" s="3" t="s">
        <v>1259</v>
      </c>
      <c r="DT175" s="3" t="s">
        <v>1259</v>
      </c>
      <c r="DU175" s="183">
        <v>162.80000000000001</v>
      </c>
      <c r="DV175" s="3" t="s">
        <v>1259</v>
      </c>
      <c r="DW175" s="3" t="s">
        <v>1259</v>
      </c>
      <c r="DX175" s="3" t="s">
        <v>1259</v>
      </c>
      <c r="DY175" s="3" t="s">
        <v>1259</v>
      </c>
      <c r="DZ175" s="3" t="s">
        <v>1259</v>
      </c>
      <c r="EA175" s="3" t="s">
        <v>1259</v>
      </c>
      <c r="EB175" s="3" t="s">
        <v>1259</v>
      </c>
      <c r="EC175" s="3" t="s">
        <v>1259</v>
      </c>
      <c r="ED175" s="3" t="s">
        <v>1259</v>
      </c>
      <c r="EE175" s="3" t="s">
        <v>1259</v>
      </c>
      <c r="EF175" s="3" t="s">
        <v>1259</v>
      </c>
      <c r="EG175" s="3" t="s">
        <v>1259</v>
      </c>
      <c r="EH175" s="3" t="s">
        <v>1259</v>
      </c>
      <c r="EI175" s="3" t="s">
        <v>1259</v>
      </c>
      <c r="EJ175" s="3" t="s">
        <v>1259</v>
      </c>
      <c r="EK175" s="3" t="s">
        <v>1259</v>
      </c>
      <c r="EL175" s="3" t="s">
        <v>1259</v>
      </c>
      <c r="EM175" s="201">
        <v>59.634</v>
      </c>
      <c r="EN175" s="3" t="s">
        <v>1259</v>
      </c>
      <c r="EO175" s="3" t="s">
        <v>1259</v>
      </c>
      <c r="EP175" s="3" t="s">
        <v>1259</v>
      </c>
      <c r="EQ175" s="3" t="s">
        <v>1259</v>
      </c>
      <c r="ER175" s="3" t="s">
        <v>1259</v>
      </c>
      <c r="ES175" s="3" t="s">
        <v>1259</v>
      </c>
      <c r="ET175" s="3" t="s">
        <v>1259</v>
      </c>
      <c r="EU175" s="3" t="s">
        <v>1259</v>
      </c>
      <c r="EV175" s="3" t="s">
        <v>1259</v>
      </c>
      <c r="EW175" s="3" t="s">
        <v>1259</v>
      </c>
      <c r="EX175" s="3" t="s">
        <v>1259</v>
      </c>
      <c r="EY175" s="3" t="s">
        <v>1259</v>
      </c>
      <c r="EZ175" s="3" t="s">
        <v>1259</v>
      </c>
      <c r="FA175" s="3" t="s">
        <v>1259</v>
      </c>
      <c r="FB175" s="3" t="s">
        <v>1259</v>
      </c>
      <c r="FC175" s="3" t="s">
        <v>1259</v>
      </c>
      <c r="FD175" s="3" t="s">
        <v>1259</v>
      </c>
      <c r="FE175" s="3" t="s">
        <v>1259</v>
      </c>
      <c r="FF175" s="3" t="s">
        <v>1259</v>
      </c>
      <c r="FG175" s="3" t="s">
        <v>1259</v>
      </c>
      <c r="FH175" s="3" t="s">
        <v>1259</v>
      </c>
      <c r="FI175" s="3" t="s">
        <v>1259</v>
      </c>
      <c r="FJ175" s="3" t="s">
        <v>1259</v>
      </c>
      <c r="FK175" s="3" t="s">
        <v>1259</v>
      </c>
      <c r="FL175" s="3" t="s">
        <v>1259</v>
      </c>
      <c r="FM175" s="3" t="s">
        <v>1259</v>
      </c>
      <c r="FN175" s="3" t="s">
        <v>1259</v>
      </c>
      <c r="FO175" s="229">
        <v>126.63</v>
      </c>
      <c r="FP175" s="230">
        <v>48.5</v>
      </c>
      <c r="FQ175" s="231">
        <v>84.613</v>
      </c>
      <c r="FR175" s="232">
        <v>47.1</v>
      </c>
      <c r="FS175" s="233">
        <v>52.9</v>
      </c>
      <c r="FT175" s="234">
        <v>59.9</v>
      </c>
      <c r="FU175" s="235">
        <v>51.1</v>
      </c>
      <c r="FV175" s="236">
        <v>43.8</v>
      </c>
      <c r="FW175" s="237">
        <v>48</v>
      </c>
      <c r="FX175" s="238">
        <v>686.8</v>
      </c>
      <c r="FY175" s="239">
        <v>712.9</v>
      </c>
      <c r="FZ175" s="240">
        <v>713</v>
      </c>
      <c r="GA175" s="3" t="s">
        <v>1259</v>
      </c>
      <c r="GB175" s="3" t="s">
        <v>1259</v>
      </c>
      <c r="GC175" s="3" t="s">
        <v>1259</v>
      </c>
      <c r="GD175" s="3" t="s">
        <v>1259</v>
      </c>
      <c r="GE175" s="3" t="s">
        <v>1259</v>
      </c>
      <c r="GF175" s="3" t="s">
        <v>1259</v>
      </c>
      <c r="GG175" s="3" t="s">
        <v>1259</v>
      </c>
      <c r="GH175" s="3" t="s">
        <v>1259</v>
      </c>
      <c r="GI175" s="3" t="s">
        <v>1259</v>
      </c>
      <c r="GJ175" s="3" t="s">
        <v>1259</v>
      </c>
      <c r="GK175" s="3" t="s">
        <v>1259</v>
      </c>
      <c r="GL175" s="3" t="s">
        <v>1259</v>
      </c>
      <c r="GM175" s="3" t="s">
        <v>1259</v>
      </c>
      <c r="GN175" s="3" t="s">
        <v>1259</v>
      </c>
      <c r="GO175" s="3" t="s">
        <v>1259</v>
      </c>
      <c r="GP175" s="3" t="s">
        <v>1259</v>
      </c>
      <c r="GQ175" s="3" t="s">
        <v>1259</v>
      </c>
      <c r="GR175" s="3" t="s">
        <v>1259</v>
      </c>
      <c r="GS175" s="3" t="s">
        <v>1259</v>
      </c>
      <c r="GT175" s="3" t="s">
        <v>1259</v>
      </c>
      <c r="GU175" s="3" t="s">
        <v>1259</v>
      </c>
      <c r="GV175" s="3" t="s">
        <v>1259</v>
      </c>
      <c r="GW175" s="263">
        <v>201</v>
      </c>
      <c r="GX175" s="3" t="s">
        <v>1259</v>
      </c>
      <c r="GY175" s="3" t="s">
        <v>1259</v>
      </c>
      <c r="GZ175" s="3" t="s">
        <v>1259</v>
      </c>
      <c r="HA175" s="3" t="s">
        <v>1259</v>
      </c>
      <c r="HB175" s="3" t="s">
        <v>1259</v>
      </c>
      <c r="HC175" s="3" t="s">
        <v>1259</v>
      </c>
      <c r="HD175" s="3" t="s">
        <v>1259</v>
      </c>
      <c r="HE175" s="3" t="s">
        <v>1259</v>
      </c>
      <c r="HF175" s="3" t="s">
        <v>1259</v>
      </c>
      <c r="HG175" s="3" t="s">
        <v>1259</v>
      </c>
      <c r="HH175" s="3" t="s">
        <v>1259</v>
      </c>
      <c r="HI175" s="3" t="s">
        <v>1259</v>
      </c>
      <c r="HJ175" s="3" t="s">
        <v>1259</v>
      </c>
      <c r="HK175" s="3" t="s">
        <v>1259</v>
      </c>
      <c r="HL175" s="3" t="s">
        <v>1259</v>
      </c>
      <c r="HM175" s="3" t="s">
        <v>1259</v>
      </c>
      <c r="HN175" s="3" t="s">
        <v>1259</v>
      </c>
      <c r="HO175" s="281">
        <v>86.07</v>
      </c>
      <c r="HP175" s="282">
        <v>203.7</v>
      </c>
      <c r="HQ175" s="283">
        <v>67.099999999999994</v>
      </c>
      <c r="HR175" s="284">
        <v>58.470199999999998</v>
      </c>
      <c r="HS175" s="3" t="s">
        <v>1259</v>
      </c>
    </row>
    <row r="176" spans="1:227" x14ac:dyDescent="0.25">
      <c r="A176" s="4">
        <v>35885</v>
      </c>
      <c r="B176" s="3" t="s">
        <v>1259</v>
      </c>
      <c r="C176" s="3" t="s">
        <v>1259</v>
      </c>
      <c r="D176" s="3" t="s">
        <v>1259</v>
      </c>
      <c r="E176" s="3" t="s">
        <v>1259</v>
      </c>
      <c r="F176" s="3" t="s">
        <v>1259</v>
      </c>
      <c r="G176" s="3" t="s">
        <v>1259</v>
      </c>
      <c r="H176" s="3" t="s">
        <v>1259</v>
      </c>
      <c r="I176" s="67">
        <v>105.1</v>
      </c>
      <c r="J176" s="68">
        <v>98.7</v>
      </c>
      <c r="K176" s="69">
        <v>105.6</v>
      </c>
      <c r="L176" s="70">
        <v>108.1</v>
      </c>
      <c r="M176" s="71">
        <v>90.7</v>
      </c>
      <c r="N176" s="72">
        <v>95.4</v>
      </c>
      <c r="O176" s="3" t="s">
        <v>1259</v>
      </c>
      <c r="P176" s="74">
        <v>44.2</v>
      </c>
      <c r="Q176" s="3" t="s">
        <v>1259</v>
      </c>
      <c r="R176" s="3" t="s">
        <v>1259</v>
      </c>
      <c r="S176" s="77">
        <v>35.799999999999997</v>
      </c>
      <c r="T176" s="3" t="s">
        <v>1259</v>
      </c>
      <c r="U176" s="3" t="s">
        <v>1259</v>
      </c>
      <c r="V176" s="80">
        <v>58.55</v>
      </c>
      <c r="W176" s="3" t="s">
        <v>1259</v>
      </c>
      <c r="X176" s="3" t="s">
        <v>1259</v>
      </c>
      <c r="Y176" s="83">
        <v>60.05</v>
      </c>
      <c r="Z176" s="84">
        <v>74.650000000000006</v>
      </c>
      <c r="AA176" s="85">
        <v>54.3</v>
      </c>
      <c r="AB176" s="86">
        <v>54.84</v>
      </c>
      <c r="AC176" s="87">
        <v>47</v>
      </c>
      <c r="AD176" s="3" t="s">
        <v>1259</v>
      </c>
      <c r="AE176" s="89">
        <v>284.44</v>
      </c>
      <c r="AF176" s="90">
        <v>262.64999999999998</v>
      </c>
      <c r="AG176" s="91">
        <v>217.03</v>
      </c>
      <c r="AH176" s="92">
        <v>209.32</v>
      </c>
      <c r="AI176" s="93">
        <v>312.39999999999998</v>
      </c>
      <c r="AJ176" s="3" t="s">
        <v>1259</v>
      </c>
      <c r="AK176" s="3" t="s">
        <v>1259</v>
      </c>
      <c r="AL176" s="3" t="s">
        <v>1259</v>
      </c>
      <c r="AM176" s="3" t="s">
        <v>1259</v>
      </c>
      <c r="AN176" s="98">
        <v>26.58</v>
      </c>
      <c r="AO176" s="99">
        <v>460.77</v>
      </c>
      <c r="AP176" s="100">
        <v>28.45</v>
      </c>
      <c r="AQ176" s="3" t="s">
        <v>1259</v>
      </c>
      <c r="AR176" s="3" t="s">
        <v>1259</v>
      </c>
      <c r="AS176" s="3" t="s">
        <v>1259</v>
      </c>
      <c r="AT176" s="3" t="s">
        <v>1259</v>
      </c>
      <c r="AU176" s="3" t="s">
        <v>1259</v>
      </c>
      <c r="AV176" s="3" t="s">
        <v>1259</v>
      </c>
      <c r="AW176" s="3" t="s">
        <v>1259</v>
      </c>
      <c r="AX176" s="3" t="s">
        <v>1259</v>
      </c>
      <c r="AY176" s="3" t="s">
        <v>1259</v>
      </c>
      <c r="AZ176" s="3" t="s">
        <v>1259</v>
      </c>
      <c r="BA176" s="3" t="s">
        <v>1259</v>
      </c>
      <c r="BB176" s="3" t="s">
        <v>1259</v>
      </c>
      <c r="BC176" s="3" t="s">
        <v>1259</v>
      </c>
      <c r="BD176" s="3" t="s">
        <v>1259</v>
      </c>
      <c r="BE176" s="3" t="s">
        <v>1259</v>
      </c>
      <c r="BF176" s="3" t="s">
        <v>1259</v>
      </c>
      <c r="BG176" s="3" t="s">
        <v>1259</v>
      </c>
      <c r="BH176" s="3" t="s">
        <v>1259</v>
      </c>
      <c r="BI176" s="119">
        <v>225.69399999999999</v>
      </c>
      <c r="BJ176" s="120">
        <v>34</v>
      </c>
      <c r="BK176" s="121">
        <v>52.5</v>
      </c>
      <c r="BL176" s="122">
        <v>52.5</v>
      </c>
      <c r="BM176" s="123">
        <v>69.400000000000006</v>
      </c>
      <c r="BN176" s="124">
        <v>41.1</v>
      </c>
      <c r="BO176" s="3" t="s">
        <v>1259</v>
      </c>
      <c r="BP176" s="3" t="s">
        <v>1259</v>
      </c>
      <c r="BQ176" s="3" t="s">
        <v>1259</v>
      </c>
      <c r="BR176" s="3" t="s">
        <v>1259</v>
      </c>
      <c r="BS176" s="3" t="s">
        <v>1259</v>
      </c>
      <c r="BT176" s="3" t="s">
        <v>1259</v>
      </c>
      <c r="BU176" s="3" t="s">
        <v>1259</v>
      </c>
      <c r="BV176" s="3" t="s">
        <v>1259</v>
      </c>
      <c r="BW176" s="3" t="s">
        <v>1259</v>
      </c>
      <c r="BX176" s="134">
        <v>716</v>
      </c>
      <c r="BY176" s="3" t="s">
        <v>1259</v>
      </c>
      <c r="BZ176" s="3" t="s">
        <v>1259</v>
      </c>
      <c r="CA176" s="137">
        <v>701.5</v>
      </c>
      <c r="CB176" s="3" t="s">
        <v>1259</v>
      </c>
      <c r="CC176" s="3" t="s">
        <v>1259</v>
      </c>
      <c r="CD176" s="140">
        <v>752.3</v>
      </c>
      <c r="CE176" s="3" t="s">
        <v>1259</v>
      </c>
      <c r="CF176" s="3" t="s">
        <v>1259</v>
      </c>
      <c r="CG176" s="3" t="s">
        <v>1259</v>
      </c>
      <c r="CH176" s="3" t="s">
        <v>1259</v>
      </c>
      <c r="CI176" s="3" t="s">
        <v>1259</v>
      </c>
      <c r="CJ176" s="3" t="s">
        <v>1259</v>
      </c>
      <c r="CK176" s="147">
        <v>7</v>
      </c>
      <c r="CL176" s="3" t="s">
        <v>1259</v>
      </c>
      <c r="CM176" s="3" t="s">
        <v>1259</v>
      </c>
      <c r="CN176" s="3" t="s">
        <v>1259</v>
      </c>
      <c r="CO176" s="3" t="s">
        <v>1259</v>
      </c>
      <c r="CP176" s="3" t="s">
        <v>1259</v>
      </c>
      <c r="CQ176" s="153">
        <v>42.2</v>
      </c>
      <c r="CR176" s="3" t="s">
        <v>1259</v>
      </c>
      <c r="CS176" s="3" t="s">
        <v>1259</v>
      </c>
      <c r="CT176" s="3" t="s">
        <v>1259</v>
      </c>
      <c r="CU176" s="157">
        <v>34.9</v>
      </c>
      <c r="CV176" s="3" t="s">
        <v>1259</v>
      </c>
      <c r="CW176" s="3" t="s">
        <v>1259</v>
      </c>
      <c r="CX176" s="160">
        <v>40.4</v>
      </c>
      <c r="CY176" s="3" t="s">
        <v>1259</v>
      </c>
      <c r="CZ176" s="3" t="s">
        <v>1259</v>
      </c>
      <c r="DA176" s="3" t="s">
        <v>1259</v>
      </c>
      <c r="DB176" s="164">
        <v>261</v>
      </c>
      <c r="DC176" s="3" t="s">
        <v>1259</v>
      </c>
      <c r="DD176" s="3" t="s">
        <v>1259</v>
      </c>
      <c r="DE176" s="3" t="s">
        <v>1259</v>
      </c>
      <c r="DF176" s="168">
        <v>149.4</v>
      </c>
      <c r="DG176" s="169">
        <v>39.9</v>
      </c>
      <c r="DH176" s="3" t="s">
        <v>1259</v>
      </c>
      <c r="DI176" s="3" t="s">
        <v>1259</v>
      </c>
      <c r="DJ176" s="172">
        <v>39.369999999999997</v>
      </c>
      <c r="DK176" s="173">
        <v>36.81</v>
      </c>
      <c r="DL176" s="3" t="s">
        <v>1259</v>
      </c>
      <c r="DM176" s="3" t="s">
        <v>1259</v>
      </c>
      <c r="DN176" s="176">
        <v>48.3</v>
      </c>
      <c r="DO176" s="3" t="s">
        <v>1259</v>
      </c>
      <c r="DP176" s="3" t="s">
        <v>1259</v>
      </c>
      <c r="DQ176" s="179">
        <v>42.79</v>
      </c>
      <c r="DR176" s="3" t="s">
        <v>1259</v>
      </c>
      <c r="DS176" s="3" t="s">
        <v>1259</v>
      </c>
      <c r="DT176" s="3" t="s">
        <v>1259</v>
      </c>
      <c r="DU176" s="183">
        <v>139.69999999999999</v>
      </c>
      <c r="DV176" s="3" t="s">
        <v>1259</v>
      </c>
      <c r="DW176" s="3" t="s">
        <v>1259</v>
      </c>
      <c r="DX176" s="3" t="s">
        <v>1259</v>
      </c>
      <c r="DY176" s="3" t="s">
        <v>1259</v>
      </c>
      <c r="DZ176" s="3" t="s">
        <v>1259</v>
      </c>
      <c r="EA176" s="3" t="s">
        <v>1259</v>
      </c>
      <c r="EB176" s="3" t="s">
        <v>1259</v>
      </c>
      <c r="EC176" s="3" t="s">
        <v>1259</v>
      </c>
      <c r="ED176" s="3" t="s">
        <v>1259</v>
      </c>
      <c r="EE176" s="3" t="s">
        <v>1259</v>
      </c>
      <c r="EF176" s="3" t="s">
        <v>1259</v>
      </c>
      <c r="EG176" s="3" t="s">
        <v>1259</v>
      </c>
      <c r="EH176" s="3" t="s">
        <v>1259</v>
      </c>
      <c r="EI176" s="3" t="s">
        <v>1259</v>
      </c>
      <c r="EJ176" s="3" t="s">
        <v>1259</v>
      </c>
      <c r="EK176" s="3" t="s">
        <v>1259</v>
      </c>
      <c r="EL176" s="3" t="s">
        <v>1259</v>
      </c>
      <c r="EM176" s="201">
        <v>58.820999999999998</v>
      </c>
      <c r="EN176" s="202">
        <v>113.1</v>
      </c>
      <c r="EO176" s="203">
        <v>126.2</v>
      </c>
      <c r="EP176" s="204">
        <v>111.1</v>
      </c>
      <c r="EQ176" s="205">
        <v>128.9</v>
      </c>
      <c r="ER176" s="206">
        <v>106.5</v>
      </c>
      <c r="ES176" s="207">
        <v>120</v>
      </c>
      <c r="ET176" s="3" t="s">
        <v>1259</v>
      </c>
      <c r="EU176" s="3" t="s">
        <v>1259</v>
      </c>
      <c r="EV176" s="3" t="s">
        <v>1259</v>
      </c>
      <c r="EW176" s="3" t="s">
        <v>1259</v>
      </c>
      <c r="EX176" s="3" t="s">
        <v>1259</v>
      </c>
      <c r="EY176" s="3" t="s">
        <v>1259</v>
      </c>
      <c r="EZ176" s="3" t="s">
        <v>1259</v>
      </c>
      <c r="FA176" s="3" t="s">
        <v>1259</v>
      </c>
      <c r="FB176" s="3" t="s">
        <v>1259</v>
      </c>
      <c r="FC176" s="3" t="s">
        <v>1259</v>
      </c>
      <c r="FD176" s="3" t="s">
        <v>1259</v>
      </c>
      <c r="FE176" s="3" t="s">
        <v>1259</v>
      </c>
      <c r="FF176" s="3" t="s">
        <v>1259</v>
      </c>
      <c r="FG176" s="3" t="s">
        <v>1259</v>
      </c>
      <c r="FH176" s="3" t="s">
        <v>1259</v>
      </c>
      <c r="FI176" s="3" t="s">
        <v>1259</v>
      </c>
      <c r="FJ176" s="3" t="s">
        <v>1259</v>
      </c>
      <c r="FK176" s="3" t="s">
        <v>1259</v>
      </c>
      <c r="FL176" s="3" t="s">
        <v>1259</v>
      </c>
      <c r="FM176" s="3" t="s">
        <v>1259</v>
      </c>
      <c r="FN176" s="3" t="s">
        <v>1259</v>
      </c>
      <c r="FO176" s="229">
        <v>129.06</v>
      </c>
      <c r="FP176" s="230">
        <v>49.6</v>
      </c>
      <c r="FQ176" s="231">
        <v>86.239000000000004</v>
      </c>
      <c r="FR176" s="232">
        <v>48.5</v>
      </c>
      <c r="FS176" s="233">
        <v>55.2</v>
      </c>
      <c r="FT176" s="234">
        <v>60.2</v>
      </c>
      <c r="FU176" s="235">
        <v>55.2</v>
      </c>
      <c r="FV176" s="236">
        <v>47.6</v>
      </c>
      <c r="FW176" s="237">
        <v>52.5</v>
      </c>
      <c r="FX176" s="238">
        <v>679</v>
      </c>
      <c r="FY176" s="239">
        <v>706.1</v>
      </c>
      <c r="FZ176" s="240">
        <v>703</v>
      </c>
      <c r="GA176" s="241">
        <v>1864.4</v>
      </c>
      <c r="GB176" s="3" t="s">
        <v>1259</v>
      </c>
      <c r="GC176" s="3" t="s">
        <v>1259</v>
      </c>
      <c r="GD176" s="3" t="s">
        <v>1259</v>
      </c>
      <c r="GE176" s="3" t="s">
        <v>1259</v>
      </c>
      <c r="GF176" s="3" t="s">
        <v>1259</v>
      </c>
      <c r="GG176" s="3" t="s">
        <v>1259</v>
      </c>
      <c r="GH176" s="3" t="s">
        <v>1259</v>
      </c>
      <c r="GI176" s="3" t="s">
        <v>1259</v>
      </c>
      <c r="GJ176" s="3" t="s">
        <v>1259</v>
      </c>
      <c r="GK176" s="3" t="s">
        <v>1259</v>
      </c>
      <c r="GL176" s="3" t="s">
        <v>1259</v>
      </c>
      <c r="GM176" s="3" t="s">
        <v>1259</v>
      </c>
      <c r="GN176" s="3" t="s">
        <v>1259</v>
      </c>
      <c r="GO176" s="3" t="s">
        <v>1259</v>
      </c>
      <c r="GP176" s="3" t="s">
        <v>1259</v>
      </c>
      <c r="GQ176" s="3" t="s">
        <v>1259</v>
      </c>
      <c r="GR176" s="3" t="s">
        <v>1259</v>
      </c>
      <c r="GS176" s="3" t="s">
        <v>1259</v>
      </c>
      <c r="GT176" s="3" t="s">
        <v>1259</v>
      </c>
      <c r="GU176" s="3" t="s">
        <v>1259</v>
      </c>
      <c r="GV176" s="3" t="s">
        <v>1259</v>
      </c>
      <c r="GW176" s="263">
        <v>207</v>
      </c>
      <c r="GX176" s="264">
        <v>98.3</v>
      </c>
      <c r="GY176" s="265">
        <v>136.80000000000001</v>
      </c>
      <c r="GZ176" s="266">
        <v>123.1</v>
      </c>
      <c r="HA176" s="267">
        <v>74.599999999999994</v>
      </c>
      <c r="HB176" s="3" t="s">
        <v>1259</v>
      </c>
      <c r="HC176" s="3" t="s">
        <v>1259</v>
      </c>
      <c r="HD176" s="3" t="s">
        <v>1259</v>
      </c>
      <c r="HE176" s="3" t="s">
        <v>1259</v>
      </c>
      <c r="HF176" s="3" t="s">
        <v>1259</v>
      </c>
      <c r="HG176" s="3" t="s">
        <v>1259</v>
      </c>
      <c r="HH176" s="3" t="s">
        <v>1259</v>
      </c>
      <c r="HI176" s="3" t="s">
        <v>1259</v>
      </c>
      <c r="HJ176" s="3" t="s">
        <v>1259</v>
      </c>
      <c r="HK176" s="3" t="s">
        <v>1259</v>
      </c>
      <c r="HL176" s="3" t="s">
        <v>1259</v>
      </c>
      <c r="HM176" s="3" t="s">
        <v>1259</v>
      </c>
      <c r="HN176" s="3" t="s">
        <v>1259</v>
      </c>
      <c r="HO176" s="281">
        <v>87.86</v>
      </c>
      <c r="HP176" s="282">
        <v>206.8</v>
      </c>
      <c r="HQ176" s="283">
        <v>68.8</v>
      </c>
      <c r="HR176" s="284">
        <v>58.346400000000003</v>
      </c>
      <c r="HS176" s="3" t="s">
        <v>1259</v>
      </c>
    </row>
    <row r="177" spans="1:227" x14ac:dyDescent="0.25">
      <c r="A177" s="4">
        <v>35976</v>
      </c>
      <c r="B177" s="3" t="s">
        <v>1259</v>
      </c>
      <c r="C177" s="3" t="s">
        <v>1259</v>
      </c>
      <c r="D177" s="3" t="s">
        <v>1259</v>
      </c>
      <c r="E177" s="3" t="s">
        <v>1259</v>
      </c>
      <c r="F177" s="3" t="s">
        <v>1259</v>
      </c>
      <c r="G177" s="3" t="s">
        <v>1259</v>
      </c>
      <c r="H177" s="3" t="s">
        <v>1259</v>
      </c>
      <c r="I177" s="67">
        <v>101</v>
      </c>
      <c r="J177" s="68">
        <v>97.5</v>
      </c>
      <c r="K177" s="69">
        <v>101.3</v>
      </c>
      <c r="L177" s="70">
        <v>103.7</v>
      </c>
      <c r="M177" s="71">
        <v>87.1</v>
      </c>
      <c r="N177" s="72">
        <v>95.8</v>
      </c>
      <c r="O177" s="3" t="s">
        <v>1259</v>
      </c>
      <c r="P177" s="74">
        <v>45.4</v>
      </c>
      <c r="Q177" s="3" t="s">
        <v>1259</v>
      </c>
      <c r="R177" s="3" t="s">
        <v>1259</v>
      </c>
      <c r="S177" s="77">
        <v>36.6</v>
      </c>
      <c r="T177" s="3" t="s">
        <v>1259</v>
      </c>
      <c r="U177" s="3" t="s">
        <v>1259</v>
      </c>
      <c r="V177" s="80">
        <v>59.37</v>
      </c>
      <c r="W177" s="3" t="s">
        <v>1259</v>
      </c>
      <c r="X177" s="3" t="s">
        <v>1259</v>
      </c>
      <c r="Y177" s="83">
        <v>61.27</v>
      </c>
      <c r="Z177" s="84">
        <v>75.569999999999993</v>
      </c>
      <c r="AA177" s="85">
        <v>55.53</v>
      </c>
      <c r="AB177" s="86">
        <v>54.64</v>
      </c>
      <c r="AC177" s="87">
        <v>49</v>
      </c>
      <c r="AD177" s="3" t="s">
        <v>1259</v>
      </c>
      <c r="AE177" s="89">
        <v>283.63</v>
      </c>
      <c r="AF177" s="90">
        <v>260.26</v>
      </c>
      <c r="AG177" s="91">
        <v>216.15</v>
      </c>
      <c r="AH177" s="92">
        <v>218.91</v>
      </c>
      <c r="AI177" s="93">
        <v>308.8</v>
      </c>
      <c r="AJ177" s="3" t="s">
        <v>1259</v>
      </c>
      <c r="AK177" s="3" t="s">
        <v>1259</v>
      </c>
      <c r="AL177" s="3" t="s">
        <v>1259</v>
      </c>
      <c r="AM177" s="3" t="s">
        <v>1259</v>
      </c>
      <c r="AN177" s="98">
        <v>26.93</v>
      </c>
      <c r="AO177" s="99">
        <v>469.53</v>
      </c>
      <c r="AP177" s="100">
        <v>28.82</v>
      </c>
      <c r="AQ177" s="3" t="s">
        <v>1259</v>
      </c>
      <c r="AR177" s="3" t="s">
        <v>1259</v>
      </c>
      <c r="AS177" s="3" t="s">
        <v>1259</v>
      </c>
      <c r="AT177" s="3" t="s">
        <v>1259</v>
      </c>
      <c r="AU177" s="3" t="s">
        <v>1259</v>
      </c>
      <c r="AV177" s="3" t="s">
        <v>1259</v>
      </c>
      <c r="AW177" s="3" t="s">
        <v>1259</v>
      </c>
      <c r="AX177" s="3" t="s">
        <v>1259</v>
      </c>
      <c r="AY177" s="3" t="s">
        <v>1259</v>
      </c>
      <c r="AZ177" s="3" t="s">
        <v>1259</v>
      </c>
      <c r="BA177" s="3" t="s">
        <v>1259</v>
      </c>
      <c r="BB177" s="3" t="s">
        <v>1259</v>
      </c>
      <c r="BC177" s="3" t="s">
        <v>1259</v>
      </c>
      <c r="BD177" s="3" t="s">
        <v>1259</v>
      </c>
      <c r="BE177" s="3" t="s">
        <v>1259</v>
      </c>
      <c r="BF177" s="3" t="s">
        <v>1259</v>
      </c>
      <c r="BG177" s="3" t="s">
        <v>1259</v>
      </c>
      <c r="BH177" s="3" t="s">
        <v>1259</v>
      </c>
      <c r="BI177" s="119">
        <v>235.09800000000001</v>
      </c>
      <c r="BJ177" s="120">
        <v>35.799999999999997</v>
      </c>
      <c r="BK177" s="121">
        <v>52.5</v>
      </c>
      <c r="BL177" s="122">
        <v>52.5</v>
      </c>
      <c r="BM177" s="123">
        <v>80.099999999999994</v>
      </c>
      <c r="BN177" s="124">
        <v>44.4</v>
      </c>
      <c r="BO177" s="3" t="s">
        <v>1259</v>
      </c>
      <c r="BP177" s="3" t="s">
        <v>1259</v>
      </c>
      <c r="BQ177" s="3" t="s">
        <v>1259</v>
      </c>
      <c r="BR177" s="3" t="s">
        <v>1259</v>
      </c>
      <c r="BS177" s="3" t="s">
        <v>1259</v>
      </c>
      <c r="BT177" s="3" t="s">
        <v>1259</v>
      </c>
      <c r="BU177" s="3" t="s">
        <v>1259</v>
      </c>
      <c r="BV177" s="3" t="s">
        <v>1259</v>
      </c>
      <c r="BW177" s="3" t="s">
        <v>1259</v>
      </c>
      <c r="BX177" s="134">
        <v>762</v>
      </c>
      <c r="BY177" s="3" t="s">
        <v>1259</v>
      </c>
      <c r="BZ177" s="3" t="s">
        <v>1259</v>
      </c>
      <c r="CA177" s="137">
        <v>755.9</v>
      </c>
      <c r="CB177" s="3" t="s">
        <v>1259</v>
      </c>
      <c r="CC177" s="3" t="s">
        <v>1259</v>
      </c>
      <c r="CD177" s="140">
        <v>787</v>
      </c>
      <c r="CE177" s="3" t="s">
        <v>1259</v>
      </c>
      <c r="CF177" s="3" t="s">
        <v>1259</v>
      </c>
      <c r="CG177" s="3" t="s">
        <v>1259</v>
      </c>
      <c r="CH177" s="3" t="s">
        <v>1259</v>
      </c>
      <c r="CI177" s="3" t="s">
        <v>1259</v>
      </c>
      <c r="CJ177" s="3" t="s">
        <v>1259</v>
      </c>
      <c r="CK177" s="147">
        <v>6.5</v>
      </c>
      <c r="CL177" s="3" t="s">
        <v>1259</v>
      </c>
      <c r="CM177" s="3" t="s">
        <v>1259</v>
      </c>
      <c r="CN177" s="3" t="s">
        <v>1259</v>
      </c>
      <c r="CO177" s="3" t="s">
        <v>1259</v>
      </c>
      <c r="CP177" s="3" t="s">
        <v>1259</v>
      </c>
      <c r="CQ177" s="153">
        <v>43.2</v>
      </c>
      <c r="CR177" s="3" t="s">
        <v>1259</v>
      </c>
      <c r="CS177" s="3" t="s">
        <v>1259</v>
      </c>
      <c r="CT177" s="3" t="s">
        <v>1259</v>
      </c>
      <c r="CU177" s="157">
        <v>35.4</v>
      </c>
      <c r="CV177" s="3" t="s">
        <v>1259</v>
      </c>
      <c r="CW177" s="3" t="s">
        <v>1259</v>
      </c>
      <c r="CX177" s="160">
        <v>40.299999999999997</v>
      </c>
      <c r="CY177" s="3" t="s">
        <v>1259</v>
      </c>
      <c r="CZ177" s="3" t="s">
        <v>1259</v>
      </c>
      <c r="DA177" s="3" t="s">
        <v>1259</v>
      </c>
      <c r="DB177" s="164">
        <v>275.5</v>
      </c>
      <c r="DC177" s="3" t="s">
        <v>1259</v>
      </c>
      <c r="DD177" s="3" t="s">
        <v>1259</v>
      </c>
      <c r="DE177" s="3" t="s">
        <v>1259</v>
      </c>
      <c r="DF177" s="168">
        <v>151.6</v>
      </c>
      <c r="DG177" s="169">
        <v>42.14</v>
      </c>
      <c r="DH177" s="3" t="s">
        <v>1259</v>
      </c>
      <c r="DI177" s="3" t="s">
        <v>1259</v>
      </c>
      <c r="DJ177" s="172">
        <v>41.16</v>
      </c>
      <c r="DK177" s="173">
        <v>36.81</v>
      </c>
      <c r="DL177" s="3" t="s">
        <v>1259</v>
      </c>
      <c r="DM177" s="3" t="s">
        <v>1259</v>
      </c>
      <c r="DN177" s="176">
        <v>49.25</v>
      </c>
      <c r="DO177" s="3" t="s">
        <v>1259</v>
      </c>
      <c r="DP177" s="3" t="s">
        <v>1259</v>
      </c>
      <c r="DQ177" s="179">
        <v>44.28</v>
      </c>
      <c r="DR177" s="3" t="s">
        <v>1259</v>
      </c>
      <c r="DS177" s="3" t="s">
        <v>1259</v>
      </c>
      <c r="DT177" s="3" t="s">
        <v>1259</v>
      </c>
      <c r="DU177" s="183">
        <v>124.8</v>
      </c>
      <c r="DV177" s="3" t="s">
        <v>1259</v>
      </c>
      <c r="DW177" s="3" t="s">
        <v>1259</v>
      </c>
      <c r="DX177" s="3" t="s">
        <v>1259</v>
      </c>
      <c r="DY177" s="3" t="s">
        <v>1259</v>
      </c>
      <c r="DZ177" s="3" t="s">
        <v>1259</v>
      </c>
      <c r="EA177" s="3" t="s">
        <v>1259</v>
      </c>
      <c r="EB177" s="3" t="s">
        <v>1259</v>
      </c>
      <c r="EC177" s="3" t="s">
        <v>1259</v>
      </c>
      <c r="ED177" s="3" t="s">
        <v>1259</v>
      </c>
      <c r="EE177" s="3" t="s">
        <v>1259</v>
      </c>
      <c r="EF177" s="3" t="s">
        <v>1259</v>
      </c>
      <c r="EG177" s="3" t="s">
        <v>1259</v>
      </c>
      <c r="EH177" s="3" t="s">
        <v>1259</v>
      </c>
      <c r="EI177" s="3" t="s">
        <v>1259</v>
      </c>
      <c r="EJ177" s="3" t="s">
        <v>1259</v>
      </c>
      <c r="EK177" s="3" t="s">
        <v>1259</v>
      </c>
      <c r="EL177" s="3" t="s">
        <v>1259</v>
      </c>
      <c r="EM177" s="201">
        <v>59.457999999999998</v>
      </c>
      <c r="EN177" s="3" t="s">
        <v>1259</v>
      </c>
      <c r="EO177" s="3" t="s">
        <v>1259</v>
      </c>
      <c r="EP177" s="3" t="s">
        <v>1259</v>
      </c>
      <c r="EQ177" s="3" t="s">
        <v>1259</v>
      </c>
      <c r="ER177" s="3" t="s">
        <v>1259</v>
      </c>
      <c r="ES177" s="3" t="s">
        <v>1259</v>
      </c>
      <c r="ET177" s="3" t="s">
        <v>1259</v>
      </c>
      <c r="EU177" s="3" t="s">
        <v>1259</v>
      </c>
      <c r="EV177" s="3" t="s">
        <v>1259</v>
      </c>
      <c r="EW177" s="3" t="s">
        <v>1259</v>
      </c>
      <c r="EX177" s="3" t="s">
        <v>1259</v>
      </c>
      <c r="EY177" s="3" t="s">
        <v>1259</v>
      </c>
      <c r="EZ177" s="3" t="s">
        <v>1259</v>
      </c>
      <c r="FA177" s="3" t="s">
        <v>1259</v>
      </c>
      <c r="FB177" s="3" t="s">
        <v>1259</v>
      </c>
      <c r="FC177" s="3" t="s">
        <v>1259</v>
      </c>
      <c r="FD177" s="3" t="s">
        <v>1259</v>
      </c>
      <c r="FE177" s="3" t="s">
        <v>1259</v>
      </c>
      <c r="FF177" s="3" t="s">
        <v>1259</v>
      </c>
      <c r="FG177" s="3" t="s">
        <v>1259</v>
      </c>
      <c r="FH177" s="3" t="s">
        <v>1259</v>
      </c>
      <c r="FI177" s="3" t="s">
        <v>1259</v>
      </c>
      <c r="FJ177" s="3" t="s">
        <v>1259</v>
      </c>
      <c r="FK177" s="3" t="s">
        <v>1259</v>
      </c>
      <c r="FL177" s="3" t="s">
        <v>1259</v>
      </c>
      <c r="FM177" s="3" t="s">
        <v>1259</v>
      </c>
      <c r="FN177" s="3" t="s">
        <v>1259</v>
      </c>
      <c r="FO177" s="229">
        <v>130.631</v>
      </c>
      <c r="FP177" s="230">
        <v>50.8</v>
      </c>
      <c r="FQ177" s="231">
        <v>88.128</v>
      </c>
      <c r="FR177" s="232">
        <v>50.2</v>
      </c>
      <c r="FS177" s="233">
        <v>58.6</v>
      </c>
      <c r="FT177" s="234">
        <v>64.400000000000006</v>
      </c>
      <c r="FU177" s="235">
        <v>57.9</v>
      </c>
      <c r="FV177" s="236">
        <v>50.4</v>
      </c>
      <c r="FW177" s="237">
        <v>54.9</v>
      </c>
      <c r="FX177" s="238">
        <v>667.3</v>
      </c>
      <c r="FY177" s="239">
        <v>685.7</v>
      </c>
      <c r="FZ177" s="240">
        <v>681</v>
      </c>
      <c r="GA177" s="241">
        <v>1789.8</v>
      </c>
      <c r="GB177" s="3" t="s">
        <v>1259</v>
      </c>
      <c r="GC177" s="3" t="s">
        <v>1259</v>
      </c>
      <c r="GD177" s="3" t="s">
        <v>1259</v>
      </c>
      <c r="GE177" s="3" t="s">
        <v>1259</v>
      </c>
      <c r="GF177" s="3" t="s">
        <v>1259</v>
      </c>
      <c r="GG177" s="3" t="s">
        <v>1259</v>
      </c>
      <c r="GH177" s="3" t="s">
        <v>1259</v>
      </c>
      <c r="GI177" s="3" t="s">
        <v>1259</v>
      </c>
      <c r="GJ177" s="3" t="s">
        <v>1259</v>
      </c>
      <c r="GK177" s="3" t="s">
        <v>1259</v>
      </c>
      <c r="GL177" s="3" t="s">
        <v>1259</v>
      </c>
      <c r="GM177" s="3" t="s">
        <v>1259</v>
      </c>
      <c r="GN177" s="3" t="s">
        <v>1259</v>
      </c>
      <c r="GO177" s="3" t="s">
        <v>1259</v>
      </c>
      <c r="GP177" s="3" t="s">
        <v>1259</v>
      </c>
      <c r="GQ177" s="3" t="s">
        <v>1259</v>
      </c>
      <c r="GR177" s="3" t="s">
        <v>1259</v>
      </c>
      <c r="GS177" s="3" t="s">
        <v>1259</v>
      </c>
      <c r="GT177" s="3" t="s">
        <v>1259</v>
      </c>
      <c r="GU177" s="3" t="s">
        <v>1259</v>
      </c>
      <c r="GV177" s="3" t="s">
        <v>1259</v>
      </c>
      <c r="GW177" s="263">
        <v>214</v>
      </c>
      <c r="GX177" s="264">
        <v>90.1</v>
      </c>
      <c r="GY177" s="265">
        <v>124.9</v>
      </c>
      <c r="GZ177" s="266">
        <v>119.3</v>
      </c>
      <c r="HA177" s="267">
        <v>67.3</v>
      </c>
      <c r="HB177" s="3" t="s">
        <v>1259</v>
      </c>
      <c r="HC177" s="3" t="s">
        <v>1259</v>
      </c>
      <c r="HD177" s="3" t="s">
        <v>1259</v>
      </c>
      <c r="HE177" s="3" t="s">
        <v>1259</v>
      </c>
      <c r="HF177" s="3" t="s">
        <v>1259</v>
      </c>
      <c r="HG177" s="3" t="s">
        <v>1259</v>
      </c>
      <c r="HH177" s="3" t="s">
        <v>1259</v>
      </c>
      <c r="HI177" s="3" t="s">
        <v>1259</v>
      </c>
      <c r="HJ177" s="3" t="s">
        <v>1259</v>
      </c>
      <c r="HK177" s="3" t="s">
        <v>1259</v>
      </c>
      <c r="HL177" s="3" t="s">
        <v>1259</v>
      </c>
      <c r="HM177" s="3" t="s">
        <v>1259</v>
      </c>
      <c r="HN177" s="3" t="s">
        <v>1259</v>
      </c>
      <c r="HO177" s="281">
        <v>89.2</v>
      </c>
      <c r="HP177" s="282">
        <v>208.6</v>
      </c>
      <c r="HQ177" s="283">
        <v>68.2</v>
      </c>
      <c r="HR177" s="284">
        <v>59.346800000000002</v>
      </c>
      <c r="HS177" s="3" t="s">
        <v>1259</v>
      </c>
    </row>
    <row r="178" spans="1:227" x14ac:dyDescent="0.25">
      <c r="A178" s="4">
        <v>36068</v>
      </c>
      <c r="B178" s="3" t="s">
        <v>1259</v>
      </c>
      <c r="C178" s="3" t="s">
        <v>1259</v>
      </c>
      <c r="D178" s="3" t="s">
        <v>1259</v>
      </c>
      <c r="E178" s="3" t="s">
        <v>1259</v>
      </c>
      <c r="F178" s="3" t="s">
        <v>1259</v>
      </c>
      <c r="G178" s="3" t="s">
        <v>1259</v>
      </c>
      <c r="H178" s="3" t="s">
        <v>1259</v>
      </c>
      <c r="I178" s="67">
        <v>104</v>
      </c>
      <c r="J178" s="68">
        <v>97.2</v>
      </c>
      <c r="K178" s="69">
        <v>104.6</v>
      </c>
      <c r="L178" s="70">
        <v>106.9</v>
      </c>
      <c r="M178" s="71">
        <v>90.5</v>
      </c>
      <c r="N178" s="72">
        <v>95.5</v>
      </c>
      <c r="O178" s="3" t="s">
        <v>1259</v>
      </c>
      <c r="P178" s="74">
        <v>45</v>
      </c>
      <c r="Q178" s="3" t="s">
        <v>1259</v>
      </c>
      <c r="R178" s="3" t="s">
        <v>1259</v>
      </c>
      <c r="S178" s="77">
        <v>36.6</v>
      </c>
      <c r="T178" s="3" t="s">
        <v>1259</v>
      </c>
      <c r="U178" s="3" t="s">
        <v>1259</v>
      </c>
      <c r="V178" s="80">
        <v>62.32</v>
      </c>
      <c r="W178" s="3" t="s">
        <v>1259</v>
      </c>
      <c r="X178" s="3" t="s">
        <v>1259</v>
      </c>
      <c r="Y178" s="83">
        <v>64.53</v>
      </c>
      <c r="Z178" s="84">
        <v>79.77</v>
      </c>
      <c r="AA178" s="85">
        <v>58.45</v>
      </c>
      <c r="AB178" s="86">
        <v>56.79</v>
      </c>
      <c r="AC178" s="87">
        <v>51</v>
      </c>
      <c r="AD178" s="3" t="s">
        <v>1259</v>
      </c>
      <c r="AE178" s="89">
        <v>282.64999999999998</v>
      </c>
      <c r="AF178" s="90">
        <v>263.54000000000002</v>
      </c>
      <c r="AG178" s="91">
        <v>216.18</v>
      </c>
      <c r="AH178" s="92">
        <v>214</v>
      </c>
      <c r="AI178" s="93">
        <v>305.8</v>
      </c>
      <c r="AJ178" s="3" t="s">
        <v>1259</v>
      </c>
      <c r="AK178" s="3" t="s">
        <v>1259</v>
      </c>
      <c r="AL178" s="3" t="s">
        <v>1259</v>
      </c>
      <c r="AM178" s="3" t="s">
        <v>1259</v>
      </c>
      <c r="AN178" s="98">
        <v>26.73</v>
      </c>
      <c r="AO178" s="99">
        <v>460.68</v>
      </c>
      <c r="AP178" s="100">
        <v>28.74</v>
      </c>
      <c r="AQ178" s="3" t="s">
        <v>1259</v>
      </c>
      <c r="AR178" s="3" t="s">
        <v>1259</v>
      </c>
      <c r="AS178" s="3" t="s">
        <v>1259</v>
      </c>
      <c r="AT178" s="3" t="s">
        <v>1259</v>
      </c>
      <c r="AU178" s="3" t="s">
        <v>1259</v>
      </c>
      <c r="AV178" s="3" t="s">
        <v>1259</v>
      </c>
      <c r="AW178" s="3" t="s">
        <v>1259</v>
      </c>
      <c r="AX178" s="3" t="s">
        <v>1259</v>
      </c>
      <c r="AY178" s="3" t="s">
        <v>1259</v>
      </c>
      <c r="AZ178" s="3" t="s">
        <v>1259</v>
      </c>
      <c r="BA178" s="3" t="s">
        <v>1259</v>
      </c>
      <c r="BB178" s="3" t="s">
        <v>1259</v>
      </c>
      <c r="BC178" s="3" t="s">
        <v>1259</v>
      </c>
      <c r="BD178" s="3" t="s">
        <v>1259</v>
      </c>
      <c r="BE178" s="3" t="s">
        <v>1259</v>
      </c>
      <c r="BF178" s="3" t="s">
        <v>1259</v>
      </c>
      <c r="BG178" s="3" t="s">
        <v>1259</v>
      </c>
      <c r="BH178" s="3" t="s">
        <v>1259</v>
      </c>
      <c r="BI178" s="119">
        <v>238.39</v>
      </c>
      <c r="BJ178" s="120">
        <v>36.799999999999997</v>
      </c>
      <c r="BK178" s="121">
        <v>56.7</v>
      </c>
      <c r="BL178" s="122">
        <v>56.7</v>
      </c>
      <c r="BM178" s="123">
        <v>65.900000000000006</v>
      </c>
      <c r="BN178" s="124">
        <v>45.5</v>
      </c>
      <c r="BO178" s="3" t="s">
        <v>1259</v>
      </c>
      <c r="BP178" s="3" t="s">
        <v>1259</v>
      </c>
      <c r="BQ178" s="3" t="s">
        <v>1259</v>
      </c>
      <c r="BR178" s="3" t="s">
        <v>1259</v>
      </c>
      <c r="BS178" s="3" t="s">
        <v>1259</v>
      </c>
      <c r="BT178" s="3" t="s">
        <v>1259</v>
      </c>
      <c r="BU178" s="3" t="s">
        <v>1259</v>
      </c>
      <c r="BV178" s="3" t="s">
        <v>1259</v>
      </c>
      <c r="BW178" s="3" t="s">
        <v>1259</v>
      </c>
      <c r="BX178" s="134">
        <v>777</v>
      </c>
      <c r="BY178" s="3" t="s">
        <v>1259</v>
      </c>
      <c r="BZ178" s="3" t="s">
        <v>1259</v>
      </c>
      <c r="CA178" s="137">
        <v>769.5</v>
      </c>
      <c r="CB178" s="3" t="s">
        <v>1259</v>
      </c>
      <c r="CC178" s="3" t="s">
        <v>1259</v>
      </c>
      <c r="CD178" s="140">
        <v>798.5</v>
      </c>
      <c r="CE178" s="3" t="s">
        <v>1259</v>
      </c>
      <c r="CF178" s="3" t="s">
        <v>1259</v>
      </c>
      <c r="CG178" s="3" t="s">
        <v>1259</v>
      </c>
      <c r="CH178" s="3" t="s">
        <v>1259</v>
      </c>
      <c r="CI178" s="3" t="s">
        <v>1259</v>
      </c>
      <c r="CJ178" s="3" t="s">
        <v>1259</v>
      </c>
      <c r="CK178" s="147">
        <v>6.6</v>
      </c>
      <c r="CL178" s="3" t="s">
        <v>1259</v>
      </c>
      <c r="CM178" s="3" t="s">
        <v>1259</v>
      </c>
      <c r="CN178" s="3" t="s">
        <v>1259</v>
      </c>
      <c r="CO178" s="3" t="s">
        <v>1259</v>
      </c>
      <c r="CP178" s="3" t="s">
        <v>1259</v>
      </c>
      <c r="CQ178" s="153">
        <v>44.3</v>
      </c>
      <c r="CR178" s="3" t="s">
        <v>1259</v>
      </c>
      <c r="CS178" s="3" t="s">
        <v>1259</v>
      </c>
      <c r="CT178" s="3" t="s">
        <v>1259</v>
      </c>
      <c r="CU178" s="157">
        <v>36</v>
      </c>
      <c r="CV178" s="3" t="s">
        <v>1259</v>
      </c>
      <c r="CW178" s="3" t="s">
        <v>1259</v>
      </c>
      <c r="CX178" s="160">
        <v>41</v>
      </c>
      <c r="CY178" s="3" t="s">
        <v>1259</v>
      </c>
      <c r="CZ178" s="3" t="s">
        <v>1259</v>
      </c>
      <c r="DA178" s="3" t="s">
        <v>1259</v>
      </c>
      <c r="DB178" s="164">
        <v>275.2</v>
      </c>
      <c r="DC178" s="3" t="s">
        <v>1259</v>
      </c>
      <c r="DD178" s="3" t="s">
        <v>1259</v>
      </c>
      <c r="DE178" s="3" t="s">
        <v>1259</v>
      </c>
      <c r="DF178" s="168">
        <v>153</v>
      </c>
      <c r="DG178" s="169">
        <v>42.55</v>
      </c>
      <c r="DH178" s="3" t="s">
        <v>1259</v>
      </c>
      <c r="DI178" s="3" t="s">
        <v>1259</v>
      </c>
      <c r="DJ178" s="172">
        <v>41.5</v>
      </c>
      <c r="DK178" s="173">
        <v>36.880000000000003</v>
      </c>
      <c r="DL178" s="3" t="s">
        <v>1259</v>
      </c>
      <c r="DM178" s="3" t="s">
        <v>1259</v>
      </c>
      <c r="DN178" s="176">
        <v>49.81</v>
      </c>
      <c r="DO178" s="3" t="s">
        <v>1259</v>
      </c>
      <c r="DP178" s="3" t="s">
        <v>1259</v>
      </c>
      <c r="DQ178" s="179">
        <v>44.7</v>
      </c>
      <c r="DR178" s="3" t="s">
        <v>1259</v>
      </c>
      <c r="DS178" s="3" t="s">
        <v>1259</v>
      </c>
      <c r="DT178" s="3" t="s">
        <v>1259</v>
      </c>
      <c r="DU178" s="183">
        <v>103.7</v>
      </c>
      <c r="DV178" s="3" t="s">
        <v>1259</v>
      </c>
      <c r="DW178" s="3" t="s">
        <v>1259</v>
      </c>
      <c r="DX178" s="3" t="s">
        <v>1259</v>
      </c>
      <c r="DY178" s="3" t="s">
        <v>1259</v>
      </c>
      <c r="DZ178" s="3" t="s">
        <v>1259</v>
      </c>
      <c r="EA178" s="3" t="s">
        <v>1259</v>
      </c>
      <c r="EB178" s="3" t="s">
        <v>1259</v>
      </c>
      <c r="EC178" s="3" t="s">
        <v>1259</v>
      </c>
      <c r="ED178" s="3" t="s">
        <v>1259</v>
      </c>
      <c r="EE178" s="3" t="s">
        <v>1259</v>
      </c>
      <c r="EF178" s="3" t="s">
        <v>1259</v>
      </c>
      <c r="EG178" s="3" t="s">
        <v>1259</v>
      </c>
      <c r="EH178" s="3" t="s">
        <v>1259</v>
      </c>
      <c r="EI178" s="3" t="s">
        <v>1259</v>
      </c>
      <c r="EJ178" s="3" t="s">
        <v>1259</v>
      </c>
      <c r="EK178" s="3" t="s">
        <v>1259</v>
      </c>
      <c r="EL178" s="3" t="s">
        <v>1259</v>
      </c>
      <c r="EM178" s="201">
        <v>59.578000000000003</v>
      </c>
      <c r="EN178" s="202">
        <v>110.9</v>
      </c>
      <c r="EO178" s="203">
        <v>120.1</v>
      </c>
      <c r="EP178" s="204">
        <v>109.2</v>
      </c>
      <c r="EQ178" s="205">
        <v>122.6</v>
      </c>
      <c r="ER178" s="206">
        <v>105.5</v>
      </c>
      <c r="ES178" s="207">
        <v>115.6</v>
      </c>
      <c r="ET178" s="3" t="s">
        <v>1259</v>
      </c>
      <c r="EU178" s="3" t="s">
        <v>1259</v>
      </c>
      <c r="EV178" s="3" t="s">
        <v>1259</v>
      </c>
      <c r="EW178" s="3" t="s">
        <v>1259</v>
      </c>
      <c r="EX178" s="3" t="s">
        <v>1259</v>
      </c>
      <c r="EY178" s="3" t="s">
        <v>1259</v>
      </c>
      <c r="EZ178" s="3" t="s">
        <v>1259</v>
      </c>
      <c r="FA178" s="3" t="s">
        <v>1259</v>
      </c>
      <c r="FB178" s="3" t="s">
        <v>1259</v>
      </c>
      <c r="FC178" s="3" t="s">
        <v>1259</v>
      </c>
      <c r="FD178" s="3" t="s">
        <v>1259</v>
      </c>
      <c r="FE178" s="3" t="s">
        <v>1259</v>
      </c>
      <c r="FF178" s="3" t="s">
        <v>1259</v>
      </c>
      <c r="FG178" s="3" t="s">
        <v>1259</v>
      </c>
      <c r="FH178" s="3" t="s">
        <v>1259</v>
      </c>
      <c r="FI178" s="3" t="s">
        <v>1259</v>
      </c>
      <c r="FJ178" s="3" t="s">
        <v>1259</v>
      </c>
      <c r="FK178" s="3" t="s">
        <v>1259</v>
      </c>
      <c r="FL178" s="3" t="s">
        <v>1259</v>
      </c>
      <c r="FM178" s="3" t="s">
        <v>1259</v>
      </c>
      <c r="FN178" s="3" t="s">
        <v>1259</v>
      </c>
      <c r="FO178" s="229">
        <v>137.68199999999999</v>
      </c>
      <c r="FP178" s="230">
        <v>52.6</v>
      </c>
      <c r="FQ178" s="231">
        <v>89.680999999999997</v>
      </c>
      <c r="FR178" s="232">
        <v>51.4</v>
      </c>
      <c r="FS178" s="233">
        <v>58</v>
      </c>
      <c r="FT178" s="234">
        <v>64.2</v>
      </c>
      <c r="FU178" s="235">
        <v>56.7</v>
      </c>
      <c r="FV178" s="236">
        <v>49.8</v>
      </c>
      <c r="FW178" s="237">
        <v>53.9</v>
      </c>
      <c r="FX178" s="238">
        <v>668.4</v>
      </c>
      <c r="FY178" s="239">
        <v>674.4</v>
      </c>
      <c r="FZ178" s="240">
        <v>670</v>
      </c>
      <c r="GA178" s="241">
        <v>1873.2</v>
      </c>
      <c r="GB178" s="3" t="s">
        <v>1259</v>
      </c>
      <c r="GC178" s="3" t="s">
        <v>1259</v>
      </c>
      <c r="GD178" s="3" t="s">
        <v>1259</v>
      </c>
      <c r="GE178" s="3" t="s">
        <v>1259</v>
      </c>
      <c r="GF178" s="3" t="s">
        <v>1259</v>
      </c>
      <c r="GG178" s="3" t="s">
        <v>1259</v>
      </c>
      <c r="GH178" s="3" t="s">
        <v>1259</v>
      </c>
      <c r="GI178" s="3" t="s">
        <v>1259</v>
      </c>
      <c r="GJ178" s="3" t="s">
        <v>1259</v>
      </c>
      <c r="GK178" s="3" t="s">
        <v>1259</v>
      </c>
      <c r="GL178" s="3" t="s">
        <v>1259</v>
      </c>
      <c r="GM178" s="3" t="s">
        <v>1259</v>
      </c>
      <c r="GN178" s="3" t="s">
        <v>1259</v>
      </c>
      <c r="GO178" s="3" t="s">
        <v>1259</v>
      </c>
      <c r="GP178" s="3" t="s">
        <v>1259</v>
      </c>
      <c r="GQ178" s="3" t="s">
        <v>1259</v>
      </c>
      <c r="GR178" s="3" t="s">
        <v>1259</v>
      </c>
      <c r="GS178" s="3" t="s">
        <v>1259</v>
      </c>
      <c r="GT178" s="3" t="s">
        <v>1259</v>
      </c>
      <c r="GU178" s="3" t="s">
        <v>1259</v>
      </c>
      <c r="GV178" s="3" t="s">
        <v>1259</v>
      </c>
      <c r="GW178" s="263">
        <v>220</v>
      </c>
      <c r="GX178" s="264">
        <v>78.3</v>
      </c>
      <c r="GY178" s="265">
        <v>109.3</v>
      </c>
      <c r="GZ178" s="266">
        <v>106.2</v>
      </c>
      <c r="HA178" s="267">
        <v>57.8</v>
      </c>
      <c r="HB178" s="3" t="s">
        <v>1259</v>
      </c>
      <c r="HC178" s="3" t="s">
        <v>1259</v>
      </c>
      <c r="HD178" s="3" t="s">
        <v>1259</v>
      </c>
      <c r="HE178" s="3" t="s">
        <v>1259</v>
      </c>
      <c r="HF178" s="3" t="s">
        <v>1259</v>
      </c>
      <c r="HG178" s="3" t="s">
        <v>1259</v>
      </c>
      <c r="HH178" s="3" t="s">
        <v>1259</v>
      </c>
      <c r="HI178" s="3" t="s">
        <v>1259</v>
      </c>
      <c r="HJ178" s="3" t="s">
        <v>1259</v>
      </c>
      <c r="HK178" s="3" t="s">
        <v>1259</v>
      </c>
      <c r="HL178" s="3" t="s">
        <v>1259</v>
      </c>
      <c r="HM178" s="3" t="s">
        <v>1259</v>
      </c>
      <c r="HN178" s="3" t="s">
        <v>1259</v>
      </c>
      <c r="HO178" s="281">
        <v>90.85</v>
      </c>
      <c r="HP178" s="282">
        <v>211.5</v>
      </c>
      <c r="HQ178" s="283">
        <v>69.400000000000006</v>
      </c>
      <c r="HR178" s="284">
        <v>60.249299999999998</v>
      </c>
      <c r="HS178" s="3" t="s">
        <v>1259</v>
      </c>
    </row>
    <row r="179" spans="1:227" x14ac:dyDescent="0.25">
      <c r="A179" s="4">
        <v>36160</v>
      </c>
      <c r="B179" s="3" t="s">
        <v>1259</v>
      </c>
      <c r="C179" s="3" t="s">
        <v>1259</v>
      </c>
      <c r="D179" s="3" t="s">
        <v>1259</v>
      </c>
      <c r="E179" s="3" t="s">
        <v>1259</v>
      </c>
      <c r="F179" s="3" t="s">
        <v>1259</v>
      </c>
      <c r="G179" s="3" t="s">
        <v>1259</v>
      </c>
      <c r="H179" s="3" t="s">
        <v>1259</v>
      </c>
      <c r="I179" s="67">
        <v>100.1</v>
      </c>
      <c r="J179" s="68">
        <v>94.8</v>
      </c>
      <c r="K179" s="69">
        <v>100.5</v>
      </c>
      <c r="L179" s="70">
        <v>103.3</v>
      </c>
      <c r="M179" s="71">
        <v>84.1</v>
      </c>
      <c r="N179" s="72">
        <v>96.9</v>
      </c>
      <c r="O179" s="3" t="s">
        <v>1259</v>
      </c>
      <c r="P179" s="74">
        <v>46.2</v>
      </c>
      <c r="Q179" s="3" t="s">
        <v>1259</v>
      </c>
      <c r="R179" s="3" t="s">
        <v>1259</v>
      </c>
      <c r="S179" s="77">
        <v>37.200000000000003</v>
      </c>
      <c r="T179" s="3" t="s">
        <v>1259</v>
      </c>
      <c r="U179" s="3" t="s">
        <v>1259</v>
      </c>
      <c r="V179" s="80">
        <v>62.21</v>
      </c>
      <c r="W179" s="3" t="s">
        <v>1259</v>
      </c>
      <c r="X179" s="3" t="s">
        <v>1259</v>
      </c>
      <c r="Y179" s="83">
        <v>64.14</v>
      </c>
      <c r="Z179" s="84">
        <v>80.38</v>
      </c>
      <c r="AA179" s="85">
        <v>57.83</v>
      </c>
      <c r="AB179" s="86">
        <v>57.46</v>
      </c>
      <c r="AC179" s="87">
        <v>50</v>
      </c>
      <c r="AD179" s="3" t="s">
        <v>1259</v>
      </c>
      <c r="AE179" s="89">
        <v>280.08999999999997</v>
      </c>
      <c r="AF179" s="90">
        <v>263.27</v>
      </c>
      <c r="AG179" s="91">
        <v>216.37</v>
      </c>
      <c r="AH179" s="92">
        <v>205.06</v>
      </c>
      <c r="AI179" s="93">
        <v>304.2</v>
      </c>
      <c r="AJ179" s="3" t="s">
        <v>1259</v>
      </c>
      <c r="AK179" s="3" t="s">
        <v>1259</v>
      </c>
      <c r="AL179" s="3" t="s">
        <v>1259</v>
      </c>
      <c r="AM179" s="3" t="s">
        <v>1259</v>
      </c>
      <c r="AN179" s="98">
        <v>26.9</v>
      </c>
      <c r="AO179" s="99">
        <v>459.63</v>
      </c>
      <c r="AP179" s="100">
        <v>29.13</v>
      </c>
      <c r="AQ179" s="3" t="s">
        <v>1259</v>
      </c>
      <c r="AR179" s="3" t="s">
        <v>1259</v>
      </c>
      <c r="AS179" s="3" t="s">
        <v>1259</v>
      </c>
      <c r="AT179" s="3" t="s">
        <v>1259</v>
      </c>
      <c r="AU179" s="3" t="s">
        <v>1259</v>
      </c>
      <c r="AV179" s="3" t="s">
        <v>1259</v>
      </c>
      <c r="AW179" s="3" t="s">
        <v>1259</v>
      </c>
      <c r="AX179" s="3" t="s">
        <v>1259</v>
      </c>
      <c r="AY179" s="3" t="s">
        <v>1259</v>
      </c>
      <c r="AZ179" s="3" t="s">
        <v>1259</v>
      </c>
      <c r="BA179" s="3" t="s">
        <v>1259</v>
      </c>
      <c r="BB179" s="3" t="s">
        <v>1259</v>
      </c>
      <c r="BC179" s="3" t="s">
        <v>1259</v>
      </c>
      <c r="BD179" s="3" t="s">
        <v>1259</v>
      </c>
      <c r="BE179" s="3" t="s">
        <v>1259</v>
      </c>
      <c r="BF179" s="3" t="s">
        <v>1259</v>
      </c>
      <c r="BG179" s="3" t="s">
        <v>1259</v>
      </c>
      <c r="BH179" s="3" t="s">
        <v>1259</v>
      </c>
      <c r="BI179" s="119">
        <v>242.15100000000001</v>
      </c>
      <c r="BJ179" s="120">
        <v>38</v>
      </c>
      <c r="BK179" s="121">
        <v>57.2</v>
      </c>
      <c r="BL179" s="122">
        <v>57.2</v>
      </c>
      <c r="BM179" s="123">
        <v>73.099999999999994</v>
      </c>
      <c r="BN179" s="124">
        <v>44.9</v>
      </c>
      <c r="BO179" s="3" t="s">
        <v>1259</v>
      </c>
      <c r="BP179" s="3" t="s">
        <v>1259</v>
      </c>
      <c r="BQ179" s="3" t="s">
        <v>1259</v>
      </c>
      <c r="BR179" s="3" t="s">
        <v>1259</v>
      </c>
      <c r="BS179" s="3" t="s">
        <v>1259</v>
      </c>
      <c r="BT179" s="3" t="s">
        <v>1259</v>
      </c>
      <c r="BU179" s="3" t="s">
        <v>1259</v>
      </c>
      <c r="BV179" s="3" t="s">
        <v>1259</v>
      </c>
      <c r="BW179" s="3" t="s">
        <v>1259</v>
      </c>
      <c r="BX179" s="134">
        <v>757</v>
      </c>
      <c r="BY179" s="3" t="s">
        <v>1259</v>
      </c>
      <c r="BZ179" s="3" t="s">
        <v>1259</v>
      </c>
      <c r="CA179" s="137">
        <v>740.6</v>
      </c>
      <c r="CB179" s="3" t="s">
        <v>1259</v>
      </c>
      <c r="CC179" s="3" t="s">
        <v>1259</v>
      </c>
      <c r="CD179" s="140">
        <v>805.2</v>
      </c>
      <c r="CE179" s="3" t="s">
        <v>1259</v>
      </c>
      <c r="CF179" s="3" t="s">
        <v>1259</v>
      </c>
      <c r="CG179" s="3" t="s">
        <v>1259</v>
      </c>
      <c r="CH179" s="3" t="s">
        <v>1259</v>
      </c>
      <c r="CI179" s="3" t="s">
        <v>1259</v>
      </c>
      <c r="CJ179" s="3" t="s">
        <v>1259</v>
      </c>
      <c r="CK179" s="147">
        <v>7.3</v>
      </c>
      <c r="CL179" s="3" t="s">
        <v>1259</v>
      </c>
      <c r="CM179" s="3" t="s">
        <v>1259</v>
      </c>
      <c r="CN179" s="3" t="s">
        <v>1259</v>
      </c>
      <c r="CO179" s="3" t="s">
        <v>1259</v>
      </c>
      <c r="CP179" s="3" t="s">
        <v>1259</v>
      </c>
      <c r="CQ179" s="153">
        <v>44.1</v>
      </c>
      <c r="CR179" s="3" t="s">
        <v>1259</v>
      </c>
      <c r="CS179" s="3" t="s">
        <v>1259</v>
      </c>
      <c r="CT179" s="3" t="s">
        <v>1259</v>
      </c>
      <c r="CU179" s="157">
        <v>36.4</v>
      </c>
      <c r="CV179" s="3" t="s">
        <v>1259</v>
      </c>
      <c r="CW179" s="3" t="s">
        <v>1259</v>
      </c>
      <c r="CX179" s="160">
        <v>40.799999999999997</v>
      </c>
      <c r="CY179" s="3" t="s">
        <v>1259</v>
      </c>
      <c r="CZ179" s="3" t="s">
        <v>1259</v>
      </c>
      <c r="DA179" s="3" t="s">
        <v>1259</v>
      </c>
      <c r="DB179" s="164">
        <v>275.60000000000002</v>
      </c>
      <c r="DC179" s="3" t="s">
        <v>1259</v>
      </c>
      <c r="DD179" s="3" t="s">
        <v>1259</v>
      </c>
      <c r="DE179" s="3" t="s">
        <v>1259</v>
      </c>
      <c r="DF179" s="168">
        <v>156.30000000000001</v>
      </c>
      <c r="DG179" s="169">
        <v>44.14</v>
      </c>
      <c r="DH179" s="3" t="s">
        <v>1259</v>
      </c>
      <c r="DI179" s="3" t="s">
        <v>1259</v>
      </c>
      <c r="DJ179" s="172">
        <v>42.88</v>
      </c>
      <c r="DK179" s="173">
        <v>37.46</v>
      </c>
      <c r="DL179" s="3" t="s">
        <v>1259</v>
      </c>
      <c r="DM179" s="3" t="s">
        <v>1259</v>
      </c>
      <c r="DN179" s="176">
        <v>50.96</v>
      </c>
      <c r="DO179" s="3" t="s">
        <v>1259</v>
      </c>
      <c r="DP179" s="3" t="s">
        <v>1259</v>
      </c>
      <c r="DQ179" s="179">
        <v>46</v>
      </c>
      <c r="DR179" s="3" t="s">
        <v>1259</v>
      </c>
      <c r="DS179" s="3" t="s">
        <v>1259</v>
      </c>
      <c r="DT179" s="3" t="s">
        <v>1259</v>
      </c>
      <c r="DU179" s="183">
        <v>100.2</v>
      </c>
      <c r="DV179" s="3" t="s">
        <v>1259</v>
      </c>
      <c r="DW179" s="3" t="s">
        <v>1259</v>
      </c>
      <c r="DX179" s="3" t="s">
        <v>1259</v>
      </c>
      <c r="DY179" s="3" t="s">
        <v>1259</v>
      </c>
      <c r="DZ179" s="3" t="s">
        <v>1259</v>
      </c>
      <c r="EA179" s="3" t="s">
        <v>1259</v>
      </c>
      <c r="EB179" s="3" t="s">
        <v>1259</v>
      </c>
      <c r="EC179" s="3" t="s">
        <v>1259</v>
      </c>
      <c r="ED179" s="3" t="s">
        <v>1259</v>
      </c>
      <c r="EE179" s="3" t="s">
        <v>1259</v>
      </c>
      <c r="EF179" s="3" t="s">
        <v>1259</v>
      </c>
      <c r="EG179" s="3" t="s">
        <v>1259</v>
      </c>
      <c r="EH179" s="3" t="s">
        <v>1259</v>
      </c>
      <c r="EI179" s="3" t="s">
        <v>1259</v>
      </c>
      <c r="EJ179" s="3" t="s">
        <v>1259</v>
      </c>
      <c r="EK179" s="3" t="s">
        <v>1259</v>
      </c>
      <c r="EL179" s="3" t="s">
        <v>1259</v>
      </c>
      <c r="EM179" s="201">
        <v>59.594000000000001</v>
      </c>
      <c r="EN179" s="3" t="s">
        <v>1259</v>
      </c>
      <c r="EO179" s="3" t="s">
        <v>1259</v>
      </c>
      <c r="EP179" s="3" t="s">
        <v>1259</v>
      </c>
      <c r="EQ179" s="3" t="s">
        <v>1259</v>
      </c>
      <c r="ER179" s="3" t="s">
        <v>1259</v>
      </c>
      <c r="ES179" s="3" t="s">
        <v>1259</v>
      </c>
      <c r="ET179" s="208">
        <v>100</v>
      </c>
      <c r="EU179" s="3" t="s">
        <v>1259</v>
      </c>
      <c r="EV179" s="3" t="s">
        <v>1259</v>
      </c>
      <c r="EW179" s="3" t="s">
        <v>1259</v>
      </c>
      <c r="EX179" s="3" t="s">
        <v>1259</v>
      </c>
      <c r="EY179" s="3" t="s">
        <v>1259</v>
      </c>
      <c r="EZ179" s="3" t="s">
        <v>1259</v>
      </c>
      <c r="FA179" s="3" t="s">
        <v>1259</v>
      </c>
      <c r="FB179" s="3" t="s">
        <v>1259</v>
      </c>
      <c r="FC179" s="3" t="s">
        <v>1259</v>
      </c>
      <c r="FD179" s="3" t="s">
        <v>1259</v>
      </c>
      <c r="FE179" s="3" t="s">
        <v>1259</v>
      </c>
      <c r="FF179" s="3" t="s">
        <v>1259</v>
      </c>
      <c r="FG179" s="3" t="s">
        <v>1259</v>
      </c>
      <c r="FH179" s="3" t="s">
        <v>1259</v>
      </c>
      <c r="FI179" s="3" t="s">
        <v>1259</v>
      </c>
      <c r="FJ179" s="3" t="s">
        <v>1259</v>
      </c>
      <c r="FK179" s="3" t="s">
        <v>1259</v>
      </c>
      <c r="FL179" s="3" t="s">
        <v>1259</v>
      </c>
      <c r="FM179" s="3" t="s">
        <v>1259</v>
      </c>
      <c r="FN179" s="3" t="s">
        <v>1259</v>
      </c>
      <c r="FO179" s="229">
        <v>138.596</v>
      </c>
      <c r="FP179" s="230">
        <v>54.1</v>
      </c>
      <c r="FQ179" s="231">
        <v>92.936000000000007</v>
      </c>
      <c r="FR179" s="232">
        <v>53.1</v>
      </c>
      <c r="FS179" s="233">
        <v>56.5</v>
      </c>
      <c r="FT179" s="234">
        <v>62.4</v>
      </c>
      <c r="FU179" s="235">
        <v>55.4</v>
      </c>
      <c r="FV179" s="236">
        <v>48.3</v>
      </c>
      <c r="FW179" s="237">
        <v>52.2</v>
      </c>
      <c r="FX179" s="238">
        <v>672.5</v>
      </c>
      <c r="FY179" s="239">
        <v>687.5</v>
      </c>
      <c r="FZ179" s="240">
        <v>685</v>
      </c>
      <c r="GA179" s="241">
        <v>1953.6</v>
      </c>
      <c r="GB179" s="3" t="s">
        <v>1259</v>
      </c>
      <c r="GC179" s="3" t="s">
        <v>1259</v>
      </c>
      <c r="GD179" s="3" t="s">
        <v>1259</v>
      </c>
      <c r="GE179" s="3" t="s">
        <v>1259</v>
      </c>
      <c r="GF179" s="3" t="s">
        <v>1259</v>
      </c>
      <c r="GG179" s="3" t="s">
        <v>1259</v>
      </c>
      <c r="GH179" s="3" t="s">
        <v>1259</v>
      </c>
      <c r="GI179" s="3" t="s">
        <v>1259</v>
      </c>
      <c r="GJ179" s="3" t="s">
        <v>1259</v>
      </c>
      <c r="GK179" s="3" t="s">
        <v>1259</v>
      </c>
      <c r="GL179" s="3" t="s">
        <v>1259</v>
      </c>
      <c r="GM179" s="3" t="s">
        <v>1259</v>
      </c>
      <c r="GN179" s="3" t="s">
        <v>1259</v>
      </c>
      <c r="GO179" s="3" t="s">
        <v>1259</v>
      </c>
      <c r="GP179" s="3" t="s">
        <v>1259</v>
      </c>
      <c r="GQ179" s="3" t="s">
        <v>1259</v>
      </c>
      <c r="GR179" s="3" t="s">
        <v>1259</v>
      </c>
      <c r="GS179" s="3" t="s">
        <v>1259</v>
      </c>
      <c r="GT179" s="3" t="s">
        <v>1259</v>
      </c>
      <c r="GU179" s="3" t="s">
        <v>1259</v>
      </c>
      <c r="GV179" s="3" t="s">
        <v>1259</v>
      </c>
      <c r="GW179" s="263">
        <v>223</v>
      </c>
      <c r="GX179" s="264">
        <v>71.5</v>
      </c>
      <c r="GY179" s="265">
        <v>100</v>
      </c>
      <c r="GZ179" s="266">
        <v>100</v>
      </c>
      <c r="HA179" s="267">
        <v>54.9</v>
      </c>
      <c r="HB179" s="3" t="s">
        <v>1259</v>
      </c>
      <c r="HC179" s="3" t="s">
        <v>1259</v>
      </c>
      <c r="HD179" s="3" t="s">
        <v>1259</v>
      </c>
      <c r="HE179" s="3" t="s">
        <v>1259</v>
      </c>
      <c r="HF179" s="3" t="s">
        <v>1259</v>
      </c>
      <c r="HG179" s="3" t="s">
        <v>1259</v>
      </c>
      <c r="HH179" s="3" t="s">
        <v>1259</v>
      </c>
      <c r="HI179" s="3" t="s">
        <v>1259</v>
      </c>
      <c r="HJ179" s="3" t="s">
        <v>1259</v>
      </c>
      <c r="HK179" s="3" t="s">
        <v>1259</v>
      </c>
      <c r="HL179" s="3" t="s">
        <v>1259</v>
      </c>
      <c r="HM179" s="3" t="s">
        <v>1259</v>
      </c>
      <c r="HN179" s="3" t="s">
        <v>1259</v>
      </c>
      <c r="HO179" s="281">
        <v>92.7</v>
      </c>
      <c r="HP179" s="282">
        <v>214</v>
      </c>
      <c r="HQ179" s="283">
        <v>70.099999999999994</v>
      </c>
      <c r="HR179" s="284">
        <v>60.1798</v>
      </c>
      <c r="HS179" s="3" t="s">
        <v>1259</v>
      </c>
    </row>
    <row r="180" spans="1:227" x14ac:dyDescent="0.25">
      <c r="A180" s="4">
        <v>36250</v>
      </c>
      <c r="B180" s="3" t="s">
        <v>1259</v>
      </c>
      <c r="C180" s="3" t="s">
        <v>1259</v>
      </c>
      <c r="D180" s="3" t="s">
        <v>1259</v>
      </c>
      <c r="E180" s="3" t="s">
        <v>1259</v>
      </c>
      <c r="F180" s="3" t="s">
        <v>1259</v>
      </c>
      <c r="G180" s="3" t="s">
        <v>1259</v>
      </c>
      <c r="H180" s="3" t="s">
        <v>1259</v>
      </c>
      <c r="I180" s="67">
        <v>100.5</v>
      </c>
      <c r="J180" s="68">
        <v>98.7</v>
      </c>
      <c r="K180" s="69">
        <v>100.6</v>
      </c>
      <c r="L180" s="70">
        <v>101.3</v>
      </c>
      <c r="M180" s="71">
        <v>96.5</v>
      </c>
      <c r="N180" s="72">
        <v>96.5</v>
      </c>
      <c r="O180" s="3" t="s">
        <v>1259</v>
      </c>
      <c r="P180" s="74">
        <v>46.9</v>
      </c>
      <c r="Q180" s="3" t="s">
        <v>1259</v>
      </c>
      <c r="R180" s="3" t="s">
        <v>1259</v>
      </c>
      <c r="S180" s="77">
        <v>37.9</v>
      </c>
      <c r="T180" s="3" t="s">
        <v>1259</v>
      </c>
      <c r="U180" s="3" t="s">
        <v>1259</v>
      </c>
      <c r="V180" s="80">
        <v>62.58</v>
      </c>
      <c r="W180" s="3" t="s">
        <v>1259</v>
      </c>
      <c r="X180" s="3" t="s">
        <v>1259</v>
      </c>
      <c r="Y180" s="83">
        <v>64.86</v>
      </c>
      <c r="Z180" s="84">
        <v>82.04</v>
      </c>
      <c r="AA180" s="85">
        <v>58.32</v>
      </c>
      <c r="AB180" s="86">
        <v>56.95</v>
      </c>
      <c r="AC180" s="87">
        <v>50</v>
      </c>
      <c r="AD180" s="3" t="s">
        <v>1259</v>
      </c>
      <c r="AE180" s="89">
        <v>282.55</v>
      </c>
      <c r="AF180" s="90">
        <v>263.89</v>
      </c>
      <c r="AG180" s="91">
        <v>217.67</v>
      </c>
      <c r="AH180" s="92">
        <v>217.49</v>
      </c>
      <c r="AI180" s="93">
        <v>303.2</v>
      </c>
      <c r="AJ180" s="3" t="s">
        <v>1259</v>
      </c>
      <c r="AK180" s="3" t="s">
        <v>1259</v>
      </c>
      <c r="AL180" s="3" t="s">
        <v>1259</v>
      </c>
      <c r="AM180" s="3" t="s">
        <v>1259</v>
      </c>
      <c r="AN180" s="98">
        <v>27.11</v>
      </c>
      <c r="AO180" s="99">
        <v>453.31</v>
      </c>
      <c r="AP180" s="100">
        <v>29.39</v>
      </c>
      <c r="AQ180" s="3" t="s">
        <v>1259</v>
      </c>
      <c r="AR180" s="3" t="s">
        <v>1259</v>
      </c>
      <c r="AS180" s="3" t="s">
        <v>1259</v>
      </c>
      <c r="AT180" s="3" t="s">
        <v>1259</v>
      </c>
      <c r="AU180" s="3" t="s">
        <v>1259</v>
      </c>
      <c r="AV180" s="3" t="s">
        <v>1259</v>
      </c>
      <c r="AW180" s="3" t="s">
        <v>1259</v>
      </c>
      <c r="AX180" s="3" t="s">
        <v>1259</v>
      </c>
      <c r="AY180" s="3" t="s">
        <v>1259</v>
      </c>
      <c r="AZ180" s="3" t="s">
        <v>1259</v>
      </c>
      <c r="BA180" s="3" t="s">
        <v>1259</v>
      </c>
      <c r="BB180" s="3" t="s">
        <v>1259</v>
      </c>
      <c r="BC180" s="3" t="s">
        <v>1259</v>
      </c>
      <c r="BD180" s="3" t="s">
        <v>1259</v>
      </c>
      <c r="BE180" s="3" t="s">
        <v>1259</v>
      </c>
      <c r="BF180" s="3" t="s">
        <v>1259</v>
      </c>
      <c r="BG180" s="3" t="s">
        <v>1259</v>
      </c>
      <c r="BH180" s="3" t="s">
        <v>1259</v>
      </c>
      <c r="BI180" s="119">
        <v>245.91300000000001</v>
      </c>
      <c r="BJ180" s="120">
        <v>39.5</v>
      </c>
      <c r="BK180" s="121">
        <v>52.9</v>
      </c>
      <c r="BL180" s="122">
        <v>52.9</v>
      </c>
      <c r="BM180" s="123">
        <v>74.400000000000006</v>
      </c>
      <c r="BN180" s="124">
        <v>45</v>
      </c>
      <c r="BO180" s="3" t="s">
        <v>1259</v>
      </c>
      <c r="BP180" s="3" t="s">
        <v>1259</v>
      </c>
      <c r="BQ180" s="3" t="s">
        <v>1259</v>
      </c>
      <c r="BR180" s="3" t="s">
        <v>1259</v>
      </c>
      <c r="BS180" s="3" t="s">
        <v>1259</v>
      </c>
      <c r="BT180" s="3" t="s">
        <v>1259</v>
      </c>
      <c r="BU180" s="3" t="s">
        <v>1259</v>
      </c>
      <c r="BV180" s="3" t="s">
        <v>1259</v>
      </c>
      <c r="BW180" s="3" t="s">
        <v>1259</v>
      </c>
      <c r="BX180" s="134">
        <v>780</v>
      </c>
      <c r="BY180" s="3" t="s">
        <v>1259</v>
      </c>
      <c r="BZ180" s="3" t="s">
        <v>1259</v>
      </c>
      <c r="CA180" s="137">
        <v>764.4</v>
      </c>
      <c r="CB180" s="3" t="s">
        <v>1259</v>
      </c>
      <c r="CC180" s="3" t="s">
        <v>1259</v>
      </c>
      <c r="CD180" s="140">
        <v>831.6</v>
      </c>
      <c r="CE180" s="3" t="s">
        <v>1259</v>
      </c>
      <c r="CF180" s="3" t="s">
        <v>1259</v>
      </c>
      <c r="CG180" s="3" t="s">
        <v>1259</v>
      </c>
      <c r="CH180" s="3" t="s">
        <v>1259</v>
      </c>
      <c r="CI180" s="3" t="s">
        <v>1259</v>
      </c>
      <c r="CJ180" s="3" t="s">
        <v>1259</v>
      </c>
      <c r="CK180" s="147">
        <v>7.5</v>
      </c>
      <c r="CL180" s="3" t="s">
        <v>1259</v>
      </c>
      <c r="CM180" s="3" t="s">
        <v>1259</v>
      </c>
      <c r="CN180" s="3" t="s">
        <v>1259</v>
      </c>
      <c r="CO180" s="3" t="s">
        <v>1259</v>
      </c>
      <c r="CP180" s="3" t="s">
        <v>1259</v>
      </c>
      <c r="CQ180" s="153">
        <v>44.6</v>
      </c>
      <c r="CR180" s="3" t="s">
        <v>1259</v>
      </c>
      <c r="CS180" s="155">
        <v>133</v>
      </c>
      <c r="CT180" s="156">
        <v>1940</v>
      </c>
      <c r="CU180" s="157">
        <v>37.5</v>
      </c>
      <c r="CV180" s="158">
        <v>2410</v>
      </c>
      <c r="CW180" s="159">
        <v>177</v>
      </c>
      <c r="CX180" s="160">
        <v>41.2</v>
      </c>
      <c r="CY180" s="161">
        <v>2560</v>
      </c>
      <c r="CZ180" s="3" t="s">
        <v>1259</v>
      </c>
      <c r="DA180" s="3" t="s">
        <v>1259</v>
      </c>
      <c r="DB180" s="164">
        <v>286</v>
      </c>
      <c r="DC180" s="3" t="s">
        <v>1259</v>
      </c>
      <c r="DD180" s="3" t="s">
        <v>1259</v>
      </c>
      <c r="DE180" s="3" t="s">
        <v>1259</v>
      </c>
      <c r="DF180" s="168">
        <v>157.9</v>
      </c>
      <c r="DG180" s="169">
        <v>45.22</v>
      </c>
      <c r="DH180" s="3" t="s">
        <v>1259</v>
      </c>
      <c r="DI180" s="3" t="s">
        <v>1259</v>
      </c>
      <c r="DJ180" s="172">
        <v>43.83</v>
      </c>
      <c r="DK180" s="173">
        <v>37.86</v>
      </c>
      <c r="DL180" s="3" t="s">
        <v>1259</v>
      </c>
      <c r="DM180" s="3" t="s">
        <v>1259</v>
      </c>
      <c r="DN180" s="176">
        <v>51.47</v>
      </c>
      <c r="DO180" s="3" t="s">
        <v>1259</v>
      </c>
      <c r="DP180" s="3" t="s">
        <v>1259</v>
      </c>
      <c r="DQ180" s="179">
        <v>46.79</v>
      </c>
      <c r="DR180" s="3" t="s">
        <v>1259</v>
      </c>
      <c r="DS180" s="3" t="s">
        <v>1259</v>
      </c>
      <c r="DT180" s="3" t="s">
        <v>1259</v>
      </c>
      <c r="DU180" s="183">
        <v>102.5</v>
      </c>
      <c r="DV180" s="3" t="s">
        <v>1259</v>
      </c>
      <c r="DW180" s="3" t="s">
        <v>1259</v>
      </c>
      <c r="DX180" s="3" t="s">
        <v>1259</v>
      </c>
      <c r="DY180" s="3" t="s">
        <v>1259</v>
      </c>
      <c r="DZ180" s="3" t="s">
        <v>1259</v>
      </c>
      <c r="EA180" s="3" t="s">
        <v>1259</v>
      </c>
      <c r="EB180" s="3" t="s">
        <v>1259</v>
      </c>
      <c r="EC180" s="3" t="s">
        <v>1259</v>
      </c>
      <c r="ED180" s="3" t="s">
        <v>1259</v>
      </c>
      <c r="EE180" s="3" t="s">
        <v>1259</v>
      </c>
      <c r="EF180" s="3" t="s">
        <v>1259</v>
      </c>
      <c r="EG180" s="3" t="s">
        <v>1259</v>
      </c>
      <c r="EH180" s="3" t="s">
        <v>1259</v>
      </c>
      <c r="EI180" s="3" t="s">
        <v>1259</v>
      </c>
      <c r="EJ180" s="3" t="s">
        <v>1259</v>
      </c>
      <c r="EK180" s="3" t="s">
        <v>1259</v>
      </c>
      <c r="EL180" s="3" t="s">
        <v>1259</v>
      </c>
      <c r="EM180" s="201">
        <v>59.468000000000004</v>
      </c>
      <c r="EN180" s="202">
        <v>107</v>
      </c>
      <c r="EO180" s="203">
        <v>112.8</v>
      </c>
      <c r="EP180" s="204">
        <v>106.1</v>
      </c>
      <c r="EQ180" s="205">
        <v>114.1</v>
      </c>
      <c r="ER180" s="206">
        <v>103.7</v>
      </c>
      <c r="ES180" s="207">
        <v>110.2</v>
      </c>
      <c r="ET180" s="208">
        <v>105.5</v>
      </c>
      <c r="EU180" s="3" t="s">
        <v>1259</v>
      </c>
      <c r="EV180" s="3" t="s">
        <v>1259</v>
      </c>
      <c r="EW180" s="3" t="s">
        <v>1259</v>
      </c>
      <c r="EX180" s="3" t="s">
        <v>1259</v>
      </c>
      <c r="EY180" s="3" t="s">
        <v>1259</v>
      </c>
      <c r="EZ180" s="3" t="s">
        <v>1259</v>
      </c>
      <c r="FA180" s="3" t="s">
        <v>1259</v>
      </c>
      <c r="FB180" s="3" t="s">
        <v>1259</v>
      </c>
      <c r="FC180" s="3" t="s">
        <v>1259</v>
      </c>
      <c r="FD180" s="3" t="s">
        <v>1259</v>
      </c>
      <c r="FE180" s="3" t="s">
        <v>1259</v>
      </c>
      <c r="FF180" s="3" t="s">
        <v>1259</v>
      </c>
      <c r="FG180" s="3" t="s">
        <v>1259</v>
      </c>
      <c r="FH180" s="3" t="s">
        <v>1259</v>
      </c>
      <c r="FI180" s="3" t="s">
        <v>1259</v>
      </c>
      <c r="FJ180" s="3" t="s">
        <v>1259</v>
      </c>
      <c r="FK180" s="225">
        <v>93.4</v>
      </c>
      <c r="FL180" s="3" t="s">
        <v>1259</v>
      </c>
      <c r="FM180" s="3" t="s">
        <v>1259</v>
      </c>
      <c r="FN180" s="3" t="s">
        <v>1259</v>
      </c>
      <c r="FO180" s="229">
        <v>142.50200000000001</v>
      </c>
      <c r="FP180" s="230">
        <v>56.1</v>
      </c>
      <c r="FQ180" s="231">
        <v>98.932000000000002</v>
      </c>
      <c r="FR180" s="232">
        <v>55.5</v>
      </c>
      <c r="FS180" s="233">
        <v>58.7</v>
      </c>
      <c r="FT180" s="234">
        <v>63.9</v>
      </c>
      <c r="FU180" s="235">
        <v>57.7</v>
      </c>
      <c r="FV180" s="236">
        <v>51.7</v>
      </c>
      <c r="FW180" s="237">
        <v>56.3</v>
      </c>
      <c r="FX180" s="238">
        <v>682.1</v>
      </c>
      <c r="FY180" s="239">
        <v>698.9</v>
      </c>
      <c r="FZ180" s="240">
        <v>696</v>
      </c>
      <c r="GA180" s="241">
        <v>2241.6</v>
      </c>
      <c r="GB180" s="3" t="s">
        <v>1259</v>
      </c>
      <c r="GC180" s="3" t="s">
        <v>1259</v>
      </c>
      <c r="GD180" s="3" t="s">
        <v>1259</v>
      </c>
      <c r="GE180" s="3" t="s">
        <v>1259</v>
      </c>
      <c r="GF180" s="3" t="s">
        <v>1259</v>
      </c>
      <c r="GG180" s="3" t="s">
        <v>1259</v>
      </c>
      <c r="GH180" s="3" t="s">
        <v>1259</v>
      </c>
      <c r="GI180" s="3" t="s">
        <v>1259</v>
      </c>
      <c r="GJ180" s="3" t="s">
        <v>1259</v>
      </c>
      <c r="GK180" s="3" t="s">
        <v>1259</v>
      </c>
      <c r="GL180" s="3" t="s">
        <v>1259</v>
      </c>
      <c r="GM180" s="3" t="s">
        <v>1259</v>
      </c>
      <c r="GN180" s="3" t="s">
        <v>1259</v>
      </c>
      <c r="GO180" s="3" t="s">
        <v>1259</v>
      </c>
      <c r="GP180" s="3" t="s">
        <v>1259</v>
      </c>
      <c r="GQ180" s="3" t="s">
        <v>1259</v>
      </c>
      <c r="GR180" s="3" t="s">
        <v>1259</v>
      </c>
      <c r="GS180" s="3" t="s">
        <v>1259</v>
      </c>
      <c r="GT180" s="3" t="s">
        <v>1259</v>
      </c>
      <c r="GU180" s="3" t="s">
        <v>1259</v>
      </c>
      <c r="GV180" s="3" t="s">
        <v>1259</v>
      </c>
      <c r="GW180" s="263">
        <v>226</v>
      </c>
      <c r="GX180" s="264">
        <v>75.400000000000006</v>
      </c>
      <c r="GY180" s="265">
        <v>92.2</v>
      </c>
      <c r="GZ180" s="266">
        <v>93.7</v>
      </c>
      <c r="HA180" s="267">
        <v>52.8</v>
      </c>
      <c r="HB180" s="3" t="s">
        <v>1259</v>
      </c>
      <c r="HC180" s="3" t="s">
        <v>1259</v>
      </c>
      <c r="HD180" s="3" t="s">
        <v>1259</v>
      </c>
      <c r="HE180" s="3" t="s">
        <v>1259</v>
      </c>
      <c r="HF180" s="3" t="s">
        <v>1259</v>
      </c>
      <c r="HG180" s="3" t="s">
        <v>1259</v>
      </c>
      <c r="HH180" s="3" t="s">
        <v>1259</v>
      </c>
      <c r="HI180" s="3" t="s">
        <v>1259</v>
      </c>
      <c r="HJ180" s="3" t="s">
        <v>1259</v>
      </c>
      <c r="HK180" s="3" t="s">
        <v>1259</v>
      </c>
      <c r="HL180" s="3" t="s">
        <v>1259</v>
      </c>
      <c r="HM180" s="3" t="s">
        <v>1259</v>
      </c>
      <c r="HN180" s="3" t="s">
        <v>1259</v>
      </c>
      <c r="HO180" s="281">
        <v>94</v>
      </c>
      <c r="HP180" s="282">
        <v>216.3</v>
      </c>
      <c r="HQ180" s="283">
        <v>71.099999999999994</v>
      </c>
      <c r="HR180" s="284">
        <v>60.817</v>
      </c>
      <c r="HS180" s="3" t="s">
        <v>1259</v>
      </c>
    </row>
    <row r="181" spans="1:227" x14ac:dyDescent="0.25">
      <c r="A181" s="4">
        <v>36341</v>
      </c>
      <c r="B181" s="3" t="s">
        <v>1259</v>
      </c>
      <c r="C181" s="3" t="s">
        <v>1259</v>
      </c>
      <c r="D181" s="3" t="s">
        <v>1259</v>
      </c>
      <c r="E181" s="3" t="s">
        <v>1259</v>
      </c>
      <c r="F181" s="3" t="s">
        <v>1259</v>
      </c>
      <c r="G181" s="3" t="s">
        <v>1259</v>
      </c>
      <c r="H181" s="3" t="s">
        <v>1259</v>
      </c>
      <c r="I181" s="67">
        <v>100.6</v>
      </c>
      <c r="J181" s="68">
        <v>97.3</v>
      </c>
      <c r="K181" s="69">
        <v>100.9</v>
      </c>
      <c r="L181" s="70">
        <v>103.4</v>
      </c>
      <c r="M181" s="71">
        <v>86.1</v>
      </c>
      <c r="N181" s="72">
        <v>97</v>
      </c>
      <c r="O181" s="3" t="s">
        <v>1259</v>
      </c>
      <c r="P181" s="74">
        <v>48.1</v>
      </c>
      <c r="Q181" s="3" t="s">
        <v>1259</v>
      </c>
      <c r="R181" s="3" t="s">
        <v>1259</v>
      </c>
      <c r="S181" s="77">
        <v>38.700000000000003</v>
      </c>
      <c r="T181" s="3" t="s">
        <v>1259</v>
      </c>
      <c r="U181" s="3" t="s">
        <v>1259</v>
      </c>
      <c r="V181" s="80">
        <v>64.36</v>
      </c>
      <c r="W181" s="3" t="s">
        <v>1259</v>
      </c>
      <c r="X181" s="3" t="s">
        <v>1259</v>
      </c>
      <c r="Y181" s="83">
        <v>66.89</v>
      </c>
      <c r="Z181" s="84">
        <v>82.09</v>
      </c>
      <c r="AA181" s="85">
        <v>60.63</v>
      </c>
      <c r="AB181" s="86">
        <v>58.13</v>
      </c>
      <c r="AC181" s="87">
        <v>54</v>
      </c>
      <c r="AD181" s="3" t="s">
        <v>1259</v>
      </c>
      <c r="AE181" s="89">
        <v>282.64999999999998</v>
      </c>
      <c r="AF181" s="90">
        <v>261.81</v>
      </c>
      <c r="AG181" s="91">
        <v>219.3</v>
      </c>
      <c r="AH181" s="92">
        <v>215.99</v>
      </c>
      <c r="AI181" s="93">
        <v>300.8</v>
      </c>
      <c r="AJ181" s="3" t="s">
        <v>1259</v>
      </c>
      <c r="AK181" s="3" t="s">
        <v>1259</v>
      </c>
      <c r="AL181" s="3" t="s">
        <v>1259</v>
      </c>
      <c r="AM181" s="3" t="s">
        <v>1259</v>
      </c>
      <c r="AN181" s="98">
        <v>27.27</v>
      </c>
      <c r="AO181" s="99">
        <v>452.46</v>
      </c>
      <c r="AP181" s="100">
        <v>29.38</v>
      </c>
      <c r="AQ181" s="3" t="s">
        <v>1259</v>
      </c>
      <c r="AR181" s="3" t="s">
        <v>1259</v>
      </c>
      <c r="AS181" s="3" t="s">
        <v>1259</v>
      </c>
      <c r="AT181" s="3" t="s">
        <v>1259</v>
      </c>
      <c r="AU181" s="3" t="s">
        <v>1259</v>
      </c>
      <c r="AV181" s="3" t="s">
        <v>1259</v>
      </c>
      <c r="AW181" s="3" t="s">
        <v>1259</v>
      </c>
      <c r="AX181" s="3" t="s">
        <v>1259</v>
      </c>
      <c r="AY181" s="3" t="s">
        <v>1259</v>
      </c>
      <c r="AZ181" s="3" t="s">
        <v>1259</v>
      </c>
      <c r="BA181" s="3" t="s">
        <v>1259</v>
      </c>
      <c r="BB181" s="3" t="s">
        <v>1259</v>
      </c>
      <c r="BC181" s="3" t="s">
        <v>1259</v>
      </c>
      <c r="BD181" s="3" t="s">
        <v>1259</v>
      </c>
      <c r="BE181" s="3" t="s">
        <v>1259</v>
      </c>
      <c r="BF181" s="3" t="s">
        <v>1259</v>
      </c>
      <c r="BG181" s="3" t="s">
        <v>1259</v>
      </c>
      <c r="BH181" s="3" t="s">
        <v>1259</v>
      </c>
      <c r="BI181" s="119">
        <v>249.67400000000001</v>
      </c>
      <c r="BJ181" s="120">
        <v>40.700000000000003</v>
      </c>
      <c r="BK181" s="121">
        <v>54.1</v>
      </c>
      <c r="BL181" s="122">
        <v>54.1</v>
      </c>
      <c r="BM181" s="123">
        <v>72.8</v>
      </c>
      <c r="BN181" s="124">
        <v>46.7</v>
      </c>
      <c r="BO181" s="3" t="s">
        <v>1259</v>
      </c>
      <c r="BP181" s="3" t="s">
        <v>1259</v>
      </c>
      <c r="BQ181" s="3" t="s">
        <v>1259</v>
      </c>
      <c r="BR181" s="3" t="s">
        <v>1259</v>
      </c>
      <c r="BS181" s="3" t="s">
        <v>1259</v>
      </c>
      <c r="BT181" s="3" t="s">
        <v>1259</v>
      </c>
      <c r="BU181" s="3" t="s">
        <v>1259</v>
      </c>
      <c r="BV181" s="3" t="s">
        <v>1259</v>
      </c>
      <c r="BW181" s="3" t="s">
        <v>1259</v>
      </c>
      <c r="BX181" s="134">
        <v>806</v>
      </c>
      <c r="BY181" s="3" t="s">
        <v>1259</v>
      </c>
      <c r="BZ181" s="3" t="s">
        <v>1259</v>
      </c>
      <c r="CA181" s="137">
        <v>789.8</v>
      </c>
      <c r="CB181" s="3" t="s">
        <v>1259</v>
      </c>
      <c r="CC181" s="3" t="s">
        <v>1259</v>
      </c>
      <c r="CD181" s="140">
        <v>859.7</v>
      </c>
      <c r="CE181" s="3" t="s">
        <v>1259</v>
      </c>
      <c r="CF181" s="3" t="s">
        <v>1259</v>
      </c>
      <c r="CG181" s="3" t="s">
        <v>1259</v>
      </c>
      <c r="CH181" s="3" t="s">
        <v>1259</v>
      </c>
      <c r="CI181" s="3" t="s">
        <v>1259</v>
      </c>
      <c r="CJ181" s="3" t="s">
        <v>1259</v>
      </c>
      <c r="CK181" s="147">
        <v>6.5</v>
      </c>
      <c r="CL181" s="3" t="s">
        <v>1259</v>
      </c>
      <c r="CM181" s="3" t="s">
        <v>1259</v>
      </c>
      <c r="CN181" s="3" t="s">
        <v>1259</v>
      </c>
      <c r="CO181" s="3" t="s">
        <v>1259</v>
      </c>
      <c r="CP181" s="3" t="s">
        <v>1259</v>
      </c>
      <c r="CQ181" s="153">
        <v>45.7</v>
      </c>
      <c r="CR181" s="3" t="s">
        <v>1259</v>
      </c>
      <c r="CS181" s="155">
        <v>133</v>
      </c>
      <c r="CT181" s="156">
        <v>1962</v>
      </c>
      <c r="CU181" s="157">
        <v>38.200000000000003</v>
      </c>
      <c r="CV181" s="158">
        <v>2460</v>
      </c>
      <c r="CW181" s="159">
        <v>179</v>
      </c>
      <c r="CX181" s="160">
        <v>41.6</v>
      </c>
      <c r="CY181" s="161">
        <v>2615</v>
      </c>
      <c r="CZ181" s="3" t="s">
        <v>1259</v>
      </c>
      <c r="DA181" s="3" t="s">
        <v>1259</v>
      </c>
      <c r="DB181" s="164">
        <v>308.60000000000002</v>
      </c>
      <c r="DC181" s="3" t="s">
        <v>1259</v>
      </c>
      <c r="DD181" s="3" t="s">
        <v>1259</v>
      </c>
      <c r="DE181" s="3" t="s">
        <v>1259</v>
      </c>
      <c r="DF181" s="168">
        <v>161</v>
      </c>
      <c r="DG181" s="169">
        <v>46.76</v>
      </c>
      <c r="DH181" s="3" t="s">
        <v>1259</v>
      </c>
      <c r="DI181" s="3" t="s">
        <v>1259</v>
      </c>
      <c r="DJ181" s="172">
        <v>45.23</v>
      </c>
      <c r="DK181" s="173">
        <v>38.69</v>
      </c>
      <c r="DL181" s="3" t="s">
        <v>1259</v>
      </c>
      <c r="DM181" s="3" t="s">
        <v>1259</v>
      </c>
      <c r="DN181" s="176">
        <v>52.45</v>
      </c>
      <c r="DO181" s="3" t="s">
        <v>1259</v>
      </c>
      <c r="DP181" s="3" t="s">
        <v>1259</v>
      </c>
      <c r="DQ181" s="179">
        <v>48.04</v>
      </c>
      <c r="DR181" s="3" t="s">
        <v>1259</v>
      </c>
      <c r="DS181" s="3" t="s">
        <v>1259</v>
      </c>
      <c r="DT181" s="3" t="s">
        <v>1259</v>
      </c>
      <c r="DU181" s="183">
        <v>102.4</v>
      </c>
      <c r="DV181" s="3" t="s">
        <v>1259</v>
      </c>
      <c r="DW181" s="3" t="s">
        <v>1259</v>
      </c>
      <c r="DX181" s="3" t="s">
        <v>1259</v>
      </c>
      <c r="DY181" s="3" t="s">
        <v>1259</v>
      </c>
      <c r="DZ181" s="3" t="s">
        <v>1259</v>
      </c>
      <c r="EA181" s="3" t="s">
        <v>1259</v>
      </c>
      <c r="EB181" s="3" t="s">
        <v>1259</v>
      </c>
      <c r="EC181" s="3" t="s">
        <v>1259</v>
      </c>
      <c r="ED181" s="3" t="s">
        <v>1259</v>
      </c>
      <c r="EE181" s="3" t="s">
        <v>1259</v>
      </c>
      <c r="EF181" s="3" t="s">
        <v>1259</v>
      </c>
      <c r="EG181" s="3" t="s">
        <v>1259</v>
      </c>
      <c r="EH181" s="3" t="s">
        <v>1259</v>
      </c>
      <c r="EI181" s="3" t="s">
        <v>1259</v>
      </c>
      <c r="EJ181" s="3" t="s">
        <v>1259</v>
      </c>
      <c r="EK181" s="3" t="s">
        <v>1259</v>
      </c>
      <c r="EL181" s="3" t="s">
        <v>1259</v>
      </c>
      <c r="EM181" s="201">
        <v>59.85</v>
      </c>
      <c r="EN181" s="3" t="s">
        <v>1259</v>
      </c>
      <c r="EO181" s="3" t="s">
        <v>1259</v>
      </c>
      <c r="EP181" s="3" t="s">
        <v>1259</v>
      </c>
      <c r="EQ181" s="3" t="s">
        <v>1259</v>
      </c>
      <c r="ER181" s="3" t="s">
        <v>1259</v>
      </c>
      <c r="ES181" s="3" t="s">
        <v>1259</v>
      </c>
      <c r="ET181" s="208">
        <v>89.9</v>
      </c>
      <c r="EU181" s="3" t="s">
        <v>1259</v>
      </c>
      <c r="EV181" s="3" t="s">
        <v>1259</v>
      </c>
      <c r="EW181" s="3" t="s">
        <v>1259</v>
      </c>
      <c r="EX181" s="3" t="s">
        <v>1259</v>
      </c>
      <c r="EY181" s="3" t="s">
        <v>1259</v>
      </c>
      <c r="EZ181" s="3" t="s">
        <v>1259</v>
      </c>
      <c r="FA181" s="3" t="s">
        <v>1259</v>
      </c>
      <c r="FB181" s="3" t="s">
        <v>1259</v>
      </c>
      <c r="FC181" s="3" t="s">
        <v>1259</v>
      </c>
      <c r="FD181" s="3" t="s">
        <v>1259</v>
      </c>
      <c r="FE181" s="3" t="s">
        <v>1259</v>
      </c>
      <c r="FF181" s="3" t="s">
        <v>1259</v>
      </c>
      <c r="FG181" s="3" t="s">
        <v>1259</v>
      </c>
      <c r="FH181" s="3" t="s">
        <v>1259</v>
      </c>
      <c r="FI181" s="3" t="s">
        <v>1259</v>
      </c>
      <c r="FJ181" s="3" t="s">
        <v>1259</v>
      </c>
      <c r="FK181" s="225">
        <v>93.8</v>
      </c>
      <c r="FL181" s="3" t="s">
        <v>1259</v>
      </c>
      <c r="FM181" s="3" t="s">
        <v>1259</v>
      </c>
      <c r="FN181" s="3" t="s">
        <v>1259</v>
      </c>
      <c r="FO181" s="229">
        <v>151.584</v>
      </c>
      <c r="FP181" s="230">
        <v>58.6</v>
      </c>
      <c r="FQ181" s="231">
        <v>101.35599999999999</v>
      </c>
      <c r="FR181" s="232">
        <v>57.7</v>
      </c>
      <c r="FS181" s="233">
        <v>63.4</v>
      </c>
      <c r="FT181" s="234">
        <v>68.400000000000006</v>
      </c>
      <c r="FU181" s="235">
        <v>62.3</v>
      </c>
      <c r="FV181" s="236">
        <v>56.6</v>
      </c>
      <c r="FW181" s="237">
        <v>61.9</v>
      </c>
      <c r="FX181" s="238">
        <v>689.7</v>
      </c>
      <c r="FY181" s="239">
        <v>702.9</v>
      </c>
      <c r="FZ181" s="240">
        <v>700</v>
      </c>
      <c r="GA181" s="241">
        <v>2089.5</v>
      </c>
      <c r="GB181" s="3" t="s">
        <v>1259</v>
      </c>
      <c r="GC181" s="3" t="s">
        <v>1259</v>
      </c>
      <c r="GD181" s="3" t="s">
        <v>1259</v>
      </c>
      <c r="GE181" s="3" t="s">
        <v>1259</v>
      </c>
      <c r="GF181" s="3" t="s">
        <v>1259</v>
      </c>
      <c r="GG181" s="3" t="s">
        <v>1259</v>
      </c>
      <c r="GH181" s="3" t="s">
        <v>1259</v>
      </c>
      <c r="GI181" s="3" t="s">
        <v>1259</v>
      </c>
      <c r="GJ181" s="3" t="s">
        <v>1259</v>
      </c>
      <c r="GK181" s="3" t="s">
        <v>1259</v>
      </c>
      <c r="GL181" s="3" t="s">
        <v>1259</v>
      </c>
      <c r="GM181" s="3" t="s">
        <v>1259</v>
      </c>
      <c r="GN181" s="3" t="s">
        <v>1259</v>
      </c>
      <c r="GO181" s="3" t="s">
        <v>1259</v>
      </c>
      <c r="GP181" s="3" t="s">
        <v>1259</v>
      </c>
      <c r="GQ181" s="3" t="s">
        <v>1259</v>
      </c>
      <c r="GR181" s="3" t="s">
        <v>1259</v>
      </c>
      <c r="GS181" s="3" t="s">
        <v>1259</v>
      </c>
      <c r="GT181" s="3" t="s">
        <v>1259</v>
      </c>
      <c r="GU181" s="3" t="s">
        <v>1259</v>
      </c>
      <c r="GV181" s="3" t="s">
        <v>1259</v>
      </c>
      <c r="GW181" s="263">
        <v>235</v>
      </c>
      <c r="GX181" s="264">
        <v>84.3</v>
      </c>
      <c r="GY181" s="265">
        <v>91.9</v>
      </c>
      <c r="GZ181" s="266">
        <v>92.4</v>
      </c>
      <c r="HA181" s="267">
        <v>50.4</v>
      </c>
      <c r="HB181" s="3" t="s">
        <v>1259</v>
      </c>
      <c r="HC181" s="3" t="s">
        <v>1259</v>
      </c>
      <c r="HD181" s="3" t="s">
        <v>1259</v>
      </c>
      <c r="HE181" s="3" t="s">
        <v>1259</v>
      </c>
      <c r="HF181" s="3" t="s">
        <v>1259</v>
      </c>
      <c r="HG181" s="3" t="s">
        <v>1259</v>
      </c>
      <c r="HH181" s="3" t="s">
        <v>1259</v>
      </c>
      <c r="HI181" s="3" t="s">
        <v>1259</v>
      </c>
      <c r="HJ181" s="3" t="s">
        <v>1259</v>
      </c>
      <c r="HK181" s="3" t="s">
        <v>1259</v>
      </c>
      <c r="HL181" s="3" t="s">
        <v>1259</v>
      </c>
      <c r="HM181" s="3" t="s">
        <v>1259</v>
      </c>
      <c r="HN181" s="3" t="s">
        <v>1259</v>
      </c>
      <c r="HO181" s="281">
        <v>95.81</v>
      </c>
      <c r="HP181" s="282">
        <v>219.2</v>
      </c>
      <c r="HQ181" s="283">
        <v>72.7</v>
      </c>
      <c r="HR181" s="284">
        <v>61.755800000000001</v>
      </c>
      <c r="HS181" s="3" t="s">
        <v>1259</v>
      </c>
    </row>
    <row r="182" spans="1:227" x14ac:dyDescent="0.25">
      <c r="A182" s="4">
        <v>36433</v>
      </c>
      <c r="B182" s="3" t="s">
        <v>1259</v>
      </c>
      <c r="C182" s="3" t="s">
        <v>1259</v>
      </c>
      <c r="D182" s="3" t="s">
        <v>1259</v>
      </c>
      <c r="E182" s="3" t="s">
        <v>1259</v>
      </c>
      <c r="F182" s="3" t="s">
        <v>1259</v>
      </c>
      <c r="G182" s="3" t="s">
        <v>1259</v>
      </c>
      <c r="H182" s="3" t="s">
        <v>1259</v>
      </c>
      <c r="I182" s="67">
        <v>100</v>
      </c>
      <c r="J182" s="68">
        <v>100.7</v>
      </c>
      <c r="K182" s="69">
        <v>100</v>
      </c>
      <c r="L182" s="70">
        <v>101.1</v>
      </c>
      <c r="M182" s="71">
        <v>93.3</v>
      </c>
      <c r="N182" s="72">
        <v>98.4</v>
      </c>
      <c r="O182" s="3" t="s">
        <v>1259</v>
      </c>
      <c r="P182" s="74">
        <v>49.2</v>
      </c>
      <c r="Q182" s="3" t="s">
        <v>1259</v>
      </c>
      <c r="R182" s="3" t="s">
        <v>1259</v>
      </c>
      <c r="S182" s="77">
        <v>39.5</v>
      </c>
      <c r="T182" s="3" t="s">
        <v>1259</v>
      </c>
      <c r="U182" s="3" t="s">
        <v>1259</v>
      </c>
      <c r="V182" s="80">
        <v>66.92</v>
      </c>
      <c r="W182" s="3" t="s">
        <v>1259</v>
      </c>
      <c r="X182" s="3" t="s">
        <v>1259</v>
      </c>
      <c r="Y182" s="83">
        <v>69.81</v>
      </c>
      <c r="Z182" s="84">
        <v>87.87</v>
      </c>
      <c r="AA182" s="85">
        <v>62.82</v>
      </c>
      <c r="AB182" s="86">
        <v>59.83</v>
      </c>
      <c r="AC182" s="87">
        <v>53</v>
      </c>
      <c r="AD182" s="3" t="s">
        <v>1259</v>
      </c>
      <c r="AE182" s="89">
        <v>281.68</v>
      </c>
      <c r="AF182" s="90">
        <v>262.17</v>
      </c>
      <c r="AG182" s="91">
        <v>214.74</v>
      </c>
      <c r="AH182" s="92">
        <v>217.65</v>
      </c>
      <c r="AI182" s="93">
        <v>299.3</v>
      </c>
      <c r="AJ182" s="3" t="s">
        <v>1259</v>
      </c>
      <c r="AK182" s="3" t="s">
        <v>1259</v>
      </c>
      <c r="AL182" s="3" t="s">
        <v>1259</v>
      </c>
      <c r="AM182" s="3" t="s">
        <v>1259</v>
      </c>
      <c r="AN182" s="98">
        <v>27.1</v>
      </c>
      <c r="AO182" s="99">
        <v>441.9</v>
      </c>
      <c r="AP182" s="100">
        <v>29.25</v>
      </c>
      <c r="AQ182" s="3" t="s">
        <v>1259</v>
      </c>
      <c r="AR182" s="3" t="s">
        <v>1259</v>
      </c>
      <c r="AS182" s="3" t="s">
        <v>1259</v>
      </c>
      <c r="AT182" s="3" t="s">
        <v>1259</v>
      </c>
      <c r="AU182" s="3" t="s">
        <v>1259</v>
      </c>
      <c r="AV182" s="3" t="s">
        <v>1259</v>
      </c>
      <c r="AW182" s="3" t="s">
        <v>1259</v>
      </c>
      <c r="AX182" s="3" t="s">
        <v>1259</v>
      </c>
      <c r="AY182" s="3" t="s">
        <v>1259</v>
      </c>
      <c r="AZ182" s="3" t="s">
        <v>1259</v>
      </c>
      <c r="BA182" s="3" t="s">
        <v>1259</v>
      </c>
      <c r="BB182" s="3" t="s">
        <v>1259</v>
      </c>
      <c r="BC182" s="3" t="s">
        <v>1259</v>
      </c>
      <c r="BD182" s="3" t="s">
        <v>1259</v>
      </c>
      <c r="BE182" s="3" t="s">
        <v>1259</v>
      </c>
      <c r="BF182" s="3" t="s">
        <v>1259</v>
      </c>
      <c r="BG182" s="3" t="s">
        <v>1259</v>
      </c>
      <c r="BH182" s="3" t="s">
        <v>1259</v>
      </c>
      <c r="BI182" s="119">
        <v>254.376</v>
      </c>
      <c r="BJ182" s="120">
        <v>42.1</v>
      </c>
      <c r="BK182" s="121">
        <v>61.1</v>
      </c>
      <c r="BL182" s="122">
        <v>61.1</v>
      </c>
      <c r="BM182" s="123">
        <v>75.7</v>
      </c>
      <c r="BN182" s="124">
        <v>48.2</v>
      </c>
      <c r="BO182" s="3" t="s">
        <v>1259</v>
      </c>
      <c r="BP182" s="3" t="s">
        <v>1259</v>
      </c>
      <c r="BQ182" s="3" t="s">
        <v>1259</v>
      </c>
      <c r="BR182" s="3" t="s">
        <v>1259</v>
      </c>
      <c r="BS182" s="3" t="s">
        <v>1259</v>
      </c>
      <c r="BT182" s="3" t="s">
        <v>1259</v>
      </c>
      <c r="BU182" s="3" t="s">
        <v>1259</v>
      </c>
      <c r="BV182" s="3" t="s">
        <v>1259</v>
      </c>
      <c r="BW182" s="3" t="s">
        <v>1259</v>
      </c>
      <c r="BX182" s="134">
        <v>828</v>
      </c>
      <c r="BY182" s="3" t="s">
        <v>1259</v>
      </c>
      <c r="BZ182" s="3" t="s">
        <v>1259</v>
      </c>
      <c r="CA182" s="137">
        <v>813.6</v>
      </c>
      <c r="CB182" s="3" t="s">
        <v>1259</v>
      </c>
      <c r="CC182" s="3" t="s">
        <v>1259</v>
      </c>
      <c r="CD182" s="140">
        <v>869.6</v>
      </c>
      <c r="CE182" s="3" t="s">
        <v>1259</v>
      </c>
      <c r="CF182" s="3" t="s">
        <v>1259</v>
      </c>
      <c r="CG182" s="3" t="s">
        <v>1259</v>
      </c>
      <c r="CH182" s="3" t="s">
        <v>1259</v>
      </c>
      <c r="CI182" s="3" t="s">
        <v>1259</v>
      </c>
      <c r="CJ182" s="3" t="s">
        <v>1259</v>
      </c>
      <c r="CK182" s="147">
        <v>7</v>
      </c>
      <c r="CL182" s="3" t="s">
        <v>1259</v>
      </c>
      <c r="CM182" s="3" t="s">
        <v>1259</v>
      </c>
      <c r="CN182" s="3" t="s">
        <v>1259</v>
      </c>
      <c r="CO182" s="3" t="s">
        <v>1259</v>
      </c>
      <c r="CP182" s="3" t="s">
        <v>1259</v>
      </c>
      <c r="CQ182" s="153">
        <v>47.6</v>
      </c>
      <c r="CR182" s="3" t="s">
        <v>1259</v>
      </c>
      <c r="CS182" s="155">
        <v>135</v>
      </c>
      <c r="CT182" s="156">
        <v>1944</v>
      </c>
      <c r="CU182" s="157">
        <v>40.1</v>
      </c>
      <c r="CV182" s="158">
        <v>2580</v>
      </c>
      <c r="CW182" s="159">
        <v>185</v>
      </c>
      <c r="CX182" s="160">
        <v>43.4</v>
      </c>
      <c r="CY182" s="161">
        <v>2614</v>
      </c>
      <c r="CZ182" s="3" t="s">
        <v>1259</v>
      </c>
      <c r="DA182" s="3" t="s">
        <v>1259</v>
      </c>
      <c r="DB182" s="164">
        <v>331.8</v>
      </c>
      <c r="DC182" s="3" t="s">
        <v>1259</v>
      </c>
      <c r="DD182" s="3" t="s">
        <v>1259</v>
      </c>
      <c r="DE182" s="3" t="s">
        <v>1259</v>
      </c>
      <c r="DF182" s="168">
        <v>162.30000000000001</v>
      </c>
      <c r="DG182" s="169">
        <v>47.64</v>
      </c>
      <c r="DH182" s="3" t="s">
        <v>1259</v>
      </c>
      <c r="DI182" s="3" t="s">
        <v>1259</v>
      </c>
      <c r="DJ182" s="172">
        <v>46.06</v>
      </c>
      <c r="DK182" s="173">
        <v>39.340000000000003</v>
      </c>
      <c r="DL182" s="3" t="s">
        <v>1259</v>
      </c>
      <c r="DM182" s="3" t="s">
        <v>1259</v>
      </c>
      <c r="DN182" s="176">
        <v>52.74</v>
      </c>
      <c r="DO182" s="3" t="s">
        <v>1259</v>
      </c>
      <c r="DP182" s="3" t="s">
        <v>1259</v>
      </c>
      <c r="DQ182" s="179">
        <v>48.68</v>
      </c>
      <c r="DR182" s="3" t="s">
        <v>1259</v>
      </c>
      <c r="DS182" s="3" t="s">
        <v>1259</v>
      </c>
      <c r="DT182" s="3" t="s">
        <v>1259</v>
      </c>
      <c r="DU182" s="183">
        <v>99.7</v>
      </c>
      <c r="DV182" s="3" t="s">
        <v>1259</v>
      </c>
      <c r="DW182" s="3" t="s">
        <v>1259</v>
      </c>
      <c r="DX182" s="3" t="s">
        <v>1259</v>
      </c>
      <c r="DY182" s="3" t="s">
        <v>1259</v>
      </c>
      <c r="DZ182" s="3" t="s">
        <v>1259</v>
      </c>
      <c r="EA182" s="3" t="s">
        <v>1259</v>
      </c>
      <c r="EB182" s="3" t="s">
        <v>1259</v>
      </c>
      <c r="EC182" s="3" t="s">
        <v>1259</v>
      </c>
      <c r="ED182" s="3" t="s">
        <v>1259</v>
      </c>
      <c r="EE182" s="3" t="s">
        <v>1259</v>
      </c>
      <c r="EF182" s="3" t="s">
        <v>1259</v>
      </c>
      <c r="EG182" s="3" t="s">
        <v>1259</v>
      </c>
      <c r="EH182" s="3" t="s">
        <v>1259</v>
      </c>
      <c r="EI182" s="3" t="s">
        <v>1259</v>
      </c>
      <c r="EJ182" s="3" t="s">
        <v>1259</v>
      </c>
      <c r="EK182" s="3" t="s">
        <v>1259</v>
      </c>
      <c r="EL182" s="3" t="s">
        <v>1259</v>
      </c>
      <c r="EM182" s="201">
        <v>60.143000000000001</v>
      </c>
      <c r="EN182" s="202">
        <v>103.5</v>
      </c>
      <c r="EO182" s="203">
        <v>106</v>
      </c>
      <c r="EP182" s="204">
        <v>102.9</v>
      </c>
      <c r="EQ182" s="205">
        <v>106.7</v>
      </c>
      <c r="ER182" s="206">
        <v>101.9</v>
      </c>
      <c r="ES182" s="207">
        <v>105.1</v>
      </c>
      <c r="ET182" s="208">
        <v>85.7</v>
      </c>
      <c r="EU182" s="3" t="s">
        <v>1259</v>
      </c>
      <c r="EV182" s="3" t="s">
        <v>1259</v>
      </c>
      <c r="EW182" s="3" t="s">
        <v>1259</v>
      </c>
      <c r="EX182" s="3" t="s">
        <v>1259</v>
      </c>
      <c r="EY182" s="3" t="s">
        <v>1259</v>
      </c>
      <c r="EZ182" s="3" t="s">
        <v>1259</v>
      </c>
      <c r="FA182" s="3" t="s">
        <v>1259</v>
      </c>
      <c r="FB182" s="3" t="s">
        <v>1259</v>
      </c>
      <c r="FC182" s="3" t="s">
        <v>1259</v>
      </c>
      <c r="FD182" s="3" t="s">
        <v>1259</v>
      </c>
      <c r="FE182" s="3" t="s">
        <v>1259</v>
      </c>
      <c r="FF182" s="3" t="s">
        <v>1259</v>
      </c>
      <c r="FG182" s="3" t="s">
        <v>1259</v>
      </c>
      <c r="FH182" s="3" t="s">
        <v>1259</v>
      </c>
      <c r="FI182" s="3" t="s">
        <v>1259</v>
      </c>
      <c r="FJ182" s="3" t="s">
        <v>1259</v>
      </c>
      <c r="FK182" s="225">
        <v>95.3</v>
      </c>
      <c r="FL182" s="3" t="s">
        <v>1259</v>
      </c>
      <c r="FM182" s="3" t="s">
        <v>1259</v>
      </c>
      <c r="FN182" s="3" t="s">
        <v>1259</v>
      </c>
      <c r="FO182" s="229">
        <v>161.482</v>
      </c>
      <c r="FP182" s="230">
        <v>61.7</v>
      </c>
      <c r="FQ182" s="231">
        <v>106.267</v>
      </c>
      <c r="FR182" s="232">
        <v>60.8</v>
      </c>
      <c r="FS182" s="233">
        <v>64.7</v>
      </c>
      <c r="FT182" s="234">
        <v>68.400000000000006</v>
      </c>
      <c r="FU182" s="235">
        <v>63.7</v>
      </c>
      <c r="FV182" s="236">
        <v>59.3</v>
      </c>
      <c r="FW182" s="237">
        <v>63.7</v>
      </c>
      <c r="FX182" s="238">
        <v>689.8</v>
      </c>
      <c r="FY182" s="239">
        <v>703.9</v>
      </c>
      <c r="FZ182" s="240">
        <v>703</v>
      </c>
      <c r="GA182" s="241">
        <v>2106</v>
      </c>
      <c r="GB182" s="3" t="s">
        <v>1259</v>
      </c>
      <c r="GC182" s="3" t="s">
        <v>1259</v>
      </c>
      <c r="GD182" s="3" t="s">
        <v>1259</v>
      </c>
      <c r="GE182" s="3" t="s">
        <v>1259</v>
      </c>
      <c r="GF182" s="3" t="s">
        <v>1259</v>
      </c>
      <c r="GG182" s="3" t="s">
        <v>1259</v>
      </c>
      <c r="GH182" s="3" t="s">
        <v>1259</v>
      </c>
      <c r="GI182" s="3" t="s">
        <v>1259</v>
      </c>
      <c r="GJ182" s="3" t="s">
        <v>1259</v>
      </c>
      <c r="GK182" s="3" t="s">
        <v>1259</v>
      </c>
      <c r="GL182" s="3" t="s">
        <v>1259</v>
      </c>
      <c r="GM182" s="3" t="s">
        <v>1259</v>
      </c>
      <c r="GN182" s="3" t="s">
        <v>1259</v>
      </c>
      <c r="GO182" s="3" t="s">
        <v>1259</v>
      </c>
      <c r="GP182" s="3" t="s">
        <v>1259</v>
      </c>
      <c r="GQ182" s="3" t="s">
        <v>1259</v>
      </c>
      <c r="GR182" s="3" t="s">
        <v>1259</v>
      </c>
      <c r="GS182" s="3" t="s">
        <v>1259</v>
      </c>
      <c r="GT182" s="3" t="s">
        <v>1259</v>
      </c>
      <c r="GU182" s="3" t="s">
        <v>1259</v>
      </c>
      <c r="GV182" s="3" t="s">
        <v>1259</v>
      </c>
      <c r="GW182" s="263">
        <v>242</v>
      </c>
      <c r="GX182" s="264">
        <v>91.1</v>
      </c>
      <c r="GY182" s="265">
        <v>90.5</v>
      </c>
      <c r="GZ182" s="266">
        <v>87.8</v>
      </c>
      <c r="HA182" s="267">
        <v>47.9</v>
      </c>
      <c r="HB182" s="3" t="s">
        <v>1259</v>
      </c>
      <c r="HC182" s="3" t="s">
        <v>1259</v>
      </c>
      <c r="HD182" s="3" t="s">
        <v>1259</v>
      </c>
      <c r="HE182" s="3" t="s">
        <v>1259</v>
      </c>
      <c r="HF182" s="3" t="s">
        <v>1259</v>
      </c>
      <c r="HG182" s="3" t="s">
        <v>1259</v>
      </c>
      <c r="HH182" s="3" t="s">
        <v>1259</v>
      </c>
      <c r="HI182" s="3" t="s">
        <v>1259</v>
      </c>
      <c r="HJ182" s="3" t="s">
        <v>1259</v>
      </c>
      <c r="HK182" s="3" t="s">
        <v>1259</v>
      </c>
      <c r="HL182" s="3" t="s">
        <v>1259</v>
      </c>
      <c r="HM182" s="3" t="s">
        <v>1259</v>
      </c>
      <c r="HN182" s="3" t="s">
        <v>1259</v>
      </c>
      <c r="HO182" s="281">
        <v>97.74</v>
      </c>
      <c r="HP182" s="282">
        <v>222.3</v>
      </c>
      <c r="HQ182" s="283">
        <v>73</v>
      </c>
      <c r="HR182" s="284">
        <v>62.980600000000003</v>
      </c>
      <c r="HS182" s="3" t="s">
        <v>1259</v>
      </c>
    </row>
    <row r="183" spans="1:227" x14ac:dyDescent="0.25">
      <c r="A183" s="4">
        <v>36525</v>
      </c>
      <c r="B183" s="3" t="s">
        <v>1259</v>
      </c>
      <c r="C183" s="3" t="s">
        <v>1259</v>
      </c>
      <c r="D183" s="3" t="s">
        <v>1259</v>
      </c>
      <c r="E183" s="3" t="s">
        <v>1259</v>
      </c>
      <c r="F183" s="3" t="s">
        <v>1259</v>
      </c>
      <c r="G183" s="3" t="s">
        <v>1259</v>
      </c>
      <c r="H183" s="3" t="s">
        <v>1259</v>
      </c>
      <c r="I183" s="67">
        <v>98.9</v>
      </c>
      <c r="J183" s="68">
        <v>101.1</v>
      </c>
      <c r="K183" s="69">
        <v>98.7</v>
      </c>
      <c r="L183" s="70">
        <v>100.2</v>
      </c>
      <c r="M183" s="71">
        <v>90.1</v>
      </c>
      <c r="N183" s="72">
        <v>97.5</v>
      </c>
      <c r="O183" s="3" t="s">
        <v>1259</v>
      </c>
      <c r="P183" s="74">
        <v>51.1</v>
      </c>
      <c r="Q183" s="3" t="s">
        <v>1259</v>
      </c>
      <c r="R183" s="3" t="s">
        <v>1259</v>
      </c>
      <c r="S183" s="77">
        <v>40.799999999999997</v>
      </c>
      <c r="T183" s="3" t="s">
        <v>1259</v>
      </c>
      <c r="U183" s="3" t="s">
        <v>1259</v>
      </c>
      <c r="V183" s="80">
        <v>65.819999999999993</v>
      </c>
      <c r="W183" s="3" t="s">
        <v>1259</v>
      </c>
      <c r="X183" s="3" t="s">
        <v>1259</v>
      </c>
      <c r="Y183" s="83">
        <v>68.069999999999993</v>
      </c>
      <c r="Z183" s="84">
        <v>85.38</v>
      </c>
      <c r="AA183" s="85">
        <v>61.34</v>
      </c>
      <c r="AB183" s="86">
        <v>60.29</v>
      </c>
      <c r="AC183" s="87">
        <v>52</v>
      </c>
      <c r="AD183" s="3" t="s">
        <v>1259</v>
      </c>
      <c r="AE183" s="89">
        <v>282.36</v>
      </c>
      <c r="AF183" s="90">
        <v>263.14</v>
      </c>
      <c r="AG183" s="91">
        <v>216.8</v>
      </c>
      <c r="AH183" s="92">
        <v>211.6</v>
      </c>
      <c r="AI183" s="93">
        <v>300.10000000000002</v>
      </c>
      <c r="AJ183" s="3" t="s">
        <v>1259</v>
      </c>
      <c r="AK183" s="3" t="s">
        <v>1259</v>
      </c>
      <c r="AL183" s="3" t="s">
        <v>1259</v>
      </c>
      <c r="AM183" s="3" t="s">
        <v>1259</v>
      </c>
      <c r="AN183" s="98">
        <v>26.9</v>
      </c>
      <c r="AO183" s="99">
        <v>454.05</v>
      </c>
      <c r="AP183" s="100">
        <v>28.98</v>
      </c>
      <c r="AQ183" s="3" t="s">
        <v>1259</v>
      </c>
      <c r="AR183" s="3" t="s">
        <v>1259</v>
      </c>
      <c r="AS183" s="3" t="s">
        <v>1259</v>
      </c>
      <c r="AT183" s="3" t="s">
        <v>1259</v>
      </c>
      <c r="AU183" s="3" t="s">
        <v>1259</v>
      </c>
      <c r="AV183" s="3" t="s">
        <v>1259</v>
      </c>
      <c r="AW183" s="3" t="s">
        <v>1259</v>
      </c>
      <c r="AX183" s="3" t="s">
        <v>1259</v>
      </c>
      <c r="AY183" s="3" t="s">
        <v>1259</v>
      </c>
      <c r="AZ183" s="3" t="s">
        <v>1259</v>
      </c>
      <c r="BA183" s="3" t="s">
        <v>1259</v>
      </c>
      <c r="BB183" s="3" t="s">
        <v>1259</v>
      </c>
      <c r="BC183" s="3" t="s">
        <v>1259</v>
      </c>
      <c r="BD183" s="3" t="s">
        <v>1259</v>
      </c>
      <c r="BE183" s="3" t="s">
        <v>1259</v>
      </c>
      <c r="BF183" s="3" t="s">
        <v>1259</v>
      </c>
      <c r="BG183" s="3" t="s">
        <v>1259</v>
      </c>
      <c r="BH183" s="3" t="s">
        <v>1259</v>
      </c>
      <c r="BI183" s="119">
        <v>254.846</v>
      </c>
      <c r="BJ183" s="120">
        <v>42.4</v>
      </c>
      <c r="BK183" s="121">
        <v>61.2</v>
      </c>
      <c r="BL183" s="122">
        <v>61.2</v>
      </c>
      <c r="BM183" s="123">
        <v>83.5</v>
      </c>
      <c r="BN183" s="124">
        <v>46.7</v>
      </c>
      <c r="BO183" s="3" t="s">
        <v>1259</v>
      </c>
      <c r="BP183" s="3" t="s">
        <v>1259</v>
      </c>
      <c r="BQ183" s="3" t="s">
        <v>1259</v>
      </c>
      <c r="BR183" s="3" t="s">
        <v>1259</v>
      </c>
      <c r="BS183" s="3" t="s">
        <v>1259</v>
      </c>
      <c r="BT183" s="3" t="s">
        <v>1259</v>
      </c>
      <c r="BU183" s="3" t="s">
        <v>1259</v>
      </c>
      <c r="BV183" s="3" t="s">
        <v>1259</v>
      </c>
      <c r="BW183" s="3" t="s">
        <v>1259</v>
      </c>
      <c r="BX183" s="134">
        <v>829</v>
      </c>
      <c r="BY183" s="3" t="s">
        <v>1259</v>
      </c>
      <c r="BZ183" s="3" t="s">
        <v>1259</v>
      </c>
      <c r="CA183" s="137">
        <v>806.8</v>
      </c>
      <c r="CB183" s="3" t="s">
        <v>1259</v>
      </c>
      <c r="CC183" s="3" t="s">
        <v>1259</v>
      </c>
      <c r="CD183" s="140">
        <v>896.1</v>
      </c>
      <c r="CE183" s="3" t="s">
        <v>1259</v>
      </c>
      <c r="CF183" s="3" t="s">
        <v>1259</v>
      </c>
      <c r="CG183" s="3" t="s">
        <v>1259</v>
      </c>
      <c r="CH183" s="3" t="s">
        <v>1259</v>
      </c>
      <c r="CI183" s="3" t="s">
        <v>1259</v>
      </c>
      <c r="CJ183" s="3" t="s">
        <v>1259</v>
      </c>
      <c r="CK183" s="147">
        <v>8.1999999999999993</v>
      </c>
      <c r="CL183" s="3" t="s">
        <v>1259</v>
      </c>
      <c r="CM183" s="3" t="s">
        <v>1259</v>
      </c>
      <c r="CN183" s="3" t="s">
        <v>1259</v>
      </c>
      <c r="CO183" s="3" t="s">
        <v>1259</v>
      </c>
      <c r="CP183" s="3" t="s">
        <v>1259</v>
      </c>
      <c r="CQ183" s="153">
        <v>47.7</v>
      </c>
      <c r="CR183" s="3" t="s">
        <v>1259</v>
      </c>
      <c r="CS183" s="155">
        <v>147</v>
      </c>
      <c r="CT183" s="156">
        <v>2059</v>
      </c>
      <c r="CU183" s="157">
        <v>40.9</v>
      </c>
      <c r="CV183" s="158">
        <v>2630</v>
      </c>
      <c r="CW183" s="159">
        <v>193</v>
      </c>
      <c r="CX183" s="160">
        <v>43.8</v>
      </c>
      <c r="CY183" s="161">
        <v>2665</v>
      </c>
      <c r="CZ183" s="3" t="s">
        <v>1259</v>
      </c>
      <c r="DA183" s="3" t="s">
        <v>1259</v>
      </c>
      <c r="DB183" s="164">
        <v>355.3</v>
      </c>
      <c r="DC183" s="3" t="s">
        <v>1259</v>
      </c>
      <c r="DD183" s="3" t="s">
        <v>1259</v>
      </c>
      <c r="DE183" s="3" t="s">
        <v>1259</v>
      </c>
      <c r="DF183" s="168">
        <v>164.7</v>
      </c>
      <c r="DG183" s="169">
        <v>49.65</v>
      </c>
      <c r="DH183" s="3" t="s">
        <v>1259</v>
      </c>
      <c r="DI183" s="3" t="s">
        <v>1259</v>
      </c>
      <c r="DJ183" s="172">
        <v>47.83</v>
      </c>
      <c r="DK183" s="173">
        <v>40.119999999999997</v>
      </c>
      <c r="DL183" s="3" t="s">
        <v>1259</v>
      </c>
      <c r="DM183" s="3" t="s">
        <v>1259</v>
      </c>
      <c r="DN183" s="176">
        <v>53.46</v>
      </c>
      <c r="DO183" s="3" t="s">
        <v>1259</v>
      </c>
      <c r="DP183" s="3" t="s">
        <v>1259</v>
      </c>
      <c r="DQ183" s="179">
        <v>50.08</v>
      </c>
      <c r="DR183" s="3" t="s">
        <v>1259</v>
      </c>
      <c r="DS183" s="3" t="s">
        <v>1259</v>
      </c>
      <c r="DT183" s="3" t="s">
        <v>1259</v>
      </c>
      <c r="DU183" s="183">
        <v>95.3</v>
      </c>
      <c r="DV183" s="3" t="s">
        <v>1259</v>
      </c>
      <c r="DW183" s="3" t="s">
        <v>1259</v>
      </c>
      <c r="DX183" s="3" t="s">
        <v>1259</v>
      </c>
      <c r="DY183" s="3" t="s">
        <v>1259</v>
      </c>
      <c r="DZ183" s="3" t="s">
        <v>1259</v>
      </c>
      <c r="EA183" s="3" t="s">
        <v>1259</v>
      </c>
      <c r="EB183" s="3" t="s">
        <v>1259</v>
      </c>
      <c r="EC183" s="3" t="s">
        <v>1259</v>
      </c>
      <c r="ED183" s="3" t="s">
        <v>1259</v>
      </c>
      <c r="EE183" s="3" t="s">
        <v>1259</v>
      </c>
      <c r="EF183" s="3" t="s">
        <v>1259</v>
      </c>
      <c r="EG183" s="3" t="s">
        <v>1259</v>
      </c>
      <c r="EH183" s="3" t="s">
        <v>1259</v>
      </c>
      <c r="EI183" s="3" t="s">
        <v>1259</v>
      </c>
      <c r="EJ183" s="3" t="s">
        <v>1259</v>
      </c>
      <c r="EK183" s="3" t="s">
        <v>1259</v>
      </c>
      <c r="EL183" s="3" t="s">
        <v>1259</v>
      </c>
      <c r="EM183" s="201">
        <v>60.48</v>
      </c>
      <c r="EN183" s="3" t="s">
        <v>1259</v>
      </c>
      <c r="EO183" s="3" t="s">
        <v>1259</v>
      </c>
      <c r="EP183" s="3" t="s">
        <v>1259</v>
      </c>
      <c r="EQ183" s="3" t="s">
        <v>1259</v>
      </c>
      <c r="ER183" s="3" t="s">
        <v>1259</v>
      </c>
      <c r="ES183" s="3" t="s">
        <v>1259</v>
      </c>
      <c r="ET183" s="208">
        <v>84.9</v>
      </c>
      <c r="EU183" s="3" t="s">
        <v>1259</v>
      </c>
      <c r="EV183" s="3" t="s">
        <v>1259</v>
      </c>
      <c r="EW183" s="3" t="s">
        <v>1259</v>
      </c>
      <c r="EX183" s="3" t="s">
        <v>1259</v>
      </c>
      <c r="EY183" s="3" t="s">
        <v>1259</v>
      </c>
      <c r="EZ183" s="3" t="s">
        <v>1259</v>
      </c>
      <c r="FA183" s="3" t="s">
        <v>1259</v>
      </c>
      <c r="FB183" s="3" t="s">
        <v>1259</v>
      </c>
      <c r="FC183" s="3" t="s">
        <v>1259</v>
      </c>
      <c r="FD183" s="3" t="s">
        <v>1259</v>
      </c>
      <c r="FE183" s="3" t="s">
        <v>1259</v>
      </c>
      <c r="FF183" s="3" t="s">
        <v>1259</v>
      </c>
      <c r="FG183" s="3" t="s">
        <v>1259</v>
      </c>
      <c r="FH183" s="3" t="s">
        <v>1259</v>
      </c>
      <c r="FI183" s="3" t="s">
        <v>1259</v>
      </c>
      <c r="FJ183" s="3" t="s">
        <v>1259</v>
      </c>
      <c r="FK183" s="225">
        <v>97.2</v>
      </c>
      <c r="FL183" s="3" t="s">
        <v>1259</v>
      </c>
      <c r="FM183" s="3" t="s">
        <v>1259</v>
      </c>
      <c r="FN183" s="3" t="s">
        <v>1259</v>
      </c>
      <c r="FO183" s="229">
        <v>168.334</v>
      </c>
      <c r="FP183" s="230">
        <v>64.400000000000006</v>
      </c>
      <c r="FQ183" s="231">
        <v>111.89700000000001</v>
      </c>
      <c r="FR183" s="232">
        <v>63.5</v>
      </c>
      <c r="FS183" s="233">
        <v>67</v>
      </c>
      <c r="FT183" s="234">
        <v>70.099999999999994</v>
      </c>
      <c r="FU183" s="235">
        <v>66.900000000000006</v>
      </c>
      <c r="FV183" s="236">
        <v>61.6</v>
      </c>
      <c r="FW183" s="237">
        <v>66.2</v>
      </c>
      <c r="FX183" s="238">
        <v>683.3</v>
      </c>
      <c r="FY183" s="239">
        <v>703.9</v>
      </c>
      <c r="FZ183" s="240">
        <v>703</v>
      </c>
      <c r="GA183" s="241">
        <v>2192.8000000000002</v>
      </c>
      <c r="GB183" s="3" t="s">
        <v>1259</v>
      </c>
      <c r="GC183" s="3" t="s">
        <v>1259</v>
      </c>
      <c r="GD183" s="3" t="s">
        <v>1259</v>
      </c>
      <c r="GE183" s="3" t="s">
        <v>1259</v>
      </c>
      <c r="GF183" s="3" t="s">
        <v>1259</v>
      </c>
      <c r="GG183" s="3" t="s">
        <v>1259</v>
      </c>
      <c r="GH183" s="3" t="s">
        <v>1259</v>
      </c>
      <c r="GI183" s="3" t="s">
        <v>1259</v>
      </c>
      <c r="GJ183" s="3" t="s">
        <v>1259</v>
      </c>
      <c r="GK183" s="3" t="s">
        <v>1259</v>
      </c>
      <c r="GL183" s="3" t="s">
        <v>1259</v>
      </c>
      <c r="GM183" s="3" t="s">
        <v>1259</v>
      </c>
      <c r="GN183" s="3" t="s">
        <v>1259</v>
      </c>
      <c r="GO183" s="3" t="s">
        <v>1259</v>
      </c>
      <c r="GP183" s="3" t="s">
        <v>1259</v>
      </c>
      <c r="GQ183" s="3" t="s">
        <v>1259</v>
      </c>
      <c r="GR183" s="3" t="s">
        <v>1259</v>
      </c>
      <c r="GS183" s="3" t="s">
        <v>1259</v>
      </c>
      <c r="GT183" s="3" t="s">
        <v>1259</v>
      </c>
      <c r="GU183" s="3" t="s">
        <v>1259</v>
      </c>
      <c r="GV183" s="3" t="s">
        <v>1259</v>
      </c>
      <c r="GW183" s="263">
        <v>242</v>
      </c>
      <c r="GX183" s="264">
        <v>95.9</v>
      </c>
      <c r="GY183" s="265">
        <v>98.7</v>
      </c>
      <c r="GZ183" s="266">
        <v>90.3</v>
      </c>
      <c r="HA183" s="267">
        <v>52.1</v>
      </c>
      <c r="HB183" s="3" t="s">
        <v>1259</v>
      </c>
      <c r="HC183" s="3" t="s">
        <v>1259</v>
      </c>
      <c r="HD183" s="3" t="s">
        <v>1259</v>
      </c>
      <c r="HE183" s="3" t="s">
        <v>1259</v>
      </c>
      <c r="HF183" s="3" t="s">
        <v>1259</v>
      </c>
      <c r="HG183" s="3" t="s">
        <v>1259</v>
      </c>
      <c r="HH183" s="3" t="s">
        <v>1259</v>
      </c>
      <c r="HI183" s="3" t="s">
        <v>1259</v>
      </c>
      <c r="HJ183" s="3" t="s">
        <v>1259</v>
      </c>
      <c r="HK183" s="3" t="s">
        <v>1259</v>
      </c>
      <c r="HL183" s="3" t="s">
        <v>1259</v>
      </c>
      <c r="HM183" s="3" t="s">
        <v>1259</v>
      </c>
      <c r="HN183" s="3" t="s">
        <v>1259</v>
      </c>
      <c r="HO183" s="281">
        <v>99.87</v>
      </c>
      <c r="HP183" s="282">
        <v>224.6</v>
      </c>
      <c r="HQ183" s="283">
        <v>73</v>
      </c>
      <c r="HR183" s="284">
        <v>63.326599999999999</v>
      </c>
      <c r="HS183" s="3" t="s">
        <v>1259</v>
      </c>
    </row>
    <row r="184" spans="1:227" x14ac:dyDescent="0.25">
      <c r="A184" s="4">
        <v>36616</v>
      </c>
      <c r="B184" s="60">
        <v>102.2</v>
      </c>
      <c r="C184" s="61">
        <v>103</v>
      </c>
      <c r="D184" s="62">
        <v>102.9</v>
      </c>
      <c r="E184" s="63">
        <v>103</v>
      </c>
      <c r="F184" s="64">
        <v>103.9</v>
      </c>
      <c r="G184" s="65">
        <v>97.2</v>
      </c>
      <c r="H184" s="3" t="s">
        <v>1259</v>
      </c>
      <c r="I184" s="67">
        <v>100.3</v>
      </c>
      <c r="J184" s="68">
        <v>105.6</v>
      </c>
      <c r="K184" s="69">
        <v>99.9</v>
      </c>
      <c r="L184" s="70">
        <v>99.7</v>
      </c>
      <c r="M184" s="71">
        <v>100.9</v>
      </c>
      <c r="N184" s="72">
        <v>100.9</v>
      </c>
      <c r="O184" s="3" t="s">
        <v>1259</v>
      </c>
      <c r="P184" s="74">
        <v>52.8</v>
      </c>
      <c r="Q184" s="3" t="s">
        <v>1259</v>
      </c>
      <c r="R184" s="3" t="s">
        <v>1259</v>
      </c>
      <c r="S184" s="77">
        <v>41.5</v>
      </c>
      <c r="T184" s="3" t="s">
        <v>1259</v>
      </c>
      <c r="U184" s="3" t="s">
        <v>1259</v>
      </c>
      <c r="V184" s="80">
        <v>66.900000000000006</v>
      </c>
      <c r="W184" s="3" t="s">
        <v>1259</v>
      </c>
      <c r="X184" s="3" t="s">
        <v>1259</v>
      </c>
      <c r="Y184" s="83">
        <v>68.62</v>
      </c>
      <c r="Z184" s="84">
        <v>88.12</v>
      </c>
      <c r="AA184" s="85">
        <v>61.31</v>
      </c>
      <c r="AB184" s="86">
        <v>62.75</v>
      </c>
      <c r="AC184" s="87">
        <v>55</v>
      </c>
      <c r="AD184" s="3" t="s">
        <v>1259</v>
      </c>
      <c r="AE184" s="89">
        <v>280.5</v>
      </c>
      <c r="AF184" s="90">
        <v>263.35000000000002</v>
      </c>
      <c r="AG184" s="91">
        <v>217.77</v>
      </c>
      <c r="AH184" s="92">
        <v>214.82</v>
      </c>
      <c r="AI184" s="93">
        <v>300.10000000000002</v>
      </c>
      <c r="AJ184" s="3" t="s">
        <v>1259</v>
      </c>
      <c r="AK184" s="3" t="s">
        <v>1259</v>
      </c>
      <c r="AL184" s="3" t="s">
        <v>1259</v>
      </c>
      <c r="AM184" s="3" t="s">
        <v>1259</v>
      </c>
      <c r="AN184" s="98">
        <v>27.24</v>
      </c>
      <c r="AO184" s="99">
        <v>463.27</v>
      </c>
      <c r="AP184" s="100">
        <v>29.33</v>
      </c>
      <c r="AQ184" s="3" t="s">
        <v>1259</v>
      </c>
      <c r="AR184" s="3" t="s">
        <v>1259</v>
      </c>
      <c r="AS184" s="3" t="s">
        <v>1259</v>
      </c>
      <c r="AT184" s="3" t="s">
        <v>1259</v>
      </c>
      <c r="AU184" s="3" t="s">
        <v>1259</v>
      </c>
      <c r="AV184" s="3" t="s">
        <v>1259</v>
      </c>
      <c r="AW184" s="3" t="s">
        <v>1259</v>
      </c>
      <c r="AX184" s="3" t="s">
        <v>1259</v>
      </c>
      <c r="AY184" s="3" t="s">
        <v>1259</v>
      </c>
      <c r="AZ184" s="3" t="s">
        <v>1259</v>
      </c>
      <c r="BA184" s="111">
        <v>100.5</v>
      </c>
      <c r="BB184" s="3" t="s">
        <v>1259</v>
      </c>
      <c r="BC184" s="113">
        <v>101.9</v>
      </c>
      <c r="BD184" s="114">
        <v>91.9</v>
      </c>
      <c r="BE184" s="3" t="s">
        <v>1259</v>
      </c>
      <c r="BF184" s="3" t="s">
        <v>1259</v>
      </c>
      <c r="BG184" s="3" t="s">
        <v>1259</v>
      </c>
      <c r="BH184" s="3" t="s">
        <v>1259</v>
      </c>
      <c r="BI184" s="119">
        <v>258.608</v>
      </c>
      <c r="BJ184" s="120">
        <v>44.2</v>
      </c>
      <c r="BK184" s="121">
        <v>71.5</v>
      </c>
      <c r="BL184" s="122">
        <v>71.5</v>
      </c>
      <c r="BM184" s="123">
        <v>84.1</v>
      </c>
      <c r="BN184" s="124">
        <v>48.8</v>
      </c>
      <c r="BO184" s="3" t="s">
        <v>1259</v>
      </c>
      <c r="BP184" s="3" t="s">
        <v>1259</v>
      </c>
      <c r="BQ184" s="3" t="s">
        <v>1259</v>
      </c>
      <c r="BR184" s="3" t="s">
        <v>1259</v>
      </c>
      <c r="BS184" s="3" t="s">
        <v>1259</v>
      </c>
      <c r="BT184" s="3" t="s">
        <v>1259</v>
      </c>
      <c r="BU184" s="3" t="s">
        <v>1259</v>
      </c>
      <c r="BV184" s="3" t="s">
        <v>1259</v>
      </c>
      <c r="BW184" s="3" t="s">
        <v>1259</v>
      </c>
      <c r="BX184" s="134">
        <v>856</v>
      </c>
      <c r="BY184" s="3" t="s">
        <v>1259</v>
      </c>
      <c r="BZ184" s="3" t="s">
        <v>1259</v>
      </c>
      <c r="CA184" s="137">
        <v>835.7</v>
      </c>
      <c r="CB184" s="3" t="s">
        <v>1259</v>
      </c>
      <c r="CC184" s="3" t="s">
        <v>1259</v>
      </c>
      <c r="CD184" s="140">
        <v>917.6</v>
      </c>
      <c r="CE184" s="3" t="s">
        <v>1259</v>
      </c>
      <c r="CF184" s="3" t="s">
        <v>1259</v>
      </c>
      <c r="CG184" s="3" t="s">
        <v>1259</v>
      </c>
      <c r="CH184" s="3" t="s">
        <v>1259</v>
      </c>
      <c r="CI184" s="3" t="s">
        <v>1259</v>
      </c>
      <c r="CJ184" s="3" t="s">
        <v>1259</v>
      </c>
      <c r="CK184" s="147">
        <v>7.2</v>
      </c>
      <c r="CL184" s="3" t="s">
        <v>1259</v>
      </c>
      <c r="CM184" s="3" t="s">
        <v>1259</v>
      </c>
      <c r="CN184" s="3" t="s">
        <v>1259</v>
      </c>
      <c r="CO184" s="3" t="s">
        <v>1259</v>
      </c>
      <c r="CP184" s="3" t="s">
        <v>1259</v>
      </c>
      <c r="CQ184" s="153">
        <v>48.5</v>
      </c>
      <c r="CR184" s="3" t="s">
        <v>1259</v>
      </c>
      <c r="CS184" s="155">
        <v>152</v>
      </c>
      <c r="CT184" s="156">
        <v>2001</v>
      </c>
      <c r="CU184" s="157">
        <v>42.5</v>
      </c>
      <c r="CV184" s="158">
        <v>2740</v>
      </c>
      <c r="CW184" s="159">
        <v>211</v>
      </c>
      <c r="CX184" s="160">
        <v>44.4</v>
      </c>
      <c r="CY184" s="161">
        <v>2698</v>
      </c>
      <c r="CZ184" s="3" t="s">
        <v>1259</v>
      </c>
      <c r="DA184" s="3" t="s">
        <v>1259</v>
      </c>
      <c r="DB184" s="164">
        <v>370.3</v>
      </c>
      <c r="DC184" s="3" t="s">
        <v>1259</v>
      </c>
      <c r="DD184" s="3" t="s">
        <v>1259</v>
      </c>
      <c r="DE184" s="3" t="s">
        <v>1259</v>
      </c>
      <c r="DF184" s="168">
        <v>166.1</v>
      </c>
      <c r="DG184" s="169">
        <v>51.7</v>
      </c>
      <c r="DH184" s="3" t="s">
        <v>1259</v>
      </c>
      <c r="DI184" s="3" t="s">
        <v>1259</v>
      </c>
      <c r="DJ184" s="172">
        <v>49.52</v>
      </c>
      <c r="DK184" s="173">
        <v>40.409999999999997</v>
      </c>
      <c r="DL184" s="3" t="s">
        <v>1259</v>
      </c>
      <c r="DM184" s="3" t="s">
        <v>1259</v>
      </c>
      <c r="DN184" s="176">
        <v>53.93</v>
      </c>
      <c r="DO184" s="3" t="s">
        <v>1259</v>
      </c>
      <c r="DP184" s="3" t="s">
        <v>1259</v>
      </c>
      <c r="DQ184" s="179">
        <v>51.32</v>
      </c>
      <c r="DR184" s="3" t="s">
        <v>1259</v>
      </c>
      <c r="DS184" s="3" t="s">
        <v>1259</v>
      </c>
      <c r="DT184" s="3" t="s">
        <v>1259</v>
      </c>
      <c r="DU184" s="183">
        <v>96.8</v>
      </c>
      <c r="DV184" s="3" t="s">
        <v>1259</v>
      </c>
      <c r="DW184" s="3" t="s">
        <v>1259</v>
      </c>
      <c r="DX184" s="3" t="s">
        <v>1259</v>
      </c>
      <c r="DY184" s="3" t="s">
        <v>1259</v>
      </c>
      <c r="DZ184" s="3" t="s">
        <v>1259</v>
      </c>
      <c r="EA184" s="3" t="s">
        <v>1259</v>
      </c>
      <c r="EB184" s="3" t="s">
        <v>1259</v>
      </c>
      <c r="EC184" s="3" t="s">
        <v>1259</v>
      </c>
      <c r="ED184" s="3" t="s">
        <v>1259</v>
      </c>
      <c r="EE184" s="3" t="s">
        <v>1259</v>
      </c>
      <c r="EF184" s="3" t="s">
        <v>1259</v>
      </c>
      <c r="EG184" s="3" t="s">
        <v>1259</v>
      </c>
      <c r="EH184" s="3" t="s">
        <v>1259</v>
      </c>
      <c r="EI184" s="3" t="s">
        <v>1259</v>
      </c>
      <c r="EJ184" s="3" t="s">
        <v>1259</v>
      </c>
      <c r="EK184" s="3" t="s">
        <v>1259</v>
      </c>
      <c r="EL184" s="3" t="s">
        <v>1259</v>
      </c>
      <c r="EM184" s="201">
        <v>61.34</v>
      </c>
      <c r="EN184" s="202">
        <v>100</v>
      </c>
      <c r="EO184" s="203">
        <v>100</v>
      </c>
      <c r="EP184" s="204">
        <v>100</v>
      </c>
      <c r="EQ184" s="205">
        <v>100</v>
      </c>
      <c r="ER184" s="206">
        <v>100</v>
      </c>
      <c r="ES184" s="207">
        <v>100</v>
      </c>
      <c r="ET184" s="208">
        <v>87.3</v>
      </c>
      <c r="EU184" s="3" t="s">
        <v>1259</v>
      </c>
      <c r="EV184" s="3" t="s">
        <v>1259</v>
      </c>
      <c r="EW184" s="3" t="s">
        <v>1259</v>
      </c>
      <c r="EX184" s="3" t="s">
        <v>1259</v>
      </c>
      <c r="EY184" s="3" t="s">
        <v>1259</v>
      </c>
      <c r="EZ184" s="3" t="s">
        <v>1259</v>
      </c>
      <c r="FA184" s="3" t="s">
        <v>1259</v>
      </c>
      <c r="FB184" s="3" t="s">
        <v>1259</v>
      </c>
      <c r="FC184" s="3" t="s">
        <v>1259</v>
      </c>
      <c r="FD184" s="3" t="s">
        <v>1259</v>
      </c>
      <c r="FE184" s="3" t="s">
        <v>1259</v>
      </c>
      <c r="FF184" s="3" t="s">
        <v>1259</v>
      </c>
      <c r="FG184" s="221">
        <v>99.8</v>
      </c>
      <c r="FH184" s="3" t="s">
        <v>1259</v>
      </c>
      <c r="FI184" s="3" t="s">
        <v>1259</v>
      </c>
      <c r="FJ184" s="3" t="s">
        <v>1259</v>
      </c>
      <c r="FK184" s="225">
        <v>97.9</v>
      </c>
      <c r="FL184" s="3" t="s">
        <v>1259</v>
      </c>
      <c r="FM184" s="3" t="s">
        <v>1259</v>
      </c>
      <c r="FN184" s="3" t="s">
        <v>1259</v>
      </c>
      <c r="FO184" s="229">
        <v>174.369</v>
      </c>
      <c r="FP184" s="230">
        <v>67.3</v>
      </c>
      <c r="FQ184" s="231">
        <v>115.83499999999999</v>
      </c>
      <c r="FR184" s="232">
        <v>66.3</v>
      </c>
      <c r="FS184" s="233">
        <v>71</v>
      </c>
      <c r="FT184" s="234">
        <v>72.099999999999994</v>
      </c>
      <c r="FU184" s="235">
        <v>69.7</v>
      </c>
      <c r="FV184" s="236">
        <v>68.7</v>
      </c>
      <c r="FW184" s="237">
        <v>73.599999999999994</v>
      </c>
      <c r="FX184" s="238">
        <v>685.1</v>
      </c>
      <c r="FY184" s="239">
        <v>703.4</v>
      </c>
      <c r="FZ184" s="240">
        <v>701</v>
      </c>
      <c r="GA184" s="241">
        <v>2054</v>
      </c>
      <c r="GB184" s="3" t="s">
        <v>1259</v>
      </c>
      <c r="GC184" s="3" t="s">
        <v>1259</v>
      </c>
      <c r="GD184" s="3" t="s">
        <v>1259</v>
      </c>
      <c r="GE184" s="3" t="s">
        <v>1259</v>
      </c>
      <c r="GF184" s="3" t="s">
        <v>1259</v>
      </c>
      <c r="GG184" s="3" t="s">
        <v>1259</v>
      </c>
      <c r="GH184" s="3" t="s">
        <v>1259</v>
      </c>
      <c r="GI184" s="3" t="s">
        <v>1259</v>
      </c>
      <c r="GJ184" s="3" t="s">
        <v>1259</v>
      </c>
      <c r="GK184" s="3" t="s">
        <v>1259</v>
      </c>
      <c r="GL184" s="3" t="s">
        <v>1259</v>
      </c>
      <c r="GM184" s="3" t="s">
        <v>1259</v>
      </c>
      <c r="GN184" s="3" t="s">
        <v>1259</v>
      </c>
      <c r="GO184" s="3" t="s">
        <v>1259</v>
      </c>
      <c r="GP184" s="3" t="s">
        <v>1259</v>
      </c>
      <c r="GQ184" s="3" t="s">
        <v>1259</v>
      </c>
      <c r="GR184" s="3" t="s">
        <v>1259</v>
      </c>
      <c r="GS184" s="3" t="s">
        <v>1259</v>
      </c>
      <c r="GT184" s="3" t="s">
        <v>1259</v>
      </c>
      <c r="GU184" s="3" t="s">
        <v>1259</v>
      </c>
      <c r="GV184" s="3" t="s">
        <v>1259</v>
      </c>
      <c r="GW184" s="263">
        <v>249</v>
      </c>
      <c r="GX184" s="264">
        <v>98.9</v>
      </c>
      <c r="GY184" s="265">
        <v>104.7</v>
      </c>
      <c r="GZ184" s="266">
        <v>92.2</v>
      </c>
      <c r="HA184" s="267">
        <v>52.7</v>
      </c>
      <c r="HB184" s="3" t="s">
        <v>1259</v>
      </c>
      <c r="HC184" s="3" t="s">
        <v>1259</v>
      </c>
      <c r="HD184" s="3" t="s">
        <v>1259</v>
      </c>
      <c r="HE184" s="3" t="s">
        <v>1259</v>
      </c>
      <c r="HF184" s="3" t="s">
        <v>1259</v>
      </c>
      <c r="HG184" s="3" t="s">
        <v>1259</v>
      </c>
      <c r="HH184" s="3" t="s">
        <v>1259</v>
      </c>
      <c r="HI184" s="3" t="s">
        <v>1259</v>
      </c>
      <c r="HJ184" s="3" t="s">
        <v>1259</v>
      </c>
      <c r="HK184" s="3" t="s">
        <v>1259</v>
      </c>
      <c r="HL184" s="3" t="s">
        <v>1259</v>
      </c>
      <c r="HM184" s="3" t="s">
        <v>1259</v>
      </c>
      <c r="HN184" s="3" t="s">
        <v>1259</v>
      </c>
      <c r="HO184" s="281">
        <v>102.58</v>
      </c>
      <c r="HP184" s="282">
        <v>228.9</v>
      </c>
      <c r="HQ184" s="283">
        <v>74.3</v>
      </c>
      <c r="HR184" s="284">
        <v>64.343599999999995</v>
      </c>
      <c r="HS184" s="285">
        <v>73.2</v>
      </c>
    </row>
    <row r="185" spans="1:227" x14ac:dyDescent="0.25">
      <c r="A185" s="4">
        <v>36707</v>
      </c>
      <c r="B185" s="60">
        <v>100.5</v>
      </c>
      <c r="C185" s="61">
        <v>100.6</v>
      </c>
      <c r="D185" s="62">
        <v>100.1</v>
      </c>
      <c r="E185" s="63">
        <v>100.8</v>
      </c>
      <c r="F185" s="64">
        <v>101.2</v>
      </c>
      <c r="G185" s="65">
        <v>98.4</v>
      </c>
      <c r="H185" s="3" t="s">
        <v>1259</v>
      </c>
      <c r="I185" s="67">
        <v>100.1</v>
      </c>
      <c r="J185" s="68">
        <v>99</v>
      </c>
      <c r="K185" s="69">
        <v>100.2</v>
      </c>
      <c r="L185" s="70">
        <v>100.2</v>
      </c>
      <c r="M185" s="71">
        <v>99.8</v>
      </c>
      <c r="N185" s="72">
        <v>99.8</v>
      </c>
      <c r="O185" s="3" t="s">
        <v>1259</v>
      </c>
      <c r="P185" s="74">
        <v>53.5</v>
      </c>
      <c r="Q185" s="3" t="s">
        <v>1259</v>
      </c>
      <c r="R185" s="3" t="s">
        <v>1259</v>
      </c>
      <c r="S185" s="77">
        <v>42.5</v>
      </c>
      <c r="T185" s="3" t="s">
        <v>1259</v>
      </c>
      <c r="U185" s="3" t="s">
        <v>1259</v>
      </c>
      <c r="V185" s="80">
        <v>67.819999999999993</v>
      </c>
      <c r="W185" s="3" t="s">
        <v>1259</v>
      </c>
      <c r="X185" s="3" t="s">
        <v>1259</v>
      </c>
      <c r="Y185" s="83">
        <v>69.61</v>
      </c>
      <c r="Z185" s="84">
        <v>87.53</v>
      </c>
      <c r="AA185" s="85">
        <v>62.62</v>
      </c>
      <c r="AB185" s="86">
        <v>63.51</v>
      </c>
      <c r="AC185" s="87">
        <v>52</v>
      </c>
      <c r="AD185" s="3" t="s">
        <v>1259</v>
      </c>
      <c r="AE185" s="89">
        <v>285.08999999999997</v>
      </c>
      <c r="AF185" s="90">
        <v>264.47000000000003</v>
      </c>
      <c r="AG185" s="91">
        <v>221.66</v>
      </c>
      <c r="AH185" s="92">
        <v>221.78</v>
      </c>
      <c r="AI185" s="93">
        <v>300</v>
      </c>
      <c r="AJ185" s="3" t="s">
        <v>1259</v>
      </c>
      <c r="AK185" s="3" t="s">
        <v>1259</v>
      </c>
      <c r="AL185" s="3" t="s">
        <v>1259</v>
      </c>
      <c r="AM185" s="3" t="s">
        <v>1259</v>
      </c>
      <c r="AN185" s="98">
        <v>26.29</v>
      </c>
      <c r="AO185" s="99">
        <v>470.85</v>
      </c>
      <c r="AP185" s="100">
        <v>28.43</v>
      </c>
      <c r="AQ185" s="3" t="s">
        <v>1259</v>
      </c>
      <c r="AR185" s="3" t="s">
        <v>1259</v>
      </c>
      <c r="AS185" s="3" t="s">
        <v>1259</v>
      </c>
      <c r="AT185" s="3" t="s">
        <v>1259</v>
      </c>
      <c r="AU185" s="3" t="s">
        <v>1259</v>
      </c>
      <c r="AV185" s="3" t="s">
        <v>1259</v>
      </c>
      <c r="AW185" s="3" t="s">
        <v>1259</v>
      </c>
      <c r="AX185" s="3" t="s">
        <v>1259</v>
      </c>
      <c r="AY185" s="3" t="s">
        <v>1259</v>
      </c>
      <c r="AZ185" s="3" t="s">
        <v>1259</v>
      </c>
      <c r="BA185" s="111">
        <v>100</v>
      </c>
      <c r="BB185" s="3" t="s">
        <v>1259</v>
      </c>
      <c r="BC185" s="113">
        <v>101.5</v>
      </c>
      <c r="BD185" s="114">
        <v>91.4</v>
      </c>
      <c r="BE185" s="3" t="s">
        <v>1259</v>
      </c>
      <c r="BF185" s="3" t="s">
        <v>1259</v>
      </c>
      <c r="BG185" s="3" t="s">
        <v>1259</v>
      </c>
      <c r="BH185" s="3" t="s">
        <v>1259</v>
      </c>
      <c r="BI185" s="119">
        <v>265.661</v>
      </c>
      <c r="BJ185" s="120">
        <v>45.6</v>
      </c>
      <c r="BK185" s="121">
        <v>73.900000000000006</v>
      </c>
      <c r="BL185" s="122">
        <v>73.900000000000006</v>
      </c>
      <c r="BM185" s="123">
        <v>85.3</v>
      </c>
      <c r="BN185" s="124">
        <v>51.9</v>
      </c>
      <c r="BO185" s="3" t="s">
        <v>1259</v>
      </c>
      <c r="BP185" s="3" t="s">
        <v>1259</v>
      </c>
      <c r="BQ185" s="3" t="s">
        <v>1259</v>
      </c>
      <c r="BR185" s="3" t="s">
        <v>1259</v>
      </c>
      <c r="BS185" s="3" t="s">
        <v>1259</v>
      </c>
      <c r="BT185" s="3" t="s">
        <v>1259</v>
      </c>
      <c r="BU185" s="3" t="s">
        <v>1259</v>
      </c>
      <c r="BV185" s="3" t="s">
        <v>1259</v>
      </c>
      <c r="BW185" s="3" t="s">
        <v>1259</v>
      </c>
      <c r="BX185" s="134">
        <v>880</v>
      </c>
      <c r="BY185" s="3" t="s">
        <v>1259</v>
      </c>
      <c r="BZ185" s="3" t="s">
        <v>1259</v>
      </c>
      <c r="CA185" s="137">
        <v>856.1</v>
      </c>
      <c r="CB185" s="3" t="s">
        <v>1259</v>
      </c>
      <c r="CC185" s="3" t="s">
        <v>1259</v>
      </c>
      <c r="CD185" s="140">
        <v>949</v>
      </c>
      <c r="CE185" s="3" t="s">
        <v>1259</v>
      </c>
      <c r="CF185" s="3" t="s">
        <v>1259</v>
      </c>
      <c r="CG185" s="3" t="s">
        <v>1259</v>
      </c>
      <c r="CH185" s="3" t="s">
        <v>1259</v>
      </c>
      <c r="CI185" s="3" t="s">
        <v>1259</v>
      </c>
      <c r="CJ185" s="3" t="s">
        <v>1259</v>
      </c>
      <c r="CK185" s="147">
        <v>6.8</v>
      </c>
      <c r="CL185" s="3" t="s">
        <v>1259</v>
      </c>
      <c r="CM185" s="3" t="s">
        <v>1259</v>
      </c>
      <c r="CN185" s="3" t="s">
        <v>1259</v>
      </c>
      <c r="CO185" s="3" t="s">
        <v>1259</v>
      </c>
      <c r="CP185" s="3" t="s">
        <v>1259</v>
      </c>
      <c r="CQ185" s="153">
        <v>50</v>
      </c>
      <c r="CR185" s="3" t="s">
        <v>1259</v>
      </c>
      <c r="CS185" s="155">
        <v>153</v>
      </c>
      <c r="CT185" s="156">
        <v>1991</v>
      </c>
      <c r="CU185" s="157">
        <v>44.2</v>
      </c>
      <c r="CV185" s="158">
        <v>2840</v>
      </c>
      <c r="CW185" s="159">
        <v>209</v>
      </c>
      <c r="CX185" s="160">
        <v>45.6</v>
      </c>
      <c r="CY185" s="161">
        <v>2589</v>
      </c>
      <c r="CZ185" s="3" t="s">
        <v>1259</v>
      </c>
      <c r="DA185" s="3" t="s">
        <v>1259</v>
      </c>
      <c r="DB185" s="164">
        <v>368.6</v>
      </c>
      <c r="DC185" s="3" t="s">
        <v>1259</v>
      </c>
      <c r="DD185" s="3" t="s">
        <v>1259</v>
      </c>
      <c r="DE185" s="3" t="s">
        <v>1259</v>
      </c>
      <c r="DF185" s="168">
        <v>169.57</v>
      </c>
      <c r="DG185" s="169">
        <v>53.49</v>
      </c>
      <c r="DH185" s="3" t="s">
        <v>1259</v>
      </c>
      <c r="DI185" s="3" t="s">
        <v>1259</v>
      </c>
      <c r="DJ185" s="172">
        <v>51.11</v>
      </c>
      <c r="DK185" s="173">
        <v>41.17</v>
      </c>
      <c r="DL185" s="3" t="s">
        <v>1259</v>
      </c>
      <c r="DM185" s="3" t="s">
        <v>1259</v>
      </c>
      <c r="DN185" s="176">
        <v>55.09</v>
      </c>
      <c r="DO185" s="3" t="s">
        <v>1259</v>
      </c>
      <c r="DP185" s="3" t="s">
        <v>1259</v>
      </c>
      <c r="DQ185" s="179">
        <v>52.76</v>
      </c>
      <c r="DR185" s="3" t="s">
        <v>1259</v>
      </c>
      <c r="DS185" s="3" t="s">
        <v>1259</v>
      </c>
      <c r="DT185" s="3" t="s">
        <v>1259</v>
      </c>
      <c r="DU185" s="183">
        <v>90.1</v>
      </c>
      <c r="DV185" s="3" t="s">
        <v>1259</v>
      </c>
      <c r="DW185" s="3" t="s">
        <v>1259</v>
      </c>
      <c r="DX185" s="3" t="s">
        <v>1259</v>
      </c>
      <c r="DY185" s="3" t="s">
        <v>1259</v>
      </c>
      <c r="DZ185" s="3" t="s">
        <v>1259</v>
      </c>
      <c r="EA185" s="3" t="s">
        <v>1259</v>
      </c>
      <c r="EB185" s="3" t="s">
        <v>1259</v>
      </c>
      <c r="EC185" s="3" t="s">
        <v>1259</v>
      </c>
      <c r="ED185" s="3" t="s">
        <v>1259</v>
      </c>
      <c r="EE185" s="3" t="s">
        <v>1259</v>
      </c>
      <c r="EF185" s="3" t="s">
        <v>1259</v>
      </c>
      <c r="EG185" s="3" t="s">
        <v>1259</v>
      </c>
      <c r="EH185" s="3" t="s">
        <v>1259</v>
      </c>
      <c r="EI185" s="3" t="s">
        <v>1259</v>
      </c>
      <c r="EJ185" s="3" t="s">
        <v>1259</v>
      </c>
      <c r="EK185" s="3" t="s">
        <v>1259</v>
      </c>
      <c r="EL185" s="3" t="s">
        <v>1259</v>
      </c>
      <c r="EM185" s="201">
        <v>61.86</v>
      </c>
      <c r="EN185" s="3" t="s">
        <v>1259</v>
      </c>
      <c r="EO185" s="3" t="s">
        <v>1259</v>
      </c>
      <c r="EP185" s="3" t="s">
        <v>1259</v>
      </c>
      <c r="EQ185" s="3" t="s">
        <v>1259</v>
      </c>
      <c r="ER185" s="3" t="s">
        <v>1259</v>
      </c>
      <c r="ES185" s="3" t="s">
        <v>1259</v>
      </c>
      <c r="ET185" s="208">
        <v>81.599999999999994</v>
      </c>
      <c r="EU185" s="3" t="s">
        <v>1259</v>
      </c>
      <c r="EV185" s="3" t="s">
        <v>1259</v>
      </c>
      <c r="EW185" s="3" t="s">
        <v>1259</v>
      </c>
      <c r="EX185" s="3" t="s">
        <v>1259</v>
      </c>
      <c r="EY185" s="3" t="s">
        <v>1259</v>
      </c>
      <c r="EZ185" s="3" t="s">
        <v>1259</v>
      </c>
      <c r="FA185" s="3" t="s">
        <v>1259</v>
      </c>
      <c r="FB185" s="3" t="s">
        <v>1259</v>
      </c>
      <c r="FC185" s="3" t="s">
        <v>1259</v>
      </c>
      <c r="FD185" s="3" t="s">
        <v>1259</v>
      </c>
      <c r="FE185" s="3" t="s">
        <v>1259</v>
      </c>
      <c r="FF185" s="3" t="s">
        <v>1259</v>
      </c>
      <c r="FG185" s="221">
        <v>93.1</v>
      </c>
      <c r="FH185" s="3" t="s">
        <v>1259</v>
      </c>
      <c r="FI185" s="3" t="s">
        <v>1259</v>
      </c>
      <c r="FJ185" s="3" t="s">
        <v>1259</v>
      </c>
      <c r="FK185" s="225">
        <v>100.7</v>
      </c>
      <c r="FL185" s="3" t="s">
        <v>1259</v>
      </c>
      <c r="FM185" s="3" t="s">
        <v>1259</v>
      </c>
      <c r="FN185" s="3" t="s">
        <v>1259</v>
      </c>
      <c r="FO185" s="229">
        <v>183.53800000000001</v>
      </c>
      <c r="FP185" s="230">
        <v>69.900000000000006</v>
      </c>
      <c r="FQ185" s="231">
        <v>120.98</v>
      </c>
      <c r="FR185" s="232">
        <v>69.099999999999994</v>
      </c>
      <c r="FS185" s="233">
        <v>75.7</v>
      </c>
      <c r="FT185" s="234">
        <v>78</v>
      </c>
      <c r="FU185" s="235">
        <v>75.3</v>
      </c>
      <c r="FV185" s="236">
        <v>70.900000000000006</v>
      </c>
      <c r="FW185" s="237">
        <v>76.900000000000006</v>
      </c>
      <c r="FX185" s="238">
        <v>682.9</v>
      </c>
      <c r="FY185" s="239">
        <v>696.1</v>
      </c>
      <c r="FZ185" s="240">
        <v>694</v>
      </c>
      <c r="GA185" s="241">
        <v>2093.8000000000002</v>
      </c>
      <c r="GB185" s="3" t="s">
        <v>1259</v>
      </c>
      <c r="GC185" s="3" t="s">
        <v>1259</v>
      </c>
      <c r="GD185" s="3" t="s">
        <v>1259</v>
      </c>
      <c r="GE185" s="3" t="s">
        <v>1259</v>
      </c>
      <c r="GF185" s="3" t="s">
        <v>1259</v>
      </c>
      <c r="GG185" s="3" t="s">
        <v>1259</v>
      </c>
      <c r="GH185" s="3" t="s">
        <v>1259</v>
      </c>
      <c r="GI185" s="3" t="s">
        <v>1259</v>
      </c>
      <c r="GJ185" s="3" t="s">
        <v>1259</v>
      </c>
      <c r="GK185" s="3" t="s">
        <v>1259</v>
      </c>
      <c r="GL185" s="3" t="s">
        <v>1259</v>
      </c>
      <c r="GM185" s="3" t="s">
        <v>1259</v>
      </c>
      <c r="GN185" s="3" t="s">
        <v>1259</v>
      </c>
      <c r="GO185" s="3" t="s">
        <v>1259</v>
      </c>
      <c r="GP185" s="3" t="s">
        <v>1259</v>
      </c>
      <c r="GQ185" s="3" t="s">
        <v>1259</v>
      </c>
      <c r="GR185" s="3" t="s">
        <v>1259</v>
      </c>
      <c r="GS185" s="3" t="s">
        <v>1259</v>
      </c>
      <c r="GT185" s="3" t="s">
        <v>1259</v>
      </c>
      <c r="GU185" s="3" t="s">
        <v>1259</v>
      </c>
      <c r="GV185" s="3" t="s">
        <v>1259</v>
      </c>
      <c r="GW185" s="263">
        <v>261</v>
      </c>
      <c r="GX185" s="264">
        <v>100.4</v>
      </c>
      <c r="GY185" s="265">
        <v>116.7</v>
      </c>
      <c r="GZ185" s="266">
        <v>98.5</v>
      </c>
      <c r="HA185" s="267">
        <v>58.2</v>
      </c>
      <c r="HB185" s="3" t="s">
        <v>1259</v>
      </c>
      <c r="HC185" s="3" t="s">
        <v>1259</v>
      </c>
      <c r="HD185" s="3" t="s">
        <v>1259</v>
      </c>
      <c r="HE185" s="3" t="s">
        <v>1259</v>
      </c>
      <c r="HF185" s="3" t="s">
        <v>1259</v>
      </c>
      <c r="HG185" s="3" t="s">
        <v>1259</v>
      </c>
      <c r="HH185" s="3" t="s">
        <v>1259</v>
      </c>
      <c r="HI185" s="3" t="s">
        <v>1259</v>
      </c>
      <c r="HJ185" s="3" t="s">
        <v>1259</v>
      </c>
      <c r="HK185" s="3" t="s">
        <v>1259</v>
      </c>
      <c r="HL185" s="3" t="s">
        <v>1259</v>
      </c>
      <c r="HM185" s="3" t="s">
        <v>1259</v>
      </c>
      <c r="HN185" s="3" t="s">
        <v>1259</v>
      </c>
      <c r="HO185" s="281">
        <v>105.37</v>
      </c>
      <c r="HP185" s="282">
        <v>232.6</v>
      </c>
      <c r="HQ185" s="283">
        <v>74.5</v>
      </c>
      <c r="HR185" s="284">
        <v>65.376800000000003</v>
      </c>
      <c r="HS185" s="285">
        <v>75.900000000000006</v>
      </c>
    </row>
    <row r="186" spans="1:227" x14ac:dyDescent="0.25">
      <c r="A186" s="4">
        <v>36799</v>
      </c>
      <c r="B186" s="60">
        <v>98.8</v>
      </c>
      <c r="C186" s="61">
        <v>98.2</v>
      </c>
      <c r="D186" s="62">
        <v>97.8</v>
      </c>
      <c r="E186" s="63">
        <v>98.4</v>
      </c>
      <c r="F186" s="64">
        <v>97.6</v>
      </c>
      <c r="G186" s="65">
        <v>104.1</v>
      </c>
      <c r="H186" s="3" t="s">
        <v>1259</v>
      </c>
      <c r="I186" s="67">
        <v>100.2</v>
      </c>
      <c r="J186" s="68">
        <v>103.2</v>
      </c>
      <c r="K186" s="69">
        <v>100</v>
      </c>
      <c r="L186" s="70">
        <v>100.5</v>
      </c>
      <c r="M186" s="71">
        <v>96.8</v>
      </c>
      <c r="N186" s="72">
        <v>96.8</v>
      </c>
      <c r="O186" s="3" t="s">
        <v>1259</v>
      </c>
      <c r="P186" s="74">
        <v>54.8</v>
      </c>
      <c r="Q186" s="3" t="s">
        <v>1259</v>
      </c>
      <c r="R186" s="3" t="s">
        <v>1259</v>
      </c>
      <c r="S186" s="77">
        <v>42.4</v>
      </c>
      <c r="T186" s="3" t="s">
        <v>1259</v>
      </c>
      <c r="U186" s="3" t="s">
        <v>1259</v>
      </c>
      <c r="V186" s="80">
        <v>69.099999999999994</v>
      </c>
      <c r="W186" s="3" t="s">
        <v>1259</v>
      </c>
      <c r="X186" s="3" t="s">
        <v>1259</v>
      </c>
      <c r="Y186" s="83">
        <v>71.680000000000007</v>
      </c>
      <c r="Z186" s="84">
        <v>90.64</v>
      </c>
      <c r="AA186" s="85">
        <v>64.37</v>
      </c>
      <c r="AB186" s="86">
        <v>62.84</v>
      </c>
      <c r="AC186" s="87">
        <v>55</v>
      </c>
      <c r="AD186" s="3" t="s">
        <v>1259</v>
      </c>
      <c r="AE186" s="89">
        <v>287.14999999999998</v>
      </c>
      <c r="AF186" s="90">
        <v>270.12</v>
      </c>
      <c r="AG186" s="91">
        <v>226.59</v>
      </c>
      <c r="AH186" s="92">
        <v>223.81</v>
      </c>
      <c r="AI186" s="93">
        <v>302.3</v>
      </c>
      <c r="AJ186" s="3" t="s">
        <v>1259</v>
      </c>
      <c r="AK186" s="3" t="s">
        <v>1259</v>
      </c>
      <c r="AL186" s="3" t="s">
        <v>1259</v>
      </c>
      <c r="AM186" s="3" t="s">
        <v>1259</v>
      </c>
      <c r="AN186" s="98">
        <v>25.85</v>
      </c>
      <c r="AO186" s="99">
        <v>465.17</v>
      </c>
      <c r="AP186" s="100">
        <v>28.08</v>
      </c>
      <c r="AQ186" s="3" t="s">
        <v>1259</v>
      </c>
      <c r="AR186" s="3" t="s">
        <v>1259</v>
      </c>
      <c r="AS186" s="3" t="s">
        <v>1259</v>
      </c>
      <c r="AT186" s="3" t="s">
        <v>1259</v>
      </c>
      <c r="AU186" s="3" t="s">
        <v>1259</v>
      </c>
      <c r="AV186" s="3" t="s">
        <v>1259</v>
      </c>
      <c r="AW186" s="3" t="s">
        <v>1259</v>
      </c>
      <c r="AX186" s="3" t="s">
        <v>1259</v>
      </c>
      <c r="AY186" s="3" t="s">
        <v>1259</v>
      </c>
      <c r="AZ186" s="3" t="s">
        <v>1259</v>
      </c>
      <c r="BA186" s="111">
        <v>100.9</v>
      </c>
      <c r="BB186" s="3" t="s">
        <v>1259</v>
      </c>
      <c r="BC186" s="113">
        <v>102.6</v>
      </c>
      <c r="BD186" s="114">
        <v>91.3</v>
      </c>
      <c r="BE186" s="3" t="s">
        <v>1259</v>
      </c>
      <c r="BF186" s="3" t="s">
        <v>1259</v>
      </c>
      <c r="BG186" s="3" t="s">
        <v>1259</v>
      </c>
      <c r="BH186" s="3" t="s">
        <v>1259</v>
      </c>
      <c r="BI186" s="119">
        <v>271.77300000000002</v>
      </c>
      <c r="BJ186" s="120">
        <v>46.7</v>
      </c>
      <c r="BK186" s="121">
        <v>70.3</v>
      </c>
      <c r="BL186" s="122">
        <v>70.3</v>
      </c>
      <c r="BM186" s="123">
        <v>83</v>
      </c>
      <c r="BN186" s="124">
        <v>51.7</v>
      </c>
      <c r="BO186" s="3" t="s">
        <v>1259</v>
      </c>
      <c r="BP186" s="3" t="s">
        <v>1259</v>
      </c>
      <c r="BQ186" s="3" t="s">
        <v>1259</v>
      </c>
      <c r="BR186" s="3" t="s">
        <v>1259</v>
      </c>
      <c r="BS186" s="3" t="s">
        <v>1259</v>
      </c>
      <c r="BT186" s="3" t="s">
        <v>1259</v>
      </c>
      <c r="BU186" s="3" t="s">
        <v>1259</v>
      </c>
      <c r="BV186" s="3" t="s">
        <v>1259</v>
      </c>
      <c r="BW186" s="3" t="s">
        <v>1259</v>
      </c>
      <c r="BX186" s="134">
        <v>892</v>
      </c>
      <c r="BY186" s="3" t="s">
        <v>1259</v>
      </c>
      <c r="BZ186" s="3" t="s">
        <v>1259</v>
      </c>
      <c r="CA186" s="137">
        <v>862.9</v>
      </c>
      <c r="CB186" s="3" t="s">
        <v>1259</v>
      </c>
      <c r="CC186" s="3" t="s">
        <v>1259</v>
      </c>
      <c r="CD186" s="140">
        <v>968.8</v>
      </c>
      <c r="CE186" s="3" t="s">
        <v>1259</v>
      </c>
      <c r="CF186" s="3" t="s">
        <v>1259</v>
      </c>
      <c r="CG186" s="3" t="s">
        <v>1259</v>
      </c>
      <c r="CH186" s="3" t="s">
        <v>1259</v>
      </c>
      <c r="CI186" s="3" t="s">
        <v>1259</v>
      </c>
      <c r="CJ186" s="3" t="s">
        <v>1259</v>
      </c>
      <c r="CK186" s="147">
        <v>6.7</v>
      </c>
      <c r="CL186" s="3" t="s">
        <v>1259</v>
      </c>
      <c r="CM186" s="3" t="s">
        <v>1259</v>
      </c>
      <c r="CN186" s="3" t="s">
        <v>1259</v>
      </c>
      <c r="CO186" s="3" t="s">
        <v>1259</v>
      </c>
      <c r="CP186" s="3" t="s">
        <v>1259</v>
      </c>
      <c r="CQ186" s="153">
        <v>51.9</v>
      </c>
      <c r="CR186" s="3" t="s">
        <v>1259</v>
      </c>
      <c r="CS186" s="155">
        <v>152</v>
      </c>
      <c r="CT186" s="156">
        <v>2046</v>
      </c>
      <c r="CU186" s="157">
        <v>45.5</v>
      </c>
      <c r="CV186" s="158">
        <v>2930</v>
      </c>
      <c r="CW186" s="159">
        <v>216</v>
      </c>
      <c r="CX186" s="160">
        <v>47.6</v>
      </c>
      <c r="CY186" s="161">
        <v>2709</v>
      </c>
      <c r="CZ186" s="3" t="s">
        <v>1259</v>
      </c>
      <c r="DA186" s="3" t="s">
        <v>1259</v>
      </c>
      <c r="DB186" s="164">
        <v>375.7</v>
      </c>
      <c r="DC186" s="3" t="s">
        <v>1259</v>
      </c>
      <c r="DD186" s="3" t="s">
        <v>1259</v>
      </c>
      <c r="DE186" s="3" t="s">
        <v>1259</v>
      </c>
      <c r="DF186" s="168">
        <v>172.58</v>
      </c>
      <c r="DG186" s="169">
        <v>54.92</v>
      </c>
      <c r="DH186" s="3" t="s">
        <v>1259</v>
      </c>
      <c r="DI186" s="3" t="s">
        <v>1259</v>
      </c>
      <c r="DJ186" s="172">
        <v>52.54</v>
      </c>
      <c r="DK186" s="173">
        <v>42.59</v>
      </c>
      <c r="DL186" s="3" t="s">
        <v>1259</v>
      </c>
      <c r="DM186" s="3" t="s">
        <v>1259</v>
      </c>
      <c r="DN186" s="176">
        <v>55.79</v>
      </c>
      <c r="DO186" s="3" t="s">
        <v>1259</v>
      </c>
      <c r="DP186" s="3" t="s">
        <v>1259</v>
      </c>
      <c r="DQ186" s="179">
        <v>53.94</v>
      </c>
      <c r="DR186" s="3" t="s">
        <v>1259</v>
      </c>
      <c r="DS186" s="3" t="s">
        <v>1259</v>
      </c>
      <c r="DT186" s="3" t="s">
        <v>1259</v>
      </c>
      <c r="DU186" s="183">
        <v>87.3</v>
      </c>
      <c r="DV186" s="3" t="s">
        <v>1259</v>
      </c>
      <c r="DW186" s="3" t="s">
        <v>1259</v>
      </c>
      <c r="DX186" s="3" t="s">
        <v>1259</v>
      </c>
      <c r="DY186" s="3" t="s">
        <v>1259</v>
      </c>
      <c r="DZ186" s="3" t="s">
        <v>1259</v>
      </c>
      <c r="EA186" s="3" t="s">
        <v>1259</v>
      </c>
      <c r="EB186" s="3" t="s">
        <v>1259</v>
      </c>
      <c r="EC186" s="3" t="s">
        <v>1259</v>
      </c>
      <c r="ED186" s="3" t="s">
        <v>1259</v>
      </c>
      <c r="EE186" s="3" t="s">
        <v>1259</v>
      </c>
      <c r="EF186" s="3" t="s">
        <v>1259</v>
      </c>
      <c r="EG186" s="3" t="s">
        <v>1259</v>
      </c>
      <c r="EH186" s="3" t="s">
        <v>1259</v>
      </c>
      <c r="EI186" s="3" t="s">
        <v>1259</v>
      </c>
      <c r="EJ186" s="3" t="s">
        <v>1259</v>
      </c>
      <c r="EK186" s="3" t="s">
        <v>1259</v>
      </c>
      <c r="EL186" s="3" t="s">
        <v>1259</v>
      </c>
      <c r="EM186" s="201">
        <v>62.707000000000001</v>
      </c>
      <c r="EN186" s="202">
        <v>96.8</v>
      </c>
      <c r="EO186" s="203">
        <v>94.8</v>
      </c>
      <c r="EP186" s="204">
        <v>97.4</v>
      </c>
      <c r="EQ186" s="205">
        <v>94.6</v>
      </c>
      <c r="ER186" s="206">
        <v>98</v>
      </c>
      <c r="ES186" s="207">
        <v>95.1</v>
      </c>
      <c r="ET186" s="208">
        <v>77.900000000000006</v>
      </c>
      <c r="EU186" s="3" t="s">
        <v>1259</v>
      </c>
      <c r="EV186" s="3" t="s">
        <v>1259</v>
      </c>
      <c r="EW186" s="3" t="s">
        <v>1259</v>
      </c>
      <c r="EX186" s="3" t="s">
        <v>1259</v>
      </c>
      <c r="EY186" s="3" t="s">
        <v>1259</v>
      </c>
      <c r="EZ186" s="3" t="s">
        <v>1259</v>
      </c>
      <c r="FA186" s="3" t="s">
        <v>1259</v>
      </c>
      <c r="FB186" s="3" t="s">
        <v>1259</v>
      </c>
      <c r="FC186" s="3" t="s">
        <v>1259</v>
      </c>
      <c r="FD186" s="3" t="s">
        <v>1259</v>
      </c>
      <c r="FE186" s="3" t="s">
        <v>1259</v>
      </c>
      <c r="FF186" s="3" t="s">
        <v>1259</v>
      </c>
      <c r="FG186" s="221">
        <v>100</v>
      </c>
      <c r="FH186" s="3" t="s">
        <v>1259</v>
      </c>
      <c r="FI186" s="3" t="s">
        <v>1259</v>
      </c>
      <c r="FJ186" s="3" t="s">
        <v>1259</v>
      </c>
      <c r="FK186" s="225">
        <v>101.4</v>
      </c>
      <c r="FL186" s="3" t="s">
        <v>1259</v>
      </c>
      <c r="FM186" s="3" t="s">
        <v>1259</v>
      </c>
      <c r="FN186" s="3" t="s">
        <v>1259</v>
      </c>
      <c r="FO186" s="229">
        <v>194.36099999999999</v>
      </c>
      <c r="FP186" s="230">
        <v>72.900000000000006</v>
      </c>
      <c r="FQ186" s="231">
        <v>126.538</v>
      </c>
      <c r="FR186" s="232">
        <v>71.7</v>
      </c>
      <c r="FS186" s="233">
        <v>73.5</v>
      </c>
      <c r="FT186" s="234">
        <v>75.7</v>
      </c>
      <c r="FU186" s="235">
        <v>72.5</v>
      </c>
      <c r="FV186" s="236">
        <v>69.400000000000006</v>
      </c>
      <c r="FW186" s="237">
        <v>74.099999999999994</v>
      </c>
      <c r="FX186" s="238">
        <v>684.3</v>
      </c>
      <c r="FY186" s="239">
        <v>695.7</v>
      </c>
      <c r="FZ186" s="240">
        <v>693</v>
      </c>
      <c r="GA186" s="241">
        <v>2042.6</v>
      </c>
      <c r="GB186" s="3" t="s">
        <v>1259</v>
      </c>
      <c r="GC186" s="3" t="s">
        <v>1259</v>
      </c>
      <c r="GD186" s="3" t="s">
        <v>1259</v>
      </c>
      <c r="GE186" s="3" t="s">
        <v>1259</v>
      </c>
      <c r="GF186" s="3" t="s">
        <v>1259</v>
      </c>
      <c r="GG186" s="3" t="s">
        <v>1259</v>
      </c>
      <c r="GH186" s="3" t="s">
        <v>1259</v>
      </c>
      <c r="GI186" s="3" t="s">
        <v>1259</v>
      </c>
      <c r="GJ186" s="3" t="s">
        <v>1259</v>
      </c>
      <c r="GK186" s="3" t="s">
        <v>1259</v>
      </c>
      <c r="GL186" s="3" t="s">
        <v>1259</v>
      </c>
      <c r="GM186" s="3" t="s">
        <v>1259</v>
      </c>
      <c r="GN186" s="3" t="s">
        <v>1259</v>
      </c>
      <c r="GO186" s="3" t="s">
        <v>1259</v>
      </c>
      <c r="GP186" s="3" t="s">
        <v>1259</v>
      </c>
      <c r="GQ186" s="3" t="s">
        <v>1259</v>
      </c>
      <c r="GR186" s="3" t="s">
        <v>1259</v>
      </c>
      <c r="GS186" s="3" t="s">
        <v>1259</v>
      </c>
      <c r="GT186" s="3" t="s">
        <v>1259</v>
      </c>
      <c r="GU186" s="3" t="s">
        <v>1259</v>
      </c>
      <c r="GV186" s="3" t="s">
        <v>1259</v>
      </c>
      <c r="GW186" s="263">
        <v>270</v>
      </c>
      <c r="GX186" s="264">
        <v>97.6</v>
      </c>
      <c r="GY186" s="265">
        <v>119.2</v>
      </c>
      <c r="GZ186" s="266">
        <v>102.5</v>
      </c>
      <c r="HA186" s="267">
        <v>58.9</v>
      </c>
      <c r="HB186" s="3" t="s">
        <v>1259</v>
      </c>
      <c r="HC186" s="3" t="s">
        <v>1259</v>
      </c>
      <c r="HD186" s="3" t="s">
        <v>1259</v>
      </c>
      <c r="HE186" s="3" t="s">
        <v>1259</v>
      </c>
      <c r="HF186" s="3" t="s">
        <v>1259</v>
      </c>
      <c r="HG186" s="3" t="s">
        <v>1259</v>
      </c>
      <c r="HH186" s="3" t="s">
        <v>1259</v>
      </c>
      <c r="HI186" s="3" t="s">
        <v>1259</v>
      </c>
      <c r="HJ186" s="3" t="s">
        <v>1259</v>
      </c>
      <c r="HK186" s="3" t="s">
        <v>1259</v>
      </c>
      <c r="HL186" s="3" t="s">
        <v>1259</v>
      </c>
      <c r="HM186" s="3" t="s">
        <v>1259</v>
      </c>
      <c r="HN186" s="3" t="s">
        <v>1259</v>
      </c>
      <c r="HO186" s="281">
        <v>107.8</v>
      </c>
      <c r="HP186" s="282">
        <v>236.9</v>
      </c>
      <c r="HQ186" s="283">
        <v>75.8</v>
      </c>
      <c r="HR186" s="284">
        <v>66.481300000000005</v>
      </c>
      <c r="HS186" s="285">
        <v>76.900000000000006</v>
      </c>
    </row>
    <row r="187" spans="1:227" x14ac:dyDescent="0.25">
      <c r="A187" s="4">
        <v>36891</v>
      </c>
      <c r="B187" s="60">
        <v>98.5</v>
      </c>
      <c r="C187" s="61">
        <v>98.2</v>
      </c>
      <c r="D187" s="62">
        <v>99.2</v>
      </c>
      <c r="E187" s="63">
        <v>97.8</v>
      </c>
      <c r="F187" s="64">
        <v>97.4</v>
      </c>
      <c r="G187" s="65">
        <v>100.3</v>
      </c>
      <c r="H187" s="3" t="s">
        <v>1259</v>
      </c>
      <c r="I187" s="67">
        <v>99.4</v>
      </c>
      <c r="J187" s="68">
        <v>92.3</v>
      </c>
      <c r="K187" s="69">
        <v>100</v>
      </c>
      <c r="L187" s="70">
        <v>99.6</v>
      </c>
      <c r="M187" s="71">
        <v>102.5</v>
      </c>
      <c r="N187" s="72">
        <v>102.5</v>
      </c>
      <c r="O187" s="3" t="s">
        <v>1259</v>
      </c>
      <c r="P187" s="74">
        <v>54.1</v>
      </c>
      <c r="Q187" s="3" t="s">
        <v>1259</v>
      </c>
      <c r="R187" s="3" t="s">
        <v>1259</v>
      </c>
      <c r="S187" s="77">
        <v>43.4</v>
      </c>
      <c r="T187" s="3" t="s">
        <v>1259</v>
      </c>
      <c r="U187" s="3" t="s">
        <v>1259</v>
      </c>
      <c r="V187" s="80">
        <v>69.92</v>
      </c>
      <c r="W187" s="3" t="s">
        <v>1259</v>
      </c>
      <c r="X187" s="3" t="s">
        <v>1259</v>
      </c>
      <c r="Y187" s="83">
        <v>72.28</v>
      </c>
      <c r="Z187" s="84">
        <v>92.57</v>
      </c>
      <c r="AA187" s="85">
        <v>64.55</v>
      </c>
      <c r="AB187" s="86">
        <v>64.239999999999995</v>
      </c>
      <c r="AC187" s="87">
        <v>56</v>
      </c>
      <c r="AD187" s="3" t="s">
        <v>1259</v>
      </c>
      <c r="AE187" s="89">
        <v>287.01</v>
      </c>
      <c r="AF187" s="90">
        <v>268.79000000000002</v>
      </c>
      <c r="AG187" s="91">
        <v>229.69</v>
      </c>
      <c r="AH187" s="92">
        <v>210.89</v>
      </c>
      <c r="AI187" s="93">
        <v>304.2</v>
      </c>
      <c r="AJ187" s="3" t="s">
        <v>1259</v>
      </c>
      <c r="AK187" s="3" t="s">
        <v>1259</v>
      </c>
      <c r="AL187" s="3" t="s">
        <v>1259</v>
      </c>
      <c r="AM187" s="3" t="s">
        <v>1259</v>
      </c>
      <c r="AN187" s="98">
        <v>26.54</v>
      </c>
      <c r="AO187" s="99">
        <v>451.98</v>
      </c>
      <c r="AP187" s="100">
        <v>28.5</v>
      </c>
      <c r="AQ187" s="3" t="s">
        <v>1259</v>
      </c>
      <c r="AR187" s="3" t="s">
        <v>1259</v>
      </c>
      <c r="AS187" s="3" t="s">
        <v>1259</v>
      </c>
      <c r="AT187" s="3" t="s">
        <v>1259</v>
      </c>
      <c r="AU187" s="3" t="s">
        <v>1259</v>
      </c>
      <c r="AV187" s="3" t="s">
        <v>1259</v>
      </c>
      <c r="AW187" s="3" t="s">
        <v>1259</v>
      </c>
      <c r="AX187" s="3" t="s">
        <v>1259</v>
      </c>
      <c r="AY187" s="3" t="s">
        <v>1259</v>
      </c>
      <c r="AZ187" s="3" t="s">
        <v>1259</v>
      </c>
      <c r="BA187" s="111">
        <v>101</v>
      </c>
      <c r="BB187" s="3" t="s">
        <v>1259</v>
      </c>
      <c r="BC187" s="113">
        <v>102.8</v>
      </c>
      <c r="BD187" s="114">
        <v>90.7</v>
      </c>
      <c r="BE187" s="3" t="s">
        <v>1259</v>
      </c>
      <c r="BF187" s="3" t="s">
        <v>1259</v>
      </c>
      <c r="BG187" s="3" t="s">
        <v>1259</v>
      </c>
      <c r="BH187" s="3" t="s">
        <v>1259</v>
      </c>
      <c r="BI187" s="119">
        <v>274.12400000000002</v>
      </c>
      <c r="BJ187" s="120">
        <v>48.1</v>
      </c>
      <c r="BK187" s="121">
        <v>74.599999999999994</v>
      </c>
      <c r="BL187" s="122">
        <v>74.599999999999994</v>
      </c>
      <c r="BM187" s="123">
        <v>77.900000000000006</v>
      </c>
      <c r="BN187" s="124">
        <v>54.2</v>
      </c>
      <c r="BO187" s="3" t="s">
        <v>1259</v>
      </c>
      <c r="BP187" s="3" t="s">
        <v>1259</v>
      </c>
      <c r="BQ187" s="3" t="s">
        <v>1259</v>
      </c>
      <c r="BR187" s="3" t="s">
        <v>1259</v>
      </c>
      <c r="BS187" s="3" t="s">
        <v>1259</v>
      </c>
      <c r="BT187" s="3" t="s">
        <v>1259</v>
      </c>
      <c r="BU187" s="3" t="s">
        <v>1259</v>
      </c>
      <c r="BV187" s="3" t="s">
        <v>1259</v>
      </c>
      <c r="BW187" s="3" t="s">
        <v>1259</v>
      </c>
      <c r="BX187" s="134">
        <v>893</v>
      </c>
      <c r="BY187" s="3" t="s">
        <v>1259</v>
      </c>
      <c r="BZ187" s="3" t="s">
        <v>1259</v>
      </c>
      <c r="CA187" s="137">
        <v>857.8</v>
      </c>
      <c r="CB187" s="3" t="s">
        <v>1259</v>
      </c>
      <c r="CC187" s="3" t="s">
        <v>1259</v>
      </c>
      <c r="CD187" s="140">
        <v>992</v>
      </c>
      <c r="CE187" s="3" t="s">
        <v>1259</v>
      </c>
      <c r="CF187" s="3" t="s">
        <v>1259</v>
      </c>
      <c r="CG187" s="3" t="s">
        <v>1259</v>
      </c>
      <c r="CH187" s="3" t="s">
        <v>1259</v>
      </c>
      <c r="CI187" s="3" t="s">
        <v>1259</v>
      </c>
      <c r="CJ187" s="3" t="s">
        <v>1259</v>
      </c>
      <c r="CK187" s="147">
        <v>7.8</v>
      </c>
      <c r="CL187" s="3" t="s">
        <v>1259</v>
      </c>
      <c r="CM187" s="3" t="s">
        <v>1259</v>
      </c>
      <c r="CN187" s="3" t="s">
        <v>1259</v>
      </c>
      <c r="CO187" s="3" t="s">
        <v>1259</v>
      </c>
      <c r="CP187" s="3" t="s">
        <v>1259</v>
      </c>
      <c r="CQ187" s="153">
        <v>51.6</v>
      </c>
      <c r="CR187" s="3" t="s">
        <v>1259</v>
      </c>
      <c r="CS187" s="155">
        <v>160</v>
      </c>
      <c r="CT187" s="156">
        <v>2057</v>
      </c>
      <c r="CU187" s="157">
        <v>45.9</v>
      </c>
      <c r="CV187" s="158">
        <v>2960</v>
      </c>
      <c r="CW187" s="159">
        <v>221</v>
      </c>
      <c r="CX187" s="160">
        <v>47.5</v>
      </c>
      <c r="CY187" s="161">
        <v>2665</v>
      </c>
      <c r="CZ187" s="3" t="s">
        <v>1259</v>
      </c>
      <c r="DA187" s="3" t="s">
        <v>1259</v>
      </c>
      <c r="DB187" s="164">
        <v>384.7</v>
      </c>
      <c r="DC187" s="3" t="s">
        <v>1259</v>
      </c>
      <c r="DD187" s="3" t="s">
        <v>1259</v>
      </c>
      <c r="DE187" s="3" t="s">
        <v>1259</v>
      </c>
      <c r="DF187" s="168">
        <v>177.15</v>
      </c>
      <c r="DG187" s="169">
        <v>57.69</v>
      </c>
      <c r="DH187" s="3" t="s">
        <v>1259</v>
      </c>
      <c r="DI187" s="3" t="s">
        <v>1259</v>
      </c>
      <c r="DJ187" s="172">
        <v>55.11</v>
      </c>
      <c r="DK187" s="173">
        <v>44.34</v>
      </c>
      <c r="DL187" s="3" t="s">
        <v>1259</v>
      </c>
      <c r="DM187" s="3" t="s">
        <v>1259</v>
      </c>
      <c r="DN187" s="176">
        <v>57.02</v>
      </c>
      <c r="DO187" s="3" t="s">
        <v>1259</v>
      </c>
      <c r="DP187" s="3" t="s">
        <v>1259</v>
      </c>
      <c r="DQ187" s="179">
        <v>56.03</v>
      </c>
      <c r="DR187" s="3" t="s">
        <v>1259</v>
      </c>
      <c r="DS187" s="3" t="s">
        <v>1259</v>
      </c>
      <c r="DT187" s="3" t="s">
        <v>1259</v>
      </c>
      <c r="DU187" s="183">
        <v>84.2</v>
      </c>
      <c r="DV187" s="3" t="s">
        <v>1259</v>
      </c>
      <c r="DW187" s="3" t="s">
        <v>1259</v>
      </c>
      <c r="DX187" s="3" t="s">
        <v>1259</v>
      </c>
      <c r="DY187" s="3" t="s">
        <v>1259</v>
      </c>
      <c r="DZ187" s="3" t="s">
        <v>1259</v>
      </c>
      <c r="EA187" s="3" t="s">
        <v>1259</v>
      </c>
      <c r="EB187" s="3" t="s">
        <v>1259</v>
      </c>
      <c r="EC187" s="3" t="s">
        <v>1259</v>
      </c>
      <c r="ED187" s="3" t="s">
        <v>1259</v>
      </c>
      <c r="EE187" s="3" t="s">
        <v>1259</v>
      </c>
      <c r="EF187" s="3" t="s">
        <v>1259</v>
      </c>
      <c r="EG187" s="3" t="s">
        <v>1259</v>
      </c>
      <c r="EH187" s="3" t="s">
        <v>1259</v>
      </c>
      <c r="EI187" s="3" t="s">
        <v>1259</v>
      </c>
      <c r="EJ187" s="3" t="s">
        <v>1259</v>
      </c>
      <c r="EK187" s="3" t="s">
        <v>1259</v>
      </c>
      <c r="EL187" s="3" t="s">
        <v>1259</v>
      </c>
      <c r="EM187" s="201">
        <v>63.427999999999997</v>
      </c>
      <c r="EN187" s="3" t="s">
        <v>1259</v>
      </c>
      <c r="EO187" s="3" t="s">
        <v>1259</v>
      </c>
      <c r="EP187" s="3" t="s">
        <v>1259</v>
      </c>
      <c r="EQ187" s="3" t="s">
        <v>1259</v>
      </c>
      <c r="ER187" s="3" t="s">
        <v>1259</v>
      </c>
      <c r="ES187" s="3" t="s">
        <v>1259</v>
      </c>
      <c r="ET187" s="208">
        <v>83.7</v>
      </c>
      <c r="EU187" s="3" t="s">
        <v>1259</v>
      </c>
      <c r="EV187" s="3" t="s">
        <v>1259</v>
      </c>
      <c r="EW187" s="3" t="s">
        <v>1259</v>
      </c>
      <c r="EX187" s="3" t="s">
        <v>1259</v>
      </c>
      <c r="EY187" s="3" t="s">
        <v>1259</v>
      </c>
      <c r="EZ187" s="3" t="s">
        <v>1259</v>
      </c>
      <c r="FA187" s="3" t="s">
        <v>1259</v>
      </c>
      <c r="FB187" s="3" t="s">
        <v>1259</v>
      </c>
      <c r="FC187" s="3" t="s">
        <v>1259</v>
      </c>
      <c r="FD187" s="3" t="s">
        <v>1259</v>
      </c>
      <c r="FE187" s="3" t="s">
        <v>1259</v>
      </c>
      <c r="FF187" s="3" t="s">
        <v>1259</v>
      </c>
      <c r="FG187" s="221">
        <v>107.1</v>
      </c>
      <c r="FH187" s="3" t="s">
        <v>1259</v>
      </c>
      <c r="FI187" s="3" t="s">
        <v>1259</v>
      </c>
      <c r="FJ187" s="3" t="s">
        <v>1259</v>
      </c>
      <c r="FK187" s="225">
        <v>101.6</v>
      </c>
      <c r="FL187" s="3" t="s">
        <v>1259</v>
      </c>
      <c r="FM187" s="3" t="s">
        <v>1259</v>
      </c>
      <c r="FN187" s="3" t="s">
        <v>1259</v>
      </c>
      <c r="FO187" s="229">
        <v>196.721</v>
      </c>
      <c r="FP187" s="230">
        <v>74.599999999999994</v>
      </c>
      <c r="FQ187" s="231">
        <v>131.221</v>
      </c>
      <c r="FR187" s="232">
        <v>73.400000000000006</v>
      </c>
      <c r="FS187" s="233">
        <v>73.5</v>
      </c>
      <c r="FT187" s="234">
        <v>76.8</v>
      </c>
      <c r="FU187" s="235">
        <v>72.8</v>
      </c>
      <c r="FV187" s="236">
        <v>67.400000000000006</v>
      </c>
      <c r="FW187" s="237">
        <v>72.3</v>
      </c>
      <c r="FX187" s="238">
        <v>681</v>
      </c>
      <c r="FY187" s="239">
        <v>696.1</v>
      </c>
      <c r="FZ187" s="240">
        <v>693</v>
      </c>
      <c r="GA187" s="241">
        <v>2055</v>
      </c>
      <c r="GB187" s="3" t="s">
        <v>1259</v>
      </c>
      <c r="GC187" s="3" t="s">
        <v>1259</v>
      </c>
      <c r="GD187" s="3" t="s">
        <v>1259</v>
      </c>
      <c r="GE187" s="3" t="s">
        <v>1259</v>
      </c>
      <c r="GF187" s="3" t="s">
        <v>1259</v>
      </c>
      <c r="GG187" s="3" t="s">
        <v>1259</v>
      </c>
      <c r="GH187" s="3" t="s">
        <v>1259</v>
      </c>
      <c r="GI187" s="3" t="s">
        <v>1259</v>
      </c>
      <c r="GJ187" s="3" t="s">
        <v>1259</v>
      </c>
      <c r="GK187" s="3" t="s">
        <v>1259</v>
      </c>
      <c r="GL187" s="3" t="s">
        <v>1259</v>
      </c>
      <c r="GM187" s="3" t="s">
        <v>1259</v>
      </c>
      <c r="GN187" s="3" t="s">
        <v>1259</v>
      </c>
      <c r="GO187" s="3" t="s">
        <v>1259</v>
      </c>
      <c r="GP187" s="3" t="s">
        <v>1259</v>
      </c>
      <c r="GQ187" s="3" t="s">
        <v>1259</v>
      </c>
      <c r="GR187" s="3" t="s">
        <v>1259</v>
      </c>
      <c r="GS187" s="3" t="s">
        <v>1259</v>
      </c>
      <c r="GT187" s="3" t="s">
        <v>1259</v>
      </c>
      <c r="GU187" s="3" t="s">
        <v>1259</v>
      </c>
      <c r="GV187" s="3" t="s">
        <v>1259</v>
      </c>
      <c r="GW187" s="263">
        <v>271</v>
      </c>
      <c r="GX187" s="264">
        <v>94.9</v>
      </c>
      <c r="GY187" s="265">
        <v>125.9</v>
      </c>
      <c r="GZ187" s="266">
        <v>104.1</v>
      </c>
      <c r="HA187" s="267">
        <v>61.2</v>
      </c>
      <c r="HB187" s="3" t="s">
        <v>1259</v>
      </c>
      <c r="HC187" s="3" t="s">
        <v>1259</v>
      </c>
      <c r="HD187" s="3" t="s">
        <v>1259</v>
      </c>
      <c r="HE187" s="3" t="s">
        <v>1259</v>
      </c>
      <c r="HF187" s="3" t="s">
        <v>1259</v>
      </c>
      <c r="HG187" s="3" t="s">
        <v>1259</v>
      </c>
      <c r="HH187" s="3" t="s">
        <v>1259</v>
      </c>
      <c r="HI187" s="3" t="s">
        <v>1259</v>
      </c>
      <c r="HJ187" s="3" t="s">
        <v>1259</v>
      </c>
      <c r="HK187" s="3" t="s">
        <v>1259</v>
      </c>
      <c r="HL187" s="3" t="s">
        <v>1259</v>
      </c>
      <c r="HM187" s="3" t="s">
        <v>1259</v>
      </c>
      <c r="HN187" s="3" t="s">
        <v>1259</v>
      </c>
      <c r="HO187" s="281">
        <v>110.44</v>
      </c>
      <c r="HP187" s="282">
        <v>240.5</v>
      </c>
      <c r="HQ187" s="283">
        <v>76.2</v>
      </c>
      <c r="HR187" s="284">
        <v>66.839100000000002</v>
      </c>
      <c r="HS187" s="285">
        <v>78.599999999999994</v>
      </c>
    </row>
    <row r="188" spans="1:227" x14ac:dyDescent="0.25">
      <c r="A188" s="4">
        <v>36981</v>
      </c>
      <c r="B188" s="60">
        <v>103.3</v>
      </c>
      <c r="C188" s="61">
        <v>105.1</v>
      </c>
      <c r="D188" s="62">
        <v>99.6</v>
      </c>
      <c r="E188" s="63">
        <v>107.4</v>
      </c>
      <c r="F188" s="64">
        <v>107.6</v>
      </c>
      <c r="G188" s="65">
        <v>105.7</v>
      </c>
      <c r="H188" s="3" t="s">
        <v>1259</v>
      </c>
      <c r="I188" s="67">
        <v>98.4</v>
      </c>
      <c r="J188" s="68">
        <v>102</v>
      </c>
      <c r="K188" s="69">
        <v>98.2</v>
      </c>
      <c r="L188" s="70">
        <v>97.3</v>
      </c>
      <c r="M188" s="71">
        <v>103.5</v>
      </c>
      <c r="N188" s="72">
        <v>98.1</v>
      </c>
      <c r="O188" s="3" t="s">
        <v>1259</v>
      </c>
      <c r="P188" s="74">
        <v>55.3</v>
      </c>
      <c r="Q188" s="3" t="s">
        <v>1259</v>
      </c>
      <c r="R188" s="3" t="s">
        <v>1259</v>
      </c>
      <c r="S188" s="77">
        <v>44.4</v>
      </c>
      <c r="T188" s="3" t="s">
        <v>1259</v>
      </c>
      <c r="U188" s="3" t="s">
        <v>1259</v>
      </c>
      <c r="V188" s="80">
        <v>70</v>
      </c>
      <c r="W188" s="3" t="s">
        <v>1259</v>
      </c>
      <c r="X188" s="3" t="s">
        <v>1259</v>
      </c>
      <c r="Y188" s="83">
        <v>72.150000000000006</v>
      </c>
      <c r="Z188" s="84">
        <v>91.9</v>
      </c>
      <c r="AA188" s="85">
        <v>64.569999999999993</v>
      </c>
      <c r="AB188" s="86">
        <v>64.89</v>
      </c>
      <c r="AC188" s="87">
        <v>57</v>
      </c>
      <c r="AD188" s="3" t="s">
        <v>1259</v>
      </c>
      <c r="AE188" s="89">
        <v>287.33999999999997</v>
      </c>
      <c r="AF188" s="90">
        <v>273.44</v>
      </c>
      <c r="AG188" s="91">
        <v>234.62</v>
      </c>
      <c r="AH188" s="92">
        <v>212.79</v>
      </c>
      <c r="AI188" s="93">
        <v>305.89999999999998</v>
      </c>
      <c r="AJ188" s="3" t="s">
        <v>1259</v>
      </c>
      <c r="AK188" s="3" t="s">
        <v>1259</v>
      </c>
      <c r="AL188" s="3" t="s">
        <v>1259</v>
      </c>
      <c r="AM188" s="3" t="s">
        <v>1259</v>
      </c>
      <c r="AN188" s="98">
        <v>27.31</v>
      </c>
      <c r="AO188" s="99">
        <v>482.09</v>
      </c>
      <c r="AP188" s="100">
        <v>29.04</v>
      </c>
      <c r="AQ188" s="3" t="s">
        <v>1259</v>
      </c>
      <c r="AR188" s="3" t="s">
        <v>1259</v>
      </c>
      <c r="AS188" s="3" t="s">
        <v>1259</v>
      </c>
      <c r="AT188" s="3" t="s">
        <v>1259</v>
      </c>
      <c r="AU188" s="3" t="s">
        <v>1259</v>
      </c>
      <c r="AV188" s="3" t="s">
        <v>1259</v>
      </c>
      <c r="AW188" s="3" t="s">
        <v>1259</v>
      </c>
      <c r="AX188" s="3" t="s">
        <v>1259</v>
      </c>
      <c r="AY188" s="3" t="s">
        <v>1259</v>
      </c>
      <c r="AZ188" s="3" t="s">
        <v>1259</v>
      </c>
      <c r="BA188" s="111">
        <v>101.3</v>
      </c>
      <c r="BB188" s="3" t="s">
        <v>1259</v>
      </c>
      <c r="BC188" s="113">
        <v>103.3</v>
      </c>
      <c r="BD188" s="114">
        <v>90.3</v>
      </c>
      <c r="BE188" s="3" t="s">
        <v>1259</v>
      </c>
      <c r="BF188" s="3" t="s">
        <v>1259</v>
      </c>
      <c r="BG188" s="3" t="s">
        <v>1259</v>
      </c>
      <c r="BH188" s="3" t="s">
        <v>1259</v>
      </c>
      <c r="BI188" s="119">
        <v>279.29700000000003</v>
      </c>
      <c r="BJ188" s="120">
        <v>49.9</v>
      </c>
      <c r="BK188" s="121">
        <v>77.599999999999994</v>
      </c>
      <c r="BL188" s="122">
        <v>77.599999999999994</v>
      </c>
      <c r="BM188" s="123">
        <v>80</v>
      </c>
      <c r="BN188" s="124">
        <v>52.8</v>
      </c>
      <c r="BO188" s="3" t="s">
        <v>1259</v>
      </c>
      <c r="BP188" s="3" t="s">
        <v>1259</v>
      </c>
      <c r="BQ188" s="3" t="s">
        <v>1259</v>
      </c>
      <c r="BR188" s="3" t="s">
        <v>1259</v>
      </c>
      <c r="BS188" s="3" t="s">
        <v>1259</v>
      </c>
      <c r="BT188" s="3" t="s">
        <v>1259</v>
      </c>
      <c r="BU188" s="3" t="s">
        <v>1259</v>
      </c>
      <c r="BV188" s="3" t="s">
        <v>1259</v>
      </c>
      <c r="BW188" s="3" t="s">
        <v>1259</v>
      </c>
      <c r="BX188" s="134">
        <v>930</v>
      </c>
      <c r="BY188" s="3" t="s">
        <v>1259</v>
      </c>
      <c r="BZ188" s="3" t="s">
        <v>1259</v>
      </c>
      <c r="CA188" s="137">
        <v>902</v>
      </c>
      <c r="CB188" s="3" t="s">
        <v>1259</v>
      </c>
      <c r="CC188" s="3" t="s">
        <v>1259</v>
      </c>
      <c r="CD188" s="140">
        <v>1023.4</v>
      </c>
      <c r="CE188" s="3" t="s">
        <v>1259</v>
      </c>
      <c r="CF188" s="3" t="s">
        <v>1259</v>
      </c>
      <c r="CG188" s="3" t="s">
        <v>1259</v>
      </c>
      <c r="CH188" s="3" t="s">
        <v>1259</v>
      </c>
      <c r="CI188" s="3" t="s">
        <v>1259</v>
      </c>
      <c r="CJ188" s="3" t="s">
        <v>1259</v>
      </c>
      <c r="CK188" s="147">
        <v>7.1</v>
      </c>
      <c r="CL188" s="3" t="s">
        <v>1259</v>
      </c>
      <c r="CM188" s="3" t="s">
        <v>1259</v>
      </c>
      <c r="CN188" s="3" t="s">
        <v>1259</v>
      </c>
      <c r="CO188" s="3" t="s">
        <v>1259</v>
      </c>
      <c r="CP188" s="3" t="s">
        <v>1259</v>
      </c>
      <c r="CQ188" s="153">
        <v>52.3</v>
      </c>
      <c r="CR188" s="3" t="s">
        <v>1259</v>
      </c>
      <c r="CS188" s="155">
        <v>153</v>
      </c>
      <c r="CT188" s="156">
        <v>2025</v>
      </c>
      <c r="CU188" s="157">
        <v>47.3</v>
      </c>
      <c r="CV188" s="158">
        <v>3040</v>
      </c>
      <c r="CW188" s="159">
        <v>226</v>
      </c>
      <c r="CX188" s="160">
        <v>48.1</v>
      </c>
      <c r="CY188" s="161">
        <v>2700</v>
      </c>
      <c r="CZ188" s="3" t="s">
        <v>1259</v>
      </c>
      <c r="DA188" s="3" t="s">
        <v>1259</v>
      </c>
      <c r="DB188" s="164">
        <v>394</v>
      </c>
      <c r="DC188" s="3" t="s">
        <v>1259</v>
      </c>
      <c r="DD188" s="3" t="s">
        <v>1259</v>
      </c>
      <c r="DE188" s="3" t="s">
        <v>1259</v>
      </c>
      <c r="DF188" s="168">
        <v>184.01</v>
      </c>
      <c r="DG188" s="169">
        <v>60.5</v>
      </c>
      <c r="DH188" s="3" t="s">
        <v>1259</v>
      </c>
      <c r="DI188" s="3" t="s">
        <v>1259</v>
      </c>
      <c r="DJ188" s="172">
        <v>57.54</v>
      </c>
      <c r="DK188" s="173">
        <v>45.26</v>
      </c>
      <c r="DL188" s="3" t="s">
        <v>1259</v>
      </c>
      <c r="DM188" s="3" t="s">
        <v>1259</v>
      </c>
      <c r="DN188" s="176">
        <v>59.55</v>
      </c>
      <c r="DO188" s="3" t="s">
        <v>1259</v>
      </c>
      <c r="DP188" s="3" t="s">
        <v>1259</v>
      </c>
      <c r="DQ188" s="179">
        <v>58.48</v>
      </c>
      <c r="DR188" s="3" t="s">
        <v>1259</v>
      </c>
      <c r="DS188" s="3" t="s">
        <v>1259</v>
      </c>
      <c r="DT188" s="3" t="s">
        <v>1259</v>
      </c>
      <c r="DU188" s="183">
        <v>81</v>
      </c>
      <c r="DV188" s="3" t="s">
        <v>1259</v>
      </c>
      <c r="DW188" s="3" t="s">
        <v>1259</v>
      </c>
      <c r="DX188" s="3" t="s">
        <v>1259</v>
      </c>
      <c r="DY188" s="3" t="s">
        <v>1259</v>
      </c>
      <c r="DZ188" s="3" t="s">
        <v>1259</v>
      </c>
      <c r="EA188" s="3" t="s">
        <v>1259</v>
      </c>
      <c r="EB188" s="3" t="s">
        <v>1259</v>
      </c>
      <c r="EC188" s="3" t="s">
        <v>1259</v>
      </c>
      <c r="ED188" s="3" t="s">
        <v>1259</v>
      </c>
      <c r="EE188" s="3" t="s">
        <v>1259</v>
      </c>
      <c r="EF188" s="3" t="s">
        <v>1259</v>
      </c>
      <c r="EG188" s="3" t="s">
        <v>1259</v>
      </c>
      <c r="EH188" s="3" t="s">
        <v>1259</v>
      </c>
      <c r="EI188" s="3" t="s">
        <v>1259</v>
      </c>
      <c r="EJ188" s="3" t="s">
        <v>1259</v>
      </c>
      <c r="EK188" s="3" t="s">
        <v>1259</v>
      </c>
      <c r="EL188" s="3" t="s">
        <v>1259</v>
      </c>
      <c r="EM188" s="201">
        <v>64.162000000000006</v>
      </c>
      <c r="EN188" s="202">
        <v>94.1</v>
      </c>
      <c r="EO188" s="203">
        <v>90.5</v>
      </c>
      <c r="EP188" s="204">
        <v>94.6</v>
      </c>
      <c r="EQ188" s="205">
        <v>89.6</v>
      </c>
      <c r="ER188" s="206">
        <v>95.9</v>
      </c>
      <c r="ES188" s="207">
        <v>90.5</v>
      </c>
      <c r="ET188" s="208">
        <v>97.5</v>
      </c>
      <c r="EU188" s="3" t="s">
        <v>1259</v>
      </c>
      <c r="EV188" s="3" t="s">
        <v>1259</v>
      </c>
      <c r="EW188" s="3" t="s">
        <v>1259</v>
      </c>
      <c r="EX188" s="3" t="s">
        <v>1259</v>
      </c>
      <c r="EY188" s="3" t="s">
        <v>1259</v>
      </c>
      <c r="EZ188" s="3" t="s">
        <v>1259</v>
      </c>
      <c r="FA188" s="3" t="s">
        <v>1259</v>
      </c>
      <c r="FB188" s="3" t="s">
        <v>1259</v>
      </c>
      <c r="FC188" s="3" t="s">
        <v>1259</v>
      </c>
      <c r="FD188" s="3" t="s">
        <v>1259</v>
      </c>
      <c r="FE188" s="3" t="s">
        <v>1259</v>
      </c>
      <c r="FF188" s="3" t="s">
        <v>1259</v>
      </c>
      <c r="FG188" s="221">
        <v>102.5</v>
      </c>
      <c r="FH188" s="3" t="s">
        <v>1259</v>
      </c>
      <c r="FI188" s="3" t="s">
        <v>1259</v>
      </c>
      <c r="FJ188" s="3" t="s">
        <v>1259</v>
      </c>
      <c r="FK188" s="225">
        <v>100.6</v>
      </c>
      <c r="FL188" s="3" t="s">
        <v>1259</v>
      </c>
      <c r="FM188" s="3" t="s">
        <v>1259</v>
      </c>
      <c r="FN188" s="3" t="s">
        <v>1259</v>
      </c>
      <c r="FO188" s="229">
        <v>198.374</v>
      </c>
      <c r="FP188" s="230">
        <v>76.3</v>
      </c>
      <c r="FQ188" s="231">
        <v>131.91800000000001</v>
      </c>
      <c r="FR188" s="232">
        <v>75.5</v>
      </c>
      <c r="FS188" s="233">
        <v>76.2</v>
      </c>
      <c r="FT188" s="234">
        <v>78.099999999999994</v>
      </c>
      <c r="FU188" s="235">
        <v>74.7</v>
      </c>
      <c r="FV188" s="236">
        <v>72.5</v>
      </c>
      <c r="FW188" s="237">
        <v>77.599999999999994</v>
      </c>
      <c r="FX188" s="238">
        <v>687.9</v>
      </c>
      <c r="FY188" s="239">
        <v>700.2</v>
      </c>
      <c r="FZ188" s="240">
        <v>695</v>
      </c>
      <c r="GA188" s="241">
        <v>1844.1</v>
      </c>
      <c r="GB188" s="3" t="s">
        <v>1259</v>
      </c>
      <c r="GC188" s="3" t="s">
        <v>1259</v>
      </c>
      <c r="GD188" s="3" t="s">
        <v>1259</v>
      </c>
      <c r="GE188" s="3" t="s">
        <v>1259</v>
      </c>
      <c r="GF188" s="3" t="s">
        <v>1259</v>
      </c>
      <c r="GG188" s="3" t="s">
        <v>1259</v>
      </c>
      <c r="GH188" s="3" t="s">
        <v>1259</v>
      </c>
      <c r="GI188" s="3" t="s">
        <v>1259</v>
      </c>
      <c r="GJ188" s="3" t="s">
        <v>1259</v>
      </c>
      <c r="GK188" s="3" t="s">
        <v>1259</v>
      </c>
      <c r="GL188" s="3" t="s">
        <v>1259</v>
      </c>
      <c r="GM188" s="3" t="s">
        <v>1259</v>
      </c>
      <c r="GN188" s="3" t="s">
        <v>1259</v>
      </c>
      <c r="GO188" s="3" t="s">
        <v>1259</v>
      </c>
      <c r="GP188" s="3" t="s">
        <v>1259</v>
      </c>
      <c r="GQ188" s="3" t="s">
        <v>1259</v>
      </c>
      <c r="GR188" s="3" t="s">
        <v>1259</v>
      </c>
      <c r="GS188" s="3" t="s">
        <v>1259</v>
      </c>
      <c r="GT188" s="260">
        <v>7300.88</v>
      </c>
      <c r="GU188" s="261">
        <v>9020.24</v>
      </c>
      <c r="GV188" s="3" t="s">
        <v>1259</v>
      </c>
      <c r="GW188" s="263">
        <v>279</v>
      </c>
      <c r="GX188" s="264">
        <v>91.1</v>
      </c>
      <c r="GY188" s="265">
        <v>114.5</v>
      </c>
      <c r="GZ188" s="266">
        <v>104.5</v>
      </c>
      <c r="HA188" s="267">
        <v>61.3</v>
      </c>
      <c r="HB188" s="3" t="s">
        <v>1259</v>
      </c>
      <c r="HC188" s="3" t="s">
        <v>1259</v>
      </c>
      <c r="HD188" s="3" t="s">
        <v>1259</v>
      </c>
      <c r="HE188" s="3" t="s">
        <v>1259</v>
      </c>
      <c r="HF188" s="3" t="s">
        <v>1259</v>
      </c>
      <c r="HG188" s="3" t="s">
        <v>1259</v>
      </c>
      <c r="HH188" s="3" t="s">
        <v>1259</v>
      </c>
      <c r="HI188" s="3" t="s">
        <v>1259</v>
      </c>
      <c r="HJ188" s="3" t="s">
        <v>1259</v>
      </c>
      <c r="HK188" s="3" t="s">
        <v>1259</v>
      </c>
      <c r="HL188" s="3" t="s">
        <v>1259</v>
      </c>
      <c r="HM188" s="3" t="s">
        <v>1259</v>
      </c>
      <c r="HN188" s="3" t="s">
        <v>1259</v>
      </c>
      <c r="HO188" s="281">
        <v>113.26</v>
      </c>
      <c r="HP188" s="282">
        <v>246.4</v>
      </c>
      <c r="HQ188" s="283">
        <v>76.900000000000006</v>
      </c>
      <c r="HR188" s="284">
        <v>67.841200000000001</v>
      </c>
      <c r="HS188" s="285">
        <v>78.8</v>
      </c>
    </row>
    <row r="189" spans="1:227" x14ac:dyDescent="0.25">
      <c r="A189" s="4">
        <v>37072</v>
      </c>
      <c r="B189" s="60">
        <v>98.8</v>
      </c>
      <c r="C189" s="61">
        <v>98.8</v>
      </c>
      <c r="D189" s="62">
        <v>97.3</v>
      </c>
      <c r="E189" s="63">
        <v>99.5</v>
      </c>
      <c r="F189" s="64">
        <v>99.3</v>
      </c>
      <c r="G189" s="65">
        <v>101.3</v>
      </c>
      <c r="H189" s="3" t="s">
        <v>1259</v>
      </c>
      <c r="I189" s="67">
        <v>98.5</v>
      </c>
      <c r="J189" s="68">
        <v>97.9</v>
      </c>
      <c r="K189" s="69">
        <v>98.6</v>
      </c>
      <c r="L189" s="70">
        <v>98</v>
      </c>
      <c r="M189" s="71">
        <v>102.3</v>
      </c>
      <c r="N189" s="72">
        <v>99.2</v>
      </c>
      <c r="O189" s="3" t="s">
        <v>1259</v>
      </c>
      <c r="P189" s="74">
        <v>56.8</v>
      </c>
      <c r="Q189" s="3" t="s">
        <v>1259</v>
      </c>
      <c r="R189" s="3" t="s">
        <v>1259</v>
      </c>
      <c r="S189" s="77">
        <v>46</v>
      </c>
      <c r="T189" s="3" t="s">
        <v>1259</v>
      </c>
      <c r="U189" s="3" t="s">
        <v>1259</v>
      </c>
      <c r="V189" s="80">
        <v>71.3</v>
      </c>
      <c r="W189" s="3" t="s">
        <v>1259</v>
      </c>
      <c r="X189" s="3" t="s">
        <v>1259</v>
      </c>
      <c r="Y189" s="83">
        <v>73.38</v>
      </c>
      <c r="Z189" s="84">
        <v>92.1</v>
      </c>
      <c r="AA189" s="85">
        <v>66.08</v>
      </c>
      <c r="AB189" s="86">
        <v>66.319999999999993</v>
      </c>
      <c r="AC189" s="87">
        <v>57</v>
      </c>
      <c r="AD189" s="3" t="s">
        <v>1259</v>
      </c>
      <c r="AE189" s="89">
        <v>290.23</v>
      </c>
      <c r="AF189" s="90">
        <v>275.17</v>
      </c>
      <c r="AG189" s="91">
        <v>233.22</v>
      </c>
      <c r="AH189" s="92">
        <v>207.99</v>
      </c>
      <c r="AI189" s="93">
        <v>306.2</v>
      </c>
      <c r="AJ189" s="3" t="s">
        <v>1259</v>
      </c>
      <c r="AK189" s="3" t="s">
        <v>1259</v>
      </c>
      <c r="AL189" s="3" t="s">
        <v>1259</v>
      </c>
      <c r="AM189" s="3" t="s">
        <v>1259</v>
      </c>
      <c r="AN189" s="98">
        <v>28.19</v>
      </c>
      <c r="AO189" s="99">
        <v>475.6</v>
      </c>
      <c r="AP189" s="100">
        <v>29.5</v>
      </c>
      <c r="AQ189" s="3" t="s">
        <v>1259</v>
      </c>
      <c r="AR189" s="3" t="s">
        <v>1259</v>
      </c>
      <c r="AS189" s="3" t="s">
        <v>1259</v>
      </c>
      <c r="AT189" s="3" t="s">
        <v>1259</v>
      </c>
      <c r="AU189" s="3" t="s">
        <v>1259</v>
      </c>
      <c r="AV189" s="3" t="s">
        <v>1259</v>
      </c>
      <c r="AW189" s="3" t="s">
        <v>1259</v>
      </c>
      <c r="AX189" s="3" t="s">
        <v>1259</v>
      </c>
      <c r="AY189" s="3" t="s">
        <v>1259</v>
      </c>
      <c r="AZ189" s="3" t="s">
        <v>1259</v>
      </c>
      <c r="BA189" s="111">
        <v>101.3</v>
      </c>
      <c r="BB189" s="3" t="s">
        <v>1259</v>
      </c>
      <c r="BC189" s="113">
        <v>103.6</v>
      </c>
      <c r="BD189" s="114">
        <v>88.4</v>
      </c>
      <c r="BE189" s="3" t="s">
        <v>1259</v>
      </c>
      <c r="BF189" s="3" t="s">
        <v>1259</v>
      </c>
      <c r="BG189" s="3" t="s">
        <v>1259</v>
      </c>
      <c r="BH189" s="3" t="s">
        <v>1259</v>
      </c>
      <c r="BI189" s="119">
        <v>283.05799999999999</v>
      </c>
      <c r="BJ189" s="120">
        <v>51.5</v>
      </c>
      <c r="BK189" s="121">
        <v>81.400000000000006</v>
      </c>
      <c r="BL189" s="122">
        <v>81.400000000000006</v>
      </c>
      <c r="BM189" s="123">
        <v>81.5</v>
      </c>
      <c r="BN189" s="124">
        <v>56.6</v>
      </c>
      <c r="BO189" s="3" t="s">
        <v>1259</v>
      </c>
      <c r="BP189" s="3" t="s">
        <v>1259</v>
      </c>
      <c r="BQ189" s="3" t="s">
        <v>1259</v>
      </c>
      <c r="BR189" s="3" t="s">
        <v>1259</v>
      </c>
      <c r="BS189" s="3" t="s">
        <v>1259</v>
      </c>
      <c r="BT189" s="3" t="s">
        <v>1259</v>
      </c>
      <c r="BU189" s="3" t="s">
        <v>1259</v>
      </c>
      <c r="BV189" s="3" t="s">
        <v>1259</v>
      </c>
      <c r="BW189" s="3" t="s">
        <v>1259</v>
      </c>
      <c r="BX189" s="134">
        <v>962</v>
      </c>
      <c r="BY189" s="3" t="s">
        <v>1259</v>
      </c>
      <c r="BZ189" s="3" t="s">
        <v>1259</v>
      </c>
      <c r="CA189" s="137">
        <v>932.5</v>
      </c>
      <c r="CB189" s="3" t="s">
        <v>1259</v>
      </c>
      <c r="CC189" s="3" t="s">
        <v>1259</v>
      </c>
      <c r="CD189" s="140">
        <v>1056.5</v>
      </c>
      <c r="CE189" s="3" t="s">
        <v>1259</v>
      </c>
      <c r="CF189" s="3" t="s">
        <v>1259</v>
      </c>
      <c r="CG189" s="3" t="s">
        <v>1259</v>
      </c>
      <c r="CH189" s="3" t="s">
        <v>1259</v>
      </c>
      <c r="CI189" s="3" t="s">
        <v>1259</v>
      </c>
      <c r="CJ189" s="3" t="s">
        <v>1259</v>
      </c>
      <c r="CK189" s="147">
        <v>7.8</v>
      </c>
      <c r="CL189" s="3" t="s">
        <v>1259</v>
      </c>
      <c r="CM189" s="3" t="s">
        <v>1259</v>
      </c>
      <c r="CN189" s="3" t="s">
        <v>1259</v>
      </c>
      <c r="CO189" s="3" t="s">
        <v>1259</v>
      </c>
      <c r="CP189" s="3" t="s">
        <v>1259</v>
      </c>
      <c r="CQ189" s="153">
        <v>54.1</v>
      </c>
      <c r="CR189" s="3" t="s">
        <v>1259</v>
      </c>
      <c r="CS189" s="155">
        <v>167</v>
      </c>
      <c r="CT189" s="156">
        <v>2120</v>
      </c>
      <c r="CU189" s="157">
        <v>47.8</v>
      </c>
      <c r="CV189" s="158">
        <v>3080</v>
      </c>
      <c r="CW189" s="159">
        <v>222</v>
      </c>
      <c r="CX189" s="160">
        <v>49</v>
      </c>
      <c r="CY189" s="161">
        <v>2827</v>
      </c>
      <c r="CZ189" s="3" t="s">
        <v>1259</v>
      </c>
      <c r="DA189" s="3" t="s">
        <v>1259</v>
      </c>
      <c r="DB189" s="164">
        <v>431.1</v>
      </c>
      <c r="DC189" s="3" t="s">
        <v>1259</v>
      </c>
      <c r="DD189" s="3" t="s">
        <v>1259</v>
      </c>
      <c r="DE189" s="3" t="s">
        <v>1259</v>
      </c>
      <c r="DF189" s="168">
        <v>187.97</v>
      </c>
      <c r="DG189" s="169">
        <v>63.6</v>
      </c>
      <c r="DH189" s="3" t="s">
        <v>1259</v>
      </c>
      <c r="DI189" s="3" t="s">
        <v>1259</v>
      </c>
      <c r="DJ189" s="172">
        <v>60.3</v>
      </c>
      <c r="DK189" s="173">
        <v>46.65</v>
      </c>
      <c r="DL189" s="3" t="s">
        <v>1259</v>
      </c>
      <c r="DM189" s="3" t="s">
        <v>1259</v>
      </c>
      <c r="DN189" s="176">
        <v>60.66</v>
      </c>
      <c r="DO189" s="3" t="s">
        <v>1259</v>
      </c>
      <c r="DP189" s="3" t="s">
        <v>1259</v>
      </c>
      <c r="DQ189" s="179">
        <v>60.66</v>
      </c>
      <c r="DR189" s="3" t="s">
        <v>1259</v>
      </c>
      <c r="DS189" s="3" t="s">
        <v>1259</v>
      </c>
      <c r="DT189" s="3" t="s">
        <v>1259</v>
      </c>
      <c r="DU189" s="183">
        <v>81.2</v>
      </c>
      <c r="DV189" s="3" t="s">
        <v>1259</v>
      </c>
      <c r="DW189" s="3" t="s">
        <v>1259</v>
      </c>
      <c r="DX189" s="3" t="s">
        <v>1259</v>
      </c>
      <c r="DY189" s="3" t="s">
        <v>1259</v>
      </c>
      <c r="DZ189" s="3" t="s">
        <v>1259</v>
      </c>
      <c r="EA189" s="3" t="s">
        <v>1259</v>
      </c>
      <c r="EB189" s="3" t="s">
        <v>1259</v>
      </c>
      <c r="EC189" s="3" t="s">
        <v>1259</v>
      </c>
      <c r="ED189" s="3" t="s">
        <v>1259</v>
      </c>
      <c r="EE189" s="3" t="s">
        <v>1259</v>
      </c>
      <c r="EF189" s="3" t="s">
        <v>1259</v>
      </c>
      <c r="EG189" s="3" t="s">
        <v>1259</v>
      </c>
      <c r="EH189" s="3" t="s">
        <v>1259</v>
      </c>
      <c r="EI189" s="3" t="s">
        <v>1259</v>
      </c>
      <c r="EJ189" s="3" t="s">
        <v>1259</v>
      </c>
      <c r="EK189" s="3" t="s">
        <v>1259</v>
      </c>
      <c r="EL189" s="3" t="s">
        <v>1259</v>
      </c>
      <c r="EM189" s="201">
        <v>64.975999999999999</v>
      </c>
      <c r="EN189" s="3" t="s">
        <v>1259</v>
      </c>
      <c r="EO189" s="3" t="s">
        <v>1259</v>
      </c>
      <c r="EP189" s="3" t="s">
        <v>1259</v>
      </c>
      <c r="EQ189" s="3" t="s">
        <v>1259</v>
      </c>
      <c r="ER189" s="3" t="s">
        <v>1259</v>
      </c>
      <c r="ES189" s="3" t="s">
        <v>1259</v>
      </c>
      <c r="ET189" s="208">
        <v>91.3</v>
      </c>
      <c r="EU189" s="3" t="s">
        <v>1259</v>
      </c>
      <c r="EV189" s="3" t="s">
        <v>1259</v>
      </c>
      <c r="EW189" s="3" t="s">
        <v>1259</v>
      </c>
      <c r="EX189" s="3" t="s">
        <v>1259</v>
      </c>
      <c r="EY189" s="3" t="s">
        <v>1259</v>
      </c>
      <c r="EZ189" s="3" t="s">
        <v>1259</v>
      </c>
      <c r="FA189" s="3" t="s">
        <v>1259</v>
      </c>
      <c r="FB189" s="3" t="s">
        <v>1259</v>
      </c>
      <c r="FC189" s="3" t="s">
        <v>1259</v>
      </c>
      <c r="FD189" s="3" t="s">
        <v>1259</v>
      </c>
      <c r="FE189" s="3" t="s">
        <v>1259</v>
      </c>
      <c r="FF189" s="3" t="s">
        <v>1259</v>
      </c>
      <c r="FG189" s="221">
        <v>100.1</v>
      </c>
      <c r="FH189" s="3" t="s">
        <v>1259</v>
      </c>
      <c r="FI189" s="3" t="s">
        <v>1259</v>
      </c>
      <c r="FJ189" s="3" t="s">
        <v>1259</v>
      </c>
      <c r="FK189" s="225">
        <v>101.4</v>
      </c>
      <c r="FL189" s="3" t="s">
        <v>1259</v>
      </c>
      <c r="FM189" s="3" t="s">
        <v>1259</v>
      </c>
      <c r="FN189" s="3" t="s">
        <v>1259</v>
      </c>
      <c r="FO189" s="229">
        <v>203.76499999999999</v>
      </c>
      <c r="FP189" s="230">
        <v>78.2</v>
      </c>
      <c r="FQ189" s="231">
        <v>137.40899999999999</v>
      </c>
      <c r="FR189" s="232">
        <v>78.2</v>
      </c>
      <c r="FS189" s="233">
        <v>79.5</v>
      </c>
      <c r="FT189" s="234">
        <v>82.6</v>
      </c>
      <c r="FU189" s="235">
        <v>78.2</v>
      </c>
      <c r="FV189" s="236">
        <v>74.5</v>
      </c>
      <c r="FW189" s="237">
        <v>79.7</v>
      </c>
      <c r="FX189" s="238">
        <v>690.3</v>
      </c>
      <c r="FY189" s="239">
        <v>698.4</v>
      </c>
      <c r="FZ189" s="240">
        <v>693</v>
      </c>
      <c r="GA189" s="241">
        <v>2048.8000000000002</v>
      </c>
      <c r="GB189" s="3" t="s">
        <v>1259</v>
      </c>
      <c r="GC189" s="3" t="s">
        <v>1259</v>
      </c>
      <c r="GD189" s="3" t="s">
        <v>1259</v>
      </c>
      <c r="GE189" s="3" t="s">
        <v>1259</v>
      </c>
      <c r="GF189" s="3" t="s">
        <v>1259</v>
      </c>
      <c r="GG189" s="3" t="s">
        <v>1259</v>
      </c>
      <c r="GH189" s="3" t="s">
        <v>1259</v>
      </c>
      <c r="GI189" s="3" t="s">
        <v>1259</v>
      </c>
      <c r="GJ189" s="3" t="s">
        <v>1259</v>
      </c>
      <c r="GK189" s="3" t="s">
        <v>1259</v>
      </c>
      <c r="GL189" s="3" t="s">
        <v>1259</v>
      </c>
      <c r="GM189" s="3" t="s">
        <v>1259</v>
      </c>
      <c r="GN189" s="3" t="s">
        <v>1259</v>
      </c>
      <c r="GO189" s="3" t="s">
        <v>1259</v>
      </c>
      <c r="GP189" s="3" t="s">
        <v>1259</v>
      </c>
      <c r="GQ189" s="3" t="s">
        <v>1259</v>
      </c>
      <c r="GR189" s="3" t="s">
        <v>1259</v>
      </c>
      <c r="GS189" s="3" t="s">
        <v>1259</v>
      </c>
      <c r="GT189" s="260">
        <v>7723.86</v>
      </c>
      <c r="GU189" s="261">
        <v>9421.89</v>
      </c>
      <c r="GV189" s="3" t="s">
        <v>1259</v>
      </c>
      <c r="GW189" s="263">
        <v>283</v>
      </c>
      <c r="GX189" s="264">
        <v>90.3</v>
      </c>
      <c r="GY189" s="265">
        <v>110.9</v>
      </c>
      <c r="GZ189" s="266">
        <v>102.6</v>
      </c>
      <c r="HA189" s="267">
        <v>58.4</v>
      </c>
      <c r="HB189" s="3" t="s">
        <v>1259</v>
      </c>
      <c r="HC189" s="3" t="s">
        <v>1259</v>
      </c>
      <c r="HD189" s="3" t="s">
        <v>1259</v>
      </c>
      <c r="HE189" s="3" t="s">
        <v>1259</v>
      </c>
      <c r="HF189" s="3" t="s">
        <v>1259</v>
      </c>
      <c r="HG189" s="3" t="s">
        <v>1259</v>
      </c>
      <c r="HH189" s="3" t="s">
        <v>1259</v>
      </c>
      <c r="HI189" s="3" t="s">
        <v>1259</v>
      </c>
      <c r="HJ189" s="3" t="s">
        <v>1259</v>
      </c>
      <c r="HK189" s="3" t="s">
        <v>1259</v>
      </c>
      <c r="HL189" s="3" t="s">
        <v>1259</v>
      </c>
      <c r="HM189" s="3" t="s">
        <v>1259</v>
      </c>
      <c r="HN189" s="3" t="s">
        <v>1259</v>
      </c>
      <c r="HO189" s="281">
        <v>115.23</v>
      </c>
      <c r="HP189" s="282">
        <v>250.6</v>
      </c>
      <c r="HQ189" s="283">
        <v>77.3</v>
      </c>
      <c r="HR189" s="284">
        <v>68.889899999999997</v>
      </c>
      <c r="HS189" s="285">
        <v>80.099999999999994</v>
      </c>
    </row>
    <row r="190" spans="1:227" x14ac:dyDescent="0.25">
      <c r="A190" s="4">
        <v>37164</v>
      </c>
      <c r="B190" s="60">
        <v>102.8</v>
      </c>
      <c r="C190" s="61">
        <v>105.1</v>
      </c>
      <c r="D190" s="62">
        <v>99.3</v>
      </c>
      <c r="E190" s="63">
        <v>107.6</v>
      </c>
      <c r="F190" s="64">
        <v>107.2</v>
      </c>
      <c r="G190" s="65">
        <v>110.1</v>
      </c>
      <c r="H190" s="3" t="s">
        <v>1259</v>
      </c>
      <c r="I190" s="67">
        <v>96.4</v>
      </c>
      <c r="J190" s="68">
        <v>94.3</v>
      </c>
      <c r="K190" s="69">
        <v>96.6</v>
      </c>
      <c r="L190" s="70">
        <v>96.3</v>
      </c>
      <c r="M190" s="71">
        <v>98.3</v>
      </c>
      <c r="N190" s="72">
        <v>99.8</v>
      </c>
      <c r="O190" s="3" t="s">
        <v>1259</v>
      </c>
      <c r="P190" s="74">
        <v>60.5</v>
      </c>
      <c r="Q190" s="3" t="s">
        <v>1259</v>
      </c>
      <c r="R190" s="3" t="s">
        <v>1259</v>
      </c>
      <c r="S190" s="77">
        <v>48.4</v>
      </c>
      <c r="T190" s="3" t="s">
        <v>1259</v>
      </c>
      <c r="U190" s="3" t="s">
        <v>1259</v>
      </c>
      <c r="V190" s="80">
        <v>72.91</v>
      </c>
      <c r="W190" s="3" t="s">
        <v>1259</v>
      </c>
      <c r="X190" s="3" t="s">
        <v>1259</v>
      </c>
      <c r="Y190" s="83">
        <v>75.48</v>
      </c>
      <c r="Z190" s="84">
        <v>92.98</v>
      </c>
      <c r="AA190" s="85">
        <v>68.47</v>
      </c>
      <c r="AB190" s="86">
        <v>66.78</v>
      </c>
      <c r="AC190" s="87">
        <v>60</v>
      </c>
      <c r="AD190" s="3" t="s">
        <v>1259</v>
      </c>
      <c r="AE190" s="89">
        <v>290.69</v>
      </c>
      <c r="AF190" s="90">
        <v>281.81</v>
      </c>
      <c r="AG190" s="91">
        <v>235.34</v>
      </c>
      <c r="AH190" s="92">
        <v>209.49</v>
      </c>
      <c r="AI190" s="93">
        <v>307.5</v>
      </c>
      <c r="AJ190" s="3" t="s">
        <v>1259</v>
      </c>
      <c r="AK190" s="3" t="s">
        <v>1259</v>
      </c>
      <c r="AL190" s="3" t="s">
        <v>1259</v>
      </c>
      <c r="AM190" s="3" t="s">
        <v>1259</v>
      </c>
      <c r="AN190" s="98">
        <v>28.6</v>
      </c>
      <c r="AO190" s="99">
        <v>481.53</v>
      </c>
      <c r="AP190" s="100">
        <v>29.59</v>
      </c>
      <c r="AQ190" s="3" t="s">
        <v>1259</v>
      </c>
      <c r="AR190" s="3" t="s">
        <v>1259</v>
      </c>
      <c r="AS190" s="3" t="s">
        <v>1259</v>
      </c>
      <c r="AT190" s="3" t="s">
        <v>1259</v>
      </c>
      <c r="AU190" s="3" t="s">
        <v>1259</v>
      </c>
      <c r="AV190" s="3" t="s">
        <v>1259</v>
      </c>
      <c r="AW190" s="3" t="s">
        <v>1259</v>
      </c>
      <c r="AX190" s="3" t="s">
        <v>1259</v>
      </c>
      <c r="AY190" s="3" t="s">
        <v>1259</v>
      </c>
      <c r="AZ190" s="3" t="s">
        <v>1259</v>
      </c>
      <c r="BA190" s="111">
        <v>101</v>
      </c>
      <c r="BB190" s="3" t="s">
        <v>1259</v>
      </c>
      <c r="BC190" s="113">
        <v>103</v>
      </c>
      <c r="BD190" s="114">
        <v>89.9</v>
      </c>
      <c r="BE190" s="3" t="s">
        <v>1259</v>
      </c>
      <c r="BF190" s="3" t="s">
        <v>1259</v>
      </c>
      <c r="BG190" s="3" t="s">
        <v>1259</v>
      </c>
      <c r="BH190" s="3" t="s">
        <v>1259</v>
      </c>
      <c r="BI190" s="119">
        <v>286.35000000000002</v>
      </c>
      <c r="BJ190" s="120">
        <v>53.1</v>
      </c>
      <c r="BK190" s="121">
        <v>69.099999999999994</v>
      </c>
      <c r="BL190" s="122">
        <v>69.099999999999994</v>
      </c>
      <c r="BM190" s="123">
        <v>81.099999999999994</v>
      </c>
      <c r="BN190" s="124">
        <v>57.5</v>
      </c>
      <c r="BO190" s="3" t="s">
        <v>1259</v>
      </c>
      <c r="BP190" s="3" t="s">
        <v>1259</v>
      </c>
      <c r="BQ190" s="3" t="s">
        <v>1259</v>
      </c>
      <c r="BR190" s="3" t="s">
        <v>1259</v>
      </c>
      <c r="BS190" s="3" t="s">
        <v>1259</v>
      </c>
      <c r="BT190" s="3" t="s">
        <v>1259</v>
      </c>
      <c r="BU190" s="3" t="s">
        <v>1259</v>
      </c>
      <c r="BV190" s="3" t="s">
        <v>1259</v>
      </c>
      <c r="BW190" s="3" t="s">
        <v>1259</v>
      </c>
      <c r="BX190" s="134">
        <v>983</v>
      </c>
      <c r="BY190" s="3" t="s">
        <v>1259</v>
      </c>
      <c r="BZ190" s="3" t="s">
        <v>1259</v>
      </c>
      <c r="CA190" s="137">
        <v>946.1</v>
      </c>
      <c r="CB190" s="3" t="s">
        <v>1259</v>
      </c>
      <c r="CC190" s="3" t="s">
        <v>1259</v>
      </c>
      <c r="CD190" s="140">
        <v>1074.5999999999999</v>
      </c>
      <c r="CE190" s="3" t="s">
        <v>1259</v>
      </c>
      <c r="CF190" s="3" t="s">
        <v>1259</v>
      </c>
      <c r="CG190" s="3" t="s">
        <v>1259</v>
      </c>
      <c r="CH190" s="3" t="s">
        <v>1259</v>
      </c>
      <c r="CI190" s="3" t="s">
        <v>1259</v>
      </c>
      <c r="CJ190" s="3" t="s">
        <v>1259</v>
      </c>
      <c r="CK190" s="147">
        <v>7.2</v>
      </c>
      <c r="CL190" s="3" t="s">
        <v>1259</v>
      </c>
      <c r="CM190" s="3" t="s">
        <v>1259</v>
      </c>
      <c r="CN190" s="3" t="s">
        <v>1259</v>
      </c>
      <c r="CO190" s="3" t="s">
        <v>1259</v>
      </c>
      <c r="CP190" s="3" t="s">
        <v>1259</v>
      </c>
      <c r="CQ190" s="153">
        <v>55.8</v>
      </c>
      <c r="CR190" s="3" t="s">
        <v>1259</v>
      </c>
      <c r="CS190" s="155">
        <v>152</v>
      </c>
      <c r="CT190" s="156">
        <v>2075</v>
      </c>
      <c r="CU190" s="157">
        <v>49.8</v>
      </c>
      <c r="CV190" s="158">
        <v>3210</v>
      </c>
      <c r="CW190" s="159">
        <v>220</v>
      </c>
      <c r="CX190" s="160">
        <v>50.9</v>
      </c>
      <c r="CY190" s="161">
        <v>2704</v>
      </c>
      <c r="CZ190" s="3" t="s">
        <v>1259</v>
      </c>
      <c r="DA190" s="3" t="s">
        <v>1259</v>
      </c>
      <c r="DB190" s="164">
        <v>441.1</v>
      </c>
      <c r="DC190" s="3" t="s">
        <v>1259</v>
      </c>
      <c r="DD190" s="3" t="s">
        <v>1259</v>
      </c>
      <c r="DE190" s="3" t="s">
        <v>1259</v>
      </c>
      <c r="DF190" s="168">
        <v>191.33</v>
      </c>
      <c r="DG190" s="169">
        <v>65.25</v>
      </c>
      <c r="DH190" s="3" t="s">
        <v>1259</v>
      </c>
      <c r="DI190" s="3" t="s">
        <v>1259</v>
      </c>
      <c r="DJ190" s="172">
        <v>61.81</v>
      </c>
      <c r="DK190" s="173">
        <v>47.6</v>
      </c>
      <c r="DL190" s="3" t="s">
        <v>1259</v>
      </c>
      <c r="DM190" s="3" t="s">
        <v>1259</v>
      </c>
      <c r="DN190" s="176">
        <v>61.7</v>
      </c>
      <c r="DO190" s="3" t="s">
        <v>1259</v>
      </c>
      <c r="DP190" s="3" t="s">
        <v>1259</v>
      </c>
      <c r="DQ190" s="179">
        <v>62</v>
      </c>
      <c r="DR190" s="3" t="s">
        <v>1259</v>
      </c>
      <c r="DS190" s="3" t="s">
        <v>1259</v>
      </c>
      <c r="DT190" s="3" t="s">
        <v>1259</v>
      </c>
      <c r="DU190" s="183">
        <v>78.599999999999994</v>
      </c>
      <c r="DV190" s="3" t="s">
        <v>1259</v>
      </c>
      <c r="DW190" s="3" t="s">
        <v>1259</v>
      </c>
      <c r="DX190" s="3" t="s">
        <v>1259</v>
      </c>
      <c r="DY190" s="3" t="s">
        <v>1259</v>
      </c>
      <c r="DZ190" s="3" t="s">
        <v>1259</v>
      </c>
      <c r="EA190" s="3" t="s">
        <v>1259</v>
      </c>
      <c r="EB190" s="3" t="s">
        <v>1259</v>
      </c>
      <c r="EC190" s="3" t="s">
        <v>1259</v>
      </c>
      <c r="ED190" s="3" t="s">
        <v>1259</v>
      </c>
      <c r="EE190" s="3" t="s">
        <v>1259</v>
      </c>
      <c r="EF190" s="3" t="s">
        <v>1259</v>
      </c>
      <c r="EG190" s="3" t="s">
        <v>1259</v>
      </c>
      <c r="EH190" s="3" t="s">
        <v>1259</v>
      </c>
      <c r="EI190" s="3" t="s">
        <v>1259</v>
      </c>
      <c r="EJ190" s="3" t="s">
        <v>1259</v>
      </c>
      <c r="EK190" s="3" t="s">
        <v>1259</v>
      </c>
      <c r="EL190" s="3" t="s">
        <v>1259</v>
      </c>
      <c r="EM190" s="201">
        <v>66.37</v>
      </c>
      <c r="EN190" s="202">
        <v>91.7</v>
      </c>
      <c r="EO190" s="203">
        <v>86.7</v>
      </c>
      <c r="EP190" s="204">
        <v>92.2</v>
      </c>
      <c r="EQ190" s="205">
        <v>84.8</v>
      </c>
      <c r="ER190" s="206">
        <v>93.6</v>
      </c>
      <c r="ES190" s="207">
        <v>85.9</v>
      </c>
      <c r="ET190" s="208">
        <v>102.7</v>
      </c>
      <c r="EU190" s="3" t="s">
        <v>1259</v>
      </c>
      <c r="EV190" s="3" t="s">
        <v>1259</v>
      </c>
      <c r="EW190" s="3" t="s">
        <v>1259</v>
      </c>
      <c r="EX190" s="3" t="s">
        <v>1259</v>
      </c>
      <c r="EY190" s="3" t="s">
        <v>1259</v>
      </c>
      <c r="EZ190" s="3" t="s">
        <v>1259</v>
      </c>
      <c r="FA190" s="3" t="s">
        <v>1259</v>
      </c>
      <c r="FB190" s="3" t="s">
        <v>1259</v>
      </c>
      <c r="FC190" s="3" t="s">
        <v>1259</v>
      </c>
      <c r="FD190" s="3" t="s">
        <v>1259</v>
      </c>
      <c r="FE190" s="3" t="s">
        <v>1259</v>
      </c>
      <c r="FF190" s="3" t="s">
        <v>1259</v>
      </c>
      <c r="FG190" s="221">
        <v>108.4</v>
      </c>
      <c r="FH190" s="3" t="s">
        <v>1259</v>
      </c>
      <c r="FI190" s="3" t="s">
        <v>1259</v>
      </c>
      <c r="FJ190" s="3" t="s">
        <v>1259</v>
      </c>
      <c r="FK190" s="225">
        <v>102.4</v>
      </c>
      <c r="FL190" s="3" t="s">
        <v>1259</v>
      </c>
      <c r="FM190" s="3" t="s">
        <v>1259</v>
      </c>
      <c r="FN190" s="3" t="s">
        <v>1259</v>
      </c>
      <c r="FO190" s="229">
        <v>208.42</v>
      </c>
      <c r="FP190" s="230">
        <v>80.3</v>
      </c>
      <c r="FQ190" s="231">
        <v>139.66</v>
      </c>
      <c r="FR190" s="232">
        <v>79.900000000000006</v>
      </c>
      <c r="FS190" s="233">
        <v>79.5</v>
      </c>
      <c r="FT190" s="234">
        <v>82.1</v>
      </c>
      <c r="FU190" s="235">
        <v>77.900000000000006</v>
      </c>
      <c r="FV190" s="236">
        <v>75.5</v>
      </c>
      <c r="FW190" s="237">
        <v>80.3</v>
      </c>
      <c r="FX190" s="238">
        <v>697</v>
      </c>
      <c r="FY190" s="239">
        <v>705.2</v>
      </c>
      <c r="FZ190" s="240">
        <v>700</v>
      </c>
      <c r="GA190" s="241">
        <v>1844.6</v>
      </c>
      <c r="GB190" s="3" t="s">
        <v>1259</v>
      </c>
      <c r="GC190" s="3" t="s">
        <v>1259</v>
      </c>
      <c r="GD190" s="3" t="s">
        <v>1259</v>
      </c>
      <c r="GE190" s="3" t="s">
        <v>1259</v>
      </c>
      <c r="GF190" s="3" t="s">
        <v>1259</v>
      </c>
      <c r="GG190" s="3" t="s">
        <v>1259</v>
      </c>
      <c r="GH190" s="3" t="s">
        <v>1259</v>
      </c>
      <c r="GI190" s="3" t="s">
        <v>1259</v>
      </c>
      <c r="GJ190" s="3" t="s">
        <v>1259</v>
      </c>
      <c r="GK190" s="3" t="s">
        <v>1259</v>
      </c>
      <c r="GL190" s="3" t="s">
        <v>1259</v>
      </c>
      <c r="GM190" s="3" t="s">
        <v>1259</v>
      </c>
      <c r="GN190" s="3" t="s">
        <v>1259</v>
      </c>
      <c r="GO190" s="3" t="s">
        <v>1259</v>
      </c>
      <c r="GP190" s="3" t="s">
        <v>1259</v>
      </c>
      <c r="GQ190" s="3" t="s">
        <v>1259</v>
      </c>
      <c r="GR190" s="3" t="s">
        <v>1259</v>
      </c>
      <c r="GS190" s="3" t="s">
        <v>1259</v>
      </c>
      <c r="GT190" s="260">
        <v>8291.11</v>
      </c>
      <c r="GU190" s="261">
        <v>9889.6299999999992</v>
      </c>
      <c r="GV190" s="3" t="s">
        <v>1259</v>
      </c>
      <c r="GW190" s="263">
        <v>288</v>
      </c>
      <c r="GX190" s="264">
        <v>87.6</v>
      </c>
      <c r="GY190" s="265">
        <v>106.8</v>
      </c>
      <c r="GZ190" s="266">
        <v>97.6</v>
      </c>
      <c r="HA190" s="267">
        <v>55.3</v>
      </c>
      <c r="HB190" s="3" t="s">
        <v>1259</v>
      </c>
      <c r="HC190" s="3" t="s">
        <v>1259</v>
      </c>
      <c r="HD190" s="3" t="s">
        <v>1259</v>
      </c>
      <c r="HE190" s="3" t="s">
        <v>1259</v>
      </c>
      <c r="HF190" s="3" t="s">
        <v>1259</v>
      </c>
      <c r="HG190" s="3" t="s">
        <v>1259</v>
      </c>
      <c r="HH190" s="3" t="s">
        <v>1259</v>
      </c>
      <c r="HI190" s="3" t="s">
        <v>1259</v>
      </c>
      <c r="HJ190" s="3" t="s">
        <v>1259</v>
      </c>
      <c r="HK190" s="3" t="s">
        <v>1259</v>
      </c>
      <c r="HL190" s="3" t="s">
        <v>1259</v>
      </c>
      <c r="HM190" s="3" t="s">
        <v>1259</v>
      </c>
      <c r="HN190" s="3" t="s">
        <v>1259</v>
      </c>
      <c r="HO190" s="281">
        <v>117.53</v>
      </c>
      <c r="HP190" s="282">
        <v>254.4</v>
      </c>
      <c r="HQ190" s="283">
        <v>78.099999999999994</v>
      </c>
      <c r="HR190" s="284">
        <v>70.132499999999993</v>
      </c>
      <c r="HS190" s="285">
        <v>81.099999999999994</v>
      </c>
    </row>
    <row r="191" spans="1:227" x14ac:dyDescent="0.25">
      <c r="A191" s="4">
        <v>37256</v>
      </c>
      <c r="B191" s="60">
        <v>98.5</v>
      </c>
      <c r="C191" s="61">
        <v>100.5</v>
      </c>
      <c r="D191" s="62">
        <v>93.4</v>
      </c>
      <c r="E191" s="63">
        <v>103.6</v>
      </c>
      <c r="F191" s="64">
        <v>103</v>
      </c>
      <c r="G191" s="65">
        <v>107.4</v>
      </c>
      <c r="H191" s="3" t="s">
        <v>1259</v>
      </c>
      <c r="I191" s="67">
        <v>93</v>
      </c>
      <c r="J191" s="68">
        <v>96.2</v>
      </c>
      <c r="K191" s="69">
        <v>92.7</v>
      </c>
      <c r="L191" s="70">
        <v>92.5</v>
      </c>
      <c r="M191" s="71">
        <v>94.1</v>
      </c>
      <c r="N191" s="72">
        <v>100.5</v>
      </c>
      <c r="O191" s="3" t="s">
        <v>1259</v>
      </c>
      <c r="P191" s="74">
        <v>63.5</v>
      </c>
      <c r="Q191" s="3" t="s">
        <v>1259</v>
      </c>
      <c r="R191" s="3" t="s">
        <v>1259</v>
      </c>
      <c r="S191" s="77">
        <v>50.2</v>
      </c>
      <c r="T191" s="3" t="s">
        <v>1259</v>
      </c>
      <c r="U191" s="3" t="s">
        <v>1259</v>
      </c>
      <c r="V191" s="80">
        <v>72.790000000000006</v>
      </c>
      <c r="W191" s="3" t="s">
        <v>1259</v>
      </c>
      <c r="X191" s="3" t="s">
        <v>1259</v>
      </c>
      <c r="Y191" s="83">
        <v>74.7</v>
      </c>
      <c r="Z191" s="84">
        <v>93.27</v>
      </c>
      <c r="AA191" s="85">
        <v>67.36</v>
      </c>
      <c r="AB191" s="86">
        <v>68.28</v>
      </c>
      <c r="AC191" s="87">
        <v>56</v>
      </c>
      <c r="AD191" s="3" t="s">
        <v>1259</v>
      </c>
      <c r="AE191" s="89">
        <v>293.47000000000003</v>
      </c>
      <c r="AF191" s="90">
        <v>282.32</v>
      </c>
      <c r="AG191" s="91">
        <v>235.57</v>
      </c>
      <c r="AH191" s="92">
        <v>224.89</v>
      </c>
      <c r="AI191" s="93">
        <v>309.39999999999998</v>
      </c>
      <c r="AJ191" s="3" t="s">
        <v>1259</v>
      </c>
      <c r="AK191" s="3" t="s">
        <v>1259</v>
      </c>
      <c r="AL191" s="3" t="s">
        <v>1259</v>
      </c>
      <c r="AM191" s="3" t="s">
        <v>1259</v>
      </c>
      <c r="AN191" s="98">
        <v>28.86</v>
      </c>
      <c r="AO191" s="99">
        <v>494.34</v>
      </c>
      <c r="AP191" s="100">
        <v>29.6</v>
      </c>
      <c r="AQ191" s="3" t="s">
        <v>1259</v>
      </c>
      <c r="AR191" s="3" t="s">
        <v>1259</v>
      </c>
      <c r="AS191" s="3" t="s">
        <v>1259</v>
      </c>
      <c r="AT191" s="3" t="s">
        <v>1259</v>
      </c>
      <c r="AU191" s="3" t="s">
        <v>1259</v>
      </c>
      <c r="AV191" s="3" t="s">
        <v>1259</v>
      </c>
      <c r="AW191" s="3" t="s">
        <v>1259</v>
      </c>
      <c r="AX191" s="3" t="s">
        <v>1259</v>
      </c>
      <c r="AY191" s="3" t="s">
        <v>1259</v>
      </c>
      <c r="AZ191" s="3" t="s">
        <v>1259</v>
      </c>
      <c r="BA191" s="111">
        <v>99.1</v>
      </c>
      <c r="BB191" s="3" t="s">
        <v>1259</v>
      </c>
      <c r="BC191" s="113">
        <v>100.8</v>
      </c>
      <c r="BD191" s="114">
        <v>89.5</v>
      </c>
      <c r="BE191" s="3" t="s">
        <v>1259</v>
      </c>
      <c r="BF191" s="3" t="s">
        <v>1259</v>
      </c>
      <c r="BG191" s="3" t="s">
        <v>1259</v>
      </c>
      <c r="BH191" s="3" t="s">
        <v>1259</v>
      </c>
      <c r="BI191" s="119">
        <v>283.99900000000002</v>
      </c>
      <c r="BJ191" s="120">
        <v>53.4</v>
      </c>
      <c r="BK191" s="121">
        <v>78.900000000000006</v>
      </c>
      <c r="BL191" s="122">
        <v>78.900000000000006</v>
      </c>
      <c r="BM191" s="123">
        <v>97</v>
      </c>
      <c r="BN191" s="124">
        <v>59.8</v>
      </c>
      <c r="BO191" s="3" t="s">
        <v>1259</v>
      </c>
      <c r="BP191" s="3" t="s">
        <v>1259</v>
      </c>
      <c r="BQ191" s="3" t="s">
        <v>1259</v>
      </c>
      <c r="BR191" s="3" t="s">
        <v>1259</v>
      </c>
      <c r="BS191" s="3" t="s">
        <v>1259</v>
      </c>
      <c r="BT191" s="3" t="s">
        <v>1259</v>
      </c>
      <c r="BU191" s="3" t="s">
        <v>1259</v>
      </c>
      <c r="BV191" s="3" t="s">
        <v>1259</v>
      </c>
      <c r="BW191" s="3" t="s">
        <v>1259</v>
      </c>
      <c r="BX191" s="134">
        <v>993</v>
      </c>
      <c r="BY191" s="3" t="s">
        <v>1259</v>
      </c>
      <c r="BZ191" s="3" t="s">
        <v>1259</v>
      </c>
      <c r="CA191" s="137">
        <v>956.3</v>
      </c>
      <c r="CB191" s="3" t="s">
        <v>1259</v>
      </c>
      <c r="CC191" s="3" t="s">
        <v>1259</v>
      </c>
      <c r="CD191" s="140">
        <v>1104.4000000000001</v>
      </c>
      <c r="CE191" s="3" t="s">
        <v>1259</v>
      </c>
      <c r="CF191" s="3" t="s">
        <v>1259</v>
      </c>
      <c r="CG191" s="3" t="s">
        <v>1259</v>
      </c>
      <c r="CH191" s="3" t="s">
        <v>1259</v>
      </c>
      <c r="CI191" s="3" t="s">
        <v>1259</v>
      </c>
      <c r="CJ191" s="3" t="s">
        <v>1259</v>
      </c>
      <c r="CK191" s="147">
        <v>8.3000000000000007</v>
      </c>
      <c r="CL191" s="3" t="s">
        <v>1259</v>
      </c>
      <c r="CM191" s="3" t="s">
        <v>1259</v>
      </c>
      <c r="CN191" s="3" t="s">
        <v>1259</v>
      </c>
      <c r="CO191" s="3" t="s">
        <v>1259</v>
      </c>
      <c r="CP191" s="3" t="s">
        <v>1259</v>
      </c>
      <c r="CQ191" s="153">
        <v>55.8</v>
      </c>
      <c r="CR191" s="3" t="s">
        <v>1259</v>
      </c>
      <c r="CS191" s="155">
        <v>166</v>
      </c>
      <c r="CT191" s="156">
        <v>2234</v>
      </c>
      <c r="CU191" s="157">
        <v>50</v>
      </c>
      <c r="CV191" s="158">
        <v>3220</v>
      </c>
      <c r="CW191" s="159">
        <v>246</v>
      </c>
      <c r="CX191" s="160">
        <v>50.9</v>
      </c>
      <c r="CY191" s="161">
        <v>2972</v>
      </c>
      <c r="CZ191" s="3" t="s">
        <v>1259</v>
      </c>
      <c r="DA191" s="3" t="s">
        <v>1259</v>
      </c>
      <c r="DB191" s="164">
        <v>450.6</v>
      </c>
      <c r="DC191" s="3" t="s">
        <v>1259</v>
      </c>
      <c r="DD191" s="3" t="s">
        <v>1259</v>
      </c>
      <c r="DE191" s="3" t="s">
        <v>1259</v>
      </c>
      <c r="DF191" s="168">
        <v>197.53</v>
      </c>
      <c r="DG191" s="169">
        <v>66.819999999999993</v>
      </c>
      <c r="DH191" s="3" t="s">
        <v>1259</v>
      </c>
      <c r="DI191" s="3" t="s">
        <v>1259</v>
      </c>
      <c r="DJ191" s="172">
        <v>63.64</v>
      </c>
      <c r="DK191" s="173">
        <v>50.41</v>
      </c>
      <c r="DL191" s="3" t="s">
        <v>1259</v>
      </c>
      <c r="DM191" s="3" t="s">
        <v>1259</v>
      </c>
      <c r="DN191" s="176">
        <v>63.21</v>
      </c>
      <c r="DO191" s="3" t="s">
        <v>1259</v>
      </c>
      <c r="DP191" s="3" t="s">
        <v>1259</v>
      </c>
      <c r="DQ191" s="179">
        <v>63.73</v>
      </c>
      <c r="DR191" s="3" t="s">
        <v>1259</v>
      </c>
      <c r="DS191" s="3" t="s">
        <v>1259</v>
      </c>
      <c r="DT191" s="3" t="s">
        <v>1259</v>
      </c>
      <c r="DU191" s="183">
        <v>73.8</v>
      </c>
      <c r="DV191" s="3" t="s">
        <v>1259</v>
      </c>
      <c r="DW191" s="3" t="s">
        <v>1259</v>
      </c>
      <c r="DX191" s="3" t="s">
        <v>1259</v>
      </c>
      <c r="DY191" s="3" t="s">
        <v>1259</v>
      </c>
      <c r="DZ191" s="3" t="s">
        <v>1259</v>
      </c>
      <c r="EA191" s="3" t="s">
        <v>1259</v>
      </c>
      <c r="EB191" s="3" t="s">
        <v>1259</v>
      </c>
      <c r="EC191" s="3" t="s">
        <v>1259</v>
      </c>
      <c r="ED191" s="3" t="s">
        <v>1259</v>
      </c>
      <c r="EE191" s="3" t="s">
        <v>1259</v>
      </c>
      <c r="EF191" s="3" t="s">
        <v>1259</v>
      </c>
      <c r="EG191" s="3" t="s">
        <v>1259</v>
      </c>
      <c r="EH191" s="3" t="s">
        <v>1259</v>
      </c>
      <c r="EI191" s="3" t="s">
        <v>1259</v>
      </c>
      <c r="EJ191" s="3" t="s">
        <v>1259</v>
      </c>
      <c r="EK191" s="3" t="s">
        <v>1259</v>
      </c>
      <c r="EL191" s="3" t="s">
        <v>1259</v>
      </c>
      <c r="EM191" s="201">
        <v>68.141999999999996</v>
      </c>
      <c r="EN191" s="3" t="s">
        <v>1259</v>
      </c>
      <c r="EO191" s="3" t="s">
        <v>1259</v>
      </c>
      <c r="EP191" s="3" t="s">
        <v>1259</v>
      </c>
      <c r="EQ191" s="3" t="s">
        <v>1259</v>
      </c>
      <c r="ER191" s="3" t="s">
        <v>1259</v>
      </c>
      <c r="ES191" s="3" t="s">
        <v>1259</v>
      </c>
      <c r="ET191" s="208">
        <v>117.7</v>
      </c>
      <c r="EU191" s="3" t="s">
        <v>1259</v>
      </c>
      <c r="EV191" s="3" t="s">
        <v>1259</v>
      </c>
      <c r="EW191" s="3" t="s">
        <v>1259</v>
      </c>
      <c r="EX191" s="3" t="s">
        <v>1259</v>
      </c>
      <c r="EY191" s="3" t="s">
        <v>1259</v>
      </c>
      <c r="EZ191" s="3" t="s">
        <v>1259</v>
      </c>
      <c r="FA191" s="3" t="s">
        <v>1259</v>
      </c>
      <c r="FB191" s="3" t="s">
        <v>1259</v>
      </c>
      <c r="FC191" s="3" t="s">
        <v>1259</v>
      </c>
      <c r="FD191" s="3" t="s">
        <v>1259</v>
      </c>
      <c r="FE191" s="3" t="s">
        <v>1259</v>
      </c>
      <c r="FF191" s="3" t="s">
        <v>1259</v>
      </c>
      <c r="FG191" s="221">
        <v>109.3</v>
      </c>
      <c r="FH191" s="3" t="s">
        <v>1259</v>
      </c>
      <c r="FI191" s="3" t="s">
        <v>1259</v>
      </c>
      <c r="FJ191" s="3" t="s">
        <v>1259</v>
      </c>
      <c r="FK191" s="225">
        <v>102.4</v>
      </c>
      <c r="FL191" s="3" t="s">
        <v>1259</v>
      </c>
      <c r="FM191" s="3" t="s">
        <v>1259</v>
      </c>
      <c r="FN191" s="3" t="s">
        <v>1259</v>
      </c>
      <c r="FO191" s="229">
        <v>209.36</v>
      </c>
      <c r="FP191" s="230">
        <v>80.900000000000006</v>
      </c>
      <c r="FQ191" s="231">
        <v>143.31299999999999</v>
      </c>
      <c r="FR191" s="232">
        <v>81.099999999999994</v>
      </c>
      <c r="FS191" s="233">
        <v>79.2</v>
      </c>
      <c r="FT191" s="234">
        <v>81.3</v>
      </c>
      <c r="FU191" s="235">
        <v>77.400000000000006</v>
      </c>
      <c r="FV191" s="236">
        <v>75.599999999999994</v>
      </c>
      <c r="FW191" s="237">
        <v>79.5</v>
      </c>
      <c r="FX191" s="238">
        <v>708</v>
      </c>
      <c r="FY191" s="239">
        <v>717.5</v>
      </c>
      <c r="FZ191" s="240">
        <v>713</v>
      </c>
      <c r="GA191" s="241">
        <v>1913.9</v>
      </c>
      <c r="GB191" s="3" t="s">
        <v>1259</v>
      </c>
      <c r="GC191" s="3" t="s">
        <v>1259</v>
      </c>
      <c r="GD191" s="3" t="s">
        <v>1259</v>
      </c>
      <c r="GE191" s="3" t="s">
        <v>1259</v>
      </c>
      <c r="GF191" s="3" t="s">
        <v>1259</v>
      </c>
      <c r="GG191" s="3" t="s">
        <v>1259</v>
      </c>
      <c r="GH191" s="3" t="s">
        <v>1259</v>
      </c>
      <c r="GI191" s="3" t="s">
        <v>1259</v>
      </c>
      <c r="GJ191" s="3" t="s">
        <v>1259</v>
      </c>
      <c r="GK191" s="3" t="s">
        <v>1259</v>
      </c>
      <c r="GL191" s="3" t="s">
        <v>1259</v>
      </c>
      <c r="GM191" s="3" t="s">
        <v>1259</v>
      </c>
      <c r="GN191" s="3" t="s">
        <v>1259</v>
      </c>
      <c r="GO191" s="3" t="s">
        <v>1259</v>
      </c>
      <c r="GP191" s="3" t="s">
        <v>1259</v>
      </c>
      <c r="GQ191" s="3" t="s">
        <v>1259</v>
      </c>
      <c r="GR191" s="3" t="s">
        <v>1259</v>
      </c>
      <c r="GS191" s="3" t="s">
        <v>1259</v>
      </c>
      <c r="GT191" s="260">
        <v>9072.4</v>
      </c>
      <c r="GU191" s="261">
        <v>10567.37</v>
      </c>
      <c r="GV191" s="3" t="s">
        <v>1259</v>
      </c>
      <c r="GW191" s="263">
        <v>284</v>
      </c>
      <c r="GX191" s="264">
        <v>83.8</v>
      </c>
      <c r="GY191" s="265">
        <v>98.8</v>
      </c>
      <c r="GZ191" s="266">
        <v>93.3</v>
      </c>
      <c r="HA191" s="3" t="s">
        <v>1259</v>
      </c>
      <c r="HB191" s="3" t="s">
        <v>1259</v>
      </c>
      <c r="HC191" s="3" t="s">
        <v>1259</v>
      </c>
      <c r="HD191" s="3" t="s">
        <v>1259</v>
      </c>
      <c r="HE191" s="3" t="s">
        <v>1259</v>
      </c>
      <c r="HF191" s="3" t="s">
        <v>1259</v>
      </c>
      <c r="HG191" s="3" t="s">
        <v>1259</v>
      </c>
      <c r="HH191" s="3" t="s">
        <v>1259</v>
      </c>
      <c r="HI191" s="3" t="s">
        <v>1259</v>
      </c>
      <c r="HJ191" s="3" t="s">
        <v>1259</v>
      </c>
      <c r="HK191" s="3" t="s">
        <v>1259</v>
      </c>
      <c r="HL191" s="3" t="s">
        <v>1259</v>
      </c>
      <c r="HM191" s="3" t="s">
        <v>1259</v>
      </c>
      <c r="HN191" s="3" t="s">
        <v>1259</v>
      </c>
      <c r="HO191" s="281">
        <v>119.8</v>
      </c>
      <c r="HP191" s="282">
        <v>257.60000000000002</v>
      </c>
      <c r="HQ191" s="283">
        <v>79.099999999999994</v>
      </c>
      <c r="HR191" s="284">
        <v>70.486900000000006</v>
      </c>
      <c r="HS191" s="285">
        <v>81.099999999999994</v>
      </c>
    </row>
    <row r="192" spans="1:227" x14ac:dyDescent="0.25">
      <c r="A192" s="4">
        <v>37346</v>
      </c>
      <c r="B192" s="60">
        <v>101.7</v>
      </c>
      <c r="C192" s="61">
        <v>102.8</v>
      </c>
      <c r="D192" s="62">
        <v>98.1</v>
      </c>
      <c r="E192" s="63">
        <v>104.8</v>
      </c>
      <c r="F192" s="64">
        <v>105.4</v>
      </c>
      <c r="G192" s="65">
        <v>100.5</v>
      </c>
      <c r="H192" s="3" t="s">
        <v>1259</v>
      </c>
      <c r="I192" s="67">
        <v>98.7</v>
      </c>
      <c r="J192" s="68">
        <v>103.8</v>
      </c>
      <c r="K192" s="69">
        <v>98.3</v>
      </c>
      <c r="L192" s="70">
        <v>97.2</v>
      </c>
      <c r="M192" s="71">
        <v>105</v>
      </c>
      <c r="N192" s="72">
        <v>104.5</v>
      </c>
      <c r="O192" s="3" t="s">
        <v>1259</v>
      </c>
      <c r="P192" s="74">
        <v>66.400000000000006</v>
      </c>
      <c r="Q192" s="3" t="s">
        <v>1259</v>
      </c>
      <c r="R192" s="3" t="s">
        <v>1259</v>
      </c>
      <c r="S192" s="77">
        <v>52.1</v>
      </c>
      <c r="T192" s="3" t="s">
        <v>1259</v>
      </c>
      <c r="U192" s="3" t="s">
        <v>1259</v>
      </c>
      <c r="V192" s="80">
        <v>73.41</v>
      </c>
      <c r="W192" s="3" t="s">
        <v>1259</v>
      </c>
      <c r="X192" s="3" t="s">
        <v>1259</v>
      </c>
      <c r="Y192" s="83">
        <v>75.430000000000007</v>
      </c>
      <c r="Z192" s="84">
        <v>92.55</v>
      </c>
      <c r="AA192" s="85">
        <v>68.459999999999994</v>
      </c>
      <c r="AB192" s="86">
        <v>68.64</v>
      </c>
      <c r="AC192" s="87">
        <v>58</v>
      </c>
      <c r="AD192" s="3" t="s">
        <v>1259</v>
      </c>
      <c r="AE192" s="89">
        <v>300.36</v>
      </c>
      <c r="AF192" s="90">
        <v>290.26</v>
      </c>
      <c r="AG192" s="91">
        <v>233.65</v>
      </c>
      <c r="AH192" s="92">
        <v>214.58</v>
      </c>
      <c r="AI192" s="93">
        <v>312.5</v>
      </c>
      <c r="AJ192" s="94">
        <v>82.2</v>
      </c>
      <c r="AK192" s="95">
        <v>78.8</v>
      </c>
      <c r="AL192" s="96">
        <v>87.1</v>
      </c>
      <c r="AM192" s="97">
        <v>84.5</v>
      </c>
      <c r="AN192" s="98">
        <v>28.67</v>
      </c>
      <c r="AO192" s="99">
        <v>468.62</v>
      </c>
      <c r="AP192" s="100">
        <v>29.66</v>
      </c>
      <c r="AQ192" s="101">
        <v>44.6</v>
      </c>
      <c r="AR192" s="3" t="s">
        <v>1259</v>
      </c>
      <c r="AS192" s="3" t="s">
        <v>1259</v>
      </c>
      <c r="AT192" s="3" t="s">
        <v>1259</v>
      </c>
      <c r="AU192" s="3" t="s">
        <v>1259</v>
      </c>
      <c r="AV192" s="3" t="s">
        <v>1259</v>
      </c>
      <c r="AW192" s="3" t="s">
        <v>1259</v>
      </c>
      <c r="AX192" s="3" t="s">
        <v>1259</v>
      </c>
      <c r="AY192" s="3" t="s">
        <v>1259</v>
      </c>
      <c r="AZ192" s="3" t="s">
        <v>1259</v>
      </c>
      <c r="BA192" s="111">
        <v>99.3</v>
      </c>
      <c r="BB192" s="3" t="s">
        <v>1259</v>
      </c>
      <c r="BC192" s="113">
        <v>101</v>
      </c>
      <c r="BD192" s="114">
        <v>89.1</v>
      </c>
      <c r="BE192" s="3" t="s">
        <v>1259</v>
      </c>
      <c r="BF192" s="3" t="s">
        <v>1259</v>
      </c>
      <c r="BG192" s="3" t="s">
        <v>1259</v>
      </c>
      <c r="BH192" s="3" t="s">
        <v>1259</v>
      </c>
      <c r="BI192" s="119">
        <v>288.23</v>
      </c>
      <c r="BJ192" s="120">
        <v>55</v>
      </c>
      <c r="BK192" s="121">
        <v>70.099999999999994</v>
      </c>
      <c r="BL192" s="122">
        <v>70.099999999999994</v>
      </c>
      <c r="BM192" s="123">
        <v>83.7</v>
      </c>
      <c r="BN192" s="124">
        <v>58.4</v>
      </c>
      <c r="BO192" s="3" t="s">
        <v>1259</v>
      </c>
      <c r="BP192" s="3" t="s">
        <v>1259</v>
      </c>
      <c r="BQ192" s="3" t="s">
        <v>1259</v>
      </c>
      <c r="BR192" s="3" t="s">
        <v>1259</v>
      </c>
      <c r="BS192" s="3" t="s">
        <v>1259</v>
      </c>
      <c r="BT192" s="3" t="s">
        <v>1259</v>
      </c>
      <c r="BU192" s="3" t="s">
        <v>1259</v>
      </c>
      <c r="BV192" s="3" t="s">
        <v>1259</v>
      </c>
      <c r="BW192" s="3" t="s">
        <v>1259</v>
      </c>
      <c r="BX192" s="134">
        <v>1052</v>
      </c>
      <c r="BY192" s="3" t="s">
        <v>1259</v>
      </c>
      <c r="BZ192" s="3" t="s">
        <v>1259</v>
      </c>
      <c r="CA192" s="137">
        <v>1024.3</v>
      </c>
      <c r="CB192" s="3" t="s">
        <v>1259</v>
      </c>
      <c r="CC192" s="3" t="s">
        <v>1259</v>
      </c>
      <c r="CD192" s="140">
        <v>1125.9000000000001</v>
      </c>
      <c r="CE192" s="3" t="s">
        <v>1259</v>
      </c>
      <c r="CF192" s="3" t="s">
        <v>1259</v>
      </c>
      <c r="CG192" s="3" t="s">
        <v>1259</v>
      </c>
      <c r="CH192" s="3" t="s">
        <v>1259</v>
      </c>
      <c r="CI192" s="3" t="s">
        <v>1259</v>
      </c>
      <c r="CJ192" s="3" t="s">
        <v>1259</v>
      </c>
      <c r="CK192" s="147">
        <v>9.6999999999999993</v>
      </c>
      <c r="CL192" s="3" t="s">
        <v>1259</v>
      </c>
      <c r="CM192" s="3" t="s">
        <v>1259</v>
      </c>
      <c r="CN192" s="3" t="s">
        <v>1259</v>
      </c>
      <c r="CO192" s="3" t="s">
        <v>1259</v>
      </c>
      <c r="CP192" s="3" t="s">
        <v>1259</v>
      </c>
      <c r="CQ192" s="153">
        <v>56.3</v>
      </c>
      <c r="CR192" s="3" t="s">
        <v>1259</v>
      </c>
      <c r="CS192" s="155">
        <v>172</v>
      </c>
      <c r="CT192" s="156">
        <v>2225</v>
      </c>
      <c r="CU192" s="157">
        <v>50.4</v>
      </c>
      <c r="CV192" s="158">
        <v>3240</v>
      </c>
      <c r="CW192" s="159">
        <v>215</v>
      </c>
      <c r="CX192" s="160">
        <v>51.9</v>
      </c>
      <c r="CY192" s="161">
        <v>3054</v>
      </c>
      <c r="CZ192" s="3" t="s">
        <v>1259</v>
      </c>
      <c r="DA192" s="3" t="s">
        <v>1259</v>
      </c>
      <c r="DB192" s="164">
        <v>457.8</v>
      </c>
      <c r="DC192" s="3" t="s">
        <v>1259</v>
      </c>
      <c r="DD192" s="3" t="s">
        <v>1259</v>
      </c>
      <c r="DE192" s="3" t="s">
        <v>1259</v>
      </c>
      <c r="DF192" s="168">
        <v>203.97</v>
      </c>
      <c r="DG192" s="169">
        <v>70.69</v>
      </c>
      <c r="DH192" s="3" t="s">
        <v>1259</v>
      </c>
      <c r="DI192" s="3" t="s">
        <v>1259</v>
      </c>
      <c r="DJ192" s="172">
        <v>67.069999999999993</v>
      </c>
      <c r="DK192" s="173">
        <v>52.07</v>
      </c>
      <c r="DL192" s="3" t="s">
        <v>1259</v>
      </c>
      <c r="DM192" s="3" t="s">
        <v>1259</v>
      </c>
      <c r="DN192" s="176">
        <v>65.260000000000005</v>
      </c>
      <c r="DO192" s="3" t="s">
        <v>1259</v>
      </c>
      <c r="DP192" s="3" t="s">
        <v>1259</v>
      </c>
      <c r="DQ192" s="179">
        <v>66.650000000000006</v>
      </c>
      <c r="DR192" s="3" t="s">
        <v>1259</v>
      </c>
      <c r="DS192" s="3" t="s">
        <v>1259</v>
      </c>
      <c r="DT192" s="3" t="s">
        <v>1259</v>
      </c>
      <c r="DU192" s="183">
        <v>73.8</v>
      </c>
      <c r="DV192" s="3" t="s">
        <v>1259</v>
      </c>
      <c r="DW192" s="3" t="s">
        <v>1259</v>
      </c>
      <c r="DX192" s="3" t="s">
        <v>1259</v>
      </c>
      <c r="DY192" s="3" t="s">
        <v>1259</v>
      </c>
      <c r="DZ192" s="3" t="s">
        <v>1259</v>
      </c>
      <c r="EA192" s="3" t="s">
        <v>1259</v>
      </c>
      <c r="EB192" s="3" t="s">
        <v>1259</v>
      </c>
      <c r="EC192" s="3" t="s">
        <v>1259</v>
      </c>
      <c r="ED192" s="3" t="s">
        <v>1259</v>
      </c>
      <c r="EE192" s="3" t="s">
        <v>1259</v>
      </c>
      <c r="EF192" s="3" t="s">
        <v>1259</v>
      </c>
      <c r="EG192" s="195">
        <v>12696851</v>
      </c>
      <c r="EH192" s="196">
        <v>100</v>
      </c>
      <c r="EI192" s="197">
        <v>342155279</v>
      </c>
      <c r="EJ192" s="198">
        <v>97998747</v>
      </c>
      <c r="EK192" s="199">
        <v>39286713</v>
      </c>
      <c r="EL192" s="3" t="s">
        <v>1259</v>
      </c>
      <c r="EM192" s="201">
        <v>72.052000000000007</v>
      </c>
      <c r="EN192" s="202">
        <v>89.2</v>
      </c>
      <c r="EO192" s="203">
        <v>83</v>
      </c>
      <c r="EP192" s="204">
        <v>89.4</v>
      </c>
      <c r="EQ192" s="205">
        <v>80.3</v>
      </c>
      <c r="ER192" s="206">
        <v>91.1</v>
      </c>
      <c r="ES192" s="207">
        <v>81.2</v>
      </c>
      <c r="ET192" s="208">
        <v>107.5</v>
      </c>
      <c r="EU192" s="3" t="s">
        <v>1259</v>
      </c>
      <c r="EV192" s="3" t="s">
        <v>1259</v>
      </c>
      <c r="EW192" s="3" t="s">
        <v>1259</v>
      </c>
      <c r="EX192" s="3" t="s">
        <v>1259</v>
      </c>
      <c r="EY192" s="3" t="s">
        <v>1259</v>
      </c>
      <c r="EZ192" s="3" t="s">
        <v>1259</v>
      </c>
      <c r="FA192" s="3" t="s">
        <v>1259</v>
      </c>
      <c r="FB192" s="3" t="s">
        <v>1259</v>
      </c>
      <c r="FC192" s="3" t="s">
        <v>1259</v>
      </c>
      <c r="FD192" s="3" t="s">
        <v>1259</v>
      </c>
      <c r="FE192" s="3" t="s">
        <v>1259</v>
      </c>
      <c r="FF192" s="3" t="s">
        <v>1259</v>
      </c>
      <c r="FG192" s="221">
        <v>112.4</v>
      </c>
      <c r="FH192" s="3" t="s">
        <v>1259</v>
      </c>
      <c r="FI192" s="3" t="s">
        <v>1259</v>
      </c>
      <c r="FJ192" s="3" t="s">
        <v>1259</v>
      </c>
      <c r="FK192" s="225">
        <v>102.4</v>
      </c>
      <c r="FL192" s="3" t="s">
        <v>1259</v>
      </c>
      <c r="FM192" s="3" t="s">
        <v>1259</v>
      </c>
      <c r="FN192" s="3" t="s">
        <v>1259</v>
      </c>
      <c r="FO192" s="229">
        <v>213.41200000000001</v>
      </c>
      <c r="FP192" s="230">
        <v>82.4</v>
      </c>
      <c r="FQ192" s="231">
        <v>145.15299999999999</v>
      </c>
      <c r="FR192" s="232">
        <v>82.5</v>
      </c>
      <c r="FS192" s="233">
        <v>81.8</v>
      </c>
      <c r="FT192" s="234">
        <v>82.9</v>
      </c>
      <c r="FU192" s="235">
        <v>80.2</v>
      </c>
      <c r="FV192" s="236">
        <v>79.7</v>
      </c>
      <c r="FW192" s="237">
        <v>83.7</v>
      </c>
      <c r="FX192" s="238">
        <v>733.7</v>
      </c>
      <c r="FY192" s="239">
        <v>736.1</v>
      </c>
      <c r="FZ192" s="240">
        <v>732</v>
      </c>
      <c r="GA192" s="241">
        <v>1824.5</v>
      </c>
      <c r="GB192" s="3" t="s">
        <v>1259</v>
      </c>
      <c r="GC192" s="3" t="s">
        <v>1259</v>
      </c>
      <c r="GD192" s="3" t="s">
        <v>1259</v>
      </c>
      <c r="GE192" s="3" t="s">
        <v>1259</v>
      </c>
      <c r="GF192" s="3" t="s">
        <v>1259</v>
      </c>
      <c r="GG192" s="3" t="s">
        <v>1259</v>
      </c>
      <c r="GH192" s="3" t="s">
        <v>1259</v>
      </c>
      <c r="GI192" s="3" t="s">
        <v>1259</v>
      </c>
      <c r="GJ192" s="3" t="s">
        <v>1259</v>
      </c>
      <c r="GK192" s="3" t="s">
        <v>1259</v>
      </c>
      <c r="GL192" s="3" t="s">
        <v>1259</v>
      </c>
      <c r="GM192" s="3" t="s">
        <v>1259</v>
      </c>
      <c r="GN192" s="3" t="s">
        <v>1259</v>
      </c>
      <c r="GO192" s="3" t="s">
        <v>1259</v>
      </c>
      <c r="GP192" s="3" t="s">
        <v>1259</v>
      </c>
      <c r="GQ192" s="3" t="s">
        <v>1259</v>
      </c>
      <c r="GR192" s="3" t="s">
        <v>1259</v>
      </c>
      <c r="GS192" s="3" t="s">
        <v>1259</v>
      </c>
      <c r="GT192" s="260">
        <v>9794.82</v>
      </c>
      <c r="GU192" s="261">
        <v>11300.55</v>
      </c>
      <c r="GV192" s="3" t="s">
        <v>1259</v>
      </c>
      <c r="GW192" s="263">
        <v>289</v>
      </c>
      <c r="GX192" s="264">
        <v>82.8</v>
      </c>
      <c r="GY192" s="265">
        <v>93.6</v>
      </c>
      <c r="GZ192" s="266">
        <v>92.1</v>
      </c>
      <c r="HA192" s="267">
        <v>50.3</v>
      </c>
      <c r="HB192" s="3" t="s">
        <v>1259</v>
      </c>
      <c r="HC192" s="3" t="s">
        <v>1259</v>
      </c>
      <c r="HD192" s="3" t="s">
        <v>1259</v>
      </c>
      <c r="HE192" s="3" t="s">
        <v>1259</v>
      </c>
      <c r="HF192" s="3" t="s">
        <v>1259</v>
      </c>
      <c r="HG192" s="3" t="s">
        <v>1259</v>
      </c>
      <c r="HH192" s="3" t="s">
        <v>1259</v>
      </c>
      <c r="HI192" s="3" t="s">
        <v>1259</v>
      </c>
      <c r="HJ192" s="3" t="s">
        <v>1259</v>
      </c>
      <c r="HK192" s="3" t="s">
        <v>1259</v>
      </c>
      <c r="HL192" s="3" t="s">
        <v>1259</v>
      </c>
      <c r="HM192" s="3" t="s">
        <v>1259</v>
      </c>
      <c r="HN192" s="3" t="s">
        <v>1259</v>
      </c>
      <c r="HO192" s="281">
        <v>122.1</v>
      </c>
      <c r="HP192" s="282">
        <v>261.3</v>
      </c>
      <c r="HQ192" s="283">
        <v>80.900000000000006</v>
      </c>
      <c r="HR192" s="284">
        <v>71.968800000000002</v>
      </c>
      <c r="HS192" s="285">
        <v>81.8</v>
      </c>
    </row>
    <row r="193" spans="1:227" x14ac:dyDescent="0.25">
      <c r="A193" s="4">
        <v>37437</v>
      </c>
      <c r="B193" s="60">
        <v>100</v>
      </c>
      <c r="C193" s="61">
        <v>100.5</v>
      </c>
      <c r="D193" s="62">
        <v>96.3</v>
      </c>
      <c r="E193" s="63">
        <v>102.4</v>
      </c>
      <c r="F193" s="64">
        <v>102.3</v>
      </c>
      <c r="G193" s="65">
        <v>102.7</v>
      </c>
      <c r="H193" s="3" t="s">
        <v>1259</v>
      </c>
      <c r="I193" s="67">
        <v>98.4</v>
      </c>
      <c r="J193" s="68">
        <v>94.2</v>
      </c>
      <c r="K193" s="69">
        <v>98.7</v>
      </c>
      <c r="L193" s="70">
        <v>98.6</v>
      </c>
      <c r="M193" s="71">
        <v>99</v>
      </c>
      <c r="N193" s="72">
        <v>103.2</v>
      </c>
      <c r="O193" s="3" t="s">
        <v>1259</v>
      </c>
      <c r="P193" s="74">
        <v>71.400000000000006</v>
      </c>
      <c r="Q193" s="3" t="s">
        <v>1259</v>
      </c>
      <c r="R193" s="3" t="s">
        <v>1259</v>
      </c>
      <c r="S193" s="77">
        <v>55.2</v>
      </c>
      <c r="T193" s="3" t="s">
        <v>1259</v>
      </c>
      <c r="U193" s="3" t="s">
        <v>1259</v>
      </c>
      <c r="V193" s="80">
        <v>75.47</v>
      </c>
      <c r="W193" s="3" t="s">
        <v>1259</v>
      </c>
      <c r="X193" s="3" t="s">
        <v>1259</v>
      </c>
      <c r="Y193" s="83">
        <v>76.84</v>
      </c>
      <c r="Z193" s="84">
        <v>92.9</v>
      </c>
      <c r="AA193" s="85">
        <v>70.209999999999994</v>
      </c>
      <c r="AB193" s="86">
        <v>72.180000000000007</v>
      </c>
      <c r="AC193" s="87">
        <v>57</v>
      </c>
      <c r="AD193" s="3" t="s">
        <v>1259</v>
      </c>
      <c r="AE193" s="89">
        <v>301.13</v>
      </c>
      <c r="AF193" s="90">
        <v>296.39</v>
      </c>
      <c r="AG193" s="91">
        <v>238.88</v>
      </c>
      <c r="AH193" s="92">
        <v>216.42</v>
      </c>
      <c r="AI193" s="93">
        <v>315.60000000000002</v>
      </c>
      <c r="AJ193" s="94">
        <v>85.1</v>
      </c>
      <c r="AK193" s="95">
        <v>84</v>
      </c>
      <c r="AL193" s="96">
        <v>86.9</v>
      </c>
      <c r="AM193" s="97">
        <v>87.5</v>
      </c>
      <c r="AN193" s="98">
        <v>28.96</v>
      </c>
      <c r="AO193" s="99">
        <v>495.79</v>
      </c>
      <c r="AP193" s="100">
        <v>30.17</v>
      </c>
      <c r="AQ193" s="101">
        <v>44.4</v>
      </c>
      <c r="AR193" s="3" t="s">
        <v>1259</v>
      </c>
      <c r="AS193" s="3" t="s">
        <v>1259</v>
      </c>
      <c r="AT193" s="3" t="s">
        <v>1259</v>
      </c>
      <c r="AU193" s="3" t="s">
        <v>1259</v>
      </c>
      <c r="AV193" s="3" t="s">
        <v>1259</v>
      </c>
      <c r="AW193" s="3" t="s">
        <v>1259</v>
      </c>
      <c r="AX193" s="3" t="s">
        <v>1259</v>
      </c>
      <c r="AY193" s="3" t="s">
        <v>1259</v>
      </c>
      <c r="AZ193" s="3" t="s">
        <v>1259</v>
      </c>
      <c r="BA193" s="111">
        <v>100.2</v>
      </c>
      <c r="BB193" s="3" t="s">
        <v>1259</v>
      </c>
      <c r="BC193" s="113">
        <v>102.2</v>
      </c>
      <c r="BD193" s="114">
        <v>88.6</v>
      </c>
      <c r="BE193" s="3" t="s">
        <v>1259</v>
      </c>
      <c r="BF193" s="3" t="s">
        <v>1259</v>
      </c>
      <c r="BG193" s="3" t="s">
        <v>1259</v>
      </c>
      <c r="BH193" s="3" t="s">
        <v>1259</v>
      </c>
      <c r="BI193" s="119">
        <v>293.87299999999999</v>
      </c>
      <c r="BJ193" s="120">
        <v>56.6</v>
      </c>
      <c r="BK193" s="121">
        <v>80.2</v>
      </c>
      <c r="BL193" s="122">
        <v>80.2</v>
      </c>
      <c r="BM193" s="123">
        <v>88.7</v>
      </c>
      <c r="BN193" s="124">
        <v>61.5</v>
      </c>
      <c r="BO193" s="3" t="s">
        <v>1259</v>
      </c>
      <c r="BP193" s="3" t="s">
        <v>1259</v>
      </c>
      <c r="BQ193" s="3" t="s">
        <v>1259</v>
      </c>
      <c r="BR193" s="3" t="s">
        <v>1259</v>
      </c>
      <c r="BS193" s="3" t="s">
        <v>1259</v>
      </c>
      <c r="BT193" s="3" t="s">
        <v>1259</v>
      </c>
      <c r="BU193" s="3" t="s">
        <v>1259</v>
      </c>
      <c r="BV193" s="3" t="s">
        <v>1259</v>
      </c>
      <c r="BW193" s="3" t="s">
        <v>1259</v>
      </c>
      <c r="BX193" s="134">
        <v>1117</v>
      </c>
      <c r="BY193" s="3" t="s">
        <v>1259</v>
      </c>
      <c r="BZ193" s="3" t="s">
        <v>1259</v>
      </c>
      <c r="CA193" s="137">
        <v>1097.3</v>
      </c>
      <c r="CB193" s="3" t="s">
        <v>1259</v>
      </c>
      <c r="CC193" s="3" t="s">
        <v>1259</v>
      </c>
      <c r="CD193" s="140">
        <v>1163.9000000000001</v>
      </c>
      <c r="CE193" s="3" t="s">
        <v>1259</v>
      </c>
      <c r="CF193" s="3" t="s">
        <v>1259</v>
      </c>
      <c r="CG193" s="3" t="s">
        <v>1259</v>
      </c>
      <c r="CH193" s="3" t="s">
        <v>1259</v>
      </c>
      <c r="CI193" s="3" t="s">
        <v>1259</v>
      </c>
      <c r="CJ193" s="3" t="s">
        <v>1259</v>
      </c>
      <c r="CK193" s="147">
        <v>9.5</v>
      </c>
      <c r="CL193" s="3" t="s">
        <v>1259</v>
      </c>
      <c r="CM193" s="3" t="s">
        <v>1259</v>
      </c>
      <c r="CN193" s="3" t="s">
        <v>1259</v>
      </c>
      <c r="CO193" s="3" t="s">
        <v>1259</v>
      </c>
      <c r="CP193" s="3" t="s">
        <v>1259</v>
      </c>
      <c r="CQ193" s="153">
        <v>58.3</v>
      </c>
      <c r="CR193" s="3" t="s">
        <v>1259</v>
      </c>
      <c r="CS193" s="155">
        <v>175</v>
      </c>
      <c r="CT193" s="156">
        <v>2280</v>
      </c>
      <c r="CU193" s="157">
        <v>51.8</v>
      </c>
      <c r="CV193" s="158">
        <v>3330</v>
      </c>
      <c r="CW193" s="159">
        <v>243</v>
      </c>
      <c r="CX193" s="160">
        <v>53.7</v>
      </c>
      <c r="CY193" s="161">
        <v>3054</v>
      </c>
      <c r="CZ193" s="3" t="s">
        <v>1259</v>
      </c>
      <c r="DA193" s="3" t="s">
        <v>1259</v>
      </c>
      <c r="DB193" s="164">
        <v>499.3</v>
      </c>
      <c r="DC193" s="3" t="s">
        <v>1259</v>
      </c>
      <c r="DD193" s="3" t="s">
        <v>1259</v>
      </c>
      <c r="DE193" s="3" t="s">
        <v>1259</v>
      </c>
      <c r="DF193" s="168">
        <v>208.95</v>
      </c>
      <c r="DG193" s="169">
        <v>75.95</v>
      </c>
      <c r="DH193" s="3" t="s">
        <v>1259</v>
      </c>
      <c r="DI193" s="3" t="s">
        <v>1259</v>
      </c>
      <c r="DJ193" s="172">
        <v>71.38</v>
      </c>
      <c r="DK193" s="173">
        <v>52.62</v>
      </c>
      <c r="DL193" s="3" t="s">
        <v>1259</v>
      </c>
      <c r="DM193" s="3" t="s">
        <v>1259</v>
      </c>
      <c r="DN193" s="176">
        <v>67.13</v>
      </c>
      <c r="DO193" s="3" t="s">
        <v>1259</v>
      </c>
      <c r="DP193" s="3" t="s">
        <v>1259</v>
      </c>
      <c r="DQ193" s="179">
        <v>70.069999999999993</v>
      </c>
      <c r="DR193" s="3" t="s">
        <v>1259</v>
      </c>
      <c r="DS193" s="3" t="s">
        <v>1259</v>
      </c>
      <c r="DT193" s="3" t="s">
        <v>1259</v>
      </c>
      <c r="DU193" s="183">
        <v>72.2</v>
      </c>
      <c r="DV193" s="3" t="s">
        <v>1259</v>
      </c>
      <c r="DW193" s="3" t="s">
        <v>1259</v>
      </c>
      <c r="DX193" s="3" t="s">
        <v>1259</v>
      </c>
      <c r="DY193" s="3" t="s">
        <v>1259</v>
      </c>
      <c r="DZ193" s="3" t="s">
        <v>1259</v>
      </c>
      <c r="EA193" s="3" t="s">
        <v>1259</v>
      </c>
      <c r="EB193" s="3" t="s">
        <v>1259</v>
      </c>
      <c r="EC193" s="3" t="s">
        <v>1259</v>
      </c>
      <c r="ED193" s="3" t="s">
        <v>1259</v>
      </c>
      <c r="EE193" s="3" t="s">
        <v>1259</v>
      </c>
      <c r="EF193" s="3" t="s">
        <v>1259</v>
      </c>
      <c r="EG193" s="195">
        <v>11767313</v>
      </c>
      <c r="EH193" s="196">
        <v>102</v>
      </c>
      <c r="EI193" s="197">
        <v>345915186</v>
      </c>
      <c r="EJ193" s="198">
        <v>99152362</v>
      </c>
      <c r="EK193" s="199">
        <v>40181894</v>
      </c>
      <c r="EL193" s="3" t="s">
        <v>1259</v>
      </c>
      <c r="EM193" s="201">
        <v>73.569999999999993</v>
      </c>
      <c r="EN193" s="3" t="s">
        <v>1259</v>
      </c>
      <c r="EO193" s="3" t="s">
        <v>1259</v>
      </c>
      <c r="EP193" s="3" t="s">
        <v>1259</v>
      </c>
      <c r="EQ193" s="3" t="s">
        <v>1259</v>
      </c>
      <c r="ER193" s="3" t="s">
        <v>1259</v>
      </c>
      <c r="ES193" s="3" t="s">
        <v>1259</v>
      </c>
      <c r="ET193" s="208">
        <v>108.7</v>
      </c>
      <c r="EU193" s="3" t="s">
        <v>1259</v>
      </c>
      <c r="EV193" s="3" t="s">
        <v>1259</v>
      </c>
      <c r="EW193" s="3" t="s">
        <v>1259</v>
      </c>
      <c r="EX193" s="3" t="s">
        <v>1259</v>
      </c>
      <c r="EY193" s="3" t="s">
        <v>1259</v>
      </c>
      <c r="EZ193" s="3" t="s">
        <v>1259</v>
      </c>
      <c r="FA193" s="3" t="s">
        <v>1259</v>
      </c>
      <c r="FB193" s="3" t="s">
        <v>1259</v>
      </c>
      <c r="FC193" s="3" t="s">
        <v>1259</v>
      </c>
      <c r="FD193" s="3" t="s">
        <v>1259</v>
      </c>
      <c r="FE193" s="3" t="s">
        <v>1259</v>
      </c>
      <c r="FF193" s="3" t="s">
        <v>1259</v>
      </c>
      <c r="FG193" s="221">
        <v>104.4</v>
      </c>
      <c r="FH193" s="3" t="s">
        <v>1259</v>
      </c>
      <c r="FI193" s="3" t="s">
        <v>1259</v>
      </c>
      <c r="FJ193" s="3" t="s">
        <v>1259</v>
      </c>
      <c r="FK193" s="225">
        <v>104.1</v>
      </c>
      <c r="FL193" s="3" t="s">
        <v>1259</v>
      </c>
      <c r="FM193" s="3" t="s">
        <v>1259</v>
      </c>
      <c r="FN193" s="3" t="s">
        <v>1259</v>
      </c>
      <c r="FO193" s="229">
        <v>216.95500000000001</v>
      </c>
      <c r="FP193" s="230">
        <v>83.5</v>
      </c>
      <c r="FQ193" s="231">
        <v>147.50800000000001</v>
      </c>
      <c r="FR193" s="232">
        <v>83.9</v>
      </c>
      <c r="FS193" s="233">
        <v>84.8</v>
      </c>
      <c r="FT193" s="234">
        <v>86.6</v>
      </c>
      <c r="FU193" s="235">
        <v>82.4</v>
      </c>
      <c r="FV193" s="236">
        <v>81.5</v>
      </c>
      <c r="FW193" s="237">
        <v>86.3</v>
      </c>
      <c r="FX193" s="238">
        <v>751.4</v>
      </c>
      <c r="FY193" s="239">
        <v>751.5</v>
      </c>
      <c r="FZ193" s="240">
        <v>749</v>
      </c>
      <c r="GA193" s="241">
        <v>1866.8</v>
      </c>
      <c r="GB193" s="3" t="s">
        <v>1259</v>
      </c>
      <c r="GC193" s="3" t="s">
        <v>1259</v>
      </c>
      <c r="GD193" s="3" t="s">
        <v>1259</v>
      </c>
      <c r="GE193" s="3" t="s">
        <v>1259</v>
      </c>
      <c r="GF193" s="3" t="s">
        <v>1259</v>
      </c>
      <c r="GG193" s="3" t="s">
        <v>1259</v>
      </c>
      <c r="GH193" s="3" t="s">
        <v>1259</v>
      </c>
      <c r="GI193" s="3" t="s">
        <v>1259</v>
      </c>
      <c r="GJ193" s="3" t="s">
        <v>1259</v>
      </c>
      <c r="GK193" s="3" t="s">
        <v>1259</v>
      </c>
      <c r="GL193" s="3" t="s">
        <v>1259</v>
      </c>
      <c r="GM193" s="3" t="s">
        <v>1259</v>
      </c>
      <c r="GN193" s="3" t="s">
        <v>1259</v>
      </c>
      <c r="GO193" s="3" t="s">
        <v>1259</v>
      </c>
      <c r="GP193" s="3" t="s">
        <v>1259</v>
      </c>
      <c r="GQ193" s="3" t="s">
        <v>1259</v>
      </c>
      <c r="GR193" s="3" t="s">
        <v>1259</v>
      </c>
      <c r="GS193" s="3" t="s">
        <v>1259</v>
      </c>
      <c r="GT193" s="260">
        <v>10487.07</v>
      </c>
      <c r="GU193" s="261">
        <v>12051.23</v>
      </c>
      <c r="GV193" s="3" t="s">
        <v>1259</v>
      </c>
      <c r="GW193" s="263">
        <v>298</v>
      </c>
      <c r="GX193" s="264">
        <v>82.2</v>
      </c>
      <c r="GY193" s="265">
        <v>90.4</v>
      </c>
      <c r="GZ193" s="266">
        <v>91.2</v>
      </c>
      <c r="HA193" s="267">
        <v>49</v>
      </c>
      <c r="HB193" s="3" t="s">
        <v>1259</v>
      </c>
      <c r="HC193" s="3" t="s">
        <v>1259</v>
      </c>
      <c r="HD193" s="3" t="s">
        <v>1259</v>
      </c>
      <c r="HE193" s="3" t="s">
        <v>1259</v>
      </c>
      <c r="HF193" s="3" t="s">
        <v>1259</v>
      </c>
      <c r="HG193" s="3" t="s">
        <v>1259</v>
      </c>
      <c r="HH193" s="3" t="s">
        <v>1259</v>
      </c>
      <c r="HI193" s="3" t="s">
        <v>1259</v>
      </c>
      <c r="HJ193" s="3" t="s">
        <v>1259</v>
      </c>
      <c r="HK193" s="3" t="s">
        <v>1259</v>
      </c>
      <c r="HL193" s="3" t="s">
        <v>1259</v>
      </c>
      <c r="HM193" s="3" t="s">
        <v>1259</v>
      </c>
      <c r="HN193" s="3" t="s">
        <v>1259</v>
      </c>
      <c r="HO193" s="281">
        <v>125.37</v>
      </c>
      <c r="HP193" s="282">
        <v>265.7</v>
      </c>
      <c r="HQ193" s="283">
        <v>81.3</v>
      </c>
      <c r="HR193" s="284">
        <v>73.450199999999995</v>
      </c>
      <c r="HS193" s="285">
        <v>81.8</v>
      </c>
    </row>
    <row r="194" spans="1:227" x14ac:dyDescent="0.25">
      <c r="A194" s="4">
        <v>37529</v>
      </c>
      <c r="B194" s="60">
        <v>103.4</v>
      </c>
      <c r="C194" s="61">
        <v>105.5</v>
      </c>
      <c r="D194" s="62">
        <v>100.1</v>
      </c>
      <c r="E194" s="63">
        <v>107.8</v>
      </c>
      <c r="F194" s="64">
        <v>108.8</v>
      </c>
      <c r="G194" s="65">
        <v>101</v>
      </c>
      <c r="H194" s="3" t="s">
        <v>1259</v>
      </c>
      <c r="I194" s="67">
        <v>97.8</v>
      </c>
      <c r="J194" s="68">
        <v>110</v>
      </c>
      <c r="K194" s="69">
        <v>96.9</v>
      </c>
      <c r="L194" s="70">
        <v>96.3</v>
      </c>
      <c r="M194" s="71">
        <v>100.2</v>
      </c>
      <c r="N194" s="72">
        <v>106.5</v>
      </c>
      <c r="O194" s="3" t="s">
        <v>1259</v>
      </c>
      <c r="P194" s="74">
        <v>74.8</v>
      </c>
      <c r="Q194" s="3" t="s">
        <v>1259</v>
      </c>
      <c r="R194" s="3" t="s">
        <v>1259</v>
      </c>
      <c r="S194" s="77">
        <v>57.5</v>
      </c>
      <c r="T194" s="3" t="s">
        <v>1259</v>
      </c>
      <c r="U194" s="3" t="s">
        <v>1259</v>
      </c>
      <c r="V194" s="80">
        <v>77.8</v>
      </c>
      <c r="W194" s="3" t="s">
        <v>1259</v>
      </c>
      <c r="X194" s="3" t="s">
        <v>1259</v>
      </c>
      <c r="Y194" s="83">
        <v>80.33</v>
      </c>
      <c r="Z194" s="84">
        <v>98.04</v>
      </c>
      <c r="AA194" s="85">
        <v>73.099999999999994</v>
      </c>
      <c r="AB194" s="86">
        <v>71.77</v>
      </c>
      <c r="AC194" s="87">
        <v>59</v>
      </c>
      <c r="AD194" s="3" t="s">
        <v>1259</v>
      </c>
      <c r="AE194" s="89">
        <v>304.27</v>
      </c>
      <c r="AF194" s="90">
        <v>304.20999999999998</v>
      </c>
      <c r="AG194" s="91">
        <v>240.96</v>
      </c>
      <c r="AH194" s="92">
        <v>211.81</v>
      </c>
      <c r="AI194" s="93">
        <v>320.39999999999998</v>
      </c>
      <c r="AJ194" s="94">
        <v>86.5</v>
      </c>
      <c r="AK194" s="95">
        <v>85.4</v>
      </c>
      <c r="AL194" s="96">
        <v>88.2</v>
      </c>
      <c r="AM194" s="97">
        <v>88.5</v>
      </c>
      <c r="AN194" s="98">
        <v>28.78</v>
      </c>
      <c r="AO194" s="99">
        <v>487.64</v>
      </c>
      <c r="AP194" s="100">
        <v>30.01</v>
      </c>
      <c r="AQ194" s="101">
        <v>47.2</v>
      </c>
      <c r="AR194" s="3" t="s">
        <v>1259</v>
      </c>
      <c r="AS194" s="3" t="s">
        <v>1259</v>
      </c>
      <c r="AT194" s="3" t="s">
        <v>1259</v>
      </c>
      <c r="AU194" s="3" t="s">
        <v>1259</v>
      </c>
      <c r="AV194" s="3" t="s">
        <v>1259</v>
      </c>
      <c r="AW194" s="3" t="s">
        <v>1259</v>
      </c>
      <c r="AX194" s="3" t="s">
        <v>1259</v>
      </c>
      <c r="AY194" s="3" t="s">
        <v>1259</v>
      </c>
      <c r="AZ194" s="3" t="s">
        <v>1259</v>
      </c>
      <c r="BA194" s="111">
        <v>99.9</v>
      </c>
      <c r="BB194" s="3" t="s">
        <v>1259</v>
      </c>
      <c r="BC194" s="113">
        <v>101.6</v>
      </c>
      <c r="BD194" s="114">
        <v>90.1</v>
      </c>
      <c r="BE194" s="3" t="s">
        <v>1259</v>
      </c>
      <c r="BF194" s="3" t="s">
        <v>1259</v>
      </c>
      <c r="BG194" s="3" t="s">
        <v>1259</v>
      </c>
      <c r="BH194" s="3" t="s">
        <v>1259</v>
      </c>
      <c r="BI194" s="119">
        <v>295.75299999999999</v>
      </c>
      <c r="BJ194" s="120">
        <v>57.7</v>
      </c>
      <c r="BK194" s="121">
        <v>78</v>
      </c>
      <c r="BL194" s="122">
        <v>78</v>
      </c>
      <c r="BM194" s="123">
        <v>82.8</v>
      </c>
      <c r="BN194" s="124">
        <v>62.3</v>
      </c>
      <c r="BO194" s="3" t="s">
        <v>1259</v>
      </c>
      <c r="BP194" s="3" t="s">
        <v>1259</v>
      </c>
      <c r="BQ194" s="3" t="s">
        <v>1259</v>
      </c>
      <c r="BR194" s="3" t="s">
        <v>1259</v>
      </c>
      <c r="BS194" s="3" t="s">
        <v>1259</v>
      </c>
      <c r="BT194" s="3" t="s">
        <v>1259</v>
      </c>
      <c r="BU194" s="3" t="s">
        <v>1259</v>
      </c>
      <c r="BV194" s="3" t="s">
        <v>1259</v>
      </c>
      <c r="BW194" s="3" t="s">
        <v>1259</v>
      </c>
      <c r="BX194" s="134">
        <v>1143</v>
      </c>
      <c r="BY194" s="3" t="s">
        <v>1259</v>
      </c>
      <c r="BZ194" s="3" t="s">
        <v>1259</v>
      </c>
      <c r="CA194" s="137">
        <v>1114.3</v>
      </c>
      <c r="CB194" s="3" t="s">
        <v>1259</v>
      </c>
      <c r="CC194" s="3" t="s">
        <v>1259</v>
      </c>
      <c r="CD194" s="140">
        <v>1197</v>
      </c>
      <c r="CE194" s="3" t="s">
        <v>1259</v>
      </c>
      <c r="CF194" s="3" t="s">
        <v>1259</v>
      </c>
      <c r="CG194" s="3" t="s">
        <v>1259</v>
      </c>
      <c r="CH194" s="3" t="s">
        <v>1259</v>
      </c>
      <c r="CI194" s="3" t="s">
        <v>1259</v>
      </c>
      <c r="CJ194" s="3" t="s">
        <v>1259</v>
      </c>
      <c r="CK194" s="147">
        <v>8</v>
      </c>
      <c r="CL194" s="3" t="s">
        <v>1259</v>
      </c>
      <c r="CM194" s="3" t="s">
        <v>1259</v>
      </c>
      <c r="CN194" s="3" t="s">
        <v>1259</v>
      </c>
      <c r="CO194" s="3" t="s">
        <v>1259</v>
      </c>
      <c r="CP194" s="3" t="s">
        <v>1259</v>
      </c>
      <c r="CQ194" s="153">
        <v>60.9</v>
      </c>
      <c r="CR194" s="3" t="s">
        <v>1259</v>
      </c>
      <c r="CS194" s="155">
        <v>170</v>
      </c>
      <c r="CT194" s="156">
        <v>2226</v>
      </c>
      <c r="CU194" s="157">
        <v>54.3</v>
      </c>
      <c r="CV194" s="158">
        <v>3500</v>
      </c>
      <c r="CW194" s="159">
        <v>232</v>
      </c>
      <c r="CX194" s="160">
        <v>55.8</v>
      </c>
      <c r="CY194" s="161">
        <v>2971</v>
      </c>
      <c r="CZ194" s="3" t="s">
        <v>1259</v>
      </c>
      <c r="DA194" s="3" t="s">
        <v>1259</v>
      </c>
      <c r="DB194" s="164">
        <v>520</v>
      </c>
      <c r="DC194" s="3" t="s">
        <v>1259</v>
      </c>
      <c r="DD194" s="3" t="s">
        <v>1259</v>
      </c>
      <c r="DE194" s="3" t="s">
        <v>1259</v>
      </c>
      <c r="DF194" s="168">
        <v>213.26</v>
      </c>
      <c r="DG194" s="169">
        <v>75</v>
      </c>
      <c r="DH194" s="3" t="s">
        <v>1259</v>
      </c>
      <c r="DI194" s="3" t="s">
        <v>1259</v>
      </c>
      <c r="DJ194" s="172">
        <v>70.760000000000005</v>
      </c>
      <c r="DK194" s="173">
        <v>53.33</v>
      </c>
      <c r="DL194" s="3" t="s">
        <v>1259</v>
      </c>
      <c r="DM194" s="3" t="s">
        <v>1259</v>
      </c>
      <c r="DN194" s="176">
        <v>68.67</v>
      </c>
      <c r="DO194" s="3" t="s">
        <v>1259</v>
      </c>
      <c r="DP194" s="3" t="s">
        <v>1259</v>
      </c>
      <c r="DQ194" s="179">
        <v>70.239999999999995</v>
      </c>
      <c r="DR194" s="3" t="s">
        <v>1259</v>
      </c>
      <c r="DS194" s="3" t="s">
        <v>1259</v>
      </c>
      <c r="DT194" s="3" t="s">
        <v>1259</v>
      </c>
      <c r="DU194" s="183">
        <v>68.599999999999994</v>
      </c>
      <c r="DV194" s="3" t="s">
        <v>1259</v>
      </c>
      <c r="DW194" s="3" t="s">
        <v>1259</v>
      </c>
      <c r="DX194" s="3" t="s">
        <v>1259</v>
      </c>
      <c r="DY194" s="3" t="s">
        <v>1259</v>
      </c>
      <c r="DZ194" s="3" t="s">
        <v>1259</v>
      </c>
      <c r="EA194" s="3" t="s">
        <v>1259</v>
      </c>
      <c r="EB194" s="3" t="s">
        <v>1259</v>
      </c>
      <c r="EC194" s="3" t="s">
        <v>1259</v>
      </c>
      <c r="ED194" s="3" t="s">
        <v>1259</v>
      </c>
      <c r="EE194" s="3" t="s">
        <v>1259</v>
      </c>
      <c r="EF194" s="3" t="s">
        <v>1259</v>
      </c>
      <c r="EG194" s="195">
        <v>11651905</v>
      </c>
      <c r="EH194" s="196">
        <v>103</v>
      </c>
      <c r="EI194" s="197">
        <v>349928548</v>
      </c>
      <c r="EJ194" s="198">
        <v>100244925</v>
      </c>
      <c r="EK194" s="199">
        <v>41054824</v>
      </c>
      <c r="EL194" s="3" t="s">
        <v>1259</v>
      </c>
      <c r="EM194" s="201">
        <v>74.454999999999998</v>
      </c>
      <c r="EN194" s="202">
        <v>86.7</v>
      </c>
      <c r="EO194" s="203">
        <v>79.599999999999994</v>
      </c>
      <c r="EP194" s="204">
        <v>86.6</v>
      </c>
      <c r="EQ194" s="205">
        <v>76.400000000000006</v>
      </c>
      <c r="ER194" s="206">
        <v>88.5</v>
      </c>
      <c r="ES194" s="207">
        <v>76.8</v>
      </c>
      <c r="ET194" s="208">
        <v>113.8</v>
      </c>
      <c r="EU194" s="3" t="s">
        <v>1259</v>
      </c>
      <c r="EV194" s="3" t="s">
        <v>1259</v>
      </c>
      <c r="EW194" s="3" t="s">
        <v>1259</v>
      </c>
      <c r="EX194" s="3" t="s">
        <v>1259</v>
      </c>
      <c r="EY194" s="3" t="s">
        <v>1259</v>
      </c>
      <c r="EZ194" s="3" t="s">
        <v>1259</v>
      </c>
      <c r="FA194" s="3" t="s">
        <v>1259</v>
      </c>
      <c r="FB194" s="3" t="s">
        <v>1259</v>
      </c>
      <c r="FC194" s="3" t="s">
        <v>1259</v>
      </c>
      <c r="FD194" s="3" t="s">
        <v>1259</v>
      </c>
      <c r="FE194" s="3" t="s">
        <v>1259</v>
      </c>
      <c r="FF194" s="3" t="s">
        <v>1259</v>
      </c>
      <c r="FG194" s="221">
        <v>117.3</v>
      </c>
      <c r="FH194" s="3" t="s">
        <v>1259</v>
      </c>
      <c r="FI194" s="3" t="s">
        <v>1259</v>
      </c>
      <c r="FJ194" s="3" t="s">
        <v>1259</v>
      </c>
      <c r="FK194" s="225">
        <v>105.6</v>
      </c>
      <c r="FL194" s="3" t="s">
        <v>1259</v>
      </c>
      <c r="FM194" s="3" t="s">
        <v>1259</v>
      </c>
      <c r="FN194" s="3" t="s">
        <v>1259</v>
      </c>
      <c r="FO194" s="229">
        <v>221.679</v>
      </c>
      <c r="FP194" s="230">
        <v>84.8</v>
      </c>
      <c r="FQ194" s="231">
        <v>151.012</v>
      </c>
      <c r="FR194" s="232">
        <v>85.5</v>
      </c>
      <c r="FS194" s="233">
        <v>81.900000000000006</v>
      </c>
      <c r="FT194" s="234">
        <v>82</v>
      </c>
      <c r="FU194" s="235">
        <v>81.900000000000006</v>
      </c>
      <c r="FV194" s="236">
        <v>81.3</v>
      </c>
      <c r="FW194" s="237">
        <v>84.6</v>
      </c>
      <c r="FX194" s="238">
        <v>774.9</v>
      </c>
      <c r="FY194" s="239">
        <v>774.1</v>
      </c>
      <c r="FZ194" s="240">
        <v>773</v>
      </c>
      <c r="GA194" s="241">
        <v>2171.4</v>
      </c>
      <c r="GB194" s="3" t="s">
        <v>1259</v>
      </c>
      <c r="GC194" s="3" t="s">
        <v>1259</v>
      </c>
      <c r="GD194" s="3" t="s">
        <v>1259</v>
      </c>
      <c r="GE194" s="3" t="s">
        <v>1259</v>
      </c>
      <c r="GF194" s="3" t="s">
        <v>1259</v>
      </c>
      <c r="GG194" s="3" t="s">
        <v>1259</v>
      </c>
      <c r="GH194" s="3" t="s">
        <v>1259</v>
      </c>
      <c r="GI194" s="3" t="s">
        <v>1259</v>
      </c>
      <c r="GJ194" s="3" t="s">
        <v>1259</v>
      </c>
      <c r="GK194" s="3" t="s">
        <v>1259</v>
      </c>
      <c r="GL194" s="3" t="s">
        <v>1259</v>
      </c>
      <c r="GM194" s="3" t="s">
        <v>1259</v>
      </c>
      <c r="GN194" s="3" t="s">
        <v>1259</v>
      </c>
      <c r="GO194" s="3" t="s">
        <v>1259</v>
      </c>
      <c r="GP194" s="3" t="s">
        <v>1259</v>
      </c>
      <c r="GQ194" s="3" t="s">
        <v>1259</v>
      </c>
      <c r="GR194" s="3" t="s">
        <v>1259</v>
      </c>
      <c r="GS194" s="3" t="s">
        <v>1259</v>
      </c>
      <c r="GT194" s="260">
        <v>11052.26</v>
      </c>
      <c r="GU194" s="261">
        <v>12577.96</v>
      </c>
      <c r="GV194" s="3" t="s">
        <v>1259</v>
      </c>
      <c r="GW194" s="263">
        <v>309</v>
      </c>
      <c r="GX194" s="264">
        <v>82.6</v>
      </c>
      <c r="GY194" s="265">
        <v>86.9</v>
      </c>
      <c r="GZ194" s="266">
        <v>90.7</v>
      </c>
      <c r="HA194" s="267">
        <v>48.8</v>
      </c>
      <c r="HB194" s="3" t="s">
        <v>1259</v>
      </c>
      <c r="HC194" s="3" t="s">
        <v>1259</v>
      </c>
      <c r="HD194" s="3" t="s">
        <v>1259</v>
      </c>
      <c r="HE194" s="3" t="s">
        <v>1259</v>
      </c>
      <c r="HF194" s="3" t="s">
        <v>1259</v>
      </c>
      <c r="HG194" s="3" t="s">
        <v>1259</v>
      </c>
      <c r="HH194" s="3" t="s">
        <v>1259</v>
      </c>
      <c r="HI194" s="3" t="s">
        <v>1259</v>
      </c>
      <c r="HJ194" s="3" t="s">
        <v>1259</v>
      </c>
      <c r="HK194" s="3" t="s">
        <v>1259</v>
      </c>
      <c r="HL194" s="3" t="s">
        <v>1259</v>
      </c>
      <c r="HM194" s="3" t="s">
        <v>1259</v>
      </c>
      <c r="HN194" s="3" t="s">
        <v>1259</v>
      </c>
      <c r="HO194" s="281">
        <v>128.65</v>
      </c>
      <c r="HP194" s="282">
        <v>271</v>
      </c>
      <c r="HQ194" s="283">
        <v>80.599999999999994</v>
      </c>
      <c r="HR194" s="284">
        <v>74.784099999999995</v>
      </c>
      <c r="HS194" s="285">
        <v>82.1</v>
      </c>
    </row>
    <row r="195" spans="1:227" x14ac:dyDescent="0.25">
      <c r="A195" s="4">
        <v>37621</v>
      </c>
      <c r="B195" s="60">
        <v>100.6</v>
      </c>
      <c r="C195" s="61">
        <v>101.4</v>
      </c>
      <c r="D195" s="62">
        <v>100.6</v>
      </c>
      <c r="E195" s="63">
        <v>101.7</v>
      </c>
      <c r="F195" s="64">
        <v>101.5</v>
      </c>
      <c r="G195" s="65">
        <v>103</v>
      </c>
      <c r="H195" s="3" t="s">
        <v>1259</v>
      </c>
      <c r="I195" s="67">
        <v>98.6</v>
      </c>
      <c r="J195" s="68">
        <v>102</v>
      </c>
      <c r="K195" s="69">
        <v>98.4</v>
      </c>
      <c r="L195" s="70">
        <v>96.2</v>
      </c>
      <c r="M195" s="71">
        <v>111.1</v>
      </c>
      <c r="N195" s="72">
        <v>111.1</v>
      </c>
      <c r="O195" s="3" t="s">
        <v>1259</v>
      </c>
      <c r="P195" s="74">
        <v>77.5</v>
      </c>
      <c r="Q195" s="3" t="s">
        <v>1259</v>
      </c>
      <c r="R195" s="3" t="s">
        <v>1259</v>
      </c>
      <c r="S195" s="77">
        <v>59.6</v>
      </c>
      <c r="T195" s="3" t="s">
        <v>1259</v>
      </c>
      <c r="U195" s="3" t="s">
        <v>1259</v>
      </c>
      <c r="V195" s="80">
        <v>78.69</v>
      </c>
      <c r="W195" s="3" t="s">
        <v>1259</v>
      </c>
      <c r="X195" s="3" t="s">
        <v>1259</v>
      </c>
      <c r="Y195" s="83">
        <v>80.41</v>
      </c>
      <c r="Z195" s="84">
        <v>97.92</v>
      </c>
      <c r="AA195" s="85">
        <v>73.25</v>
      </c>
      <c r="AB195" s="86">
        <v>74.62</v>
      </c>
      <c r="AC195" s="87">
        <v>64</v>
      </c>
      <c r="AD195" s="3" t="s">
        <v>1259</v>
      </c>
      <c r="AE195" s="89">
        <v>309.64</v>
      </c>
      <c r="AF195" s="90">
        <v>308.06</v>
      </c>
      <c r="AG195" s="91">
        <v>241.51</v>
      </c>
      <c r="AH195" s="92">
        <v>226.03</v>
      </c>
      <c r="AI195" s="93">
        <v>324</v>
      </c>
      <c r="AJ195" s="94">
        <v>86.5</v>
      </c>
      <c r="AK195" s="95">
        <v>86.1</v>
      </c>
      <c r="AL195" s="96">
        <v>87.3</v>
      </c>
      <c r="AM195" s="97">
        <v>88</v>
      </c>
      <c r="AN195" s="98">
        <v>29.04</v>
      </c>
      <c r="AO195" s="99">
        <v>495.75</v>
      </c>
      <c r="AP195" s="100">
        <v>30.41</v>
      </c>
      <c r="AQ195" s="101">
        <v>47.4</v>
      </c>
      <c r="AR195" s="3" t="s">
        <v>1259</v>
      </c>
      <c r="AS195" s="3" t="s">
        <v>1259</v>
      </c>
      <c r="AT195" s="3" t="s">
        <v>1259</v>
      </c>
      <c r="AU195" s="3" t="s">
        <v>1259</v>
      </c>
      <c r="AV195" s="3" t="s">
        <v>1259</v>
      </c>
      <c r="AW195" s="3" t="s">
        <v>1259</v>
      </c>
      <c r="AX195" s="3" t="s">
        <v>1259</v>
      </c>
      <c r="AY195" s="3" t="s">
        <v>1259</v>
      </c>
      <c r="AZ195" s="3" t="s">
        <v>1259</v>
      </c>
      <c r="BA195" s="111">
        <v>97.9</v>
      </c>
      <c r="BB195" s="3" t="s">
        <v>1259</v>
      </c>
      <c r="BC195" s="113">
        <v>99.6</v>
      </c>
      <c r="BD195" s="114">
        <v>88.3</v>
      </c>
      <c r="BE195" s="3" t="s">
        <v>1259</v>
      </c>
      <c r="BF195" s="3" t="s">
        <v>1259</v>
      </c>
      <c r="BG195" s="3" t="s">
        <v>1259</v>
      </c>
      <c r="BH195" s="118">
        <v>65.900000000000006</v>
      </c>
      <c r="BI195" s="119">
        <v>295.75299999999999</v>
      </c>
      <c r="BJ195" s="120">
        <v>57.7</v>
      </c>
      <c r="BK195" s="121">
        <v>81.099999999999994</v>
      </c>
      <c r="BL195" s="122">
        <v>81.099999999999994</v>
      </c>
      <c r="BM195" s="123">
        <v>75.400000000000006</v>
      </c>
      <c r="BN195" s="124">
        <v>60.5</v>
      </c>
      <c r="BO195" s="3" t="s">
        <v>1259</v>
      </c>
      <c r="BP195" s="3" t="s">
        <v>1259</v>
      </c>
      <c r="BQ195" s="3" t="s">
        <v>1259</v>
      </c>
      <c r="BR195" s="3" t="s">
        <v>1259</v>
      </c>
      <c r="BS195" s="3" t="s">
        <v>1259</v>
      </c>
      <c r="BT195" s="3" t="s">
        <v>1259</v>
      </c>
      <c r="BU195" s="3" t="s">
        <v>1259</v>
      </c>
      <c r="BV195" s="3" t="s">
        <v>1259</v>
      </c>
      <c r="BW195" s="3" t="s">
        <v>1259</v>
      </c>
      <c r="BX195" s="134">
        <v>1165</v>
      </c>
      <c r="BY195" s="3" t="s">
        <v>1259</v>
      </c>
      <c r="BZ195" s="3" t="s">
        <v>1259</v>
      </c>
      <c r="CA195" s="137">
        <v>1134.7</v>
      </c>
      <c r="CB195" s="3" t="s">
        <v>1259</v>
      </c>
      <c r="CC195" s="3" t="s">
        <v>1259</v>
      </c>
      <c r="CD195" s="140">
        <v>1225.0999999999999</v>
      </c>
      <c r="CE195" s="3" t="s">
        <v>1259</v>
      </c>
      <c r="CF195" s="3" t="s">
        <v>1259</v>
      </c>
      <c r="CG195" s="3" t="s">
        <v>1259</v>
      </c>
      <c r="CH195" s="3" t="s">
        <v>1259</v>
      </c>
      <c r="CI195" s="3" t="s">
        <v>1259</v>
      </c>
      <c r="CJ195" s="3" t="s">
        <v>1259</v>
      </c>
      <c r="CK195" s="147">
        <v>11.2</v>
      </c>
      <c r="CL195" s="3" t="s">
        <v>1259</v>
      </c>
      <c r="CM195" s="3" t="s">
        <v>1259</v>
      </c>
      <c r="CN195" s="3" t="s">
        <v>1259</v>
      </c>
      <c r="CO195" s="3" t="s">
        <v>1259</v>
      </c>
      <c r="CP195" s="3" t="s">
        <v>1259</v>
      </c>
      <c r="CQ195" s="153">
        <v>61.5</v>
      </c>
      <c r="CR195" s="3" t="s">
        <v>1259</v>
      </c>
      <c r="CS195" s="155">
        <v>171</v>
      </c>
      <c r="CT195" s="156">
        <v>2250</v>
      </c>
      <c r="CU195" s="157">
        <v>55.4</v>
      </c>
      <c r="CV195" s="158">
        <v>3570</v>
      </c>
      <c r="CW195" s="159">
        <v>249</v>
      </c>
      <c r="CX195" s="160">
        <v>56.4</v>
      </c>
      <c r="CY195" s="161">
        <v>2889</v>
      </c>
      <c r="CZ195" s="3" t="s">
        <v>1259</v>
      </c>
      <c r="DA195" s="3" t="s">
        <v>1259</v>
      </c>
      <c r="DB195" s="164">
        <v>538.1</v>
      </c>
      <c r="DC195" s="3" t="s">
        <v>1259</v>
      </c>
      <c r="DD195" s="3" t="s">
        <v>1259</v>
      </c>
      <c r="DE195" s="3" t="s">
        <v>1259</v>
      </c>
      <c r="DF195" s="168">
        <v>220.49</v>
      </c>
      <c r="DG195" s="169">
        <v>76.02</v>
      </c>
      <c r="DH195" s="3" t="s">
        <v>1259</v>
      </c>
      <c r="DI195" s="3" t="s">
        <v>1259</v>
      </c>
      <c r="DJ195" s="172">
        <v>71.849999999999994</v>
      </c>
      <c r="DK195" s="173">
        <v>54.66</v>
      </c>
      <c r="DL195" s="3" t="s">
        <v>1259</v>
      </c>
      <c r="DM195" s="3" t="s">
        <v>1259</v>
      </c>
      <c r="DN195" s="176">
        <v>71.180000000000007</v>
      </c>
      <c r="DO195" s="3" t="s">
        <v>1259</v>
      </c>
      <c r="DP195" s="3" t="s">
        <v>1259</v>
      </c>
      <c r="DQ195" s="179">
        <v>71.849999999999994</v>
      </c>
      <c r="DR195" s="3" t="s">
        <v>1259</v>
      </c>
      <c r="DS195" s="3" t="s">
        <v>1259</v>
      </c>
      <c r="DT195" s="3" t="s">
        <v>1259</v>
      </c>
      <c r="DU195" s="183">
        <v>65.099999999999994</v>
      </c>
      <c r="DV195" s="3" t="s">
        <v>1259</v>
      </c>
      <c r="DW195" s="3" t="s">
        <v>1259</v>
      </c>
      <c r="DX195" s="3" t="s">
        <v>1259</v>
      </c>
      <c r="DY195" s="3" t="s">
        <v>1259</v>
      </c>
      <c r="DZ195" s="3" t="s">
        <v>1259</v>
      </c>
      <c r="EA195" s="3" t="s">
        <v>1259</v>
      </c>
      <c r="EB195" s="3" t="s">
        <v>1259</v>
      </c>
      <c r="EC195" s="3" t="s">
        <v>1259</v>
      </c>
      <c r="ED195" s="3" t="s">
        <v>1259</v>
      </c>
      <c r="EE195" s="3" t="s">
        <v>1259</v>
      </c>
      <c r="EF195" s="3" t="s">
        <v>1259</v>
      </c>
      <c r="EG195" s="195">
        <v>11718856</v>
      </c>
      <c r="EH195" s="196">
        <v>104</v>
      </c>
      <c r="EI195" s="197">
        <v>353528470</v>
      </c>
      <c r="EJ195" s="198">
        <v>100921130</v>
      </c>
      <c r="EK195" s="199">
        <v>41456433</v>
      </c>
      <c r="EL195" s="3" t="s">
        <v>1259</v>
      </c>
      <c r="EM195" s="201">
        <v>75.007000000000005</v>
      </c>
      <c r="EN195" s="3" t="s">
        <v>1259</v>
      </c>
      <c r="EO195" s="3" t="s">
        <v>1259</v>
      </c>
      <c r="EP195" s="3" t="s">
        <v>1259</v>
      </c>
      <c r="EQ195" s="3" t="s">
        <v>1259</v>
      </c>
      <c r="ER195" s="3" t="s">
        <v>1259</v>
      </c>
      <c r="ES195" s="3" t="s">
        <v>1259</v>
      </c>
      <c r="ET195" s="208">
        <v>118</v>
      </c>
      <c r="EU195" s="3" t="s">
        <v>1259</v>
      </c>
      <c r="EV195" s="3" t="s">
        <v>1259</v>
      </c>
      <c r="EW195" s="3" t="s">
        <v>1259</v>
      </c>
      <c r="EX195" s="3" t="s">
        <v>1259</v>
      </c>
      <c r="EY195" s="3" t="s">
        <v>1259</v>
      </c>
      <c r="EZ195" s="3" t="s">
        <v>1259</v>
      </c>
      <c r="FA195" s="3" t="s">
        <v>1259</v>
      </c>
      <c r="FB195" s="3" t="s">
        <v>1259</v>
      </c>
      <c r="FC195" s="3" t="s">
        <v>1259</v>
      </c>
      <c r="FD195" s="3" t="s">
        <v>1259</v>
      </c>
      <c r="FE195" s="3" t="s">
        <v>1259</v>
      </c>
      <c r="FF195" s="3" t="s">
        <v>1259</v>
      </c>
      <c r="FG195" s="221">
        <v>122.6</v>
      </c>
      <c r="FH195" s="3" t="s">
        <v>1259</v>
      </c>
      <c r="FI195" s="3" t="s">
        <v>1259</v>
      </c>
      <c r="FJ195" s="3" t="s">
        <v>1259</v>
      </c>
      <c r="FK195" s="225">
        <v>107.3</v>
      </c>
      <c r="FL195" s="3" t="s">
        <v>1259</v>
      </c>
      <c r="FM195" s="3" t="s">
        <v>1259</v>
      </c>
      <c r="FN195" s="3" t="s">
        <v>1259</v>
      </c>
      <c r="FO195" s="229">
        <v>218.673</v>
      </c>
      <c r="FP195" s="230">
        <v>84.7</v>
      </c>
      <c r="FQ195" s="231">
        <v>151.27600000000001</v>
      </c>
      <c r="FR195" s="232">
        <v>85.7</v>
      </c>
      <c r="FS195" s="233">
        <v>81.400000000000006</v>
      </c>
      <c r="FT195" s="234">
        <v>82</v>
      </c>
      <c r="FU195" s="235">
        <v>80.8</v>
      </c>
      <c r="FV195" s="236">
        <v>79.900000000000006</v>
      </c>
      <c r="FW195" s="237">
        <v>82.2</v>
      </c>
      <c r="FX195" s="238">
        <v>806.2</v>
      </c>
      <c r="FY195" s="239">
        <v>801.4</v>
      </c>
      <c r="FZ195" s="240">
        <v>800</v>
      </c>
      <c r="GA195" s="241">
        <v>1882.8</v>
      </c>
      <c r="GB195" s="3" t="s">
        <v>1259</v>
      </c>
      <c r="GC195" s="3" t="s">
        <v>1259</v>
      </c>
      <c r="GD195" s="3" t="s">
        <v>1259</v>
      </c>
      <c r="GE195" s="3" t="s">
        <v>1259</v>
      </c>
      <c r="GF195" s="3" t="s">
        <v>1259</v>
      </c>
      <c r="GG195" s="3" t="s">
        <v>1259</v>
      </c>
      <c r="GH195" s="3" t="s">
        <v>1259</v>
      </c>
      <c r="GI195" s="3" t="s">
        <v>1259</v>
      </c>
      <c r="GJ195" s="3" t="s">
        <v>1259</v>
      </c>
      <c r="GK195" s="3" t="s">
        <v>1259</v>
      </c>
      <c r="GL195" s="3" t="s">
        <v>1259</v>
      </c>
      <c r="GM195" s="3" t="s">
        <v>1259</v>
      </c>
      <c r="GN195" s="3" t="s">
        <v>1259</v>
      </c>
      <c r="GO195" s="3" t="s">
        <v>1259</v>
      </c>
      <c r="GP195" s="3" t="s">
        <v>1259</v>
      </c>
      <c r="GQ195" s="3" t="s">
        <v>1259</v>
      </c>
      <c r="GR195" s="3" t="s">
        <v>1259</v>
      </c>
      <c r="GS195" s="3" t="s">
        <v>1259</v>
      </c>
      <c r="GT195" s="260">
        <v>11556.55</v>
      </c>
      <c r="GU195" s="261">
        <v>12939.39</v>
      </c>
      <c r="GV195" s="3" t="s">
        <v>1259</v>
      </c>
      <c r="GW195" s="263">
        <v>310</v>
      </c>
      <c r="GX195" s="264">
        <v>82.3</v>
      </c>
      <c r="GY195" s="265">
        <v>82.3</v>
      </c>
      <c r="GZ195" s="266">
        <v>90.1</v>
      </c>
      <c r="HA195" s="267">
        <v>47.2</v>
      </c>
      <c r="HB195" s="3" t="s">
        <v>1259</v>
      </c>
      <c r="HC195" s="3" t="s">
        <v>1259</v>
      </c>
      <c r="HD195" s="3" t="s">
        <v>1259</v>
      </c>
      <c r="HE195" s="3" t="s">
        <v>1259</v>
      </c>
      <c r="HF195" s="3" t="s">
        <v>1259</v>
      </c>
      <c r="HG195" s="3" t="s">
        <v>1259</v>
      </c>
      <c r="HH195" s="3" t="s">
        <v>1259</v>
      </c>
      <c r="HI195" s="3" t="s">
        <v>1259</v>
      </c>
      <c r="HJ195" s="3" t="s">
        <v>1259</v>
      </c>
      <c r="HK195" s="3" t="s">
        <v>1259</v>
      </c>
      <c r="HL195" s="3" t="s">
        <v>1259</v>
      </c>
      <c r="HM195" s="3" t="s">
        <v>1259</v>
      </c>
      <c r="HN195" s="3" t="s">
        <v>1259</v>
      </c>
      <c r="HO195" s="281">
        <v>131.35</v>
      </c>
      <c r="HP195" s="282">
        <v>274.89999999999998</v>
      </c>
      <c r="HQ195" s="283">
        <v>83.8</v>
      </c>
      <c r="HR195" s="284">
        <v>75.186999999999998</v>
      </c>
      <c r="HS195" s="285">
        <v>82.5</v>
      </c>
    </row>
    <row r="196" spans="1:227" x14ac:dyDescent="0.25">
      <c r="A196" s="4">
        <v>37711</v>
      </c>
      <c r="B196" s="60">
        <v>102.3</v>
      </c>
      <c r="C196" s="61">
        <v>103.1</v>
      </c>
      <c r="D196" s="62">
        <v>98.4</v>
      </c>
      <c r="E196" s="63">
        <v>105.1</v>
      </c>
      <c r="F196" s="64">
        <v>105.1</v>
      </c>
      <c r="G196" s="65">
        <v>105.2</v>
      </c>
      <c r="H196" s="3" t="s">
        <v>1259</v>
      </c>
      <c r="I196" s="67">
        <v>100.2</v>
      </c>
      <c r="J196" s="68">
        <v>100.1</v>
      </c>
      <c r="K196" s="69">
        <v>100.2</v>
      </c>
      <c r="L196" s="70">
        <v>99.4</v>
      </c>
      <c r="M196" s="71">
        <v>104.5</v>
      </c>
      <c r="N196" s="72">
        <v>109.1</v>
      </c>
      <c r="O196" s="3" t="s">
        <v>1259</v>
      </c>
      <c r="P196" s="74">
        <v>78.5</v>
      </c>
      <c r="Q196" s="3" t="s">
        <v>1259</v>
      </c>
      <c r="R196" s="3" t="s">
        <v>1259</v>
      </c>
      <c r="S196" s="77">
        <v>61.2</v>
      </c>
      <c r="T196" s="3" t="s">
        <v>1259</v>
      </c>
      <c r="U196" s="3" t="s">
        <v>1259</v>
      </c>
      <c r="V196" s="80">
        <v>78.83</v>
      </c>
      <c r="W196" s="3" t="s">
        <v>1259</v>
      </c>
      <c r="X196" s="3" t="s">
        <v>1259</v>
      </c>
      <c r="Y196" s="83">
        <v>80.13</v>
      </c>
      <c r="Z196" s="84">
        <v>96.77</v>
      </c>
      <c r="AA196" s="85">
        <v>73.239999999999995</v>
      </c>
      <c r="AB196" s="86">
        <v>75.790000000000006</v>
      </c>
      <c r="AC196" s="87">
        <v>61</v>
      </c>
      <c r="AD196" s="3" t="s">
        <v>1259</v>
      </c>
      <c r="AE196" s="89">
        <v>310.27999999999997</v>
      </c>
      <c r="AF196" s="90">
        <v>314.91000000000003</v>
      </c>
      <c r="AG196" s="91">
        <v>237.48</v>
      </c>
      <c r="AH196" s="92">
        <v>222.06</v>
      </c>
      <c r="AI196" s="93">
        <v>325.7</v>
      </c>
      <c r="AJ196" s="94">
        <v>85.9</v>
      </c>
      <c r="AK196" s="95">
        <v>84</v>
      </c>
      <c r="AL196" s="96">
        <v>88.6</v>
      </c>
      <c r="AM196" s="97">
        <v>88</v>
      </c>
      <c r="AN196" s="98">
        <v>28.96</v>
      </c>
      <c r="AO196" s="99">
        <v>489.21</v>
      </c>
      <c r="AP196" s="100">
        <v>30.48</v>
      </c>
      <c r="AQ196" s="101">
        <v>46.7</v>
      </c>
      <c r="AR196" s="3" t="s">
        <v>1259</v>
      </c>
      <c r="AS196" s="3" t="s">
        <v>1259</v>
      </c>
      <c r="AT196" s="3" t="s">
        <v>1259</v>
      </c>
      <c r="AU196" s="3" t="s">
        <v>1259</v>
      </c>
      <c r="AV196" s="3" t="s">
        <v>1259</v>
      </c>
      <c r="AW196" s="3" t="s">
        <v>1259</v>
      </c>
      <c r="AX196" s="3" t="s">
        <v>1259</v>
      </c>
      <c r="AY196" s="3" t="s">
        <v>1259</v>
      </c>
      <c r="AZ196" s="3" t="s">
        <v>1259</v>
      </c>
      <c r="BA196" s="111">
        <v>99.3</v>
      </c>
      <c r="BB196" s="112">
        <v>100.4</v>
      </c>
      <c r="BC196" s="113">
        <v>101.1</v>
      </c>
      <c r="BD196" s="114">
        <v>89.1</v>
      </c>
      <c r="BE196" s="115">
        <v>100.6</v>
      </c>
      <c r="BF196" s="116">
        <v>99.7</v>
      </c>
      <c r="BG196" s="3" t="s">
        <v>1259</v>
      </c>
      <c r="BH196" s="118">
        <v>66.900000000000006</v>
      </c>
      <c r="BI196" s="119">
        <v>296.22399999999999</v>
      </c>
      <c r="BJ196" s="120">
        <v>60.4</v>
      </c>
      <c r="BK196" s="121">
        <v>77.400000000000006</v>
      </c>
      <c r="BL196" s="122">
        <v>77.400000000000006</v>
      </c>
      <c r="BM196" s="123">
        <v>82.3</v>
      </c>
      <c r="BN196" s="124">
        <v>63.5</v>
      </c>
      <c r="BO196" s="3" t="s">
        <v>1259</v>
      </c>
      <c r="BP196" s="3" t="s">
        <v>1259</v>
      </c>
      <c r="BQ196" s="3" t="s">
        <v>1259</v>
      </c>
      <c r="BR196" s="3" t="s">
        <v>1259</v>
      </c>
      <c r="BS196" s="3" t="s">
        <v>1259</v>
      </c>
      <c r="BT196" s="3" t="s">
        <v>1259</v>
      </c>
      <c r="BU196" s="3" t="s">
        <v>1259</v>
      </c>
      <c r="BV196" s="3" t="s">
        <v>1259</v>
      </c>
      <c r="BW196" s="3" t="s">
        <v>1259</v>
      </c>
      <c r="BX196" s="134">
        <v>1230</v>
      </c>
      <c r="BY196" s="3" t="s">
        <v>1259</v>
      </c>
      <c r="BZ196" s="3" t="s">
        <v>1259</v>
      </c>
      <c r="CA196" s="137">
        <v>1214.5</v>
      </c>
      <c r="CB196" s="3" t="s">
        <v>1259</v>
      </c>
      <c r="CC196" s="3" t="s">
        <v>1259</v>
      </c>
      <c r="CD196" s="140">
        <v>1261.5</v>
      </c>
      <c r="CE196" s="3" t="s">
        <v>1259</v>
      </c>
      <c r="CF196" s="3" t="s">
        <v>1259</v>
      </c>
      <c r="CG196" s="3" t="s">
        <v>1259</v>
      </c>
      <c r="CH196" s="3" t="s">
        <v>1259</v>
      </c>
      <c r="CI196" s="3" t="s">
        <v>1259</v>
      </c>
      <c r="CJ196" s="3" t="s">
        <v>1259</v>
      </c>
      <c r="CK196" s="147">
        <v>10.1</v>
      </c>
      <c r="CL196" s="3" t="s">
        <v>1259</v>
      </c>
      <c r="CM196" s="3" t="s">
        <v>1259</v>
      </c>
      <c r="CN196" s="3" t="s">
        <v>1259</v>
      </c>
      <c r="CO196" s="3" t="s">
        <v>1259</v>
      </c>
      <c r="CP196" s="3" t="s">
        <v>1259</v>
      </c>
      <c r="CQ196" s="153">
        <v>62.6</v>
      </c>
      <c r="CR196" s="3" t="s">
        <v>1259</v>
      </c>
      <c r="CS196" s="155">
        <v>182</v>
      </c>
      <c r="CT196" s="156">
        <v>2305</v>
      </c>
      <c r="CU196" s="157">
        <v>56.9</v>
      </c>
      <c r="CV196" s="158">
        <v>3660</v>
      </c>
      <c r="CW196" s="159">
        <v>235</v>
      </c>
      <c r="CX196" s="160">
        <v>58.3</v>
      </c>
      <c r="CY196" s="161">
        <v>3081</v>
      </c>
      <c r="CZ196" s="3" t="s">
        <v>1259</v>
      </c>
      <c r="DA196" s="3" t="s">
        <v>1259</v>
      </c>
      <c r="DB196" s="164">
        <v>543.70000000000005</v>
      </c>
      <c r="DC196" s="3" t="s">
        <v>1259</v>
      </c>
      <c r="DD196" s="3" t="s">
        <v>1259</v>
      </c>
      <c r="DE196" s="3" t="s">
        <v>1259</v>
      </c>
      <c r="DF196" s="168">
        <v>222.54</v>
      </c>
      <c r="DG196" s="169">
        <v>78.349999999999994</v>
      </c>
      <c r="DH196" s="3" t="s">
        <v>1259</v>
      </c>
      <c r="DI196" s="3" t="s">
        <v>1259</v>
      </c>
      <c r="DJ196" s="172">
        <v>73.84</v>
      </c>
      <c r="DK196" s="173">
        <v>55.26</v>
      </c>
      <c r="DL196" s="3" t="s">
        <v>1259</v>
      </c>
      <c r="DM196" s="3" t="s">
        <v>1259</v>
      </c>
      <c r="DN196" s="176">
        <v>71.81</v>
      </c>
      <c r="DO196" s="3" t="s">
        <v>1259</v>
      </c>
      <c r="DP196" s="3" t="s">
        <v>1259</v>
      </c>
      <c r="DQ196" s="179">
        <v>73.319999999999993</v>
      </c>
      <c r="DR196" s="3" t="s">
        <v>1259</v>
      </c>
      <c r="DS196" s="3" t="s">
        <v>1259</v>
      </c>
      <c r="DT196" s="3" t="s">
        <v>1259</v>
      </c>
      <c r="DU196" s="183">
        <v>62.7</v>
      </c>
      <c r="DV196" s="3" t="s">
        <v>1259</v>
      </c>
      <c r="DW196" s="3" t="s">
        <v>1259</v>
      </c>
      <c r="DX196" s="3" t="s">
        <v>1259</v>
      </c>
      <c r="DY196" s="3" t="s">
        <v>1259</v>
      </c>
      <c r="DZ196" s="3" t="s">
        <v>1259</v>
      </c>
      <c r="EA196" s="3" t="s">
        <v>1259</v>
      </c>
      <c r="EB196" s="3" t="s">
        <v>1259</v>
      </c>
      <c r="EC196" s="3" t="s">
        <v>1259</v>
      </c>
      <c r="ED196" s="3" t="s">
        <v>1259</v>
      </c>
      <c r="EE196" s="3" t="s">
        <v>1259</v>
      </c>
      <c r="EF196" s="3" t="s">
        <v>1259</v>
      </c>
      <c r="EG196" s="195">
        <v>11600209</v>
      </c>
      <c r="EH196" s="196">
        <v>106</v>
      </c>
      <c r="EI196" s="197">
        <v>359521443</v>
      </c>
      <c r="EJ196" s="198">
        <v>103440197</v>
      </c>
      <c r="EK196" s="199">
        <v>42531766</v>
      </c>
      <c r="EL196" s="3" t="s">
        <v>1259</v>
      </c>
      <c r="EM196" s="201">
        <v>76.706000000000003</v>
      </c>
      <c r="EN196" s="202">
        <v>84.3</v>
      </c>
      <c r="EO196" s="203">
        <v>76.5</v>
      </c>
      <c r="EP196" s="204">
        <v>84</v>
      </c>
      <c r="EQ196" s="205">
        <v>73.2</v>
      </c>
      <c r="ER196" s="206">
        <v>85.7</v>
      </c>
      <c r="ES196" s="207">
        <v>72.599999999999994</v>
      </c>
      <c r="ET196" s="208">
        <v>137.9</v>
      </c>
      <c r="EU196" s="3" t="s">
        <v>1259</v>
      </c>
      <c r="EV196" s="3" t="s">
        <v>1259</v>
      </c>
      <c r="EW196" s="3" t="s">
        <v>1259</v>
      </c>
      <c r="EX196" s="3" t="s">
        <v>1259</v>
      </c>
      <c r="EY196" s="3" t="s">
        <v>1259</v>
      </c>
      <c r="EZ196" s="3" t="s">
        <v>1259</v>
      </c>
      <c r="FA196" s="3" t="s">
        <v>1259</v>
      </c>
      <c r="FB196" s="3" t="s">
        <v>1259</v>
      </c>
      <c r="FC196" s="3" t="s">
        <v>1259</v>
      </c>
      <c r="FD196" s="3" t="s">
        <v>1259</v>
      </c>
      <c r="FE196" s="3" t="s">
        <v>1259</v>
      </c>
      <c r="FF196" s="3" t="s">
        <v>1259</v>
      </c>
      <c r="FG196" s="221">
        <v>124</v>
      </c>
      <c r="FH196" s="3" t="s">
        <v>1259</v>
      </c>
      <c r="FI196" s="3" t="s">
        <v>1259</v>
      </c>
      <c r="FJ196" s="3" t="s">
        <v>1259</v>
      </c>
      <c r="FK196" s="225">
        <v>107.2</v>
      </c>
      <c r="FL196" s="3" t="s">
        <v>1259</v>
      </c>
      <c r="FM196" s="3" t="s">
        <v>1259</v>
      </c>
      <c r="FN196" s="3" t="s">
        <v>1259</v>
      </c>
      <c r="FO196" s="229">
        <v>219.929</v>
      </c>
      <c r="FP196" s="230">
        <v>85.5</v>
      </c>
      <c r="FQ196" s="231">
        <v>151.631</v>
      </c>
      <c r="FR196" s="232">
        <v>86.2</v>
      </c>
      <c r="FS196" s="233">
        <v>83.3</v>
      </c>
      <c r="FT196" s="234">
        <v>84.4</v>
      </c>
      <c r="FU196" s="235">
        <v>81.7</v>
      </c>
      <c r="FV196" s="236">
        <v>81.2</v>
      </c>
      <c r="FW196" s="237">
        <v>82.6</v>
      </c>
      <c r="FX196" s="238">
        <v>850.5</v>
      </c>
      <c r="FY196" s="239">
        <v>844</v>
      </c>
      <c r="FZ196" s="240">
        <v>842</v>
      </c>
      <c r="GA196" s="241">
        <v>1600.6</v>
      </c>
      <c r="GB196" s="3" t="s">
        <v>1259</v>
      </c>
      <c r="GC196" s="3" t="s">
        <v>1259</v>
      </c>
      <c r="GD196" s="3" t="s">
        <v>1259</v>
      </c>
      <c r="GE196" s="3" t="s">
        <v>1259</v>
      </c>
      <c r="GF196" s="3" t="s">
        <v>1259</v>
      </c>
      <c r="GG196" s="3" t="s">
        <v>1259</v>
      </c>
      <c r="GH196" s="3" t="s">
        <v>1259</v>
      </c>
      <c r="GI196" s="3" t="s">
        <v>1259</v>
      </c>
      <c r="GJ196" s="3" t="s">
        <v>1259</v>
      </c>
      <c r="GK196" s="3" t="s">
        <v>1259</v>
      </c>
      <c r="GL196" s="3" t="s">
        <v>1259</v>
      </c>
      <c r="GM196" s="3" t="s">
        <v>1259</v>
      </c>
      <c r="GN196" s="3" t="s">
        <v>1259</v>
      </c>
      <c r="GO196" s="3" t="s">
        <v>1259</v>
      </c>
      <c r="GP196" s="3" t="s">
        <v>1259</v>
      </c>
      <c r="GQ196" s="3" t="s">
        <v>1259</v>
      </c>
      <c r="GR196" s="3" t="s">
        <v>1259</v>
      </c>
      <c r="GS196" s="3" t="s">
        <v>1259</v>
      </c>
      <c r="GT196" s="260">
        <v>12419.61</v>
      </c>
      <c r="GU196" s="261">
        <v>14317.26</v>
      </c>
      <c r="GV196" s="3" t="s">
        <v>1259</v>
      </c>
      <c r="GW196" s="263">
        <v>312</v>
      </c>
      <c r="GX196" s="264">
        <v>81.599999999999994</v>
      </c>
      <c r="GY196" s="265">
        <v>79.8</v>
      </c>
      <c r="GZ196" s="266">
        <v>88.2</v>
      </c>
      <c r="HA196" s="267">
        <v>45.8</v>
      </c>
      <c r="HB196" s="3" t="s">
        <v>1259</v>
      </c>
      <c r="HC196" s="3" t="s">
        <v>1259</v>
      </c>
      <c r="HD196" s="3" t="s">
        <v>1259</v>
      </c>
      <c r="HE196" s="3" t="s">
        <v>1259</v>
      </c>
      <c r="HF196" s="3" t="s">
        <v>1259</v>
      </c>
      <c r="HG196" s="3" t="s">
        <v>1259</v>
      </c>
      <c r="HH196" s="3" t="s">
        <v>1259</v>
      </c>
      <c r="HI196" s="3" t="s">
        <v>1259</v>
      </c>
      <c r="HJ196" s="3" t="s">
        <v>1259</v>
      </c>
      <c r="HK196" s="3" t="s">
        <v>1259</v>
      </c>
      <c r="HL196" s="3" t="s">
        <v>1259</v>
      </c>
      <c r="HM196" s="3" t="s">
        <v>1259</v>
      </c>
      <c r="HN196" s="3" t="s">
        <v>1259</v>
      </c>
      <c r="HO196" s="281">
        <v>134.13</v>
      </c>
      <c r="HP196" s="282">
        <v>278.2</v>
      </c>
      <c r="HQ196" s="283">
        <v>84.3</v>
      </c>
      <c r="HR196" s="284">
        <v>76.343800000000002</v>
      </c>
      <c r="HS196" s="285">
        <v>82.1</v>
      </c>
    </row>
    <row r="197" spans="1:227" x14ac:dyDescent="0.25">
      <c r="A197" s="4">
        <v>37802</v>
      </c>
      <c r="B197" s="60">
        <v>101.3</v>
      </c>
      <c r="C197" s="61">
        <v>102</v>
      </c>
      <c r="D197" s="62">
        <v>97.7</v>
      </c>
      <c r="E197" s="63">
        <v>103.9</v>
      </c>
      <c r="F197" s="64">
        <v>104.1</v>
      </c>
      <c r="G197" s="65">
        <v>102.5</v>
      </c>
      <c r="H197" s="3" t="s">
        <v>1259</v>
      </c>
      <c r="I197" s="67">
        <v>99.3</v>
      </c>
      <c r="J197" s="68">
        <v>104.8</v>
      </c>
      <c r="K197" s="69">
        <v>98.9</v>
      </c>
      <c r="L197" s="70">
        <v>97.8</v>
      </c>
      <c r="M197" s="71">
        <v>105.5</v>
      </c>
      <c r="N197" s="72">
        <v>109.7</v>
      </c>
      <c r="O197" s="3" t="s">
        <v>1259</v>
      </c>
      <c r="P197" s="74">
        <v>82</v>
      </c>
      <c r="Q197" s="3" t="s">
        <v>1259</v>
      </c>
      <c r="R197" s="3" t="s">
        <v>1259</v>
      </c>
      <c r="S197" s="77">
        <v>64.5</v>
      </c>
      <c r="T197" s="3" t="s">
        <v>1259</v>
      </c>
      <c r="U197" s="3" t="s">
        <v>1259</v>
      </c>
      <c r="V197" s="80">
        <v>80.34</v>
      </c>
      <c r="W197" s="3" t="s">
        <v>1259</v>
      </c>
      <c r="X197" s="3" t="s">
        <v>1259</v>
      </c>
      <c r="Y197" s="83">
        <v>81.83</v>
      </c>
      <c r="Z197" s="84">
        <v>96.21</v>
      </c>
      <c r="AA197" s="85">
        <v>75.61</v>
      </c>
      <c r="AB197" s="86">
        <v>76.88</v>
      </c>
      <c r="AC197" s="87">
        <v>65</v>
      </c>
      <c r="AD197" s="3" t="s">
        <v>1259</v>
      </c>
      <c r="AE197" s="89">
        <v>312.04000000000002</v>
      </c>
      <c r="AF197" s="90">
        <v>318.27</v>
      </c>
      <c r="AG197" s="91">
        <v>238.97</v>
      </c>
      <c r="AH197" s="92">
        <v>221.7</v>
      </c>
      <c r="AI197" s="93">
        <v>326.39999999999998</v>
      </c>
      <c r="AJ197" s="94">
        <v>85.4</v>
      </c>
      <c r="AK197" s="95">
        <v>84</v>
      </c>
      <c r="AL197" s="96">
        <v>87.5</v>
      </c>
      <c r="AM197" s="97">
        <v>87</v>
      </c>
      <c r="AN197" s="98">
        <v>29.76</v>
      </c>
      <c r="AO197" s="99">
        <v>505.65</v>
      </c>
      <c r="AP197" s="100">
        <v>31.28</v>
      </c>
      <c r="AQ197" s="101">
        <v>47.2</v>
      </c>
      <c r="AR197" s="3" t="s">
        <v>1259</v>
      </c>
      <c r="AS197" s="3" t="s">
        <v>1259</v>
      </c>
      <c r="AT197" s="3" t="s">
        <v>1259</v>
      </c>
      <c r="AU197" s="3" t="s">
        <v>1259</v>
      </c>
      <c r="AV197" s="3" t="s">
        <v>1259</v>
      </c>
      <c r="AW197" s="3" t="s">
        <v>1259</v>
      </c>
      <c r="AX197" s="3" t="s">
        <v>1259</v>
      </c>
      <c r="AY197" s="3" t="s">
        <v>1259</v>
      </c>
      <c r="AZ197" s="3" t="s">
        <v>1259</v>
      </c>
      <c r="BA197" s="111">
        <v>101.3</v>
      </c>
      <c r="BB197" s="112">
        <v>99.7</v>
      </c>
      <c r="BC197" s="113">
        <v>103.2</v>
      </c>
      <c r="BD197" s="114">
        <v>90.7</v>
      </c>
      <c r="BE197" s="115">
        <v>100.1</v>
      </c>
      <c r="BF197" s="116">
        <v>98.7</v>
      </c>
      <c r="BG197" s="3" t="s">
        <v>1259</v>
      </c>
      <c r="BH197" s="118">
        <v>68.400000000000006</v>
      </c>
      <c r="BI197" s="119">
        <v>302.33600000000001</v>
      </c>
      <c r="BJ197" s="120">
        <v>61.1</v>
      </c>
      <c r="BK197" s="121">
        <v>69.2</v>
      </c>
      <c r="BL197" s="122">
        <v>69.2</v>
      </c>
      <c r="BM197" s="123">
        <v>89.3</v>
      </c>
      <c r="BN197" s="124">
        <v>64.5</v>
      </c>
      <c r="BO197" s="3" t="s">
        <v>1259</v>
      </c>
      <c r="BP197" s="3" t="s">
        <v>1259</v>
      </c>
      <c r="BQ197" s="3" t="s">
        <v>1259</v>
      </c>
      <c r="BR197" s="3" t="s">
        <v>1259</v>
      </c>
      <c r="BS197" s="3" t="s">
        <v>1259</v>
      </c>
      <c r="BT197" s="3" t="s">
        <v>1259</v>
      </c>
      <c r="BU197" s="3" t="s">
        <v>1259</v>
      </c>
      <c r="BV197" s="3" t="s">
        <v>1259</v>
      </c>
      <c r="BW197" s="3" t="s">
        <v>1259</v>
      </c>
      <c r="BX197" s="134">
        <v>1310</v>
      </c>
      <c r="BY197" s="3" t="s">
        <v>1259</v>
      </c>
      <c r="BZ197" s="3" t="s">
        <v>1259</v>
      </c>
      <c r="CA197" s="137">
        <v>1309.5999999999999</v>
      </c>
      <c r="CB197" s="3" t="s">
        <v>1259</v>
      </c>
      <c r="CC197" s="3" t="s">
        <v>1259</v>
      </c>
      <c r="CD197" s="140">
        <v>1304.5</v>
      </c>
      <c r="CE197" s="3" t="s">
        <v>1259</v>
      </c>
      <c r="CF197" s="3" t="s">
        <v>1259</v>
      </c>
      <c r="CG197" s="3" t="s">
        <v>1259</v>
      </c>
      <c r="CH197" s="3" t="s">
        <v>1259</v>
      </c>
      <c r="CI197" s="3" t="s">
        <v>1259</v>
      </c>
      <c r="CJ197" s="3" t="s">
        <v>1259</v>
      </c>
      <c r="CK197" s="147">
        <v>9.1999999999999993</v>
      </c>
      <c r="CL197" s="3" t="s">
        <v>1259</v>
      </c>
      <c r="CM197" s="3" t="s">
        <v>1259</v>
      </c>
      <c r="CN197" s="3" t="s">
        <v>1259</v>
      </c>
      <c r="CO197" s="3" t="s">
        <v>1259</v>
      </c>
      <c r="CP197" s="3" t="s">
        <v>1259</v>
      </c>
      <c r="CQ197" s="153">
        <v>65.099999999999994</v>
      </c>
      <c r="CR197" s="3" t="s">
        <v>1259</v>
      </c>
      <c r="CS197" s="155">
        <v>183</v>
      </c>
      <c r="CT197" s="156">
        <v>2371</v>
      </c>
      <c r="CU197" s="157">
        <v>58.9</v>
      </c>
      <c r="CV197" s="158">
        <v>3790</v>
      </c>
      <c r="CW197" s="159">
        <v>237</v>
      </c>
      <c r="CX197" s="160">
        <v>60.4</v>
      </c>
      <c r="CY197" s="161">
        <v>2995</v>
      </c>
      <c r="CZ197" s="3" t="s">
        <v>1259</v>
      </c>
      <c r="DA197" s="3" t="s">
        <v>1259</v>
      </c>
      <c r="DB197" s="164">
        <v>556.6</v>
      </c>
      <c r="DC197" s="3" t="s">
        <v>1259</v>
      </c>
      <c r="DD197" s="3" t="s">
        <v>1259</v>
      </c>
      <c r="DE197" s="3" t="s">
        <v>1259</v>
      </c>
      <c r="DF197" s="168">
        <v>224.36</v>
      </c>
      <c r="DG197" s="169">
        <v>76.92</v>
      </c>
      <c r="DH197" s="3" t="s">
        <v>1259</v>
      </c>
      <c r="DI197" s="3" t="s">
        <v>1259</v>
      </c>
      <c r="DJ197" s="172">
        <v>72.790000000000006</v>
      </c>
      <c r="DK197" s="173">
        <v>55.76</v>
      </c>
      <c r="DL197" s="3" t="s">
        <v>1259</v>
      </c>
      <c r="DM197" s="3" t="s">
        <v>1259</v>
      </c>
      <c r="DN197" s="176">
        <v>72.38</v>
      </c>
      <c r="DO197" s="3" t="s">
        <v>1259</v>
      </c>
      <c r="DP197" s="3" t="s">
        <v>1259</v>
      </c>
      <c r="DQ197" s="179">
        <v>72.87</v>
      </c>
      <c r="DR197" s="3" t="s">
        <v>1259</v>
      </c>
      <c r="DS197" s="3" t="s">
        <v>1259</v>
      </c>
      <c r="DT197" s="3" t="s">
        <v>1259</v>
      </c>
      <c r="DU197" s="183">
        <v>59.8</v>
      </c>
      <c r="DV197" s="3" t="s">
        <v>1259</v>
      </c>
      <c r="DW197" s="3" t="s">
        <v>1259</v>
      </c>
      <c r="DX197" s="3" t="s">
        <v>1259</v>
      </c>
      <c r="DY197" s="3" t="s">
        <v>1259</v>
      </c>
      <c r="DZ197" s="3" t="s">
        <v>1259</v>
      </c>
      <c r="EA197" s="3" t="s">
        <v>1259</v>
      </c>
      <c r="EB197" s="3" t="s">
        <v>1259</v>
      </c>
      <c r="EC197" s="3" t="s">
        <v>1259</v>
      </c>
      <c r="ED197" s="3" t="s">
        <v>1259</v>
      </c>
      <c r="EE197" s="3" t="s">
        <v>1259</v>
      </c>
      <c r="EF197" s="3" t="s">
        <v>1259</v>
      </c>
      <c r="EG197" s="195">
        <v>11041291</v>
      </c>
      <c r="EH197" s="196">
        <v>108</v>
      </c>
      <c r="EI197" s="197">
        <v>362452952</v>
      </c>
      <c r="EJ197" s="198">
        <v>105077453</v>
      </c>
      <c r="EK197" s="199">
        <v>43287421</v>
      </c>
      <c r="EL197" s="3" t="s">
        <v>1259</v>
      </c>
      <c r="EM197" s="201">
        <v>77.733000000000004</v>
      </c>
      <c r="EN197" s="3" t="s">
        <v>1259</v>
      </c>
      <c r="EO197" s="3" t="s">
        <v>1259</v>
      </c>
      <c r="EP197" s="3" t="s">
        <v>1259</v>
      </c>
      <c r="EQ197" s="3" t="s">
        <v>1259</v>
      </c>
      <c r="ER197" s="3" t="s">
        <v>1259</v>
      </c>
      <c r="ES197" s="3" t="s">
        <v>1259</v>
      </c>
      <c r="ET197" s="208">
        <v>129.30000000000001</v>
      </c>
      <c r="EU197" s="3" t="s">
        <v>1259</v>
      </c>
      <c r="EV197" s="3" t="s">
        <v>1259</v>
      </c>
      <c r="EW197" s="3" t="s">
        <v>1259</v>
      </c>
      <c r="EX197" s="3" t="s">
        <v>1259</v>
      </c>
      <c r="EY197" s="3" t="s">
        <v>1259</v>
      </c>
      <c r="EZ197" s="3" t="s">
        <v>1259</v>
      </c>
      <c r="FA197" s="3" t="s">
        <v>1259</v>
      </c>
      <c r="FB197" s="3" t="s">
        <v>1259</v>
      </c>
      <c r="FC197" s="3" t="s">
        <v>1259</v>
      </c>
      <c r="FD197" s="3" t="s">
        <v>1259</v>
      </c>
      <c r="FE197" s="3" t="s">
        <v>1259</v>
      </c>
      <c r="FF197" s="3" t="s">
        <v>1259</v>
      </c>
      <c r="FG197" s="221">
        <v>116.9</v>
      </c>
      <c r="FH197" s="3" t="s">
        <v>1259</v>
      </c>
      <c r="FI197" s="3" t="s">
        <v>1259</v>
      </c>
      <c r="FJ197" s="3" t="s">
        <v>1259</v>
      </c>
      <c r="FK197" s="225">
        <v>107.1</v>
      </c>
      <c r="FL197" s="3" t="s">
        <v>1259</v>
      </c>
      <c r="FM197" s="3" t="s">
        <v>1259</v>
      </c>
      <c r="FN197" s="3" t="s">
        <v>1259</v>
      </c>
      <c r="FO197" s="229">
        <v>221.815</v>
      </c>
      <c r="FP197" s="230">
        <v>86.5</v>
      </c>
      <c r="FQ197" s="231">
        <v>152.14099999999999</v>
      </c>
      <c r="FR197" s="232">
        <v>87.1</v>
      </c>
      <c r="FS197" s="233">
        <v>83.9</v>
      </c>
      <c r="FT197" s="234">
        <v>85.4</v>
      </c>
      <c r="FU197" s="235">
        <v>82.5</v>
      </c>
      <c r="FV197" s="236">
        <v>80</v>
      </c>
      <c r="FW197" s="237">
        <v>81.8</v>
      </c>
      <c r="FX197" s="238">
        <v>880</v>
      </c>
      <c r="FY197" s="239">
        <v>872.6</v>
      </c>
      <c r="FZ197" s="240">
        <v>873</v>
      </c>
      <c r="GA197" s="241">
        <v>1737.4</v>
      </c>
      <c r="GB197" s="3" t="s">
        <v>1259</v>
      </c>
      <c r="GC197" s="3" t="s">
        <v>1259</v>
      </c>
      <c r="GD197" s="3" t="s">
        <v>1259</v>
      </c>
      <c r="GE197" s="3" t="s">
        <v>1259</v>
      </c>
      <c r="GF197" s="3" t="s">
        <v>1259</v>
      </c>
      <c r="GG197" s="3" t="s">
        <v>1259</v>
      </c>
      <c r="GH197" s="3" t="s">
        <v>1259</v>
      </c>
      <c r="GI197" s="3" t="s">
        <v>1259</v>
      </c>
      <c r="GJ197" s="3" t="s">
        <v>1259</v>
      </c>
      <c r="GK197" s="3" t="s">
        <v>1259</v>
      </c>
      <c r="GL197" s="3" t="s">
        <v>1259</v>
      </c>
      <c r="GM197" s="3" t="s">
        <v>1259</v>
      </c>
      <c r="GN197" s="3" t="s">
        <v>1259</v>
      </c>
      <c r="GO197" s="3" t="s">
        <v>1259</v>
      </c>
      <c r="GP197" s="3" t="s">
        <v>1259</v>
      </c>
      <c r="GQ197" s="3" t="s">
        <v>1259</v>
      </c>
      <c r="GR197" s="3" t="s">
        <v>1259</v>
      </c>
      <c r="GS197" s="3" t="s">
        <v>1259</v>
      </c>
      <c r="GT197" s="260">
        <v>12784.79</v>
      </c>
      <c r="GU197" s="261">
        <v>14859.97</v>
      </c>
      <c r="GV197" s="3" t="s">
        <v>1259</v>
      </c>
      <c r="GW197" s="263">
        <v>319</v>
      </c>
      <c r="GX197" s="264">
        <v>81.099999999999994</v>
      </c>
      <c r="GY197" s="265">
        <v>77.099999999999994</v>
      </c>
      <c r="GZ197" s="266">
        <v>87.7</v>
      </c>
      <c r="HA197" s="267">
        <v>44.7</v>
      </c>
      <c r="HB197" s="3" t="s">
        <v>1259</v>
      </c>
      <c r="HC197" s="3" t="s">
        <v>1259</v>
      </c>
      <c r="HD197" s="3" t="s">
        <v>1259</v>
      </c>
      <c r="HE197" s="3" t="s">
        <v>1259</v>
      </c>
      <c r="HF197" s="3" t="s">
        <v>1259</v>
      </c>
      <c r="HG197" s="3" t="s">
        <v>1259</v>
      </c>
      <c r="HH197" s="3" t="s">
        <v>1259</v>
      </c>
      <c r="HI197" s="3" t="s">
        <v>1259</v>
      </c>
      <c r="HJ197" s="3" t="s">
        <v>1259</v>
      </c>
      <c r="HK197" s="3" t="s">
        <v>1259</v>
      </c>
      <c r="HL197" s="3" t="s">
        <v>1259</v>
      </c>
      <c r="HM197" s="3" t="s">
        <v>1259</v>
      </c>
      <c r="HN197" s="3" t="s">
        <v>1259</v>
      </c>
      <c r="HO197" s="281">
        <v>137.03</v>
      </c>
      <c r="HP197" s="282">
        <v>281.60000000000002</v>
      </c>
      <c r="HQ197" s="283">
        <v>84.6</v>
      </c>
      <c r="HR197" s="284">
        <v>77.774199999999993</v>
      </c>
      <c r="HS197" s="285">
        <v>82.2</v>
      </c>
    </row>
    <row r="198" spans="1:227" x14ac:dyDescent="0.25">
      <c r="A198" s="4">
        <v>37894</v>
      </c>
      <c r="B198" s="60">
        <v>100.3</v>
      </c>
      <c r="C198" s="61">
        <v>101</v>
      </c>
      <c r="D198" s="62">
        <v>97.4</v>
      </c>
      <c r="E198" s="63">
        <v>102.5</v>
      </c>
      <c r="F198" s="64">
        <v>102.7</v>
      </c>
      <c r="G198" s="65">
        <v>101.1</v>
      </c>
      <c r="H198" s="3" t="s">
        <v>1259</v>
      </c>
      <c r="I198" s="67">
        <v>98.4</v>
      </c>
      <c r="J198" s="68">
        <v>99.6</v>
      </c>
      <c r="K198" s="69">
        <v>98.3</v>
      </c>
      <c r="L198" s="70">
        <v>98</v>
      </c>
      <c r="M198" s="71">
        <v>99.8</v>
      </c>
      <c r="N198" s="72">
        <v>110</v>
      </c>
      <c r="O198" s="73">
        <v>85.3</v>
      </c>
      <c r="P198" s="74">
        <v>86.1</v>
      </c>
      <c r="Q198" s="75">
        <v>83.4</v>
      </c>
      <c r="R198" s="76">
        <v>69</v>
      </c>
      <c r="S198" s="77">
        <v>68.3</v>
      </c>
      <c r="T198" s="78">
        <v>71.8</v>
      </c>
      <c r="U198" s="3" t="s">
        <v>1259</v>
      </c>
      <c r="V198" s="80">
        <v>82.93</v>
      </c>
      <c r="W198" s="3" t="s">
        <v>1259</v>
      </c>
      <c r="X198" s="3" t="s">
        <v>1259</v>
      </c>
      <c r="Y198" s="83">
        <v>84.21</v>
      </c>
      <c r="Z198" s="84">
        <v>96.44</v>
      </c>
      <c r="AA198" s="85">
        <v>78.62</v>
      </c>
      <c r="AB198" s="86">
        <v>79.95</v>
      </c>
      <c r="AC198" s="87">
        <v>64</v>
      </c>
      <c r="AD198" s="3" t="s">
        <v>1259</v>
      </c>
      <c r="AE198" s="89">
        <v>314.63</v>
      </c>
      <c r="AF198" s="90">
        <v>322.37</v>
      </c>
      <c r="AG198" s="91">
        <v>239.39</v>
      </c>
      <c r="AH198" s="92">
        <v>229.67</v>
      </c>
      <c r="AI198" s="93">
        <v>329.5</v>
      </c>
      <c r="AJ198" s="94">
        <v>87.9</v>
      </c>
      <c r="AK198" s="95">
        <v>88.9</v>
      </c>
      <c r="AL198" s="96">
        <v>86.6</v>
      </c>
      <c r="AM198" s="97">
        <v>88.5</v>
      </c>
      <c r="AN198" s="98">
        <v>30.6</v>
      </c>
      <c r="AO198" s="99">
        <v>498.62</v>
      </c>
      <c r="AP198" s="100">
        <v>32.1</v>
      </c>
      <c r="AQ198" s="101">
        <v>48.4</v>
      </c>
      <c r="AR198" s="3" t="s">
        <v>1259</v>
      </c>
      <c r="AS198" s="3" t="s">
        <v>1259</v>
      </c>
      <c r="AT198" s="3" t="s">
        <v>1259</v>
      </c>
      <c r="AU198" s="3" t="s">
        <v>1259</v>
      </c>
      <c r="AV198" s="3" t="s">
        <v>1259</v>
      </c>
      <c r="AW198" s="3" t="s">
        <v>1259</v>
      </c>
      <c r="AX198" s="3" t="s">
        <v>1259</v>
      </c>
      <c r="AY198" s="3" t="s">
        <v>1259</v>
      </c>
      <c r="AZ198" s="3" t="s">
        <v>1259</v>
      </c>
      <c r="BA198" s="111">
        <v>99.9</v>
      </c>
      <c r="BB198" s="112">
        <v>99.6</v>
      </c>
      <c r="BC198" s="113">
        <v>102</v>
      </c>
      <c r="BD198" s="114">
        <v>87.4</v>
      </c>
      <c r="BE198" s="115">
        <v>99.3</v>
      </c>
      <c r="BF198" s="116">
        <v>100.6</v>
      </c>
      <c r="BG198" s="3" t="s">
        <v>1259</v>
      </c>
      <c r="BH198" s="118">
        <v>69.599999999999994</v>
      </c>
      <c r="BI198" s="119">
        <v>306.09800000000001</v>
      </c>
      <c r="BJ198" s="120">
        <v>61.9</v>
      </c>
      <c r="BK198" s="121">
        <v>75</v>
      </c>
      <c r="BL198" s="122">
        <v>75</v>
      </c>
      <c r="BM198" s="123">
        <v>80.3</v>
      </c>
      <c r="BN198" s="124">
        <v>63.4</v>
      </c>
      <c r="BO198" s="3" t="s">
        <v>1259</v>
      </c>
      <c r="BP198" s="3" t="s">
        <v>1259</v>
      </c>
      <c r="BQ198" s="3" t="s">
        <v>1259</v>
      </c>
      <c r="BR198" s="3" t="s">
        <v>1259</v>
      </c>
      <c r="BS198" s="129">
        <v>251</v>
      </c>
      <c r="BT198" s="130">
        <v>612</v>
      </c>
      <c r="BU198" s="131">
        <v>405</v>
      </c>
      <c r="BV198" s="132">
        <v>455</v>
      </c>
      <c r="BW198" s="3" t="s">
        <v>1259</v>
      </c>
      <c r="BX198" s="134">
        <v>1345</v>
      </c>
      <c r="BY198" s="3" t="s">
        <v>1259</v>
      </c>
      <c r="BZ198" s="3" t="s">
        <v>1259</v>
      </c>
      <c r="CA198" s="137">
        <v>1341.9</v>
      </c>
      <c r="CB198" s="3" t="s">
        <v>1259</v>
      </c>
      <c r="CC198" s="3" t="s">
        <v>1259</v>
      </c>
      <c r="CD198" s="140">
        <v>1352.4</v>
      </c>
      <c r="CE198" s="3" t="s">
        <v>1259</v>
      </c>
      <c r="CF198" s="3" t="s">
        <v>1259</v>
      </c>
      <c r="CG198" s="3" t="s">
        <v>1259</v>
      </c>
      <c r="CH198" s="3" t="s">
        <v>1259</v>
      </c>
      <c r="CI198" s="3" t="s">
        <v>1259</v>
      </c>
      <c r="CJ198" s="3" t="s">
        <v>1259</v>
      </c>
      <c r="CK198" s="147">
        <v>8.5</v>
      </c>
      <c r="CL198" s="3" t="s">
        <v>1259</v>
      </c>
      <c r="CM198" s="3" t="s">
        <v>1259</v>
      </c>
      <c r="CN198" s="3" t="s">
        <v>1259</v>
      </c>
      <c r="CO198" s="3" t="s">
        <v>1259</v>
      </c>
      <c r="CP198" s="3" t="s">
        <v>1259</v>
      </c>
      <c r="CQ198" s="153">
        <v>68</v>
      </c>
      <c r="CR198" s="3" t="s">
        <v>1259</v>
      </c>
      <c r="CS198" s="155">
        <v>200</v>
      </c>
      <c r="CT198" s="156">
        <v>2355</v>
      </c>
      <c r="CU198" s="157">
        <v>61</v>
      </c>
      <c r="CV198" s="158">
        <v>3920</v>
      </c>
      <c r="CW198" s="159">
        <v>252</v>
      </c>
      <c r="CX198" s="160">
        <v>62.9</v>
      </c>
      <c r="CY198" s="161">
        <v>2903</v>
      </c>
      <c r="CZ198" s="3" t="s">
        <v>1259</v>
      </c>
      <c r="DA198" s="3" t="s">
        <v>1259</v>
      </c>
      <c r="DB198" s="164">
        <v>564.9</v>
      </c>
      <c r="DC198" s="3" t="s">
        <v>1259</v>
      </c>
      <c r="DD198" s="3" t="s">
        <v>1259</v>
      </c>
      <c r="DE198" s="3" t="s">
        <v>1259</v>
      </c>
      <c r="DF198" s="168">
        <v>228.11</v>
      </c>
      <c r="DG198" s="169">
        <v>76.92</v>
      </c>
      <c r="DH198" s="3" t="s">
        <v>1259</v>
      </c>
      <c r="DI198" s="3" t="s">
        <v>1259</v>
      </c>
      <c r="DJ198" s="172">
        <v>73.13</v>
      </c>
      <c r="DK198" s="173">
        <v>57.43</v>
      </c>
      <c r="DL198" s="3" t="s">
        <v>1259</v>
      </c>
      <c r="DM198" s="3" t="s">
        <v>1259</v>
      </c>
      <c r="DN198" s="176">
        <v>73.3</v>
      </c>
      <c r="DO198" s="3" t="s">
        <v>1259</v>
      </c>
      <c r="DP198" s="3" t="s">
        <v>1259</v>
      </c>
      <c r="DQ198" s="179">
        <v>73.44</v>
      </c>
      <c r="DR198" s="3" t="s">
        <v>1259</v>
      </c>
      <c r="DS198" s="3" t="s">
        <v>1259</v>
      </c>
      <c r="DT198" s="3" t="s">
        <v>1259</v>
      </c>
      <c r="DU198" s="183">
        <v>59.3</v>
      </c>
      <c r="DV198" s="3" t="s">
        <v>1259</v>
      </c>
      <c r="DW198" s="3" t="s">
        <v>1259</v>
      </c>
      <c r="DX198" s="3" t="s">
        <v>1259</v>
      </c>
      <c r="DY198" s="3" t="s">
        <v>1259</v>
      </c>
      <c r="DZ198" s="3" t="s">
        <v>1259</v>
      </c>
      <c r="EA198" s="3" t="s">
        <v>1259</v>
      </c>
      <c r="EB198" s="3" t="s">
        <v>1259</v>
      </c>
      <c r="EC198" s="3" t="s">
        <v>1259</v>
      </c>
      <c r="ED198" s="3" t="s">
        <v>1259</v>
      </c>
      <c r="EE198" s="3" t="s">
        <v>1259</v>
      </c>
      <c r="EF198" s="3" t="s">
        <v>1259</v>
      </c>
      <c r="EG198" s="195">
        <v>10560818</v>
      </c>
      <c r="EH198" s="196">
        <v>109</v>
      </c>
      <c r="EI198" s="197">
        <v>363927970</v>
      </c>
      <c r="EJ198" s="198">
        <v>107111035</v>
      </c>
      <c r="EK198" s="199">
        <v>44223109</v>
      </c>
      <c r="EL198" s="3" t="s">
        <v>1259</v>
      </c>
      <c r="EM198" s="201">
        <v>79.174000000000007</v>
      </c>
      <c r="EN198" s="202">
        <v>82</v>
      </c>
      <c r="EO198" s="203">
        <v>73.7</v>
      </c>
      <c r="EP198" s="204">
        <v>81.099999999999994</v>
      </c>
      <c r="EQ198" s="205">
        <v>70.5</v>
      </c>
      <c r="ER198" s="206">
        <v>82.9</v>
      </c>
      <c r="ES198" s="207">
        <v>68.599999999999994</v>
      </c>
      <c r="ET198" s="208">
        <v>132.1</v>
      </c>
      <c r="EU198" s="3" t="s">
        <v>1259</v>
      </c>
      <c r="EV198" s="3" t="s">
        <v>1259</v>
      </c>
      <c r="EW198" s="3" t="s">
        <v>1259</v>
      </c>
      <c r="EX198" s="3" t="s">
        <v>1259</v>
      </c>
      <c r="EY198" s="3" t="s">
        <v>1259</v>
      </c>
      <c r="EZ198" s="3" t="s">
        <v>1259</v>
      </c>
      <c r="FA198" s="3" t="s">
        <v>1259</v>
      </c>
      <c r="FB198" s="3" t="s">
        <v>1259</v>
      </c>
      <c r="FC198" s="3" t="s">
        <v>1259</v>
      </c>
      <c r="FD198" s="3" t="s">
        <v>1259</v>
      </c>
      <c r="FE198" s="3" t="s">
        <v>1259</v>
      </c>
      <c r="FF198" s="3" t="s">
        <v>1259</v>
      </c>
      <c r="FG198" s="221">
        <v>139.5</v>
      </c>
      <c r="FH198" s="3" t="s">
        <v>1259</v>
      </c>
      <c r="FI198" s="3" t="s">
        <v>1259</v>
      </c>
      <c r="FJ198" s="3" t="s">
        <v>1259</v>
      </c>
      <c r="FK198" s="225">
        <v>110.6</v>
      </c>
      <c r="FL198" s="3" t="s">
        <v>1259</v>
      </c>
      <c r="FM198" s="3" t="s">
        <v>1259</v>
      </c>
      <c r="FN198" s="3" t="s">
        <v>1259</v>
      </c>
      <c r="FO198" s="229">
        <v>223.82499999999999</v>
      </c>
      <c r="FP198" s="230">
        <v>87.2</v>
      </c>
      <c r="FQ198" s="231">
        <v>152.21700000000001</v>
      </c>
      <c r="FR198" s="232">
        <v>87.9</v>
      </c>
      <c r="FS198" s="233">
        <v>83.7</v>
      </c>
      <c r="FT198" s="234">
        <v>84.4</v>
      </c>
      <c r="FU198" s="235">
        <v>82.8</v>
      </c>
      <c r="FV198" s="236">
        <v>82.4</v>
      </c>
      <c r="FW198" s="237">
        <v>83.7</v>
      </c>
      <c r="FX198" s="238">
        <v>936.6</v>
      </c>
      <c r="FY198" s="239">
        <v>938.3</v>
      </c>
      <c r="FZ198" s="240">
        <v>941</v>
      </c>
      <c r="GA198" s="241">
        <v>1639.4</v>
      </c>
      <c r="GB198" s="3" t="s">
        <v>1259</v>
      </c>
      <c r="GC198" s="3" t="s">
        <v>1259</v>
      </c>
      <c r="GD198" s="3" t="s">
        <v>1259</v>
      </c>
      <c r="GE198" s="3" t="s">
        <v>1259</v>
      </c>
      <c r="GF198" s="3" t="s">
        <v>1259</v>
      </c>
      <c r="GG198" s="3" t="s">
        <v>1259</v>
      </c>
      <c r="GH198" s="3" t="s">
        <v>1259</v>
      </c>
      <c r="GI198" s="3" t="s">
        <v>1259</v>
      </c>
      <c r="GJ198" s="3" t="s">
        <v>1259</v>
      </c>
      <c r="GK198" s="3" t="s">
        <v>1259</v>
      </c>
      <c r="GL198" s="3" t="s">
        <v>1259</v>
      </c>
      <c r="GM198" s="3" t="s">
        <v>1259</v>
      </c>
      <c r="GN198" s="3" t="s">
        <v>1259</v>
      </c>
      <c r="GO198" s="3" t="s">
        <v>1259</v>
      </c>
      <c r="GP198" s="3" t="s">
        <v>1259</v>
      </c>
      <c r="GQ198" s="3" t="s">
        <v>1259</v>
      </c>
      <c r="GR198" s="3" t="s">
        <v>1259</v>
      </c>
      <c r="GS198" s="3" t="s">
        <v>1259</v>
      </c>
      <c r="GT198" s="260">
        <v>13344.4</v>
      </c>
      <c r="GU198" s="261">
        <v>15603.97</v>
      </c>
      <c r="GV198" s="3" t="s">
        <v>1259</v>
      </c>
      <c r="GW198" s="263">
        <v>326</v>
      </c>
      <c r="GX198" s="264">
        <v>80.7</v>
      </c>
      <c r="GY198" s="265">
        <v>75.5</v>
      </c>
      <c r="GZ198" s="266">
        <v>86.5</v>
      </c>
      <c r="HA198" s="267">
        <v>43.5</v>
      </c>
      <c r="HB198" s="3" t="s">
        <v>1259</v>
      </c>
      <c r="HC198" s="3" t="s">
        <v>1259</v>
      </c>
      <c r="HD198" s="3" t="s">
        <v>1259</v>
      </c>
      <c r="HE198" s="3" t="s">
        <v>1259</v>
      </c>
      <c r="HF198" s="3" t="s">
        <v>1259</v>
      </c>
      <c r="HG198" s="3" t="s">
        <v>1259</v>
      </c>
      <c r="HH198" s="3" t="s">
        <v>1259</v>
      </c>
      <c r="HI198" s="3" t="s">
        <v>1259</v>
      </c>
      <c r="HJ198" s="3" t="s">
        <v>1259</v>
      </c>
      <c r="HK198" s="3" t="s">
        <v>1259</v>
      </c>
      <c r="HL198" s="3" t="s">
        <v>1259</v>
      </c>
      <c r="HM198" s="3" t="s">
        <v>1259</v>
      </c>
      <c r="HN198" s="3" t="s">
        <v>1259</v>
      </c>
      <c r="HO198" s="281">
        <v>141.05000000000001</v>
      </c>
      <c r="HP198" s="282">
        <v>285.89999999999998</v>
      </c>
      <c r="HQ198" s="283">
        <v>87.1</v>
      </c>
      <c r="HR198" s="284">
        <v>79.100899999999996</v>
      </c>
      <c r="HS198" s="285">
        <v>82.7</v>
      </c>
    </row>
    <row r="199" spans="1:227" x14ac:dyDescent="0.25">
      <c r="A199" s="4">
        <v>37986</v>
      </c>
      <c r="B199" s="60">
        <v>102.9</v>
      </c>
      <c r="C199" s="61">
        <v>105.6</v>
      </c>
      <c r="D199" s="62">
        <v>101.9</v>
      </c>
      <c r="E199" s="63">
        <v>107.2</v>
      </c>
      <c r="F199" s="64">
        <v>108.4</v>
      </c>
      <c r="G199" s="65">
        <v>99.1</v>
      </c>
      <c r="H199" s="3" t="s">
        <v>1259</v>
      </c>
      <c r="I199" s="67">
        <v>95.6</v>
      </c>
      <c r="J199" s="68">
        <v>104.3</v>
      </c>
      <c r="K199" s="69">
        <v>95</v>
      </c>
      <c r="L199" s="70">
        <v>93.2</v>
      </c>
      <c r="M199" s="71">
        <v>105.5</v>
      </c>
      <c r="N199" s="72">
        <v>110.7</v>
      </c>
      <c r="O199" s="73">
        <v>88.2</v>
      </c>
      <c r="P199" s="74">
        <v>89.6</v>
      </c>
      <c r="Q199" s="75">
        <v>85.2</v>
      </c>
      <c r="R199" s="76">
        <v>71.599999999999994</v>
      </c>
      <c r="S199" s="77">
        <v>71.099999999999994</v>
      </c>
      <c r="T199" s="78">
        <v>73.400000000000006</v>
      </c>
      <c r="U199" s="3" t="s">
        <v>1259</v>
      </c>
      <c r="V199" s="80">
        <v>84.33</v>
      </c>
      <c r="W199" s="3" t="s">
        <v>1259</v>
      </c>
      <c r="X199" s="3" t="s">
        <v>1259</v>
      </c>
      <c r="Y199" s="83">
        <v>85.7</v>
      </c>
      <c r="Z199" s="84">
        <v>99.83</v>
      </c>
      <c r="AA199" s="85">
        <v>79.400000000000006</v>
      </c>
      <c r="AB199" s="86">
        <v>81.12</v>
      </c>
      <c r="AC199" s="87">
        <v>70</v>
      </c>
      <c r="AD199" s="3" t="s">
        <v>1259</v>
      </c>
      <c r="AE199" s="89">
        <v>314.68</v>
      </c>
      <c r="AF199" s="90">
        <v>318.92</v>
      </c>
      <c r="AG199" s="91">
        <v>234.56</v>
      </c>
      <c r="AH199" s="92">
        <v>228.62</v>
      </c>
      <c r="AI199" s="93">
        <v>331.8</v>
      </c>
      <c r="AJ199" s="94">
        <v>88.9</v>
      </c>
      <c r="AK199" s="95">
        <v>90.9</v>
      </c>
      <c r="AL199" s="96">
        <v>86.4</v>
      </c>
      <c r="AM199" s="97">
        <v>89.3</v>
      </c>
      <c r="AN199" s="98">
        <v>31.53</v>
      </c>
      <c r="AO199" s="99">
        <v>521.77</v>
      </c>
      <c r="AP199" s="100">
        <v>32.96</v>
      </c>
      <c r="AQ199" s="101">
        <v>49.3</v>
      </c>
      <c r="AR199" s="3" t="s">
        <v>1259</v>
      </c>
      <c r="AS199" s="3" t="s">
        <v>1259</v>
      </c>
      <c r="AT199" s="3" t="s">
        <v>1259</v>
      </c>
      <c r="AU199" s="3" t="s">
        <v>1259</v>
      </c>
      <c r="AV199" s="3" t="s">
        <v>1259</v>
      </c>
      <c r="AW199" s="3" t="s">
        <v>1259</v>
      </c>
      <c r="AX199" s="3" t="s">
        <v>1259</v>
      </c>
      <c r="AY199" s="3" t="s">
        <v>1259</v>
      </c>
      <c r="AZ199" s="3" t="s">
        <v>1259</v>
      </c>
      <c r="BA199" s="111">
        <v>98.4</v>
      </c>
      <c r="BB199" s="112">
        <v>100.2</v>
      </c>
      <c r="BC199" s="113">
        <v>100.2</v>
      </c>
      <c r="BD199" s="114">
        <v>88.3</v>
      </c>
      <c r="BE199" s="115">
        <v>99.9</v>
      </c>
      <c r="BF199" s="116">
        <v>100.9</v>
      </c>
      <c r="BG199" s="3" t="s">
        <v>1259</v>
      </c>
      <c r="BH199" s="118">
        <v>69.8</v>
      </c>
      <c r="BI199" s="119">
        <v>306.09800000000001</v>
      </c>
      <c r="BJ199" s="120">
        <v>61</v>
      </c>
      <c r="BK199" s="121">
        <v>73.8</v>
      </c>
      <c r="BL199" s="122">
        <v>73.8</v>
      </c>
      <c r="BM199" s="123">
        <v>86.5</v>
      </c>
      <c r="BN199" s="124">
        <v>65.599999999999994</v>
      </c>
      <c r="BO199" s="3" t="s">
        <v>1259</v>
      </c>
      <c r="BP199" s="3" t="s">
        <v>1259</v>
      </c>
      <c r="BQ199" s="3" t="s">
        <v>1259</v>
      </c>
      <c r="BR199" s="3" t="s">
        <v>1259</v>
      </c>
      <c r="BS199" s="129">
        <v>261</v>
      </c>
      <c r="BT199" s="130">
        <v>632</v>
      </c>
      <c r="BU199" s="131">
        <v>442</v>
      </c>
      <c r="BV199" s="132">
        <v>500</v>
      </c>
      <c r="BW199" s="3" t="s">
        <v>1259</v>
      </c>
      <c r="BX199" s="134">
        <v>1380</v>
      </c>
      <c r="BY199" s="3" t="s">
        <v>1259</v>
      </c>
      <c r="BZ199" s="3" t="s">
        <v>1259</v>
      </c>
      <c r="CA199" s="137">
        <v>1377.6</v>
      </c>
      <c r="CB199" s="3" t="s">
        <v>1259</v>
      </c>
      <c r="CC199" s="3" t="s">
        <v>1259</v>
      </c>
      <c r="CD199" s="140">
        <v>1387.1</v>
      </c>
      <c r="CE199" s="3" t="s">
        <v>1259</v>
      </c>
      <c r="CF199" s="3" t="s">
        <v>1259</v>
      </c>
      <c r="CG199" s="3" t="s">
        <v>1259</v>
      </c>
      <c r="CH199" s="3" t="s">
        <v>1259</v>
      </c>
      <c r="CI199" s="3" t="s">
        <v>1259</v>
      </c>
      <c r="CJ199" s="3" t="s">
        <v>1259</v>
      </c>
      <c r="CK199" s="147">
        <v>10.9</v>
      </c>
      <c r="CL199" s="3" t="s">
        <v>1259</v>
      </c>
      <c r="CM199" s="3" t="s">
        <v>1259</v>
      </c>
      <c r="CN199" s="3" t="s">
        <v>1259</v>
      </c>
      <c r="CO199" s="3" t="s">
        <v>1259</v>
      </c>
      <c r="CP199" s="3" t="s">
        <v>1259</v>
      </c>
      <c r="CQ199" s="153">
        <v>69.3</v>
      </c>
      <c r="CR199" s="3" t="s">
        <v>1259</v>
      </c>
      <c r="CS199" s="155">
        <v>186</v>
      </c>
      <c r="CT199" s="156">
        <v>2399</v>
      </c>
      <c r="CU199" s="157">
        <v>62</v>
      </c>
      <c r="CV199" s="158">
        <v>3990</v>
      </c>
      <c r="CW199" s="159">
        <v>243</v>
      </c>
      <c r="CX199" s="160">
        <v>64.7</v>
      </c>
      <c r="CY199" s="161">
        <v>2994</v>
      </c>
      <c r="CZ199" s="3" t="s">
        <v>1259</v>
      </c>
      <c r="DA199" s="3" t="s">
        <v>1259</v>
      </c>
      <c r="DB199" s="164">
        <v>584.5</v>
      </c>
      <c r="DC199" s="3" t="s">
        <v>1259</v>
      </c>
      <c r="DD199" s="3" t="s">
        <v>1259</v>
      </c>
      <c r="DE199" s="3" t="s">
        <v>1259</v>
      </c>
      <c r="DF199" s="168">
        <v>232.08</v>
      </c>
      <c r="DG199" s="169">
        <v>77.25</v>
      </c>
      <c r="DH199" s="3" t="s">
        <v>1259</v>
      </c>
      <c r="DI199" s="3" t="s">
        <v>1259</v>
      </c>
      <c r="DJ199" s="172">
        <v>73.599999999999994</v>
      </c>
      <c r="DK199" s="173">
        <v>58.41</v>
      </c>
      <c r="DL199" s="3" t="s">
        <v>1259</v>
      </c>
      <c r="DM199" s="3" t="s">
        <v>1259</v>
      </c>
      <c r="DN199" s="176">
        <v>74.58</v>
      </c>
      <c r="DO199" s="3" t="s">
        <v>1259</v>
      </c>
      <c r="DP199" s="3" t="s">
        <v>1259</v>
      </c>
      <c r="DQ199" s="179">
        <v>74.209999999999994</v>
      </c>
      <c r="DR199" s="3" t="s">
        <v>1259</v>
      </c>
      <c r="DS199" s="3" t="s">
        <v>1259</v>
      </c>
      <c r="DT199" s="3" t="s">
        <v>1259</v>
      </c>
      <c r="DU199" s="183">
        <v>64.400000000000006</v>
      </c>
      <c r="DV199" s="3" t="s">
        <v>1259</v>
      </c>
      <c r="DW199" s="3" t="s">
        <v>1259</v>
      </c>
      <c r="DX199" s="3" t="s">
        <v>1259</v>
      </c>
      <c r="DY199" s="3" t="s">
        <v>1259</v>
      </c>
      <c r="DZ199" s="3" t="s">
        <v>1259</v>
      </c>
      <c r="EA199" s="3" t="s">
        <v>1259</v>
      </c>
      <c r="EB199" s="3" t="s">
        <v>1259</v>
      </c>
      <c r="EC199" s="3" t="s">
        <v>1259</v>
      </c>
      <c r="ED199" s="3" t="s">
        <v>1259</v>
      </c>
      <c r="EE199" s="3" t="s">
        <v>1259</v>
      </c>
      <c r="EF199" s="3" t="s">
        <v>1259</v>
      </c>
      <c r="EG199" s="195">
        <v>10764586</v>
      </c>
      <c r="EH199" s="196">
        <v>110</v>
      </c>
      <c r="EI199" s="197">
        <v>367292970</v>
      </c>
      <c r="EJ199" s="198">
        <v>107730354</v>
      </c>
      <c r="EK199" s="199">
        <v>44494825</v>
      </c>
      <c r="EL199" s="3" t="s">
        <v>1259</v>
      </c>
      <c r="EM199" s="201">
        <v>79.665000000000006</v>
      </c>
      <c r="EN199" s="3" t="s">
        <v>1259</v>
      </c>
      <c r="EO199" s="3" t="s">
        <v>1259</v>
      </c>
      <c r="EP199" s="3" t="s">
        <v>1259</v>
      </c>
      <c r="EQ199" s="3" t="s">
        <v>1259</v>
      </c>
      <c r="ER199" s="3" t="s">
        <v>1259</v>
      </c>
      <c r="ES199" s="3" t="s">
        <v>1259</v>
      </c>
      <c r="ET199" s="208">
        <v>129.5</v>
      </c>
      <c r="EU199" s="3" t="s">
        <v>1259</v>
      </c>
      <c r="EV199" s="3" t="s">
        <v>1259</v>
      </c>
      <c r="EW199" s="3" t="s">
        <v>1259</v>
      </c>
      <c r="EX199" s="3" t="s">
        <v>1259</v>
      </c>
      <c r="EY199" s="3" t="s">
        <v>1259</v>
      </c>
      <c r="EZ199" s="3" t="s">
        <v>1259</v>
      </c>
      <c r="FA199" s="3" t="s">
        <v>1259</v>
      </c>
      <c r="FB199" s="3" t="s">
        <v>1259</v>
      </c>
      <c r="FC199" s="3" t="s">
        <v>1259</v>
      </c>
      <c r="FD199" s="3" t="s">
        <v>1259</v>
      </c>
      <c r="FE199" s="3" t="s">
        <v>1259</v>
      </c>
      <c r="FF199" s="3" t="s">
        <v>1259</v>
      </c>
      <c r="FG199" s="221">
        <v>137</v>
      </c>
      <c r="FH199" s="3" t="s">
        <v>1259</v>
      </c>
      <c r="FI199" s="3" t="s">
        <v>1259</v>
      </c>
      <c r="FJ199" s="3" t="s">
        <v>1259</v>
      </c>
      <c r="FK199" s="225">
        <v>111.2</v>
      </c>
      <c r="FL199" s="3" t="s">
        <v>1259</v>
      </c>
      <c r="FM199" s="3" t="s">
        <v>1259</v>
      </c>
      <c r="FN199" s="3" t="s">
        <v>1259</v>
      </c>
      <c r="FO199" s="229">
        <v>228.09399999999999</v>
      </c>
      <c r="FP199" s="230">
        <v>88.2</v>
      </c>
      <c r="FQ199" s="231">
        <v>157.214</v>
      </c>
      <c r="FR199" s="232">
        <v>88.8</v>
      </c>
      <c r="FS199" s="233">
        <v>84.7</v>
      </c>
      <c r="FT199" s="234">
        <v>84.7</v>
      </c>
      <c r="FU199" s="235">
        <v>84.3</v>
      </c>
      <c r="FV199" s="236">
        <v>85.4</v>
      </c>
      <c r="FW199" s="237">
        <v>85</v>
      </c>
      <c r="FX199" s="238">
        <v>1000</v>
      </c>
      <c r="FY199" s="239">
        <v>1000</v>
      </c>
      <c r="FZ199" s="240">
        <v>1000</v>
      </c>
      <c r="GA199" s="241">
        <v>1684.4</v>
      </c>
      <c r="GB199" s="3" t="s">
        <v>1259</v>
      </c>
      <c r="GC199" s="3" t="s">
        <v>1259</v>
      </c>
      <c r="GD199" s="3" t="s">
        <v>1259</v>
      </c>
      <c r="GE199" s="3" t="s">
        <v>1259</v>
      </c>
      <c r="GF199" s="3" t="s">
        <v>1259</v>
      </c>
      <c r="GG199" s="3" t="s">
        <v>1259</v>
      </c>
      <c r="GH199" s="3" t="s">
        <v>1259</v>
      </c>
      <c r="GI199" s="3" t="s">
        <v>1259</v>
      </c>
      <c r="GJ199" s="3" t="s">
        <v>1259</v>
      </c>
      <c r="GK199" s="3" t="s">
        <v>1259</v>
      </c>
      <c r="GL199" s="3" t="s">
        <v>1259</v>
      </c>
      <c r="GM199" s="3" t="s">
        <v>1259</v>
      </c>
      <c r="GN199" s="3" t="s">
        <v>1259</v>
      </c>
      <c r="GO199" s="3" t="s">
        <v>1259</v>
      </c>
      <c r="GP199" s="3" t="s">
        <v>1259</v>
      </c>
      <c r="GQ199" s="3" t="s">
        <v>1259</v>
      </c>
      <c r="GR199" s="3" t="s">
        <v>1259</v>
      </c>
      <c r="GS199" s="3" t="s">
        <v>1259</v>
      </c>
      <c r="GT199" s="260">
        <v>13966.96</v>
      </c>
      <c r="GU199" s="261">
        <v>16320.06</v>
      </c>
      <c r="GV199" s="3" t="s">
        <v>1259</v>
      </c>
      <c r="GW199" s="263">
        <v>329</v>
      </c>
      <c r="GX199" s="264">
        <v>80.599999999999994</v>
      </c>
      <c r="GY199" s="265">
        <v>73.5</v>
      </c>
      <c r="GZ199" s="266">
        <v>86.2</v>
      </c>
      <c r="HA199" s="267">
        <v>42.8</v>
      </c>
      <c r="HB199" s="3" t="s">
        <v>1259</v>
      </c>
      <c r="HC199" s="3" t="s">
        <v>1259</v>
      </c>
      <c r="HD199" s="3" t="s">
        <v>1259</v>
      </c>
      <c r="HE199" s="3" t="s">
        <v>1259</v>
      </c>
      <c r="HF199" s="3" t="s">
        <v>1259</v>
      </c>
      <c r="HG199" s="3" t="s">
        <v>1259</v>
      </c>
      <c r="HH199" s="3" t="s">
        <v>1259</v>
      </c>
      <c r="HI199" s="3" t="s">
        <v>1259</v>
      </c>
      <c r="HJ199" s="3" t="s">
        <v>1259</v>
      </c>
      <c r="HK199" s="3" t="s">
        <v>1259</v>
      </c>
      <c r="HL199" s="3" t="s">
        <v>1259</v>
      </c>
      <c r="HM199" s="3" t="s">
        <v>1259</v>
      </c>
      <c r="HN199" s="3" t="s">
        <v>1259</v>
      </c>
      <c r="HO199" s="281">
        <v>145.88999999999999</v>
      </c>
      <c r="HP199" s="282">
        <v>294</v>
      </c>
      <c r="HQ199" s="283">
        <v>88.5</v>
      </c>
      <c r="HR199" s="284">
        <v>79.936000000000007</v>
      </c>
      <c r="HS199" s="285">
        <v>83.1</v>
      </c>
    </row>
    <row r="200" spans="1:227" x14ac:dyDescent="0.25">
      <c r="A200" s="4">
        <v>38077</v>
      </c>
      <c r="B200" s="60">
        <v>95.2</v>
      </c>
      <c r="C200" s="61">
        <v>94.3</v>
      </c>
      <c r="D200" s="62">
        <v>93.8</v>
      </c>
      <c r="E200" s="63">
        <v>94.5</v>
      </c>
      <c r="F200" s="64">
        <v>94.1</v>
      </c>
      <c r="G200" s="65">
        <v>96.6</v>
      </c>
      <c r="H200" s="3" t="s">
        <v>1259</v>
      </c>
      <c r="I200" s="67">
        <v>97.8</v>
      </c>
      <c r="J200" s="68">
        <v>103.9</v>
      </c>
      <c r="K200" s="69">
        <v>97.3</v>
      </c>
      <c r="L200" s="70">
        <v>96.4</v>
      </c>
      <c r="M200" s="71">
        <v>102.6</v>
      </c>
      <c r="N200" s="72">
        <v>109.9</v>
      </c>
      <c r="O200" s="73">
        <v>87</v>
      </c>
      <c r="P200" s="74">
        <v>88.8</v>
      </c>
      <c r="Q200" s="75">
        <v>83.1</v>
      </c>
      <c r="R200" s="76">
        <v>71.3</v>
      </c>
      <c r="S200" s="77">
        <v>70.900000000000006</v>
      </c>
      <c r="T200" s="78">
        <v>72.599999999999994</v>
      </c>
      <c r="U200" s="3" t="s">
        <v>1259</v>
      </c>
      <c r="V200" s="80">
        <v>85.42</v>
      </c>
      <c r="W200" s="3" t="s">
        <v>1259</v>
      </c>
      <c r="X200" s="3" t="s">
        <v>1259</v>
      </c>
      <c r="Y200" s="83">
        <v>85.3</v>
      </c>
      <c r="Z200" s="84">
        <v>100.91</v>
      </c>
      <c r="AA200" s="85">
        <v>78.44</v>
      </c>
      <c r="AB200" s="86">
        <v>85.68</v>
      </c>
      <c r="AC200" s="87">
        <v>67</v>
      </c>
      <c r="AD200" s="3" t="s">
        <v>1259</v>
      </c>
      <c r="AE200" s="89">
        <v>318.13</v>
      </c>
      <c r="AF200" s="90">
        <v>320.60000000000002</v>
      </c>
      <c r="AG200" s="91">
        <v>237.02</v>
      </c>
      <c r="AH200" s="92">
        <v>225.01</v>
      </c>
      <c r="AI200" s="93">
        <v>335.1</v>
      </c>
      <c r="AJ200" s="94">
        <v>89.2</v>
      </c>
      <c r="AK200" s="95">
        <v>87.8</v>
      </c>
      <c r="AL200" s="96">
        <v>91.2</v>
      </c>
      <c r="AM200" s="97">
        <v>90.2</v>
      </c>
      <c r="AN200" s="98">
        <v>32.909999999999997</v>
      </c>
      <c r="AO200" s="99">
        <v>523.57000000000005</v>
      </c>
      <c r="AP200" s="100">
        <v>34.21</v>
      </c>
      <c r="AQ200" s="101">
        <v>55.7</v>
      </c>
      <c r="AR200" s="3" t="s">
        <v>1259</v>
      </c>
      <c r="AS200" s="3" t="s">
        <v>1259</v>
      </c>
      <c r="AT200" s="3" t="s">
        <v>1259</v>
      </c>
      <c r="AU200" s="3" t="s">
        <v>1259</v>
      </c>
      <c r="AV200" s="3" t="s">
        <v>1259</v>
      </c>
      <c r="AW200" s="107">
        <v>99.9</v>
      </c>
      <c r="AX200" s="108">
        <v>100.5</v>
      </c>
      <c r="AY200" s="109">
        <v>83.5</v>
      </c>
      <c r="AZ200" s="110">
        <v>92.2</v>
      </c>
      <c r="BA200" s="111">
        <v>100.1</v>
      </c>
      <c r="BB200" s="112">
        <v>100.1</v>
      </c>
      <c r="BC200" s="113">
        <v>101.9</v>
      </c>
      <c r="BD200" s="114">
        <v>89.7</v>
      </c>
      <c r="BE200" s="115">
        <v>100</v>
      </c>
      <c r="BF200" s="116">
        <v>100.1</v>
      </c>
      <c r="BG200" s="3" t="s">
        <v>1259</v>
      </c>
      <c r="BH200" s="118">
        <v>72.099999999999994</v>
      </c>
      <c r="BI200" s="119">
        <v>314.56099999999998</v>
      </c>
      <c r="BJ200" s="120">
        <v>62.6</v>
      </c>
      <c r="BK200" s="121">
        <v>67.7</v>
      </c>
      <c r="BL200" s="122">
        <v>67.7</v>
      </c>
      <c r="BM200" s="123">
        <v>72.8</v>
      </c>
      <c r="BN200" s="124">
        <v>65.400000000000006</v>
      </c>
      <c r="BO200" s="3" t="s">
        <v>1259</v>
      </c>
      <c r="BP200" s="3" t="s">
        <v>1259</v>
      </c>
      <c r="BQ200" s="3" t="s">
        <v>1259</v>
      </c>
      <c r="BR200" s="3" t="s">
        <v>1259</v>
      </c>
      <c r="BS200" s="129">
        <v>282</v>
      </c>
      <c r="BT200" s="130">
        <v>690</v>
      </c>
      <c r="BU200" s="131">
        <v>473</v>
      </c>
      <c r="BV200" s="132">
        <v>505</v>
      </c>
      <c r="BW200" s="3" t="s">
        <v>1259</v>
      </c>
      <c r="BX200" s="134">
        <v>1456</v>
      </c>
      <c r="BY200" s="3" t="s">
        <v>1259</v>
      </c>
      <c r="BZ200" s="3" t="s">
        <v>1259</v>
      </c>
      <c r="CA200" s="137">
        <v>1465.9</v>
      </c>
      <c r="CB200" s="3" t="s">
        <v>1259</v>
      </c>
      <c r="CC200" s="3" t="s">
        <v>1259</v>
      </c>
      <c r="CD200" s="140">
        <v>1431.8</v>
      </c>
      <c r="CE200" s="3" t="s">
        <v>1259</v>
      </c>
      <c r="CF200" s="3" t="s">
        <v>1259</v>
      </c>
      <c r="CG200" s="3" t="s">
        <v>1259</v>
      </c>
      <c r="CH200" s="3" t="s">
        <v>1259</v>
      </c>
      <c r="CI200" s="3" t="s">
        <v>1259</v>
      </c>
      <c r="CJ200" s="3" t="s">
        <v>1259</v>
      </c>
      <c r="CK200" s="147">
        <v>9.9</v>
      </c>
      <c r="CL200" s="3" t="s">
        <v>1259</v>
      </c>
      <c r="CM200" s="3" t="s">
        <v>1259</v>
      </c>
      <c r="CN200" s="3" t="s">
        <v>1259</v>
      </c>
      <c r="CO200" s="3" t="s">
        <v>1259</v>
      </c>
      <c r="CP200" s="3" t="s">
        <v>1259</v>
      </c>
      <c r="CQ200" s="153">
        <v>71.599999999999994</v>
      </c>
      <c r="CR200" s="3" t="s">
        <v>1259</v>
      </c>
      <c r="CS200" s="155">
        <v>197</v>
      </c>
      <c r="CT200" s="156">
        <v>2480</v>
      </c>
      <c r="CU200" s="157">
        <v>63.9</v>
      </c>
      <c r="CV200" s="158">
        <v>4120</v>
      </c>
      <c r="CW200" s="159">
        <v>251</v>
      </c>
      <c r="CX200" s="160">
        <v>67.2</v>
      </c>
      <c r="CY200" s="161">
        <v>3141</v>
      </c>
      <c r="CZ200" s="3" t="s">
        <v>1259</v>
      </c>
      <c r="DA200" s="3" t="s">
        <v>1259</v>
      </c>
      <c r="DB200" s="164">
        <v>593.29999999999995</v>
      </c>
      <c r="DC200" s="3" t="s">
        <v>1259</v>
      </c>
      <c r="DD200" s="3" t="s">
        <v>1259</v>
      </c>
      <c r="DE200" s="3" t="s">
        <v>1259</v>
      </c>
      <c r="DF200" s="168">
        <v>233.58</v>
      </c>
      <c r="DG200" s="169">
        <v>76.59</v>
      </c>
      <c r="DH200" s="3" t="s">
        <v>1259</v>
      </c>
      <c r="DI200" s="3" t="s">
        <v>1259</v>
      </c>
      <c r="DJ200" s="172">
        <v>73.239999999999995</v>
      </c>
      <c r="DK200" s="173">
        <v>59.24</v>
      </c>
      <c r="DL200" s="3" t="s">
        <v>1259</v>
      </c>
      <c r="DM200" s="3" t="s">
        <v>1259</v>
      </c>
      <c r="DN200" s="176">
        <v>74.88</v>
      </c>
      <c r="DO200" s="3" t="s">
        <v>1259</v>
      </c>
      <c r="DP200" s="3" t="s">
        <v>1259</v>
      </c>
      <c r="DQ200" s="179">
        <v>74.09</v>
      </c>
      <c r="DR200" s="3" t="s">
        <v>1259</v>
      </c>
      <c r="DS200" s="3" t="s">
        <v>1259</v>
      </c>
      <c r="DT200" s="3" t="s">
        <v>1259</v>
      </c>
      <c r="DU200" s="183">
        <v>73.599999999999994</v>
      </c>
      <c r="DV200" s="3" t="s">
        <v>1259</v>
      </c>
      <c r="DW200" s="3" t="s">
        <v>1259</v>
      </c>
      <c r="DX200" s="3" t="s">
        <v>1259</v>
      </c>
      <c r="DY200" s="3" t="s">
        <v>1259</v>
      </c>
      <c r="DZ200" s="3" t="s">
        <v>1259</v>
      </c>
      <c r="EA200" s="3" t="s">
        <v>1259</v>
      </c>
      <c r="EB200" s="3" t="s">
        <v>1259</v>
      </c>
      <c r="EC200" s="3" t="s">
        <v>1259</v>
      </c>
      <c r="ED200" s="3" t="s">
        <v>1259</v>
      </c>
      <c r="EE200" s="3" t="s">
        <v>1259</v>
      </c>
      <c r="EF200" s="3" t="s">
        <v>1259</v>
      </c>
      <c r="EG200" s="195">
        <v>11085383</v>
      </c>
      <c r="EH200" s="196">
        <v>111</v>
      </c>
      <c r="EI200" s="197">
        <v>368435902</v>
      </c>
      <c r="EJ200" s="198">
        <v>108720039</v>
      </c>
      <c r="EK200" s="199">
        <v>45010481</v>
      </c>
      <c r="EL200" s="3" t="s">
        <v>1259</v>
      </c>
      <c r="EM200" s="201">
        <v>80.489999999999995</v>
      </c>
      <c r="EN200" s="202">
        <v>80.2</v>
      </c>
      <c r="EO200" s="203">
        <v>71.599999999999994</v>
      </c>
      <c r="EP200" s="204">
        <v>79.099999999999994</v>
      </c>
      <c r="EQ200" s="205">
        <v>68.900000000000006</v>
      </c>
      <c r="ER200" s="206">
        <v>80.2</v>
      </c>
      <c r="ES200" s="207">
        <v>65.099999999999994</v>
      </c>
      <c r="ET200" s="208">
        <v>142.69999999999999</v>
      </c>
      <c r="EU200" s="3" t="s">
        <v>1259</v>
      </c>
      <c r="EV200" s="3" t="s">
        <v>1259</v>
      </c>
      <c r="EW200" s="3" t="s">
        <v>1259</v>
      </c>
      <c r="EX200" s="3" t="s">
        <v>1259</v>
      </c>
      <c r="EY200" s="3" t="s">
        <v>1259</v>
      </c>
      <c r="EZ200" s="3" t="s">
        <v>1259</v>
      </c>
      <c r="FA200" s="3" t="s">
        <v>1259</v>
      </c>
      <c r="FB200" s="3" t="s">
        <v>1259</v>
      </c>
      <c r="FC200" s="3" t="s">
        <v>1259</v>
      </c>
      <c r="FD200" s="3" t="s">
        <v>1259</v>
      </c>
      <c r="FE200" s="3" t="s">
        <v>1259</v>
      </c>
      <c r="FF200" s="3" t="s">
        <v>1259</v>
      </c>
      <c r="FG200" s="221">
        <v>142.80000000000001</v>
      </c>
      <c r="FH200" s="3" t="s">
        <v>1259</v>
      </c>
      <c r="FI200" s="3" t="s">
        <v>1259</v>
      </c>
      <c r="FJ200" s="3" t="s">
        <v>1259</v>
      </c>
      <c r="FK200" s="225">
        <v>112.8</v>
      </c>
      <c r="FL200" s="3" t="s">
        <v>1259</v>
      </c>
      <c r="FM200" s="3" t="s">
        <v>1259</v>
      </c>
      <c r="FN200" s="3" t="s">
        <v>1259</v>
      </c>
      <c r="FO200" s="229">
        <v>229.761</v>
      </c>
      <c r="FP200" s="230">
        <v>89.3</v>
      </c>
      <c r="FQ200" s="231">
        <v>156.51300000000001</v>
      </c>
      <c r="FR200" s="232">
        <v>89.2</v>
      </c>
      <c r="FS200" s="233">
        <v>91</v>
      </c>
      <c r="FT200" s="234">
        <v>92.2</v>
      </c>
      <c r="FU200" s="235">
        <v>88.3</v>
      </c>
      <c r="FV200" s="236">
        <v>89.6</v>
      </c>
      <c r="FW200" s="237">
        <v>89</v>
      </c>
      <c r="FX200" s="238">
        <v>1034.9000000000001</v>
      </c>
      <c r="FY200" s="239">
        <v>1041.3</v>
      </c>
      <c r="FZ200" s="240">
        <v>1031</v>
      </c>
      <c r="GA200" s="241">
        <v>1888.3</v>
      </c>
      <c r="GB200" s="3" t="s">
        <v>1259</v>
      </c>
      <c r="GC200" s="3" t="s">
        <v>1259</v>
      </c>
      <c r="GD200" s="3" t="s">
        <v>1259</v>
      </c>
      <c r="GE200" s="3" t="s">
        <v>1259</v>
      </c>
      <c r="GF200" s="3" t="s">
        <v>1259</v>
      </c>
      <c r="GG200" s="3" t="s">
        <v>1259</v>
      </c>
      <c r="GH200" s="3" t="s">
        <v>1259</v>
      </c>
      <c r="GI200" s="3" t="s">
        <v>1259</v>
      </c>
      <c r="GJ200" s="3" t="s">
        <v>1259</v>
      </c>
      <c r="GK200" s="3" t="s">
        <v>1259</v>
      </c>
      <c r="GL200" s="3" t="s">
        <v>1259</v>
      </c>
      <c r="GM200" s="3" t="s">
        <v>1259</v>
      </c>
      <c r="GN200" s="3" t="s">
        <v>1259</v>
      </c>
      <c r="GO200" s="3" t="s">
        <v>1259</v>
      </c>
      <c r="GP200" s="3" t="s">
        <v>1259</v>
      </c>
      <c r="GQ200" s="3" t="s">
        <v>1259</v>
      </c>
      <c r="GR200" s="3" t="s">
        <v>1259</v>
      </c>
      <c r="GS200" s="3" t="s">
        <v>1259</v>
      </c>
      <c r="GT200" s="260">
        <v>15575.75</v>
      </c>
      <c r="GU200" s="261">
        <v>18521.18</v>
      </c>
      <c r="GV200" s="3" t="s">
        <v>1259</v>
      </c>
      <c r="GW200" s="263">
        <v>336</v>
      </c>
      <c r="GX200" s="264">
        <v>80.3</v>
      </c>
      <c r="GY200" s="265">
        <v>71.900000000000006</v>
      </c>
      <c r="GZ200" s="266">
        <v>85.2</v>
      </c>
      <c r="HA200" s="267">
        <v>42.8</v>
      </c>
      <c r="HB200" s="3" t="s">
        <v>1259</v>
      </c>
      <c r="HC200" s="3" t="s">
        <v>1259</v>
      </c>
      <c r="HD200" s="3" t="s">
        <v>1259</v>
      </c>
      <c r="HE200" s="3" t="s">
        <v>1259</v>
      </c>
      <c r="HF200" s="3" t="s">
        <v>1259</v>
      </c>
      <c r="HG200" s="3" t="s">
        <v>1259</v>
      </c>
      <c r="HH200" s="3" t="s">
        <v>1259</v>
      </c>
      <c r="HI200" s="3" t="s">
        <v>1259</v>
      </c>
      <c r="HJ200" s="3" t="s">
        <v>1259</v>
      </c>
      <c r="HK200" s="3" t="s">
        <v>1259</v>
      </c>
      <c r="HL200" s="3" t="s">
        <v>1259</v>
      </c>
      <c r="HM200" s="3" t="s">
        <v>1259</v>
      </c>
      <c r="HN200" s="3" t="s">
        <v>1259</v>
      </c>
      <c r="HO200" s="281">
        <v>151.61000000000001</v>
      </c>
      <c r="HP200" s="282">
        <v>298.60000000000002</v>
      </c>
      <c r="HQ200" s="283">
        <v>91.3</v>
      </c>
      <c r="HR200" s="284">
        <v>81.051100000000005</v>
      </c>
      <c r="HS200" s="285">
        <v>83.2</v>
      </c>
    </row>
    <row r="201" spans="1:227" x14ac:dyDescent="0.25">
      <c r="A201" s="4">
        <v>38168</v>
      </c>
      <c r="B201" s="60">
        <v>100.2</v>
      </c>
      <c r="C201" s="61">
        <v>100.5</v>
      </c>
      <c r="D201" s="62">
        <v>94.8</v>
      </c>
      <c r="E201" s="63">
        <v>103</v>
      </c>
      <c r="F201" s="64">
        <v>103.8</v>
      </c>
      <c r="G201" s="65">
        <v>97.3</v>
      </c>
      <c r="H201" s="3" t="s">
        <v>1259</v>
      </c>
      <c r="I201" s="67">
        <v>99.1</v>
      </c>
      <c r="J201" s="68">
        <v>102.9</v>
      </c>
      <c r="K201" s="69">
        <v>98.8</v>
      </c>
      <c r="L201" s="70">
        <v>98.7</v>
      </c>
      <c r="M201" s="71">
        <v>99.2</v>
      </c>
      <c r="N201" s="72">
        <v>112.3</v>
      </c>
      <c r="O201" s="73">
        <v>84.4</v>
      </c>
      <c r="P201" s="74">
        <v>85.5</v>
      </c>
      <c r="Q201" s="75">
        <v>82</v>
      </c>
      <c r="R201" s="76">
        <v>70.599999999999994</v>
      </c>
      <c r="S201" s="77">
        <v>70.099999999999994</v>
      </c>
      <c r="T201" s="78">
        <v>72.599999999999994</v>
      </c>
      <c r="U201" s="3" t="s">
        <v>1259</v>
      </c>
      <c r="V201" s="80">
        <v>86.66</v>
      </c>
      <c r="W201" s="3" t="s">
        <v>1259</v>
      </c>
      <c r="X201" s="3" t="s">
        <v>1259</v>
      </c>
      <c r="Y201" s="83">
        <v>86.29</v>
      </c>
      <c r="Z201" s="84">
        <v>100.14</v>
      </c>
      <c r="AA201" s="85">
        <v>80.09</v>
      </c>
      <c r="AB201" s="86">
        <v>87.45</v>
      </c>
      <c r="AC201" s="87">
        <v>69</v>
      </c>
      <c r="AD201" s="3" t="s">
        <v>1259</v>
      </c>
      <c r="AE201" s="89">
        <v>318.26</v>
      </c>
      <c r="AF201" s="90">
        <v>328.53</v>
      </c>
      <c r="AG201" s="91">
        <v>241.57</v>
      </c>
      <c r="AH201" s="92">
        <v>225.24</v>
      </c>
      <c r="AI201" s="93">
        <v>337.7</v>
      </c>
      <c r="AJ201" s="94">
        <v>89.6</v>
      </c>
      <c r="AK201" s="95">
        <v>89.3</v>
      </c>
      <c r="AL201" s="96">
        <v>90.3</v>
      </c>
      <c r="AM201" s="97">
        <v>91.2</v>
      </c>
      <c r="AN201" s="98">
        <v>34.340000000000003</v>
      </c>
      <c r="AO201" s="99">
        <v>549.96</v>
      </c>
      <c r="AP201" s="100">
        <v>35.32</v>
      </c>
      <c r="AQ201" s="101">
        <v>57.9</v>
      </c>
      <c r="AR201" s="3" t="s">
        <v>1259</v>
      </c>
      <c r="AS201" s="3" t="s">
        <v>1259</v>
      </c>
      <c r="AT201" s="3" t="s">
        <v>1259</v>
      </c>
      <c r="AU201" s="3" t="s">
        <v>1259</v>
      </c>
      <c r="AV201" s="3" t="s">
        <v>1259</v>
      </c>
      <c r="AW201" s="107">
        <v>100</v>
      </c>
      <c r="AX201" s="108">
        <v>99.5</v>
      </c>
      <c r="AY201" s="109">
        <v>83.4</v>
      </c>
      <c r="AZ201" s="110">
        <v>94.1</v>
      </c>
      <c r="BA201" s="111">
        <v>98.8</v>
      </c>
      <c r="BB201" s="112">
        <v>100.7</v>
      </c>
      <c r="BC201" s="113">
        <v>100.5</v>
      </c>
      <c r="BD201" s="114">
        <v>89.1</v>
      </c>
      <c r="BE201" s="115">
        <v>100.9</v>
      </c>
      <c r="BF201" s="116">
        <v>100.4</v>
      </c>
      <c r="BG201" s="3" t="s">
        <v>1259</v>
      </c>
      <c r="BH201" s="118">
        <v>75.400000000000006</v>
      </c>
      <c r="BI201" s="119">
        <v>326.31599999999997</v>
      </c>
      <c r="BJ201" s="120">
        <v>65.3</v>
      </c>
      <c r="BK201" s="121">
        <v>68.599999999999994</v>
      </c>
      <c r="BL201" s="122">
        <v>68.599999999999994</v>
      </c>
      <c r="BM201" s="123">
        <v>79</v>
      </c>
      <c r="BN201" s="124">
        <v>67.8</v>
      </c>
      <c r="BO201" s="3" t="s">
        <v>1259</v>
      </c>
      <c r="BP201" s="3" t="s">
        <v>1259</v>
      </c>
      <c r="BQ201" s="3" t="s">
        <v>1259</v>
      </c>
      <c r="BR201" s="3" t="s">
        <v>1259</v>
      </c>
      <c r="BS201" s="129">
        <v>304</v>
      </c>
      <c r="BT201" s="130">
        <v>741</v>
      </c>
      <c r="BU201" s="131">
        <v>516</v>
      </c>
      <c r="BV201" s="132">
        <v>560</v>
      </c>
      <c r="BW201" s="3" t="s">
        <v>1259</v>
      </c>
      <c r="BX201" s="134">
        <v>1539</v>
      </c>
      <c r="BY201" s="3" t="s">
        <v>1259</v>
      </c>
      <c r="BZ201" s="3" t="s">
        <v>1259</v>
      </c>
      <c r="CA201" s="137">
        <v>1544</v>
      </c>
      <c r="CB201" s="3" t="s">
        <v>1259</v>
      </c>
      <c r="CC201" s="3" t="s">
        <v>1259</v>
      </c>
      <c r="CD201" s="140">
        <v>1524.3</v>
      </c>
      <c r="CE201" s="3" t="s">
        <v>1259</v>
      </c>
      <c r="CF201" s="3" t="s">
        <v>1259</v>
      </c>
      <c r="CG201" s="3" t="s">
        <v>1259</v>
      </c>
      <c r="CH201" s="3" t="s">
        <v>1259</v>
      </c>
      <c r="CI201" s="3" t="s">
        <v>1259</v>
      </c>
      <c r="CJ201" s="3" t="s">
        <v>1259</v>
      </c>
      <c r="CK201" s="147">
        <v>8.6</v>
      </c>
      <c r="CL201" s="3" t="s">
        <v>1259</v>
      </c>
      <c r="CM201" s="3" t="s">
        <v>1259</v>
      </c>
      <c r="CN201" s="3" t="s">
        <v>1259</v>
      </c>
      <c r="CO201" s="3" t="s">
        <v>1259</v>
      </c>
      <c r="CP201" s="3" t="s">
        <v>1259</v>
      </c>
      <c r="CQ201" s="153">
        <v>74.599999999999994</v>
      </c>
      <c r="CR201" s="3" t="s">
        <v>1259</v>
      </c>
      <c r="CS201" s="155">
        <v>203</v>
      </c>
      <c r="CT201" s="156">
        <v>2559</v>
      </c>
      <c r="CU201" s="157">
        <v>66.8</v>
      </c>
      <c r="CV201" s="158">
        <v>4300</v>
      </c>
      <c r="CW201" s="159">
        <v>287</v>
      </c>
      <c r="CX201" s="160">
        <v>69.599999999999994</v>
      </c>
      <c r="CY201" s="161">
        <v>3158</v>
      </c>
      <c r="CZ201" s="3" t="s">
        <v>1259</v>
      </c>
      <c r="DA201" s="3" t="s">
        <v>1259</v>
      </c>
      <c r="DB201" s="164">
        <v>621.70000000000005</v>
      </c>
      <c r="DC201" s="3" t="s">
        <v>1259</v>
      </c>
      <c r="DD201" s="3" t="s">
        <v>1259</v>
      </c>
      <c r="DE201" s="3" t="s">
        <v>1259</v>
      </c>
      <c r="DF201" s="168">
        <v>236.46</v>
      </c>
      <c r="DG201" s="169">
        <v>76.45</v>
      </c>
      <c r="DH201" s="3" t="s">
        <v>1259</v>
      </c>
      <c r="DI201" s="3" t="s">
        <v>1259</v>
      </c>
      <c r="DJ201" s="172">
        <v>73.319999999999993</v>
      </c>
      <c r="DK201" s="173">
        <v>60.21</v>
      </c>
      <c r="DL201" s="3" t="s">
        <v>1259</v>
      </c>
      <c r="DM201" s="3" t="s">
        <v>1259</v>
      </c>
      <c r="DN201" s="176">
        <v>75.709999999999994</v>
      </c>
      <c r="DO201" s="3" t="s">
        <v>1259</v>
      </c>
      <c r="DP201" s="3" t="s">
        <v>1259</v>
      </c>
      <c r="DQ201" s="179">
        <v>74.45</v>
      </c>
      <c r="DR201" s="3" t="s">
        <v>1259</v>
      </c>
      <c r="DS201" s="3" t="s">
        <v>1259</v>
      </c>
      <c r="DT201" s="3" t="s">
        <v>1259</v>
      </c>
      <c r="DU201" s="183">
        <v>77.2</v>
      </c>
      <c r="DV201" s="3" t="s">
        <v>1259</v>
      </c>
      <c r="DW201" s="3" t="s">
        <v>1259</v>
      </c>
      <c r="DX201" s="3" t="s">
        <v>1259</v>
      </c>
      <c r="DY201" s="3" t="s">
        <v>1259</v>
      </c>
      <c r="DZ201" s="3" t="s">
        <v>1259</v>
      </c>
      <c r="EA201" s="3" t="s">
        <v>1259</v>
      </c>
      <c r="EB201" s="3" t="s">
        <v>1259</v>
      </c>
      <c r="EC201" s="3" t="s">
        <v>1259</v>
      </c>
      <c r="ED201" s="3" t="s">
        <v>1259</v>
      </c>
      <c r="EE201" s="3" t="s">
        <v>1259</v>
      </c>
      <c r="EF201" s="3" t="s">
        <v>1259</v>
      </c>
      <c r="EG201" s="195">
        <v>11099010</v>
      </c>
      <c r="EH201" s="196">
        <v>112</v>
      </c>
      <c r="EI201" s="197">
        <v>373330828</v>
      </c>
      <c r="EJ201" s="198">
        <v>109467869</v>
      </c>
      <c r="EK201" s="199">
        <v>45819489</v>
      </c>
      <c r="EL201" s="3" t="s">
        <v>1259</v>
      </c>
      <c r="EM201" s="201">
        <v>82.117000000000004</v>
      </c>
      <c r="EN201" s="3" t="s">
        <v>1259</v>
      </c>
      <c r="EO201" s="3" t="s">
        <v>1259</v>
      </c>
      <c r="EP201" s="3" t="s">
        <v>1259</v>
      </c>
      <c r="EQ201" s="3" t="s">
        <v>1259</v>
      </c>
      <c r="ER201" s="3" t="s">
        <v>1259</v>
      </c>
      <c r="ES201" s="3" t="s">
        <v>1259</v>
      </c>
      <c r="ET201" s="208">
        <v>136.5</v>
      </c>
      <c r="EU201" s="3" t="s">
        <v>1259</v>
      </c>
      <c r="EV201" s="3" t="s">
        <v>1259</v>
      </c>
      <c r="EW201" s="3" t="s">
        <v>1259</v>
      </c>
      <c r="EX201" s="3" t="s">
        <v>1259</v>
      </c>
      <c r="EY201" s="3" t="s">
        <v>1259</v>
      </c>
      <c r="EZ201" s="3" t="s">
        <v>1259</v>
      </c>
      <c r="FA201" s="3" t="s">
        <v>1259</v>
      </c>
      <c r="FB201" s="3" t="s">
        <v>1259</v>
      </c>
      <c r="FC201" s="3" t="s">
        <v>1259</v>
      </c>
      <c r="FD201" s="3" t="s">
        <v>1259</v>
      </c>
      <c r="FE201" s="3" t="s">
        <v>1259</v>
      </c>
      <c r="FF201" s="3" t="s">
        <v>1259</v>
      </c>
      <c r="FG201" s="221">
        <v>159.80000000000001</v>
      </c>
      <c r="FH201" s="3" t="s">
        <v>1259</v>
      </c>
      <c r="FI201" s="3" t="s">
        <v>1259</v>
      </c>
      <c r="FJ201" s="3" t="s">
        <v>1259</v>
      </c>
      <c r="FK201" s="225">
        <v>113.1</v>
      </c>
      <c r="FL201" s="3" t="s">
        <v>1259</v>
      </c>
      <c r="FM201" s="3" t="s">
        <v>1259</v>
      </c>
      <c r="FN201" s="3" t="s">
        <v>1259</v>
      </c>
      <c r="FO201" s="229">
        <v>232.47</v>
      </c>
      <c r="FP201" s="230">
        <v>90.3</v>
      </c>
      <c r="FQ201" s="231">
        <v>159.251</v>
      </c>
      <c r="FR201" s="232">
        <v>89.8</v>
      </c>
      <c r="FS201" s="233">
        <v>92.4</v>
      </c>
      <c r="FT201" s="234">
        <v>93.4</v>
      </c>
      <c r="FU201" s="235">
        <v>91</v>
      </c>
      <c r="FV201" s="236">
        <v>90.4</v>
      </c>
      <c r="FW201" s="237">
        <v>90.7</v>
      </c>
      <c r="FX201" s="238">
        <v>1051.4000000000001</v>
      </c>
      <c r="FY201" s="239">
        <v>1066.7</v>
      </c>
      <c r="FZ201" s="240">
        <v>1054</v>
      </c>
      <c r="GA201" s="241">
        <v>1912.9</v>
      </c>
      <c r="GB201" s="3" t="s">
        <v>1259</v>
      </c>
      <c r="GC201" s="3" t="s">
        <v>1259</v>
      </c>
      <c r="GD201" s="3" t="s">
        <v>1259</v>
      </c>
      <c r="GE201" s="3" t="s">
        <v>1259</v>
      </c>
      <c r="GF201" s="3" t="s">
        <v>1259</v>
      </c>
      <c r="GG201" s="3" t="s">
        <v>1259</v>
      </c>
      <c r="GH201" s="3" t="s">
        <v>1259</v>
      </c>
      <c r="GI201" s="3" t="s">
        <v>1259</v>
      </c>
      <c r="GJ201" s="3" t="s">
        <v>1259</v>
      </c>
      <c r="GK201" s="3" t="s">
        <v>1259</v>
      </c>
      <c r="GL201" s="3" t="s">
        <v>1259</v>
      </c>
      <c r="GM201" s="3" t="s">
        <v>1259</v>
      </c>
      <c r="GN201" s="3" t="s">
        <v>1259</v>
      </c>
      <c r="GO201" s="3" t="s">
        <v>1259</v>
      </c>
      <c r="GP201" s="3" t="s">
        <v>1259</v>
      </c>
      <c r="GQ201" s="3" t="s">
        <v>1259</v>
      </c>
      <c r="GR201" s="3" t="s">
        <v>1259</v>
      </c>
      <c r="GS201" s="3" t="s">
        <v>1259</v>
      </c>
      <c r="GT201" s="260">
        <v>16449.009999999998</v>
      </c>
      <c r="GU201" s="261">
        <v>19282.189999999999</v>
      </c>
      <c r="GV201" s="3" t="s">
        <v>1259</v>
      </c>
      <c r="GW201" s="263">
        <v>350</v>
      </c>
      <c r="GX201" s="264">
        <v>80.400000000000006</v>
      </c>
      <c r="GY201" s="265">
        <v>72.099999999999994</v>
      </c>
      <c r="GZ201" s="266">
        <v>85.6</v>
      </c>
      <c r="HA201" s="267">
        <v>42.9</v>
      </c>
      <c r="HB201" s="3" t="s">
        <v>1259</v>
      </c>
      <c r="HC201" s="3" t="s">
        <v>1259</v>
      </c>
      <c r="HD201" s="3" t="s">
        <v>1259</v>
      </c>
      <c r="HE201" s="3" t="s">
        <v>1259</v>
      </c>
      <c r="HF201" s="3" t="s">
        <v>1259</v>
      </c>
      <c r="HG201" s="3" t="s">
        <v>1259</v>
      </c>
      <c r="HH201" s="3" t="s">
        <v>1259</v>
      </c>
      <c r="HI201" s="3" t="s">
        <v>1259</v>
      </c>
      <c r="HJ201" s="3" t="s">
        <v>1259</v>
      </c>
      <c r="HK201" s="3" t="s">
        <v>1259</v>
      </c>
      <c r="HL201" s="3" t="s">
        <v>1259</v>
      </c>
      <c r="HM201" s="3" t="s">
        <v>1259</v>
      </c>
      <c r="HN201" s="3" t="s">
        <v>1259</v>
      </c>
      <c r="HO201" s="281">
        <v>157.85</v>
      </c>
      <c r="HP201" s="282">
        <v>305.8</v>
      </c>
      <c r="HQ201" s="283">
        <v>91.8</v>
      </c>
      <c r="HR201" s="284">
        <v>82.792000000000002</v>
      </c>
      <c r="HS201" s="285">
        <v>84.1</v>
      </c>
    </row>
    <row r="202" spans="1:227" x14ac:dyDescent="0.25">
      <c r="A202" s="4">
        <v>38260</v>
      </c>
      <c r="B202" s="60">
        <v>100.7</v>
      </c>
      <c r="C202" s="61">
        <v>101.3</v>
      </c>
      <c r="D202" s="62">
        <v>99.4</v>
      </c>
      <c r="E202" s="63">
        <v>102.1</v>
      </c>
      <c r="F202" s="64">
        <v>101.6</v>
      </c>
      <c r="G202" s="65">
        <v>105.8</v>
      </c>
      <c r="H202" s="3" t="s">
        <v>1259</v>
      </c>
      <c r="I202" s="67">
        <v>99.1</v>
      </c>
      <c r="J202" s="68">
        <v>98.9</v>
      </c>
      <c r="K202" s="69">
        <v>99.1</v>
      </c>
      <c r="L202" s="70">
        <v>99.8</v>
      </c>
      <c r="M202" s="71">
        <v>95.2</v>
      </c>
      <c r="N202" s="72">
        <v>111.7</v>
      </c>
      <c r="O202" s="73">
        <v>84.2</v>
      </c>
      <c r="P202" s="74">
        <v>85</v>
      </c>
      <c r="Q202" s="75">
        <v>82.3</v>
      </c>
      <c r="R202" s="76">
        <v>70.599999999999994</v>
      </c>
      <c r="S202" s="77">
        <v>70.099999999999994</v>
      </c>
      <c r="T202" s="78">
        <v>72.7</v>
      </c>
      <c r="U202" s="3" t="s">
        <v>1259</v>
      </c>
      <c r="V202" s="80">
        <v>90.37</v>
      </c>
      <c r="W202" s="3" t="s">
        <v>1259</v>
      </c>
      <c r="X202" s="3" t="s">
        <v>1259</v>
      </c>
      <c r="Y202" s="83">
        <v>89.7</v>
      </c>
      <c r="Z202" s="84">
        <v>103.01</v>
      </c>
      <c r="AA202" s="85">
        <v>83.69</v>
      </c>
      <c r="AB202" s="86">
        <v>91.83</v>
      </c>
      <c r="AC202" s="87">
        <v>67</v>
      </c>
      <c r="AD202" s="3" t="s">
        <v>1259</v>
      </c>
      <c r="AE202" s="89">
        <v>321.87</v>
      </c>
      <c r="AF202" s="90">
        <v>329.88</v>
      </c>
      <c r="AG202" s="91">
        <v>239.83</v>
      </c>
      <c r="AH202" s="92">
        <v>222.47</v>
      </c>
      <c r="AI202" s="93">
        <v>340.6</v>
      </c>
      <c r="AJ202" s="94">
        <v>92</v>
      </c>
      <c r="AK202" s="95">
        <v>93.7</v>
      </c>
      <c r="AL202" s="96">
        <v>89.9</v>
      </c>
      <c r="AM202" s="97">
        <v>93.2</v>
      </c>
      <c r="AN202" s="98">
        <v>35.26</v>
      </c>
      <c r="AO202" s="99">
        <v>537.13</v>
      </c>
      <c r="AP202" s="100">
        <v>36.43</v>
      </c>
      <c r="AQ202" s="101">
        <v>60.2</v>
      </c>
      <c r="AR202" s="3" t="s">
        <v>1259</v>
      </c>
      <c r="AS202" s="3" t="s">
        <v>1259</v>
      </c>
      <c r="AT202" s="3" t="s">
        <v>1259</v>
      </c>
      <c r="AU202" s="3" t="s">
        <v>1259</v>
      </c>
      <c r="AV202" s="3" t="s">
        <v>1259</v>
      </c>
      <c r="AW202" s="107">
        <v>99.2</v>
      </c>
      <c r="AX202" s="108">
        <v>98.5</v>
      </c>
      <c r="AY202" s="109">
        <v>86.7</v>
      </c>
      <c r="AZ202" s="110">
        <v>94.9</v>
      </c>
      <c r="BA202" s="111">
        <v>97.7</v>
      </c>
      <c r="BB202" s="112">
        <v>100.6</v>
      </c>
      <c r="BC202" s="113">
        <v>99.2</v>
      </c>
      <c r="BD202" s="114">
        <v>89</v>
      </c>
      <c r="BE202" s="115">
        <v>100.3</v>
      </c>
      <c r="BF202" s="116">
        <v>101.3</v>
      </c>
      <c r="BG202" s="3" t="s">
        <v>1259</v>
      </c>
      <c r="BH202" s="118">
        <v>77.7</v>
      </c>
      <c r="BI202" s="119">
        <v>335.72</v>
      </c>
      <c r="BJ202" s="120">
        <v>67.2</v>
      </c>
      <c r="BK202" s="121">
        <v>76.5</v>
      </c>
      <c r="BL202" s="122">
        <v>76.5</v>
      </c>
      <c r="BM202" s="123">
        <v>83.6</v>
      </c>
      <c r="BN202" s="124">
        <v>69.8</v>
      </c>
      <c r="BO202" s="3" t="s">
        <v>1259</v>
      </c>
      <c r="BP202" s="3" t="s">
        <v>1259</v>
      </c>
      <c r="BQ202" s="3" t="s">
        <v>1259</v>
      </c>
      <c r="BR202" s="3" t="s">
        <v>1259</v>
      </c>
      <c r="BS202" s="129">
        <v>248</v>
      </c>
      <c r="BT202" s="130">
        <v>730</v>
      </c>
      <c r="BU202" s="131">
        <v>585</v>
      </c>
      <c r="BV202" s="132">
        <v>652</v>
      </c>
      <c r="BW202" s="3" t="s">
        <v>1259</v>
      </c>
      <c r="BX202" s="134">
        <v>1571</v>
      </c>
      <c r="BY202" s="3" t="s">
        <v>1259</v>
      </c>
      <c r="BZ202" s="3" t="s">
        <v>1259</v>
      </c>
      <c r="CA202" s="137">
        <v>1581.4</v>
      </c>
      <c r="CB202" s="3" t="s">
        <v>1259</v>
      </c>
      <c r="CC202" s="3" t="s">
        <v>1259</v>
      </c>
      <c r="CD202" s="140">
        <v>1544.2</v>
      </c>
      <c r="CE202" s="3" t="s">
        <v>1259</v>
      </c>
      <c r="CF202" s="3" t="s">
        <v>1259</v>
      </c>
      <c r="CG202" s="3" t="s">
        <v>1259</v>
      </c>
      <c r="CH202" s="3" t="s">
        <v>1259</v>
      </c>
      <c r="CI202" s="3" t="s">
        <v>1259</v>
      </c>
      <c r="CJ202" s="3" t="s">
        <v>1259</v>
      </c>
      <c r="CK202" s="147">
        <v>9</v>
      </c>
      <c r="CL202" s="3" t="s">
        <v>1259</v>
      </c>
      <c r="CM202" s="3" t="s">
        <v>1259</v>
      </c>
      <c r="CN202" s="3" t="s">
        <v>1259</v>
      </c>
      <c r="CO202" s="3" t="s">
        <v>1259</v>
      </c>
      <c r="CP202" s="3" t="s">
        <v>1259</v>
      </c>
      <c r="CQ202" s="153">
        <v>78.5</v>
      </c>
      <c r="CR202" s="3" t="s">
        <v>1259</v>
      </c>
      <c r="CS202" s="155">
        <v>202</v>
      </c>
      <c r="CT202" s="156">
        <v>2576</v>
      </c>
      <c r="CU202" s="157">
        <v>69.099999999999994</v>
      </c>
      <c r="CV202" s="158">
        <v>4450</v>
      </c>
      <c r="CW202" s="159">
        <v>298</v>
      </c>
      <c r="CX202" s="160">
        <v>73.5</v>
      </c>
      <c r="CY202" s="161">
        <v>3225</v>
      </c>
      <c r="CZ202" s="3" t="s">
        <v>1259</v>
      </c>
      <c r="DA202" s="3" t="s">
        <v>1259</v>
      </c>
      <c r="DB202" s="164">
        <v>610.79999999999995</v>
      </c>
      <c r="DC202" s="3" t="s">
        <v>1259</v>
      </c>
      <c r="DD202" s="3" t="s">
        <v>1259</v>
      </c>
      <c r="DE202" s="3" t="s">
        <v>1259</v>
      </c>
      <c r="DF202" s="168">
        <v>238.82</v>
      </c>
      <c r="DG202" s="169">
        <v>77.09</v>
      </c>
      <c r="DH202" s="3" t="s">
        <v>1259</v>
      </c>
      <c r="DI202" s="3" t="s">
        <v>1259</v>
      </c>
      <c r="DJ202" s="172">
        <v>74.05</v>
      </c>
      <c r="DK202" s="173">
        <v>61.26</v>
      </c>
      <c r="DL202" s="3" t="s">
        <v>1259</v>
      </c>
      <c r="DM202" s="3" t="s">
        <v>1259</v>
      </c>
      <c r="DN202" s="176">
        <v>76.290000000000006</v>
      </c>
      <c r="DO202" s="3" t="s">
        <v>1259</v>
      </c>
      <c r="DP202" s="3" t="s">
        <v>1259</v>
      </c>
      <c r="DQ202" s="179">
        <v>75.13</v>
      </c>
      <c r="DR202" s="3" t="s">
        <v>1259</v>
      </c>
      <c r="DS202" s="3" t="s">
        <v>1259</v>
      </c>
      <c r="DT202" s="3" t="s">
        <v>1259</v>
      </c>
      <c r="DU202" s="183">
        <v>77.8</v>
      </c>
      <c r="DV202" s="3" t="s">
        <v>1259</v>
      </c>
      <c r="DW202" s="3" t="s">
        <v>1259</v>
      </c>
      <c r="DX202" s="3" t="s">
        <v>1259</v>
      </c>
      <c r="DY202" s="3" t="s">
        <v>1259</v>
      </c>
      <c r="DZ202" s="3" t="s">
        <v>1259</v>
      </c>
      <c r="EA202" s="3" t="s">
        <v>1259</v>
      </c>
      <c r="EB202" s="3" t="s">
        <v>1259</v>
      </c>
      <c r="EC202" s="3" t="s">
        <v>1259</v>
      </c>
      <c r="ED202" s="3" t="s">
        <v>1259</v>
      </c>
      <c r="EE202" s="3" t="s">
        <v>1259</v>
      </c>
      <c r="EF202" s="3" t="s">
        <v>1259</v>
      </c>
      <c r="EG202" s="195">
        <v>11207215</v>
      </c>
      <c r="EH202" s="196">
        <v>113</v>
      </c>
      <c r="EI202" s="197">
        <v>378559061</v>
      </c>
      <c r="EJ202" s="198">
        <v>110286669</v>
      </c>
      <c r="EK202" s="199">
        <v>46069358</v>
      </c>
      <c r="EL202" s="3" t="s">
        <v>1259</v>
      </c>
      <c r="EM202" s="201">
        <v>84.268000000000001</v>
      </c>
      <c r="EN202" s="202">
        <v>78.8</v>
      </c>
      <c r="EO202" s="203">
        <v>70</v>
      </c>
      <c r="EP202" s="204">
        <v>77.599999999999994</v>
      </c>
      <c r="EQ202" s="205">
        <v>68.2</v>
      </c>
      <c r="ER202" s="206">
        <v>77.900000000000006</v>
      </c>
      <c r="ES202" s="207">
        <v>62.1</v>
      </c>
      <c r="ET202" s="208">
        <v>154</v>
      </c>
      <c r="EU202" s="3" t="s">
        <v>1259</v>
      </c>
      <c r="EV202" s="3" t="s">
        <v>1259</v>
      </c>
      <c r="EW202" s="3" t="s">
        <v>1259</v>
      </c>
      <c r="EX202" s="3" t="s">
        <v>1259</v>
      </c>
      <c r="EY202" s="3" t="s">
        <v>1259</v>
      </c>
      <c r="EZ202" s="3" t="s">
        <v>1259</v>
      </c>
      <c r="FA202" s="3" t="s">
        <v>1259</v>
      </c>
      <c r="FB202" s="3" t="s">
        <v>1259</v>
      </c>
      <c r="FC202" s="3" t="s">
        <v>1259</v>
      </c>
      <c r="FD202" s="3" t="s">
        <v>1259</v>
      </c>
      <c r="FE202" s="3" t="s">
        <v>1259</v>
      </c>
      <c r="FF202" s="3" t="s">
        <v>1259</v>
      </c>
      <c r="FG202" s="221">
        <v>160.5</v>
      </c>
      <c r="FH202" s="3" t="s">
        <v>1259</v>
      </c>
      <c r="FI202" s="3" t="s">
        <v>1259</v>
      </c>
      <c r="FJ202" s="3" t="s">
        <v>1259</v>
      </c>
      <c r="FK202" s="225">
        <v>113.4</v>
      </c>
      <c r="FL202" s="3" t="s">
        <v>1259</v>
      </c>
      <c r="FM202" s="3" t="s">
        <v>1259</v>
      </c>
      <c r="FN202" s="3" t="s">
        <v>1259</v>
      </c>
      <c r="FO202" s="229">
        <v>237.804</v>
      </c>
      <c r="FP202" s="230">
        <v>91.7</v>
      </c>
      <c r="FQ202" s="231">
        <v>162.17099999999999</v>
      </c>
      <c r="FR202" s="232">
        <v>90.8</v>
      </c>
      <c r="FS202" s="233">
        <v>92.6</v>
      </c>
      <c r="FT202" s="234">
        <v>92.8</v>
      </c>
      <c r="FU202" s="235">
        <v>92.2</v>
      </c>
      <c r="FV202" s="236">
        <v>92.8</v>
      </c>
      <c r="FW202" s="237">
        <v>93</v>
      </c>
      <c r="FX202" s="238">
        <v>1085.7</v>
      </c>
      <c r="FY202" s="239">
        <v>1092.0999999999999</v>
      </c>
      <c r="FZ202" s="240">
        <v>1072</v>
      </c>
      <c r="GA202" s="241">
        <v>1844.7</v>
      </c>
      <c r="GB202" s="3" t="s">
        <v>1259</v>
      </c>
      <c r="GC202" s="3" t="s">
        <v>1259</v>
      </c>
      <c r="GD202" s="3" t="s">
        <v>1259</v>
      </c>
      <c r="GE202" s="3" t="s">
        <v>1259</v>
      </c>
      <c r="GF202" s="3" t="s">
        <v>1259</v>
      </c>
      <c r="GG202" s="3" t="s">
        <v>1259</v>
      </c>
      <c r="GH202" s="3" t="s">
        <v>1259</v>
      </c>
      <c r="GI202" s="3" t="s">
        <v>1259</v>
      </c>
      <c r="GJ202" s="3" t="s">
        <v>1259</v>
      </c>
      <c r="GK202" s="3" t="s">
        <v>1259</v>
      </c>
      <c r="GL202" s="3" t="s">
        <v>1259</v>
      </c>
      <c r="GM202" s="3" t="s">
        <v>1259</v>
      </c>
      <c r="GN202" s="3" t="s">
        <v>1259</v>
      </c>
      <c r="GO202" s="3" t="s">
        <v>1259</v>
      </c>
      <c r="GP202" s="3" t="s">
        <v>1259</v>
      </c>
      <c r="GQ202" s="3" t="s">
        <v>1259</v>
      </c>
      <c r="GR202" s="3" t="s">
        <v>1259</v>
      </c>
      <c r="GS202" s="3" t="s">
        <v>1259</v>
      </c>
      <c r="GT202" s="260">
        <v>17217.349999999999</v>
      </c>
      <c r="GU202" s="261">
        <v>20029.759999999998</v>
      </c>
      <c r="GV202" s="3" t="s">
        <v>1259</v>
      </c>
      <c r="GW202" s="263">
        <v>358</v>
      </c>
      <c r="GX202" s="264">
        <v>80.7</v>
      </c>
      <c r="GY202" s="265">
        <v>72.5</v>
      </c>
      <c r="GZ202" s="266">
        <v>86.2</v>
      </c>
      <c r="HA202" s="267">
        <v>43.1</v>
      </c>
      <c r="HB202" s="3" t="s">
        <v>1259</v>
      </c>
      <c r="HC202" s="3" t="s">
        <v>1259</v>
      </c>
      <c r="HD202" s="3" t="s">
        <v>1259</v>
      </c>
      <c r="HE202" s="3" t="s">
        <v>1259</v>
      </c>
      <c r="HF202" s="3" t="s">
        <v>1259</v>
      </c>
      <c r="HG202" s="3" t="s">
        <v>1259</v>
      </c>
      <c r="HH202" s="3" t="s">
        <v>1259</v>
      </c>
      <c r="HI202" s="3" t="s">
        <v>1259</v>
      </c>
      <c r="HJ202" s="3" t="s">
        <v>1259</v>
      </c>
      <c r="HK202" s="3" t="s">
        <v>1259</v>
      </c>
      <c r="HL202" s="3" t="s">
        <v>1259</v>
      </c>
      <c r="HM202" s="3" t="s">
        <v>1259</v>
      </c>
      <c r="HN202" s="3" t="s">
        <v>1259</v>
      </c>
      <c r="HO202" s="281">
        <v>163.16999999999999</v>
      </c>
      <c r="HP202" s="282">
        <v>317.5</v>
      </c>
      <c r="HQ202" s="283">
        <v>94.8</v>
      </c>
      <c r="HR202" s="284">
        <v>84.5779</v>
      </c>
      <c r="HS202" s="285">
        <v>84</v>
      </c>
    </row>
    <row r="203" spans="1:227" x14ac:dyDescent="0.25">
      <c r="A203" s="4">
        <v>38352</v>
      </c>
      <c r="B203" s="60">
        <v>102.9</v>
      </c>
      <c r="C203" s="61">
        <v>104.1</v>
      </c>
      <c r="D203" s="62">
        <v>97.5</v>
      </c>
      <c r="E203" s="63">
        <v>107</v>
      </c>
      <c r="F203" s="64">
        <v>107.2</v>
      </c>
      <c r="G203" s="65">
        <v>105.1</v>
      </c>
      <c r="H203" s="3" t="s">
        <v>1259</v>
      </c>
      <c r="I203" s="67">
        <v>99.4</v>
      </c>
      <c r="J203" s="68">
        <v>102.1</v>
      </c>
      <c r="K203" s="69">
        <v>99.2</v>
      </c>
      <c r="L203" s="70">
        <v>99.7</v>
      </c>
      <c r="M203" s="71">
        <v>95.9</v>
      </c>
      <c r="N203" s="72">
        <v>116.7</v>
      </c>
      <c r="O203" s="73">
        <v>84.8</v>
      </c>
      <c r="P203" s="74">
        <v>85.4</v>
      </c>
      <c r="Q203" s="75">
        <v>83.4</v>
      </c>
      <c r="R203" s="76">
        <v>71.8</v>
      </c>
      <c r="S203" s="77">
        <v>71.3</v>
      </c>
      <c r="T203" s="78">
        <v>73.900000000000006</v>
      </c>
      <c r="U203" s="3" t="s">
        <v>1259</v>
      </c>
      <c r="V203" s="80">
        <v>92.34</v>
      </c>
      <c r="W203" s="3" t="s">
        <v>1259</v>
      </c>
      <c r="X203" s="3" t="s">
        <v>1259</v>
      </c>
      <c r="Y203" s="83">
        <v>91.26</v>
      </c>
      <c r="Z203" s="84">
        <v>104.54</v>
      </c>
      <c r="AA203" s="85">
        <v>85.27</v>
      </c>
      <c r="AB203" s="86">
        <v>94.74</v>
      </c>
      <c r="AC203" s="87">
        <v>70</v>
      </c>
      <c r="AD203" s="3" t="s">
        <v>1259</v>
      </c>
      <c r="AE203" s="89">
        <v>322.89999999999998</v>
      </c>
      <c r="AF203" s="90">
        <v>327.54000000000002</v>
      </c>
      <c r="AG203" s="91">
        <v>235.6</v>
      </c>
      <c r="AH203" s="92">
        <v>227.07</v>
      </c>
      <c r="AI203" s="93">
        <v>344.8</v>
      </c>
      <c r="AJ203" s="94">
        <v>95.2</v>
      </c>
      <c r="AK203" s="95">
        <v>97.7</v>
      </c>
      <c r="AL203" s="96">
        <v>92.1</v>
      </c>
      <c r="AM203" s="97">
        <v>94.5</v>
      </c>
      <c r="AN203" s="98">
        <v>35.369999999999997</v>
      </c>
      <c r="AO203" s="99">
        <v>590.36</v>
      </c>
      <c r="AP203" s="100">
        <v>36.89</v>
      </c>
      <c r="AQ203" s="101">
        <v>62.5</v>
      </c>
      <c r="AR203" s="3" t="s">
        <v>1259</v>
      </c>
      <c r="AS203" s="3" t="s">
        <v>1259</v>
      </c>
      <c r="AT203" s="3" t="s">
        <v>1259</v>
      </c>
      <c r="AU203" s="3" t="s">
        <v>1259</v>
      </c>
      <c r="AV203" s="3" t="s">
        <v>1259</v>
      </c>
      <c r="AW203" s="107">
        <v>98.7</v>
      </c>
      <c r="AX203" s="108">
        <v>98.6</v>
      </c>
      <c r="AY203" s="109">
        <v>86.9</v>
      </c>
      <c r="AZ203" s="110">
        <v>95.4</v>
      </c>
      <c r="BA203" s="111">
        <v>96.1</v>
      </c>
      <c r="BB203" s="112">
        <v>101.3</v>
      </c>
      <c r="BC203" s="113">
        <v>97.1</v>
      </c>
      <c r="BD203" s="114">
        <v>89.8</v>
      </c>
      <c r="BE203" s="115">
        <v>101.3</v>
      </c>
      <c r="BF203" s="116">
        <v>101.1</v>
      </c>
      <c r="BG203" s="3" t="s">
        <v>1259</v>
      </c>
      <c r="BH203" s="118">
        <v>79.7</v>
      </c>
      <c r="BI203" s="119">
        <v>342.303</v>
      </c>
      <c r="BJ203" s="120">
        <v>69.8</v>
      </c>
      <c r="BK203" s="121">
        <v>75.5</v>
      </c>
      <c r="BL203" s="122">
        <v>75.5</v>
      </c>
      <c r="BM203" s="123">
        <v>85.8</v>
      </c>
      <c r="BN203" s="124">
        <v>70.7</v>
      </c>
      <c r="BO203" s="3" t="s">
        <v>1259</v>
      </c>
      <c r="BP203" s="3" t="s">
        <v>1259</v>
      </c>
      <c r="BQ203" s="3" t="s">
        <v>1259</v>
      </c>
      <c r="BR203" s="3" t="s">
        <v>1259</v>
      </c>
      <c r="BS203" s="129">
        <v>382</v>
      </c>
      <c r="BT203" s="130">
        <v>780</v>
      </c>
      <c r="BU203" s="131">
        <v>568</v>
      </c>
      <c r="BV203" s="132">
        <v>673</v>
      </c>
      <c r="BW203" s="3" t="s">
        <v>1259</v>
      </c>
      <c r="BX203" s="134">
        <v>1618</v>
      </c>
      <c r="BY203" s="3" t="s">
        <v>1259</v>
      </c>
      <c r="BZ203" s="3" t="s">
        <v>1259</v>
      </c>
      <c r="CA203" s="137">
        <v>1613.7</v>
      </c>
      <c r="CB203" s="3" t="s">
        <v>1259</v>
      </c>
      <c r="CC203" s="3" t="s">
        <v>1259</v>
      </c>
      <c r="CD203" s="140">
        <v>1618.6</v>
      </c>
      <c r="CE203" s="3" t="s">
        <v>1259</v>
      </c>
      <c r="CF203" s="3" t="s">
        <v>1259</v>
      </c>
      <c r="CG203" s="3" t="s">
        <v>1259</v>
      </c>
      <c r="CH203" s="3" t="s">
        <v>1259</v>
      </c>
      <c r="CI203" s="3" t="s">
        <v>1259</v>
      </c>
      <c r="CJ203" s="3" t="s">
        <v>1259</v>
      </c>
      <c r="CK203" s="147">
        <v>10</v>
      </c>
      <c r="CL203" s="3" t="s">
        <v>1259</v>
      </c>
      <c r="CM203" s="3" t="s">
        <v>1259</v>
      </c>
      <c r="CN203" s="3" t="s">
        <v>1259</v>
      </c>
      <c r="CO203" s="3" t="s">
        <v>1259</v>
      </c>
      <c r="CP203" s="3" t="s">
        <v>1259</v>
      </c>
      <c r="CQ203" s="153">
        <v>80.400000000000006</v>
      </c>
      <c r="CR203" s="3" t="s">
        <v>1259</v>
      </c>
      <c r="CS203" s="155">
        <v>198</v>
      </c>
      <c r="CT203" s="156">
        <v>2624</v>
      </c>
      <c r="CU203" s="157">
        <v>71.099999999999994</v>
      </c>
      <c r="CV203" s="158">
        <v>4580</v>
      </c>
      <c r="CW203" s="159">
        <v>283</v>
      </c>
      <c r="CX203" s="160">
        <v>75.099999999999994</v>
      </c>
      <c r="CY203" s="161">
        <v>3341</v>
      </c>
      <c r="CZ203" s="3" t="s">
        <v>1259</v>
      </c>
      <c r="DA203" s="3" t="s">
        <v>1259</v>
      </c>
      <c r="DB203" s="164">
        <v>607.1</v>
      </c>
      <c r="DC203" s="3" t="s">
        <v>1259</v>
      </c>
      <c r="DD203" s="3" t="s">
        <v>1259</v>
      </c>
      <c r="DE203" s="3" t="s">
        <v>1259</v>
      </c>
      <c r="DF203" s="168">
        <v>240.88</v>
      </c>
      <c r="DG203" s="169">
        <v>80.099999999999994</v>
      </c>
      <c r="DH203" s="3" t="s">
        <v>1259</v>
      </c>
      <c r="DI203" s="3" t="s">
        <v>1259</v>
      </c>
      <c r="DJ203" s="172">
        <v>76.64</v>
      </c>
      <c r="DK203" s="173">
        <v>62.16</v>
      </c>
      <c r="DL203" s="3" t="s">
        <v>1259</v>
      </c>
      <c r="DM203" s="3" t="s">
        <v>1259</v>
      </c>
      <c r="DN203" s="176">
        <v>76.8</v>
      </c>
      <c r="DO203" s="3" t="s">
        <v>1259</v>
      </c>
      <c r="DP203" s="3" t="s">
        <v>1259</v>
      </c>
      <c r="DQ203" s="179">
        <v>76.97</v>
      </c>
      <c r="DR203" s="3" t="s">
        <v>1259</v>
      </c>
      <c r="DS203" s="3" t="s">
        <v>1259</v>
      </c>
      <c r="DT203" s="3" t="s">
        <v>1259</v>
      </c>
      <c r="DU203" s="183">
        <v>83.4</v>
      </c>
      <c r="DV203" s="3" t="s">
        <v>1259</v>
      </c>
      <c r="DW203" s="3" t="s">
        <v>1259</v>
      </c>
      <c r="DX203" s="3" t="s">
        <v>1259</v>
      </c>
      <c r="DY203" s="3" t="s">
        <v>1259</v>
      </c>
      <c r="DZ203" s="3" t="s">
        <v>1259</v>
      </c>
      <c r="EA203" s="3" t="s">
        <v>1259</v>
      </c>
      <c r="EB203" s="3" t="s">
        <v>1259</v>
      </c>
      <c r="EC203" s="3" t="s">
        <v>1259</v>
      </c>
      <c r="ED203" s="3" t="s">
        <v>1259</v>
      </c>
      <c r="EE203" s="3" t="s">
        <v>1259</v>
      </c>
      <c r="EF203" s="3" t="s">
        <v>1259</v>
      </c>
      <c r="EG203" s="195">
        <v>11198048</v>
      </c>
      <c r="EH203" s="196">
        <v>114</v>
      </c>
      <c r="EI203" s="197">
        <v>379563668</v>
      </c>
      <c r="EJ203" s="198">
        <v>110879911</v>
      </c>
      <c r="EK203" s="199">
        <v>46300630</v>
      </c>
      <c r="EL203" s="3" t="s">
        <v>1259</v>
      </c>
      <c r="EM203" s="201">
        <v>85.558999999999997</v>
      </c>
      <c r="EN203" s="3" t="s">
        <v>1259</v>
      </c>
      <c r="EO203" s="3" t="s">
        <v>1259</v>
      </c>
      <c r="EP203" s="3" t="s">
        <v>1259</v>
      </c>
      <c r="EQ203" s="3" t="s">
        <v>1259</v>
      </c>
      <c r="ER203" s="3" t="s">
        <v>1259</v>
      </c>
      <c r="ES203" s="3" t="s">
        <v>1259</v>
      </c>
      <c r="ET203" s="208">
        <v>173.8</v>
      </c>
      <c r="EU203" s="3" t="s">
        <v>1259</v>
      </c>
      <c r="EV203" s="3" t="s">
        <v>1259</v>
      </c>
      <c r="EW203" s="3" t="s">
        <v>1259</v>
      </c>
      <c r="EX203" s="3" t="s">
        <v>1259</v>
      </c>
      <c r="EY203" s="3" t="s">
        <v>1259</v>
      </c>
      <c r="EZ203" s="3" t="s">
        <v>1259</v>
      </c>
      <c r="FA203" s="3" t="s">
        <v>1259</v>
      </c>
      <c r="FB203" s="3" t="s">
        <v>1259</v>
      </c>
      <c r="FC203" s="3" t="s">
        <v>1259</v>
      </c>
      <c r="FD203" s="3" t="s">
        <v>1259</v>
      </c>
      <c r="FE203" s="3" t="s">
        <v>1259</v>
      </c>
      <c r="FF203" s="3" t="s">
        <v>1259</v>
      </c>
      <c r="FG203" s="221">
        <v>159.30000000000001</v>
      </c>
      <c r="FH203" s="3" t="s">
        <v>1259</v>
      </c>
      <c r="FI203" s="3" t="s">
        <v>1259</v>
      </c>
      <c r="FJ203" s="3" t="s">
        <v>1259</v>
      </c>
      <c r="FK203" s="225">
        <v>114</v>
      </c>
      <c r="FL203" s="3" t="s">
        <v>1259</v>
      </c>
      <c r="FM203" s="3" t="s">
        <v>1259</v>
      </c>
      <c r="FN203" s="3" t="s">
        <v>1259</v>
      </c>
      <c r="FO203" s="229">
        <v>231.52699999999999</v>
      </c>
      <c r="FP203" s="230">
        <v>92</v>
      </c>
      <c r="FQ203" s="231">
        <v>157.62200000000001</v>
      </c>
      <c r="FR203" s="232">
        <v>91</v>
      </c>
      <c r="FS203" s="233">
        <v>93.6</v>
      </c>
      <c r="FT203" s="234">
        <v>93.3</v>
      </c>
      <c r="FU203" s="235">
        <v>93.4</v>
      </c>
      <c r="FV203" s="236">
        <v>94.8</v>
      </c>
      <c r="FW203" s="237">
        <v>94.1</v>
      </c>
      <c r="FX203" s="238">
        <v>1116.3</v>
      </c>
      <c r="FY203" s="239">
        <v>1122.2</v>
      </c>
      <c r="FZ203" s="240">
        <v>1098</v>
      </c>
      <c r="GA203" s="241">
        <v>1723.5</v>
      </c>
      <c r="GB203" s="3" t="s">
        <v>1259</v>
      </c>
      <c r="GC203" s="3" t="s">
        <v>1259</v>
      </c>
      <c r="GD203" s="3" t="s">
        <v>1259</v>
      </c>
      <c r="GE203" s="3" t="s">
        <v>1259</v>
      </c>
      <c r="GF203" s="3" t="s">
        <v>1259</v>
      </c>
      <c r="GG203" s="3" t="s">
        <v>1259</v>
      </c>
      <c r="GH203" s="3" t="s">
        <v>1259</v>
      </c>
      <c r="GI203" s="3" t="s">
        <v>1259</v>
      </c>
      <c r="GJ203" s="3" t="s">
        <v>1259</v>
      </c>
      <c r="GK203" s="3" t="s">
        <v>1259</v>
      </c>
      <c r="GL203" s="3" t="s">
        <v>1259</v>
      </c>
      <c r="GM203" s="3" t="s">
        <v>1259</v>
      </c>
      <c r="GN203" s="3" t="s">
        <v>1259</v>
      </c>
      <c r="GO203" s="3" t="s">
        <v>1259</v>
      </c>
      <c r="GP203" s="3" t="s">
        <v>1259</v>
      </c>
      <c r="GQ203" s="3" t="s">
        <v>1259</v>
      </c>
      <c r="GR203" s="3" t="s">
        <v>1259</v>
      </c>
      <c r="GS203" s="3" t="s">
        <v>1259</v>
      </c>
      <c r="GT203" s="260">
        <v>17930.77</v>
      </c>
      <c r="GU203" s="261">
        <v>20809.93</v>
      </c>
      <c r="GV203" s="3" t="s">
        <v>1259</v>
      </c>
      <c r="GW203" s="263">
        <v>362</v>
      </c>
      <c r="GX203" s="264">
        <v>81.3</v>
      </c>
      <c r="GY203" s="265">
        <v>73</v>
      </c>
      <c r="GZ203" s="266">
        <v>86.6</v>
      </c>
      <c r="HA203" s="267">
        <v>43.3</v>
      </c>
      <c r="HB203" s="3" t="s">
        <v>1259</v>
      </c>
      <c r="HC203" s="3" t="s">
        <v>1259</v>
      </c>
      <c r="HD203" s="3" t="s">
        <v>1259</v>
      </c>
      <c r="HE203" s="3" t="s">
        <v>1259</v>
      </c>
      <c r="HF203" s="3" t="s">
        <v>1259</v>
      </c>
      <c r="HG203" s="3" t="s">
        <v>1259</v>
      </c>
      <c r="HH203" s="3" t="s">
        <v>1259</v>
      </c>
      <c r="HI203" s="3" t="s">
        <v>1259</v>
      </c>
      <c r="HJ203" s="3" t="s">
        <v>1259</v>
      </c>
      <c r="HK203" s="3" t="s">
        <v>1259</v>
      </c>
      <c r="HL203" s="3" t="s">
        <v>1259</v>
      </c>
      <c r="HM203" s="3" t="s">
        <v>1259</v>
      </c>
      <c r="HN203" s="3" t="s">
        <v>1259</v>
      </c>
      <c r="HO203" s="281">
        <v>169.16</v>
      </c>
      <c r="HP203" s="282">
        <v>324.3</v>
      </c>
      <c r="HQ203" s="283">
        <v>95</v>
      </c>
      <c r="HR203" s="284">
        <v>85.721000000000004</v>
      </c>
      <c r="HS203" s="285">
        <v>84.8</v>
      </c>
    </row>
    <row r="204" spans="1:227" x14ac:dyDescent="0.25">
      <c r="A204" s="4">
        <v>38442</v>
      </c>
      <c r="B204" s="60">
        <v>103.3</v>
      </c>
      <c r="C204" s="61">
        <v>104.3</v>
      </c>
      <c r="D204" s="62">
        <v>100</v>
      </c>
      <c r="E204" s="63">
        <v>106.1</v>
      </c>
      <c r="F204" s="64">
        <v>105.9</v>
      </c>
      <c r="G204" s="65">
        <v>106.9</v>
      </c>
      <c r="H204" s="3" t="s">
        <v>1259</v>
      </c>
      <c r="I204" s="67">
        <v>100.8</v>
      </c>
      <c r="J204" s="68">
        <v>108.4</v>
      </c>
      <c r="K204" s="69">
        <v>100.2</v>
      </c>
      <c r="L204" s="70">
        <v>100.2</v>
      </c>
      <c r="M204" s="71">
        <v>99.9</v>
      </c>
      <c r="N204" s="72">
        <v>118.7</v>
      </c>
      <c r="O204" s="73">
        <v>83.2</v>
      </c>
      <c r="P204" s="74">
        <v>83.6</v>
      </c>
      <c r="Q204" s="75">
        <v>82.4</v>
      </c>
      <c r="R204" s="76">
        <v>71.7</v>
      </c>
      <c r="S204" s="77">
        <v>71</v>
      </c>
      <c r="T204" s="78">
        <v>74</v>
      </c>
      <c r="U204" s="79">
        <v>75.81</v>
      </c>
      <c r="V204" s="80">
        <v>95.22</v>
      </c>
      <c r="W204" s="81">
        <v>71.319999999999993</v>
      </c>
      <c r="X204" s="82">
        <v>89.6</v>
      </c>
      <c r="Y204" s="83">
        <v>95.11</v>
      </c>
      <c r="Z204" s="84">
        <v>95.27</v>
      </c>
      <c r="AA204" s="85">
        <v>95.03</v>
      </c>
      <c r="AB204" s="86">
        <v>95.53</v>
      </c>
      <c r="AC204" s="87">
        <v>97</v>
      </c>
      <c r="AD204" s="88">
        <v>71.84</v>
      </c>
      <c r="AE204" s="89">
        <v>322.69</v>
      </c>
      <c r="AF204" s="90">
        <v>329.18</v>
      </c>
      <c r="AG204" s="91">
        <v>238.53</v>
      </c>
      <c r="AH204" s="92">
        <v>228.1</v>
      </c>
      <c r="AI204" s="93">
        <v>348</v>
      </c>
      <c r="AJ204" s="94">
        <v>93.2</v>
      </c>
      <c r="AK204" s="95">
        <v>92.7</v>
      </c>
      <c r="AL204" s="96">
        <v>94</v>
      </c>
      <c r="AM204" s="97">
        <v>94.4</v>
      </c>
      <c r="AN204" s="98">
        <v>36.479999999999997</v>
      </c>
      <c r="AO204" s="99">
        <v>564.91999999999996</v>
      </c>
      <c r="AP204" s="100">
        <v>37.99</v>
      </c>
      <c r="AQ204" s="101">
        <v>62.4</v>
      </c>
      <c r="AR204" s="3" t="s">
        <v>1259</v>
      </c>
      <c r="AS204" s="3" t="s">
        <v>1259</v>
      </c>
      <c r="AT204" s="3" t="s">
        <v>1259</v>
      </c>
      <c r="AU204" s="3" t="s">
        <v>1259</v>
      </c>
      <c r="AV204" s="3" t="s">
        <v>1259</v>
      </c>
      <c r="AW204" s="107">
        <v>99</v>
      </c>
      <c r="AX204" s="108">
        <v>99.1</v>
      </c>
      <c r="AY204" s="109">
        <v>87.2</v>
      </c>
      <c r="AZ204" s="110">
        <v>96.8</v>
      </c>
      <c r="BA204" s="111">
        <v>100.4</v>
      </c>
      <c r="BB204" s="112">
        <v>105</v>
      </c>
      <c r="BC204" s="113">
        <v>102.1</v>
      </c>
      <c r="BD204" s="114">
        <v>90.5</v>
      </c>
      <c r="BE204" s="115">
        <v>104.9</v>
      </c>
      <c r="BF204" s="116">
        <v>105.1</v>
      </c>
      <c r="BG204" s="3" t="s">
        <v>1259</v>
      </c>
      <c r="BH204" s="118">
        <v>83.3</v>
      </c>
      <c r="BI204" s="119">
        <v>355.93900000000002</v>
      </c>
      <c r="BJ204" s="120">
        <v>73.3</v>
      </c>
      <c r="BK204" s="121">
        <v>74.2</v>
      </c>
      <c r="BL204" s="122">
        <v>74.2</v>
      </c>
      <c r="BM204" s="123">
        <v>91.2</v>
      </c>
      <c r="BN204" s="124">
        <v>72.099999999999994</v>
      </c>
      <c r="BO204" s="3" t="s">
        <v>1259</v>
      </c>
      <c r="BP204" s="126">
        <v>79.2</v>
      </c>
      <c r="BQ204" s="127">
        <v>81</v>
      </c>
      <c r="BR204" s="128">
        <v>78.5</v>
      </c>
      <c r="BS204" s="129">
        <v>371</v>
      </c>
      <c r="BT204" s="130">
        <v>797</v>
      </c>
      <c r="BU204" s="131">
        <v>560</v>
      </c>
      <c r="BV204" s="132">
        <v>633</v>
      </c>
      <c r="BW204" s="3" t="s">
        <v>1259</v>
      </c>
      <c r="BX204" s="134">
        <v>1685</v>
      </c>
      <c r="BY204" s="3" t="s">
        <v>1259</v>
      </c>
      <c r="BZ204" s="3" t="s">
        <v>1259</v>
      </c>
      <c r="CA204" s="137">
        <v>1698.6</v>
      </c>
      <c r="CB204" s="3" t="s">
        <v>1259</v>
      </c>
      <c r="CC204" s="3" t="s">
        <v>1259</v>
      </c>
      <c r="CD204" s="140">
        <v>1653.3</v>
      </c>
      <c r="CE204" s="3" t="s">
        <v>1259</v>
      </c>
      <c r="CF204" s="3" t="s">
        <v>1259</v>
      </c>
      <c r="CG204" s="3" t="s">
        <v>1259</v>
      </c>
      <c r="CH204" s="3" t="s">
        <v>1259</v>
      </c>
      <c r="CI204" s="3" t="s">
        <v>1259</v>
      </c>
      <c r="CJ204" s="3" t="s">
        <v>1259</v>
      </c>
      <c r="CK204" s="147">
        <v>10.4</v>
      </c>
      <c r="CL204" s="3" t="s">
        <v>1259</v>
      </c>
      <c r="CM204" s="3" t="s">
        <v>1259</v>
      </c>
      <c r="CN204" s="3" t="s">
        <v>1259</v>
      </c>
      <c r="CO204" s="151">
        <v>95.9</v>
      </c>
      <c r="CP204" s="3" t="s">
        <v>1259</v>
      </c>
      <c r="CQ204" s="153">
        <v>82.7</v>
      </c>
      <c r="CR204" s="3" t="s">
        <v>1259</v>
      </c>
      <c r="CS204" s="155">
        <v>214</v>
      </c>
      <c r="CT204" s="156">
        <v>2762</v>
      </c>
      <c r="CU204" s="157">
        <v>73.3</v>
      </c>
      <c r="CV204" s="158">
        <v>4720</v>
      </c>
      <c r="CW204" s="159">
        <v>311</v>
      </c>
      <c r="CX204" s="160">
        <v>78.099999999999994</v>
      </c>
      <c r="CY204" s="161">
        <v>3557</v>
      </c>
      <c r="CZ204" s="162">
        <v>79.2</v>
      </c>
      <c r="DA204" s="163">
        <v>186667</v>
      </c>
      <c r="DB204" s="164">
        <v>600</v>
      </c>
      <c r="DC204" s="3" t="s">
        <v>1259</v>
      </c>
      <c r="DD204" s="3" t="s">
        <v>1259</v>
      </c>
      <c r="DE204" s="3" t="s">
        <v>1259</v>
      </c>
      <c r="DF204" s="168">
        <v>254.13</v>
      </c>
      <c r="DG204" s="169">
        <v>81.680000000000007</v>
      </c>
      <c r="DH204" s="3" t="s">
        <v>1259</v>
      </c>
      <c r="DI204" s="3" t="s">
        <v>1259</v>
      </c>
      <c r="DJ204" s="172">
        <v>79.599999999999994</v>
      </c>
      <c r="DK204" s="173">
        <v>70.48</v>
      </c>
      <c r="DL204" s="3" t="s">
        <v>1259</v>
      </c>
      <c r="DM204" s="3" t="s">
        <v>1259</v>
      </c>
      <c r="DN204" s="176">
        <v>79.09</v>
      </c>
      <c r="DO204" s="3" t="s">
        <v>1259</v>
      </c>
      <c r="DP204" s="3" t="s">
        <v>1259</v>
      </c>
      <c r="DQ204" s="179">
        <v>79.760000000000005</v>
      </c>
      <c r="DR204" s="3" t="s">
        <v>1259</v>
      </c>
      <c r="DS204" s="3" t="s">
        <v>1259</v>
      </c>
      <c r="DT204" s="3" t="s">
        <v>1259</v>
      </c>
      <c r="DU204" s="183">
        <v>89.9</v>
      </c>
      <c r="DV204" s="3" t="s">
        <v>1259</v>
      </c>
      <c r="DW204" s="3" t="s">
        <v>1259</v>
      </c>
      <c r="DX204" s="3" t="s">
        <v>1259</v>
      </c>
      <c r="DY204" s="3" t="s">
        <v>1259</v>
      </c>
      <c r="DZ204" s="3" t="s">
        <v>1259</v>
      </c>
      <c r="EA204" s="3" t="s">
        <v>1259</v>
      </c>
      <c r="EB204" s="3" t="s">
        <v>1259</v>
      </c>
      <c r="EC204" s="3" t="s">
        <v>1259</v>
      </c>
      <c r="ED204" s="3" t="s">
        <v>1259</v>
      </c>
      <c r="EE204" s="3" t="s">
        <v>1259</v>
      </c>
      <c r="EF204" s="3" t="s">
        <v>1259</v>
      </c>
      <c r="EG204" s="195">
        <v>11468093</v>
      </c>
      <c r="EH204" s="196">
        <v>115</v>
      </c>
      <c r="EI204" s="197">
        <v>386792958</v>
      </c>
      <c r="EJ204" s="198">
        <v>111961914</v>
      </c>
      <c r="EK204" s="199">
        <v>46665807</v>
      </c>
      <c r="EL204" s="3" t="s">
        <v>1259</v>
      </c>
      <c r="EM204" s="201">
        <v>87.19</v>
      </c>
      <c r="EN204" s="202">
        <v>77.900000000000006</v>
      </c>
      <c r="EO204" s="203">
        <v>68.900000000000006</v>
      </c>
      <c r="EP204" s="204">
        <v>76.900000000000006</v>
      </c>
      <c r="EQ204" s="205">
        <v>68.400000000000006</v>
      </c>
      <c r="ER204" s="206">
        <v>75.900000000000006</v>
      </c>
      <c r="ES204" s="207">
        <v>59.7</v>
      </c>
      <c r="ET204" s="208">
        <v>212.1</v>
      </c>
      <c r="EU204" s="3" t="s">
        <v>1259</v>
      </c>
      <c r="EV204" s="3" t="s">
        <v>1259</v>
      </c>
      <c r="EW204" s="3" t="s">
        <v>1259</v>
      </c>
      <c r="EX204" s="3" t="s">
        <v>1259</v>
      </c>
      <c r="EY204" s="3" t="s">
        <v>1259</v>
      </c>
      <c r="EZ204" s="3" t="s">
        <v>1259</v>
      </c>
      <c r="FA204" s="3" t="s">
        <v>1259</v>
      </c>
      <c r="FB204" s="3" t="s">
        <v>1259</v>
      </c>
      <c r="FC204" s="3" t="s">
        <v>1259</v>
      </c>
      <c r="FD204" s="3" t="s">
        <v>1259</v>
      </c>
      <c r="FE204" s="3" t="s">
        <v>1259</v>
      </c>
      <c r="FF204" s="220">
        <v>76.53</v>
      </c>
      <c r="FG204" s="221">
        <v>167.9</v>
      </c>
      <c r="FH204" s="222">
        <v>67.19</v>
      </c>
      <c r="FI204" s="223">
        <v>59.74</v>
      </c>
      <c r="FJ204" s="224">
        <v>158811</v>
      </c>
      <c r="FK204" s="225">
        <v>115</v>
      </c>
      <c r="FL204" s="226">
        <v>319529</v>
      </c>
      <c r="FM204" s="227">
        <v>120.7</v>
      </c>
      <c r="FN204" s="228">
        <v>93.8</v>
      </c>
      <c r="FO204" s="229">
        <v>236.96100000000001</v>
      </c>
      <c r="FP204" s="230">
        <v>92.9</v>
      </c>
      <c r="FQ204" s="231">
        <v>160.18100000000001</v>
      </c>
      <c r="FR204" s="232">
        <v>91.4</v>
      </c>
      <c r="FS204" s="233">
        <v>97.5</v>
      </c>
      <c r="FT204" s="234">
        <v>97.2</v>
      </c>
      <c r="FU204" s="235">
        <v>97.7</v>
      </c>
      <c r="FV204" s="236">
        <v>98</v>
      </c>
      <c r="FW204" s="237">
        <v>97.7</v>
      </c>
      <c r="FX204" s="238">
        <v>1176.2</v>
      </c>
      <c r="FY204" s="239">
        <v>1181.3</v>
      </c>
      <c r="FZ204" s="240">
        <v>1144</v>
      </c>
      <c r="GA204" s="241">
        <v>1877.3</v>
      </c>
      <c r="GB204" s="3" t="s">
        <v>1259</v>
      </c>
      <c r="GC204" s="3" t="s">
        <v>1259</v>
      </c>
      <c r="GD204" s="3" t="s">
        <v>1259</v>
      </c>
      <c r="GE204" s="3" t="s">
        <v>1259</v>
      </c>
      <c r="GF204" s="3" t="s">
        <v>1259</v>
      </c>
      <c r="GG204" s="3" t="s">
        <v>1259</v>
      </c>
      <c r="GH204" s="3" t="s">
        <v>1259</v>
      </c>
      <c r="GI204" s="3" t="s">
        <v>1259</v>
      </c>
      <c r="GJ204" s="3" t="s">
        <v>1259</v>
      </c>
      <c r="GK204" s="3" t="s">
        <v>1259</v>
      </c>
      <c r="GL204" s="3" t="s">
        <v>1259</v>
      </c>
      <c r="GM204" s="3" t="s">
        <v>1259</v>
      </c>
      <c r="GN204" s="3" t="s">
        <v>1259</v>
      </c>
      <c r="GO204" s="3" t="s">
        <v>1259</v>
      </c>
      <c r="GP204" s="3" t="s">
        <v>1259</v>
      </c>
      <c r="GQ204" s="3" t="s">
        <v>1259</v>
      </c>
      <c r="GR204" s="3" t="s">
        <v>1259</v>
      </c>
      <c r="GS204" s="3" t="s">
        <v>1259</v>
      </c>
      <c r="GT204" s="260">
        <v>19588.46</v>
      </c>
      <c r="GU204" s="261">
        <v>22437.68</v>
      </c>
      <c r="GV204" s="262">
        <v>67</v>
      </c>
      <c r="GW204" s="263">
        <v>364</v>
      </c>
      <c r="GX204" s="264">
        <v>81.900000000000006</v>
      </c>
      <c r="GY204" s="265">
        <v>73.7</v>
      </c>
      <c r="GZ204" s="266">
        <v>87.5</v>
      </c>
      <c r="HA204" s="267">
        <v>43.6</v>
      </c>
      <c r="HB204" s="3" t="s">
        <v>1259</v>
      </c>
      <c r="HC204" s="3" t="s">
        <v>1259</v>
      </c>
      <c r="HD204" s="3" t="s">
        <v>1259</v>
      </c>
      <c r="HE204" s="3" t="s">
        <v>1259</v>
      </c>
      <c r="HF204" s="3" t="s">
        <v>1259</v>
      </c>
      <c r="HG204" s="3" t="s">
        <v>1259</v>
      </c>
      <c r="HH204" s="3" t="s">
        <v>1259</v>
      </c>
      <c r="HI204" s="3" t="s">
        <v>1259</v>
      </c>
      <c r="HJ204" s="3" t="s">
        <v>1259</v>
      </c>
      <c r="HK204" s="3" t="s">
        <v>1259</v>
      </c>
      <c r="HL204" s="278">
        <v>140.19999999999999</v>
      </c>
      <c r="HM204" s="3" t="s">
        <v>1259</v>
      </c>
      <c r="HN204" s="3" t="s">
        <v>1259</v>
      </c>
      <c r="HO204" s="281">
        <v>177.08</v>
      </c>
      <c r="HP204" s="282">
        <v>331.7</v>
      </c>
      <c r="HQ204" s="283">
        <v>96.5</v>
      </c>
      <c r="HR204" s="284">
        <v>87.173400000000001</v>
      </c>
      <c r="HS204" s="285">
        <v>85.4</v>
      </c>
    </row>
    <row r="205" spans="1:227" x14ac:dyDescent="0.25">
      <c r="A205" s="4">
        <v>38533</v>
      </c>
      <c r="B205" s="60">
        <v>104.3</v>
      </c>
      <c r="C205" s="61">
        <v>104.2</v>
      </c>
      <c r="D205" s="62">
        <v>97.3</v>
      </c>
      <c r="E205" s="63">
        <v>107.1</v>
      </c>
      <c r="F205" s="64">
        <v>107.4</v>
      </c>
      <c r="G205" s="65">
        <v>105</v>
      </c>
      <c r="H205" s="3" t="s">
        <v>1259</v>
      </c>
      <c r="I205" s="67">
        <v>104.5</v>
      </c>
      <c r="J205" s="68">
        <v>107.1</v>
      </c>
      <c r="K205" s="69">
        <v>104.3</v>
      </c>
      <c r="L205" s="70">
        <v>104.5</v>
      </c>
      <c r="M205" s="71">
        <v>103.3</v>
      </c>
      <c r="N205" s="72">
        <v>110.1</v>
      </c>
      <c r="O205" s="73">
        <v>82.6</v>
      </c>
      <c r="P205" s="74">
        <v>82.5</v>
      </c>
      <c r="Q205" s="75">
        <v>83.1</v>
      </c>
      <c r="R205" s="76">
        <v>72.2</v>
      </c>
      <c r="S205" s="77">
        <v>71.400000000000006</v>
      </c>
      <c r="T205" s="78">
        <v>74.900000000000006</v>
      </c>
      <c r="U205" s="79">
        <v>77.510000000000005</v>
      </c>
      <c r="V205" s="80">
        <v>98.28</v>
      </c>
      <c r="W205" s="81">
        <v>73.47</v>
      </c>
      <c r="X205" s="82">
        <v>89.8</v>
      </c>
      <c r="Y205" s="83">
        <v>97.93</v>
      </c>
      <c r="Z205" s="84">
        <v>98.65</v>
      </c>
      <c r="AA205" s="85">
        <v>97.59</v>
      </c>
      <c r="AB205" s="86">
        <v>99.33</v>
      </c>
      <c r="AC205" s="87">
        <v>98</v>
      </c>
      <c r="AD205" s="88">
        <v>74.91</v>
      </c>
      <c r="AE205" s="89">
        <v>320.76</v>
      </c>
      <c r="AF205" s="90">
        <v>333.51</v>
      </c>
      <c r="AG205" s="91">
        <v>239.41</v>
      </c>
      <c r="AH205" s="92">
        <v>221.29</v>
      </c>
      <c r="AI205" s="93">
        <v>350.9</v>
      </c>
      <c r="AJ205" s="94">
        <v>94</v>
      </c>
      <c r="AK205" s="95">
        <v>94.8</v>
      </c>
      <c r="AL205" s="96">
        <v>93.3</v>
      </c>
      <c r="AM205" s="97">
        <v>95.1</v>
      </c>
      <c r="AN205" s="98">
        <v>36.86</v>
      </c>
      <c r="AO205" s="99">
        <v>596.30999999999995</v>
      </c>
      <c r="AP205" s="100">
        <v>38.700000000000003</v>
      </c>
      <c r="AQ205" s="101">
        <v>64.2</v>
      </c>
      <c r="AR205" s="3" t="s">
        <v>1259</v>
      </c>
      <c r="AS205" s="3" t="s">
        <v>1259</v>
      </c>
      <c r="AT205" s="3" t="s">
        <v>1259</v>
      </c>
      <c r="AU205" s="3" t="s">
        <v>1259</v>
      </c>
      <c r="AV205" s="3" t="s">
        <v>1259</v>
      </c>
      <c r="AW205" s="107">
        <v>99.8</v>
      </c>
      <c r="AX205" s="108">
        <v>99.6</v>
      </c>
      <c r="AY205" s="109">
        <v>92.9</v>
      </c>
      <c r="AZ205" s="110">
        <v>98.4</v>
      </c>
      <c r="BA205" s="111">
        <v>98.6</v>
      </c>
      <c r="BB205" s="112">
        <v>103.5</v>
      </c>
      <c r="BC205" s="113">
        <v>100.4</v>
      </c>
      <c r="BD205" s="114">
        <v>88.1</v>
      </c>
      <c r="BE205" s="115">
        <v>102.9</v>
      </c>
      <c r="BF205" s="116">
        <v>105.2</v>
      </c>
      <c r="BG205" s="3" t="s">
        <v>1259</v>
      </c>
      <c r="BH205" s="118">
        <v>87.6</v>
      </c>
      <c r="BI205" s="119">
        <v>376.62700000000001</v>
      </c>
      <c r="BJ205" s="120">
        <v>79.099999999999994</v>
      </c>
      <c r="BK205" s="121">
        <v>84.8</v>
      </c>
      <c r="BL205" s="122">
        <v>84.8</v>
      </c>
      <c r="BM205" s="123">
        <v>87</v>
      </c>
      <c r="BN205" s="124">
        <v>77.099999999999994</v>
      </c>
      <c r="BO205" s="3" t="s">
        <v>1259</v>
      </c>
      <c r="BP205" s="126">
        <v>89.3</v>
      </c>
      <c r="BQ205" s="127">
        <v>86.1</v>
      </c>
      <c r="BR205" s="128">
        <v>90.3</v>
      </c>
      <c r="BS205" s="129">
        <v>438</v>
      </c>
      <c r="BT205" s="130">
        <v>871</v>
      </c>
      <c r="BU205" s="131">
        <v>626</v>
      </c>
      <c r="BV205" s="132">
        <v>682</v>
      </c>
      <c r="BW205" s="3" t="s">
        <v>1259</v>
      </c>
      <c r="BX205" s="134">
        <v>1753</v>
      </c>
      <c r="BY205" s="3" t="s">
        <v>1259</v>
      </c>
      <c r="BZ205" s="3" t="s">
        <v>1259</v>
      </c>
      <c r="CA205" s="137">
        <v>1768.2</v>
      </c>
      <c r="CB205" s="3" t="s">
        <v>1259</v>
      </c>
      <c r="CC205" s="3" t="s">
        <v>1259</v>
      </c>
      <c r="CD205" s="140">
        <v>1714.5</v>
      </c>
      <c r="CE205" s="3" t="s">
        <v>1259</v>
      </c>
      <c r="CF205" s="3" t="s">
        <v>1259</v>
      </c>
      <c r="CG205" s="3" t="s">
        <v>1259</v>
      </c>
      <c r="CH205" s="3" t="s">
        <v>1259</v>
      </c>
      <c r="CI205" s="3" t="s">
        <v>1259</v>
      </c>
      <c r="CJ205" s="3" t="s">
        <v>1259</v>
      </c>
      <c r="CK205" s="147">
        <v>10.199999999999999</v>
      </c>
      <c r="CL205" s="3" t="s">
        <v>1259</v>
      </c>
      <c r="CM205" s="3" t="s">
        <v>1259</v>
      </c>
      <c r="CN205" s="3" t="s">
        <v>1259</v>
      </c>
      <c r="CO205" s="151">
        <v>99.6</v>
      </c>
      <c r="CP205" s="3" t="s">
        <v>1259</v>
      </c>
      <c r="CQ205" s="153">
        <v>86.3</v>
      </c>
      <c r="CR205" s="3" t="s">
        <v>1259</v>
      </c>
      <c r="CS205" s="155">
        <v>216</v>
      </c>
      <c r="CT205" s="156">
        <v>2838</v>
      </c>
      <c r="CU205" s="157">
        <v>75.599999999999994</v>
      </c>
      <c r="CV205" s="158">
        <v>4870</v>
      </c>
      <c r="CW205" s="159">
        <v>316</v>
      </c>
      <c r="CX205" s="160">
        <v>81.2</v>
      </c>
      <c r="CY205" s="161">
        <v>3654</v>
      </c>
      <c r="CZ205" s="162">
        <v>81.5</v>
      </c>
      <c r="DA205" s="163">
        <v>192667</v>
      </c>
      <c r="DB205" s="164">
        <v>606.29999999999995</v>
      </c>
      <c r="DC205" s="3" t="s">
        <v>1259</v>
      </c>
      <c r="DD205" s="3" t="s">
        <v>1259</v>
      </c>
      <c r="DE205" s="3" t="s">
        <v>1259</v>
      </c>
      <c r="DF205" s="168">
        <v>264.08</v>
      </c>
      <c r="DG205" s="169">
        <v>83.59</v>
      </c>
      <c r="DH205" s="3" t="s">
        <v>1259</v>
      </c>
      <c r="DI205" s="3" t="s">
        <v>1259</v>
      </c>
      <c r="DJ205" s="172">
        <v>82.19</v>
      </c>
      <c r="DK205" s="173">
        <v>75.72</v>
      </c>
      <c r="DL205" s="3" t="s">
        <v>1259</v>
      </c>
      <c r="DM205" s="3" t="s">
        <v>1259</v>
      </c>
      <c r="DN205" s="176">
        <v>81.209999999999994</v>
      </c>
      <c r="DO205" s="3" t="s">
        <v>1259</v>
      </c>
      <c r="DP205" s="3" t="s">
        <v>1259</v>
      </c>
      <c r="DQ205" s="179">
        <v>82.24</v>
      </c>
      <c r="DR205" s="3" t="s">
        <v>1259</v>
      </c>
      <c r="DS205" s="3" t="s">
        <v>1259</v>
      </c>
      <c r="DT205" s="3" t="s">
        <v>1259</v>
      </c>
      <c r="DU205" s="183">
        <v>94.5</v>
      </c>
      <c r="DV205" s="3" t="s">
        <v>1259</v>
      </c>
      <c r="DW205" s="3" t="s">
        <v>1259</v>
      </c>
      <c r="DX205" s="3" t="s">
        <v>1259</v>
      </c>
      <c r="DY205" s="3" t="s">
        <v>1259</v>
      </c>
      <c r="DZ205" s="3" t="s">
        <v>1259</v>
      </c>
      <c r="EA205" s="3" t="s">
        <v>1259</v>
      </c>
      <c r="EB205" s="3" t="s">
        <v>1259</v>
      </c>
      <c r="EC205" s="3" t="s">
        <v>1259</v>
      </c>
      <c r="ED205" s="3" t="s">
        <v>1259</v>
      </c>
      <c r="EE205" s="3" t="s">
        <v>1259</v>
      </c>
      <c r="EF205" s="3" t="s">
        <v>1259</v>
      </c>
      <c r="EG205" s="195">
        <v>11882485</v>
      </c>
      <c r="EH205" s="196">
        <v>117</v>
      </c>
      <c r="EI205" s="197">
        <v>391741785</v>
      </c>
      <c r="EJ205" s="198">
        <v>112803522</v>
      </c>
      <c r="EK205" s="199">
        <v>47176118</v>
      </c>
      <c r="EL205" s="3" t="s">
        <v>1259</v>
      </c>
      <c r="EM205" s="201">
        <v>88.801000000000002</v>
      </c>
      <c r="EN205" s="3" t="s">
        <v>1259</v>
      </c>
      <c r="EO205" s="3" t="s">
        <v>1259</v>
      </c>
      <c r="EP205" s="3" t="s">
        <v>1259</v>
      </c>
      <c r="EQ205" s="3" t="s">
        <v>1259</v>
      </c>
      <c r="ER205" s="3" t="s">
        <v>1259</v>
      </c>
      <c r="ES205" s="3" t="s">
        <v>1259</v>
      </c>
      <c r="ET205" s="208">
        <v>204.5</v>
      </c>
      <c r="EU205" s="3" t="s">
        <v>1259</v>
      </c>
      <c r="EV205" s="3" t="s">
        <v>1259</v>
      </c>
      <c r="EW205" s="3" t="s">
        <v>1259</v>
      </c>
      <c r="EX205" s="3" t="s">
        <v>1259</v>
      </c>
      <c r="EY205" s="3" t="s">
        <v>1259</v>
      </c>
      <c r="EZ205" s="3" t="s">
        <v>1259</v>
      </c>
      <c r="FA205" s="3" t="s">
        <v>1259</v>
      </c>
      <c r="FB205" s="3" t="s">
        <v>1259</v>
      </c>
      <c r="FC205" s="3" t="s">
        <v>1259</v>
      </c>
      <c r="FD205" s="3" t="s">
        <v>1259</v>
      </c>
      <c r="FE205" s="3" t="s">
        <v>1259</v>
      </c>
      <c r="FF205" s="220">
        <v>78.209999999999994</v>
      </c>
      <c r="FG205" s="221">
        <v>169</v>
      </c>
      <c r="FH205" s="222">
        <v>69.459999999999994</v>
      </c>
      <c r="FI205" s="223">
        <v>63.76</v>
      </c>
      <c r="FJ205" s="224">
        <v>161479</v>
      </c>
      <c r="FK205" s="225">
        <v>116.9</v>
      </c>
      <c r="FL205" s="226">
        <v>323296</v>
      </c>
      <c r="FM205" s="227">
        <v>122.1</v>
      </c>
      <c r="FN205" s="228">
        <v>94.8</v>
      </c>
      <c r="FO205" s="229">
        <v>240.714</v>
      </c>
      <c r="FP205" s="230">
        <v>94.1</v>
      </c>
      <c r="FQ205" s="231">
        <v>163.56700000000001</v>
      </c>
      <c r="FR205" s="232">
        <v>92.4</v>
      </c>
      <c r="FS205" s="233">
        <v>100.2</v>
      </c>
      <c r="FT205" s="234">
        <v>101.1</v>
      </c>
      <c r="FU205" s="235">
        <v>99.8</v>
      </c>
      <c r="FV205" s="236">
        <v>98.3</v>
      </c>
      <c r="FW205" s="237">
        <v>98.9</v>
      </c>
      <c r="FX205" s="238">
        <v>1206.3</v>
      </c>
      <c r="FY205" s="239">
        <v>1213</v>
      </c>
      <c r="FZ205" s="240">
        <v>1170</v>
      </c>
      <c r="GA205" s="241">
        <v>1674.8</v>
      </c>
      <c r="GB205" s="3" t="s">
        <v>1259</v>
      </c>
      <c r="GC205" s="3" t="s">
        <v>1259</v>
      </c>
      <c r="GD205" s="3" t="s">
        <v>1259</v>
      </c>
      <c r="GE205" s="3" t="s">
        <v>1259</v>
      </c>
      <c r="GF205" s="3" t="s">
        <v>1259</v>
      </c>
      <c r="GG205" s="3" t="s">
        <v>1259</v>
      </c>
      <c r="GH205" s="3" t="s">
        <v>1259</v>
      </c>
      <c r="GI205" s="3" t="s">
        <v>1259</v>
      </c>
      <c r="GJ205" s="3" t="s">
        <v>1259</v>
      </c>
      <c r="GK205" s="3" t="s">
        <v>1259</v>
      </c>
      <c r="GL205" s="3" t="s">
        <v>1259</v>
      </c>
      <c r="GM205" s="3" t="s">
        <v>1259</v>
      </c>
      <c r="GN205" s="3" t="s">
        <v>1259</v>
      </c>
      <c r="GO205" s="3" t="s">
        <v>1259</v>
      </c>
      <c r="GP205" s="3" t="s">
        <v>1259</v>
      </c>
      <c r="GQ205" s="3" t="s">
        <v>1259</v>
      </c>
      <c r="GR205" s="3" t="s">
        <v>1259</v>
      </c>
      <c r="GS205" s="3" t="s">
        <v>1259</v>
      </c>
      <c r="GT205" s="260">
        <v>20162.96</v>
      </c>
      <c r="GU205" s="261">
        <v>23223.13</v>
      </c>
      <c r="GV205" s="262">
        <v>69</v>
      </c>
      <c r="GW205" s="263">
        <v>377</v>
      </c>
      <c r="GX205" s="264">
        <v>82.3</v>
      </c>
      <c r="GY205" s="265">
        <v>74.099999999999994</v>
      </c>
      <c r="GZ205" s="266">
        <v>88.2</v>
      </c>
      <c r="HA205" s="267">
        <v>43.8</v>
      </c>
      <c r="HB205" s="3" t="s">
        <v>1259</v>
      </c>
      <c r="HC205" s="3" t="s">
        <v>1259</v>
      </c>
      <c r="HD205" s="3" t="s">
        <v>1259</v>
      </c>
      <c r="HE205" s="3" t="s">
        <v>1259</v>
      </c>
      <c r="HF205" s="3" t="s">
        <v>1259</v>
      </c>
      <c r="HG205" s="3" t="s">
        <v>1259</v>
      </c>
      <c r="HH205" s="3" t="s">
        <v>1259</v>
      </c>
      <c r="HI205" s="3" t="s">
        <v>1259</v>
      </c>
      <c r="HJ205" s="3" t="s">
        <v>1259</v>
      </c>
      <c r="HK205" s="3" t="s">
        <v>1259</v>
      </c>
      <c r="HL205" s="278">
        <v>140.30000000000001</v>
      </c>
      <c r="HM205" s="3" t="s">
        <v>1259</v>
      </c>
      <c r="HN205" s="3" t="s">
        <v>1259</v>
      </c>
      <c r="HO205" s="281">
        <v>184.42</v>
      </c>
      <c r="HP205" s="282">
        <v>342.3</v>
      </c>
      <c r="HQ205" s="283">
        <v>99.2</v>
      </c>
      <c r="HR205" s="284">
        <v>88.948300000000003</v>
      </c>
      <c r="HS205" s="285">
        <v>86.6</v>
      </c>
    </row>
    <row r="206" spans="1:227" x14ac:dyDescent="0.25">
      <c r="A206" s="4">
        <v>38625</v>
      </c>
      <c r="B206" s="60">
        <v>104.4</v>
      </c>
      <c r="C206" s="61">
        <v>103.3</v>
      </c>
      <c r="D206" s="62">
        <v>96.8</v>
      </c>
      <c r="E206" s="63">
        <v>106.1</v>
      </c>
      <c r="F206" s="64">
        <v>106.3</v>
      </c>
      <c r="G206" s="65">
        <v>104.7</v>
      </c>
      <c r="H206" s="3" t="s">
        <v>1259</v>
      </c>
      <c r="I206" s="67">
        <v>107.4</v>
      </c>
      <c r="J206" s="68">
        <v>108.3</v>
      </c>
      <c r="K206" s="69">
        <v>107.3</v>
      </c>
      <c r="L206" s="70">
        <v>108.2</v>
      </c>
      <c r="M206" s="71">
        <v>102.1</v>
      </c>
      <c r="N206" s="72">
        <v>103.8</v>
      </c>
      <c r="O206" s="73">
        <v>81.400000000000006</v>
      </c>
      <c r="P206" s="74">
        <v>81.099999999999994</v>
      </c>
      <c r="Q206" s="75">
        <v>82.2</v>
      </c>
      <c r="R206" s="76">
        <v>72.099999999999994</v>
      </c>
      <c r="S206" s="77">
        <v>71.3</v>
      </c>
      <c r="T206" s="78">
        <v>74.900000000000006</v>
      </c>
      <c r="U206" s="79">
        <v>80.27</v>
      </c>
      <c r="V206" s="80">
        <v>102.27</v>
      </c>
      <c r="W206" s="81">
        <v>77</v>
      </c>
      <c r="X206" s="82">
        <v>90.01</v>
      </c>
      <c r="Y206" s="83">
        <v>102.69</v>
      </c>
      <c r="Z206" s="84">
        <v>102.4</v>
      </c>
      <c r="AA206" s="85">
        <v>102.82</v>
      </c>
      <c r="AB206" s="86">
        <v>101.03</v>
      </c>
      <c r="AC206" s="87">
        <v>102</v>
      </c>
      <c r="AD206" s="88">
        <v>77.069999999999993</v>
      </c>
      <c r="AE206" s="89">
        <v>324.45</v>
      </c>
      <c r="AF206" s="90">
        <v>337.39</v>
      </c>
      <c r="AG206" s="91">
        <v>238.71</v>
      </c>
      <c r="AH206" s="92">
        <v>226.56</v>
      </c>
      <c r="AI206" s="93">
        <v>353.8</v>
      </c>
      <c r="AJ206" s="94">
        <v>95.7</v>
      </c>
      <c r="AK206" s="95">
        <v>96.8</v>
      </c>
      <c r="AL206" s="96">
        <v>94.5</v>
      </c>
      <c r="AM206" s="97">
        <v>97.2</v>
      </c>
      <c r="AN206" s="98">
        <v>37.049999999999997</v>
      </c>
      <c r="AO206" s="99">
        <v>604.52</v>
      </c>
      <c r="AP206" s="100">
        <v>39.159999999999997</v>
      </c>
      <c r="AQ206" s="101">
        <v>65</v>
      </c>
      <c r="AR206" s="3" t="s">
        <v>1259</v>
      </c>
      <c r="AS206" s="3" t="s">
        <v>1259</v>
      </c>
      <c r="AT206" s="3" t="s">
        <v>1259</v>
      </c>
      <c r="AU206" s="3" t="s">
        <v>1259</v>
      </c>
      <c r="AV206" s="3" t="s">
        <v>1259</v>
      </c>
      <c r="AW206" s="107">
        <v>100.3</v>
      </c>
      <c r="AX206" s="108">
        <v>100.1</v>
      </c>
      <c r="AY206" s="109">
        <v>103.7</v>
      </c>
      <c r="AZ206" s="110">
        <v>101.5</v>
      </c>
      <c r="BA206" s="111">
        <v>100.7</v>
      </c>
      <c r="BB206" s="112">
        <v>104.7</v>
      </c>
      <c r="BC206" s="113">
        <v>102.6</v>
      </c>
      <c r="BD206" s="114">
        <v>89.9</v>
      </c>
      <c r="BE206" s="115">
        <v>105.1</v>
      </c>
      <c r="BF206" s="116">
        <v>103.5</v>
      </c>
      <c r="BG206" s="3" t="s">
        <v>1259</v>
      </c>
      <c r="BH206" s="118">
        <v>94.4</v>
      </c>
      <c r="BI206" s="119">
        <v>398.25599999999997</v>
      </c>
      <c r="BJ206" s="120">
        <v>85</v>
      </c>
      <c r="BK206" s="121">
        <v>79.099999999999994</v>
      </c>
      <c r="BL206" s="122">
        <v>79.099999999999994</v>
      </c>
      <c r="BM206" s="123">
        <v>83.1</v>
      </c>
      <c r="BN206" s="124">
        <v>85.9</v>
      </c>
      <c r="BO206" s="3" t="s">
        <v>1259</v>
      </c>
      <c r="BP206" s="126">
        <v>94.3</v>
      </c>
      <c r="BQ206" s="127">
        <v>94.9</v>
      </c>
      <c r="BR206" s="128">
        <v>94</v>
      </c>
      <c r="BS206" s="129">
        <v>486</v>
      </c>
      <c r="BT206" s="130">
        <v>940</v>
      </c>
      <c r="BU206" s="131">
        <v>658</v>
      </c>
      <c r="BV206" s="132">
        <v>730</v>
      </c>
      <c r="BW206" s="3" t="s">
        <v>1259</v>
      </c>
      <c r="BX206" s="134">
        <v>1782</v>
      </c>
      <c r="BY206" s="3" t="s">
        <v>1259</v>
      </c>
      <c r="BZ206" s="3" t="s">
        <v>1259</v>
      </c>
      <c r="CA206" s="137">
        <v>1800.5</v>
      </c>
      <c r="CB206" s="3" t="s">
        <v>1259</v>
      </c>
      <c r="CC206" s="3" t="s">
        <v>1259</v>
      </c>
      <c r="CD206" s="140">
        <v>1742.6</v>
      </c>
      <c r="CE206" s="3" t="s">
        <v>1259</v>
      </c>
      <c r="CF206" s="3" t="s">
        <v>1259</v>
      </c>
      <c r="CG206" s="3" t="s">
        <v>1259</v>
      </c>
      <c r="CH206" s="3" t="s">
        <v>1259</v>
      </c>
      <c r="CI206" s="3" t="s">
        <v>1259</v>
      </c>
      <c r="CJ206" s="3" t="s">
        <v>1259</v>
      </c>
      <c r="CK206" s="147">
        <v>9.3000000000000007</v>
      </c>
      <c r="CL206" s="3" t="s">
        <v>1259</v>
      </c>
      <c r="CM206" s="3" t="s">
        <v>1259</v>
      </c>
      <c r="CN206" s="3" t="s">
        <v>1259</v>
      </c>
      <c r="CO206" s="151">
        <v>101.1</v>
      </c>
      <c r="CP206" s="3" t="s">
        <v>1259</v>
      </c>
      <c r="CQ206" s="153">
        <v>90.7</v>
      </c>
      <c r="CR206" s="3" t="s">
        <v>1259</v>
      </c>
      <c r="CS206" s="155">
        <v>215</v>
      </c>
      <c r="CT206" s="156">
        <v>2860</v>
      </c>
      <c r="CU206" s="157">
        <v>79.7</v>
      </c>
      <c r="CV206" s="158">
        <v>5130</v>
      </c>
      <c r="CW206" s="159">
        <v>330</v>
      </c>
      <c r="CX206" s="160">
        <v>86</v>
      </c>
      <c r="CY206" s="161">
        <v>3623</v>
      </c>
      <c r="CZ206" s="162">
        <v>83.5</v>
      </c>
      <c r="DA206" s="163">
        <v>196000</v>
      </c>
      <c r="DB206" s="164">
        <v>623.4</v>
      </c>
      <c r="DC206" s="3" t="s">
        <v>1259</v>
      </c>
      <c r="DD206" s="3" t="s">
        <v>1259</v>
      </c>
      <c r="DE206" s="3" t="s">
        <v>1259</v>
      </c>
      <c r="DF206" s="168">
        <v>274.54000000000002</v>
      </c>
      <c r="DG206" s="169">
        <v>84.53</v>
      </c>
      <c r="DH206" s="3" t="s">
        <v>1259</v>
      </c>
      <c r="DI206" s="3" t="s">
        <v>1259</v>
      </c>
      <c r="DJ206" s="172">
        <v>83.49</v>
      </c>
      <c r="DK206" s="173">
        <v>78.400000000000006</v>
      </c>
      <c r="DL206" s="3" t="s">
        <v>1259</v>
      </c>
      <c r="DM206" s="3" t="s">
        <v>1259</v>
      </c>
      <c r="DN206" s="176">
        <v>84.55</v>
      </c>
      <c r="DO206" s="3" t="s">
        <v>1259</v>
      </c>
      <c r="DP206" s="3" t="s">
        <v>1259</v>
      </c>
      <c r="DQ206" s="179">
        <v>84.3</v>
      </c>
      <c r="DR206" s="3" t="s">
        <v>1259</v>
      </c>
      <c r="DS206" s="3" t="s">
        <v>1259</v>
      </c>
      <c r="DT206" s="3" t="s">
        <v>1259</v>
      </c>
      <c r="DU206" s="183">
        <v>93.4</v>
      </c>
      <c r="DV206" s="3" t="s">
        <v>1259</v>
      </c>
      <c r="DW206" s="3" t="s">
        <v>1259</v>
      </c>
      <c r="DX206" s="3" t="s">
        <v>1259</v>
      </c>
      <c r="DY206" s="3" t="s">
        <v>1259</v>
      </c>
      <c r="DZ206" s="3" t="s">
        <v>1259</v>
      </c>
      <c r="EA206" s="3" t="s">
        <v>1259</v>
      </c>
      <c r="EB206" s="3" t="s">
        <v>1259</v>
      </c>
      <c r="EC206" s="3" t="s">
        <v>1259</v>
      </c>
      <c r="ED206" s="3" t="s">
        <v>1259</v>
      </c>
      <c r="EE206" s="3" t="s">
        <v>1259</v>
      </c>
      <c r="EF206" s="3" t="s">
        <v>1259</v>
      </c>
      <c r="EG206" s="195">
        <v>12185416</v>
      </c>
      <c r="EH206" s="196">
        <v>117</v>
      </c>
      <c r="EI206" s="197">
        <v>394921218</v>
      </c>
      <c r="EJ206" s="198">
        <v>113335460</v>
      </c>
      <c r="EK206" s="199">
        <v>47474626</v>
      </c>
      <c r="EL206" s="3" t="s">
        <v>1259</v>
      </c>
      <c r="EM206" s="201">
        <v>90.533000000000001</v>
      </c>
      <c r="EN206" s="202">
        <v>77.599999999999994</v>
      </c>
      <c r="EO206" s="203">
        <v>68.5</v>
      </c>
      <c r="EP206" s="204">
        <v>76.900000000000006</v>
      </c>
      <c r="EQ206" s="205">
        <v>70.2</v>
      </c>
      <c r="ER206" s="206">
        <v>74.2</v>
      </c>
      <c r="ES206" s="207">
        <v>57.8</v>
      </c>
      <c r="ET206" s="208">
        <v>221.9</v>
      </c>
      <c r="EU206" s="3" t="s">
        <v>1259</v>
      </c>
      <c r="EV206" s="3" t="s">
        <v>1259</v>
      </c>
      <c r="EW206" s="3" t="s">
        <v>1259</v>
      </c>
      <c r="EX206" s="3" t="s">
        <v>1259</v>
      </c>
      <c r="EY206" s="3" t="s">
        <v>1259</v>
      </c>
      <c r="EZ206" s="3" t="s">
        <v>1259</v>
      </c>
      <c r="FA206" s="3" t="s">
        <v>1259</v>
      </c>
      <c r="FB206" s="3" t="s">
        <v>1259</v>
      </c>
      <c r="FC206" s="3" t="s">
        <v>1259</v>
      </c>
      <c r="FD206" s="3" t="s">
        <v>1259</v>
      </c>
      <c r="FE206" s="3" t="s">
        <v>1259</v>
      </c>
      <c r="FF206" s="220">
        <v>76.42</v>
      </c>
      <c r="FG206" s="221">
        <v>172.2</v>
      </c>
      <c r="FH206" s="222">
        <v>71.02</v>
      </c>
      <c r="FI206" s="223">
        <v>65.83</v>
      </c>
      <c r="FJ206" s="224">
        <v>160827</v>
      </c>
      <c r="FK206" s="225">
        <v>116.4</v>
      </c>
      <c r="FL206" s="226">
        <v>332251</v>
      </c>
      <c r="FM206" s="227">
        <v>125.5</v>
      </c>
      <c r="FN206" s="228">
        <v>96.1</v>
      </c>
      <c r="FO206" s="229">
        <v>247.273</v>
      </c>
      <c r="FP206" s="230">
        <v>95.3</v>
      </c>
      <c r="FQ206" s="231">
        <v>167.083</v>
      </c>
      <c r="FR206" s="232">
        <v>93.5</v>
      </c>
      <c r="FS206" s="233">
        <v>101.1</v>
      </c>
      <c r="FT206" s="234">
        <v>101.2</v>
      </c>
      <c r="FU206" s="235">
        <v>100.6</v>
      </c>
      <c r="FV206" s="236">
        <v>101.2</v>
      </c>
      <c r="FW206" s="237">
        <v>101.3</v>
      </c>
      <c r="FX206" s="238">
        <v>1240</v>
      </c>
      <c r="FY206" s="239">
        <v>1244.9000000000001</v>
      </c>
      <c r="FZ206" s="240">
        <v>1197</v>
      </c>
      <c r="GA206" s="241">
        <v>1668.9</v>
      </c>
      <c r="GB206" s="3" t="s">
        <v>1259</v>
      </c>
      <c r="GC206" s="3" t="s">
        <v>1259</v>
      </c>
      <c r="GD206" s="3" t="s">
        <v>1259</v>
      </c>
      <c r="GE206" s="3" t="s">
        <v>1259</v>
      </c>
      <c r="GF206" s="3" t="s">
        <v>1259</v>
      </c>
      <c r="GG206" s="3" t="s">
        <v>1259</v>
      </c>
      <c r="GH206" s="3" t="s">
        <v>1259</v>
      </c>
      <c r="GI206" s="3" t="s">
        <v>1259</v>
      </c>
      <c r="GJ206" s="3" t="s">
        <v>1259</v>
      </c>
      <c r="GK206" s="3" t="s">
        <v>1259</v>
      </c>
      <c r="GL206" s="3" t="s">
        <v>1259</v>
      </c>
      <c r="GM206" s="3" t="s">
        <v>1259</v>
      </c>
      <c r="GN206" s="3" t="s">
        <v>1259</v>
      </c>
      <c r="GO206" s="3" t="s">
        <v>1259</v>
      </c>
      <c r="GP206" s="3" t="s">
        <v>1259</v>
      </c>
      <c r="GQ206" s="3" t="s">
        <v>1259</v>
      </c>
      <c r="GR206" s="3" t="s">
        <v>1259</v>
      </c>
      <c r="GS206" s="3" t="s">
        <v>1259</v>
      </c>
      <c r="GT206" s="260">
        <v>20963.03</v>
      </c>
      <c r="GU206" s="261">
        <v>24031.84</v>
      </c>
      <c r="GV206" s="262">
        <v>72</v>
      </c>
      <c r="GW206" s="263">
        <v>392</v>
      </c>
      <c r="GX206" s="264">
        <v>83.3</v>
      </c>
      <c r="GY206" s="265">
        <v>75.099999999999994</v>
      </c>
      <c r="GZ206" s="266">
        <v>90</v>
      </c>
      <c r="HA206" s="267">
        <v>44.2</v>
      </c>
      <c r="HB206" s="3" t="s">
        <v>1259</v>
      </c>
      <c r="HC206" s="3" t="s">
        <v>1259</v>
      </c>
      <c r="HD206" s="3" t="s">
        <v>1259</v>
      </c>
      <c r="HE206" s="3" t="s">
        <v>1259</v>
      </c>
      <c r="HF206" s="3" t="s">
        <v>1259</v>
      </c>
      <c r="HG206" s="3" t="s">
        <v>1259</v>
      </c>
      <c r="HH206" s="3" t="s">
        <v>1259</v>
      </c>
      <c r="HI206" s="3" t="s">
        <v>1259</v>
      </c>
      <c r="HJ206" s="3" t="s">
        <v>1259</v>
      </c>
      <c r="HK206" s="3" t="s">
        <v>1259</v>
      </c>
      <c r="HL206" s="278">
        <v>146.9</v>
      </c>
      <c r="HM206" s="3" t="s">
        <v>1259</v>
      </c>
      <c r="HN206" s="3" t="s">
        <v>1259</v>
      </c>
      <c r="HO206" s="281">
        <v>190.13</v>
      </c>
      <c r="HP206" s="282">
        <v>352.6</v>
      </c>
      <c r="HQ206" s="283">
        <v>101.4</v>
      </c>
      <c r="HR206" s="284">
        <v>90.805099999999996</v>
      </c>
      <c r="HS206" s="285">
        <v>88.1</v>
      </c>
    </row>
    <row r="207" spans="1:227" x14ac:dyDescent="0.25">
      <c r="A207" s="4">
        <v>38717</v>
      </c>
      <c r="B207" s="60">
        <v>106.9</v>
      </c>
      <c r="C207" s="61">
        <v>106.7</v>
      </c>
      <c r="D207" s="62">
        <v>101.7</v>
      </c>
      <c r="E207" s="63">
        <v>108.8</v>
      </c>
      <c r="F207" s="64">
        <v>110.1</v>
      </c>
      <c r="G207" s="65">
        <v>100.4</v>
      </c>
      <c r="H207" s="3" t="s">
        <v>1259</v>
      </c>
      <c r="I207" s="67">
        <v>107.3</v>
      </c>
      <c r="J207" s="68">
        <v>111.2</v>
      </c>
      <c r="K207" s="69">
        <v>107</v>
      </c>
      <c r="L207" s="70">
        <v>107.1</v>
      </c>
      <c r="M207" s="71">
        <v>106</v>
      </c>
      <c r="N207" s="72">
        <v>121</v>
      </c>
      <c r="O207" s="73">
        <v>81.8</v>
      </c>
      <c r="P207" s="74">
        <v>81.8</v>
      </c>
      <c r="Q207" s="75">
        <v>82.1</v>
      </c>
      <c r="R207" s="76">
        <v>73.5</v>
      </c>
      <c r="S207" s="77">
        <v>72.900000000000006</v>
      </c>
      <c r="T207" s="78">
        <v>75.400000000000006</v>
      </c>
      <c r="U207" s="79">
        <v>81.86</v>
      </c>
      <c r="V207" s="80">
        <v>104.23</v>
      </c>
      <c r="W207" s="81">
        <v>78.84</v>
      </c>
      <c r="X207" s="82">
        <v>90.74</v>
      </c>
      <c r="Y207" s="83">
        <v>104.27</v>
      </c>
      <c r="Z207" s="84">
        <v>103.69</v>
      </c>
      <c r="AA207" s="85">
        <v>104.55</v>
      </c>
      <c r="AB207" s="86">
        <v>104.12</v>
      </c>
      <c r="AC207" s="87">
        <v>103</v>
      </c>
      <c r="AD207" s="88">
        <v>78.930000000000007</v>
      </c>
      <c r="AE207" s="89">
        <v>327.08999999999997</v>
      </c>
      <c r="AF207" s="90">
        <v>335.41</v>
      </c>
      <c r="AG207" s="91">
        <v>240.6</v>
      </c>
      <c r="AH207" s="92">
        <v>228.59</v>
      </c>
      <c r="AI207" s="93">
        <v>356.9</v>
      </c>
      <c r="AJ207" s="94">
        <v>96.5</v>
      </c>
      <c r="AK207" s="95">
        <v>97.6</v>
      </c>
      <c r="AL207" s="96">
        <v>95.4</v>
      </c>
      <c r="AM207" s="97">
        <v>96.5</v>
      </c>
      <c r="AN207" s="98">
        <v>37.659999999999997</v>
      </c>
      <c r="AO207" s="99">
        <v>612.42999999999995</v>
      </c>
      <c r="AP207" s="100">
        <v>40</v>
      </c>
      <c r="AQ207" s="101">
        <v>66.599999999999994</v>
      </c>
      <c r="AR207" s="3" t="s">
        <v>1259</v>
      </c>
      <c r="AS207" s="3" t="s">
        <v>1259</v>
      </c>
      <c r="AT207" s="3" t="s">
        <v>1259</v>
      </c>
      <c r="AU207" s="3" t="s">
        <v>1259</v>
      </c>
      <c r="AV207" s="3" t="s">
        <v>1259</v>
      </c>
      <c r="AW207" s="107">
        <v>100.9</v>
      </c>
      <c r="AX207" s="108">
        <v>101.3</v>
      </c>
      <c r="AY207" s="109">
        <v>116.2</v>
      </c>
      <c r="AZ207" s="110">
        <v>103.4</v>
      </c>
      <c r="BA207" s="111">
        <v>97.8</v>
      </c>
      <c r="BB207" s="112">
        <v>104</v>
      </c>
      <c r="BC207" s="113">
        <v>99.4</v>
      </c>
      <c r="BD207" s="114">
        <v>88.8</v>
      </c>
      <c r="BE207" s="115">
        <v>103.7</v>
      </c>
      <c r="BF207" s="116">
        <v>104.9</v>
      </c>
      <c r="BG207" s="3" t="s">
        <v>1259</v>
      </c>
      <c r="BH207" s="118">
        <v>100.6</v>
      </c>
      <c r="BI207" s="119">
        <v>419.88499999999999</v>
      </c>
      <c r="BJ207" s="120">
        <v>89.7</v>
      </c>
      <c r="BK207" s="121">
        <v>82.8</v>
      </c>
      <c r="BL207" s="122">
        <v>82.8</v>
      </c>
      <c r="BM207" s="123">
        <v>91.9</v>
      </c>
      <c r="BN207" s="124">
        <v>82.2</v>
      </c>
      <c r="BO207" s="3" t="s">
        <v>1259</v>
      </c>
      <c r="BP207" s="126">
        <v>106.6</v>
      </c>
      <c r="BQ207" s="127">
        <v>97.3</v>
      </c>
      <c r="BR207" s="128">
        <v>109.7</v>
      </c>
      <c r="BS207" s="129">
        <v>539</v>
      </c>
      <c r="BT207" s="130">
        <v>1076</v>
      </c>
      <c r="BU207" s="131">
        <v>752</v>
      </c>
      <c r="BV207" s="132">
        <v>805</v>
      </c>
      <c r="BW207" s="3" t="s">
        <v>1259</v>
      </c>
      <c r="BX207" s="134">
        <v>1824</v>
      </c>
      <c r="BY207" s="135">
        <v>91.9</v>
      </c>
      <c r="BZ207" s="3" t="s">
        <v>1259</v>
      </c>
      <c r="CA207" s="137">
        <v>1843.7</v>
      </c>
      <c r="CB207" s="138">
        <v>99.26</v>
      </c>
      <c r="CC207" s="3" t="s">
        <v>1259</v>
      </c>
      <c r="CD207" s="140">
        <v>1786.2</v>
      </c>
      <c r="CE207" s="141">
        <v>84.52</v>
      </c>
      <c r="CF207" s="3" t="s">
        <v>1259</v>
      </c>
      <c r="CG207" s="3" t="s">
        <v>1259</v>
      </c>
      <c r="CH207" s="3" t="s">
        <v>1259</v>
      </c>
      <c r="CI207" s="3" t="s">
        <v>1259</v>
      </c>
      <c r="CJ207" s="3" t="s">
        <v>1259</v>
      </c>
      <c r="CK207" s="147">
        <v>12.8</v>
      </c>
      <c r="CL207" s="3" t="s">
        <v>1259</v>
      </c>
      <c r="CM207" s="3" t="s">
        <v>1259</v>
      </c>
      <c r="CN207" s="3" t="s">
        <v>1259</v>
      </c>
      <c r="CO207" s="151">
        <v>103.7</v>
      </c>
      <c r="CP207" s="3" t="s">
        <v>1259</v>
      </c>
      <c r="CQ207" s="153">
        <v>92.4</v>
      </c>
      <c r="CR207" s="3" t="s">
        <v>1259</v>
      </c>
      <c r="CS207" s="155">
        <v>230</v>
      </c>
      <c r="CT207" s="156">
        <v>2935</v>
      </c>
      <c r="CU207" s="157">
        <v>81</v>
      </c>
      <c r="CV207" s="158">
        <v>5210</v>
      </c>
      <c r="CW207" s="159">
        <v>344</v>
      </c>
      <c r="CX207" s="160">
        <v>87.3</v>
      </c>
      <c r="CY207" s="161">
        <v>3921</v>
      </c>
      <c r="CZ207" s="162">
        <v>83.6</v>
      </c>
      <c r="DA207" s="163">
        <v>198333</v>
      </c>
      <c r="DB207" s="164">
        <v>623.4</v>
      </c>
      <c r="DC207" s="3" t="s">
        <v>1259</v>
      </c>
      <c r="DD207" s="3" t="s">
        <v>1259</v>
      </c>
      <c r="DE207" s="3" t="s">
        <v>1259</v>
      </c>
      <c r="DF207" s="168">
        <v>283.85000000000002</v>
      </c>
      <c r="DG207" s="169">
        <v>87.26</v>
      </c>
      <c r="DH207" s="3" t="s">
        <v>1259</v>
      </c>
      <c r="DI207" s="3" t="s">
        <v>1259</v>
      </c>
      <c r="DJ207" s="172">
        <v>86.54</v>
      </c>
      <c r="DK207" s="173">
        <v>82.67</v>
      </c>
      <c r="DL207" s="3" t="s">
        <v>1259</v>
      </c>
      <c r="DM207" s="3" t="s">
        <v>1259</v>
      </c>
      <c r="DN207" s="176">
        <v>86.79</v>
      </c>
      <c r="DO207" s="3" t="s">
        <v>1259</v>
      </c>
      <c r="DP207" s="3" t="s">
        <v>1259</v>
      </c>
      <c r="DQ207" s="179">
        <v>87.1</v>
      </c>
      <c r="DR207" s="3" t="s">
        <v>1259</v>
      </c>
      <c r="DS207" s="3" t="s">
        <v>1259</v>
      </c>
      <c r="DT207" s="3" t="s">
        <v>1259</v>
      </c>
      <c r="DU207" s="183">
        <v>90.1</v>
      </c>
      <c r="DV207" s="3" t="s">
        <v>1259</v>
      </c>
      <c r="DW207" s="3" t="s">
        <v>1259</v>
      </c>
      <c r="DX207" s="3" t="s">
        <v>1259</v>
      </c>
      <c r="DY207" s="3" t="s">
        <v>1259</v>
      </c>
      <c r="DZ207" s="3" t="s">
        <v>1259</v>
      </c>
      <c r="EA207" s="3" t="s">
        <v>1259</v>
      </c>
      <c r="EB207" s="3" t="s">
        <v>1259</v>
      </c>
      <c r="EC207" s="3" t="s">
        <v>1259</v>
      </c>
      <c r="ED207" s="3" t="s">
        <v>1259</v>
      </c>
      <c r="EE207" s="3" t="s">
        <v>1259</v>
      </c>
      <c r="EF207" s="3" t="s">
        <v>1259</v>
      </c>
      <c r="EG207" s="195">
        <v>12176778</v>
      </c>
      <c r="EH207" s="196">
        <v>120</v>
      </c>
      <c r="EI207" s="197">
        <v>401738138</v>
      </c>
      <c r="EJ207" s="198">
        <v>116399935</v>
      </c>
      <c r="EK207" s="199">
        <v>48096661</v>
      </c>
      <c r="EL207" s="3" t="s">
        <v>1259</v>
      </c>
      <c r="EM207" s="201">
        <v>91.347999999999999</v>
      </c>
      <c r="EN207" s="3" t="s">
        <v>1259</v>
      </c>
      <c r="EO207" s="3" t="s">
        <v>1259</v>
      </c>
      <c r="EP207" s="3" t="s">
        <v>1259</v>
      </c>
      <c r="EQ207" s="3" t="s">
        <v>1259</v>
      </c>
      <c r="ER207" s="3" t="s">
        <v>1259</v>
      </c>
      <c r="ES207" s="3" t="s">
        <v>1259</v>
      </c>
      <c r="ET207" s="208">
        <v>285.5</v>
      </c>
      <c r="EU207" s="3" t="s">
        <v>1259</v>
      </c>
      <c r="EV207" s="3" t="s">
        <v>1259</v>
      </c>
      <c r="EW207" s="3" t="s">
        <v>1259</v>
      </c>
      <c r="EX207" s="3" t="s">
        <v>1259</v>
      </c>
      <c r="EY207" s="3" t="s">
        <v>1259</v>
      </c>
      <c r="EZ207" s="3" t="s">
        <v>1259</v>
      </c>
      <c r="FA207" s="3" t="s">
        <v>1259</v>
      </c>
      <c r="FB207" s="3" t="s">
        <v>1259</v>
      </c>
      <c r="FC207" s="3" t="s">
        <v>1259</v>
      </c>
      <c r="FD207" s="3" t="s">
        <v>1259</v>
      </c>
      <c r="FE207" s="3" t="s">
        <v>1259</v>
      </c>
      <c r="FF207" s="220">
        <v>77.150000000000006</v>
      </c>
      <c r="FG207" s="221">
        <v>174.6</v>
      </c>
      <c r="FH207" s="222">
        <v>70.989999999999995</v>
      </c>
      <c r="FI207" s="223">
        <v>65.45</v>
      </c>
      <c r="FJ207" s="224">
        <v>161500</v>
      </c>
      <c r="FK207" s="225">
        <v>116.9</v>
      </c>
      <c r="FL207" s="226">
        <v>329936</v>
      </c>
      <c r="FM207" s="227">
        <v>124.6</v>
      </c>
      <c r="FN207" s="228">
        <v>96.6</v>
      </c>
      <c r="FO207" s="229">
        <v>247.40799999999999</v>
      </c>
      <c r="FP207" s="230">
        <v>95.8</v>
      </c>
      <c r="FQ207" s="231">
        <v>167.56700000000001</v>
      </c>
      <c r="FR207" s="232">
        <v>94</v>
      </c>
      <c r="FS207" s="233">
        <v>101.2</v>
      </c>
      <c r="FT207" s="234">
        <v>100.5</v>
      </c>
      <c r="FU207" s="235">
        <v>101.9</v>
      </c>
      <c r="FV207" s="236">
        <v>102.5</v>
      </c>
      <c r="FW207" s="237">
        <v>102.1</v>
      </c>
      <c r="FX207" s="238">
        <v>1287.9000000000001</v>
      </c>
      <c r="FY207" s="239">
        <v>1294</v>
      </c>
      <c r="FZ207" s="240">
        <v>1243</v>
      </c>
      <c r="GA207" s="241">
        <v>1818.1</v>
      </c>
      <c r="GB207" s="3" t="s">
        <v>1259</v>
      </c>
      <c r="GC207" s="3" t="s">
        <v>1259</v>
      </c>
      <c r="GD207" s="3" t="s">
        <v>1259</v>
      </c>
      <c r="GE207" s="3" t="s">
        <v>1259</v>
      </c>
      <c r="GF207" s="3" t="s">
        <v>1259</v>
      </c>
      <c r="GG207" s="3" t="s">
        <v>1259</v>
      </c>
      <c r="GH207" s="3" t="s">
        <v>1259</v>
      </c>
      <c r="GI207" s="3" t="s">
        <v>1259</v>
      </c>
      <c r="GJ207" s="3" t="s">
        <v>1259</v>
      </c>
      <c r="GK207" s="3" t="s">
        <v>1259</v>
      </c>
      <c r="GL207" s="3" t="s">
        <v>1259</v>
      </c>
      <c r="GM207" s="3" t="s">
        <v>1259</v>
      </c>
      <c r="GN207" s="3" t="s">
        <v>1259</v>
      </c>
      <c r="GO207" s="3" t="s">
        <v>1259</v>
      </c>
      <c r="GP207" s="3" t="s">
        <v>1259</v>
      </c>
      <c r="GQ207" s="3" t="s">
        <v>1259</v>
      </c>
      <c r="GR207" s="3" t="s">
        <v>1259</v>
      </c>
      <c r="GS207" s="3" t="s">
        <v>1259</v>
      </c>
      <c r="GT207" s="260">
        <v>22165.57</v>
      </c>
      <c r="GU207" s="261">
        <v>25393.74</v>
      </c>
      <c r="GV207" s="262">
        <v>74</v>
      </c>
      <c r="GW207" s="263">
        <v>400</v>
      </c>
      <c r="GX207" s="264">
        <v>84.5</v>
      </c>
      <c r="GY207" s="265">
        <v>76.3</v>
      </c>
      <c r="GZ207" s="266">
        <v>92.5</v>
      </c>
      <c r="HA207" s="267">
        <v>44.4</v>
      </c>
      <c r="HB207" s="3" t="s">
        <v>1259</v>
      </c>
      <c r="HC207" s="3" t="s">
        <v>1259</v>
      </c>
      <c r="HD207" s="3" t="s">
        <v>1259</v>
      </c>
      <c r="HE207" s="3" t="s">
        <v>1259</v>
      </c>
      <c r="HF207" s="3" t="s">
        <v>1259</v>
      </c>
      <c r="HG207" s="3" t="s">
        <v>1259</v>
      </c>
      <c r="HH207" s="3" t="s">
        <v>1259</v>
      </c>
      <c r="HI207" s="3" t="s">
        <v>1259</v>
      </c>
      <c r="HJ207" s="3" t="s">
        <v>1259</v>
      </c>
      <c r="HK207" s="3" t="s">
        <v>1259</v>
      </c>
      <c r="HL207" s="278">
        <v>151</v>
      </c>
      <c r="HM207" s="3" t="s">
        <v>1259</v>
      </c>
      <c r="HN207" s="3" t="s">
        <v>1259</v>
      </c>
      <c r="HO207" s="281">
        <v>194.74</v>
      </c>
      <c r="HP207" s="282">
        <v>360.6</v>
      </c>
      <c r="HQ207" s="283">
        <v>103.9</v>
      </c>
      <c r="HR207" s="284">
        <v>91.991600000000005</v>
      </c>
      <c r="HS207" s="285">
        <v>90.1</v>
      </c>
    </row>
    <row r="208" spans="1:227" x14ac:dyDescent="0.25">
      <c r="A208" s="4">
        <v>38807</v>
      </c>
      <c r="B208" s="60">
        <v>108.1</v>
      </c>
      <c r="C208" s="61">
        <v>107.1</v>
      </c>
      <c r="D208" s="62">
        <v>101.3</v>
      </c>
      <c r="E208" s="63">
        <v>109.5</v>
      </c>
      <c r="F208" s="64">
        <v>109.7</v>
      </c>
      <c r="G208" s="65">
        <v>107.9</v>
      </c>
      <c r="H208" s="66">
        <v>110.4</v>
      </c>
      <c r="I208" s="67">
        <v>110.8</v>
      </c>
      <c r="J208" s="68">
        <v>105.1</v>
      </c>
      <c r="K208" s="69">
        <v>111.2</v>
      </c>
      <c r="L208" s="70">
        <v>110.7</v>
      </c>
      <c r="M208" s="71">
        <v>114.3</v>
      </c>
      <c r="N208" s="72">
        <v>115.3</v>
      </c>
      <c r="O208" s="73">
        <v>80.8</v>
      </c>
      <c r="P208" s="74">
        <v>81</v>
      </c>
      <c r="Q208" s="75">
        <v>80.7</v>
      </c>
      <c r="R208" s="76">
        <v>74.3</v>
      </c>
      <c r="S208" s="77">
        <v>73.8</v>
      </c>
      <c r="T208" s="78">
        <v>76.2</v>
      </c>
      <c r="U208" s="79">
        <v>83.44</v>
      </c>
      <c r="V208" s="80">
        <v>108.1</v>
      </c>
      <c r="W208" s="81">
        <v>80.430000000000007</v>
      </c>
      <c r="X208" s="82">
        <v>92.33</v>
      </c>
      <c r="Y208" s="83">
        <v>107.47</v>
      </c>
      <c r="Z208" s="84">
        <v>104.63</v>
      </c>
      <c r="AA208" s="85">
        <v>108.87</v>
      </c>
      <c r="AB208" s="86">
        <v>109.76</v>
      </c>
      <c r="AC208" s="87">
        <v>110</v>
      </c>
      <c r="AD208" s="88">
        <v>82.67</v>
      </c>
      <c r="AE208" s="89">
        <v>330.45</v>
      </c>
      <c r="AF208" s="90">
        <v>336.92</v>
      </c>
      <c r="AG208" s="91">
        <v>243.11</v>
      </c>
      <c r="AH208" s="92">
        <v>221.49</v>
      </c>
      <c r="AI208" s="93">
        <v>359.7</v>
      </c>
      <c r="AJ208" s="94">
        <v>93.1</v>
      </c>
      <c r="AK208" s="95">
        <v>93.9</v>
      </c>
      <c r="AL208" s="96">
        <v>92.4</v>
      </c>
      <c r="AM208" s="97">
        <v>92.7</v>
      </c>
      <c r="AN208" s="98">
        <v>38.25</v>
      </c>
      <c r="AO208" s="99">
        <v>641.73</v>
      </c>
      <c r="AP208" s="100">
        <v>40.520000000000003</v>
      </c>
      <c r="AQ208" s="101">
        <v>68.099999999999994</v>
      </c>
      <c r="AR208" s="102">
        <v>66</v>
      </c>
      <c r="AS208" s="103">
        <v>74.599999999999994</v>
      </c>
      <c r="AT208" s="3" t="s">
        <v>1259</v>
      </c>
      <c r="AU208" s="3" t="s">
        <v>1259</v>
      </c>
      <c r="AV208" s="3" t="s">
        <v>1259</v>
      </c>
      <c r="AW208" s="107">
        <v>102.1</v>
      </c>
      <c r="AX208" s="108">
        <v>103.5</v>
      </c>
      <c r="AY208" s="109">
        <v>123.6</v>
      </c>
      <c r="AZ208" s="110">
        <v>106.9</v>
      </c>
      <c r="BA208" s="111">
        <v>99.2</v>
      </c>
      <c r="BB208" s="112">
        <v>103.2</v>
      </c>
      <c r="BC208" s="113">
        <v>100.9</v>
      </c>
      <c r="BD208" s="114">
        <v>88.9</v>
      </c>
      <c r="BE208" s="115">
        <v>103</v>
      </c>
      <c r="BF208" s="116">
        <v>103.7</v>
      </c>
      <c r="BG208" s="3" t="s">
        <v>1259</v>
      </c>
      <c r="BH208" s="118">
        <v>107.7</v>
      </c>
      <c r="BI208" s="119">
        <v>445.27600000000001</v>
      </c>
      <c r="BJ208" s="120">
        <v>94.9</v>
      </c>
      <c r="BK208" s="121">
        <v>91.3</v>
      </c>
      <c r="BL208" s="122">
        <v>91.3</v>
      </c>
      <c r="BM208" s="123">
        <v>96.5</v>
      </c>
      <c r="BN208" s="124">
        <v>91.4</v>
      </c>
      <c r="BO208" s="125">
        <v>94.244</v>
      </c>
      <c r="BP208" s="126">
        <v>120.6</v>
      </c>
      <c r="BQ208" s="127">
        <v>95.7</v>
      </c>
      <c r="BR208" s="128">
        <v>129.19999999999999</v>
      </c>
      <c r="BS208" s="129">
        <v>628</v>
      </c>
      <c r="BT208" s="130">
        <v>1249</v>
      </c>
      <c r="BU208" s="131">
        <v>941</v>
      </c>
      <c r="BV208" s="132">
        <v>968</v>
      </c>
      <c r="BW208" s="3" t="s">
        <v>1259</v>
      </c>
      <c r="BX208" s="134">
        <v>1888</v>
      </c>
      <c r="BY208" s="135">
        <v>95.4</v>
      </c>
      <c r="BZ208" s="3" t="s">
        <v>1259</v>
      </c>
      <c r="CA208" s="137">
        <v>1900.7</v>
      </c>
      <c r="CB208" s="138">
        <v>103.43</v>
      </c>
      <c r="CC208" s="3" t="s">
        <v>1259</v>
      </c>
      <c r="CD208" s="140">
        <v>1856.7</v>
      </c>
      <c r="CE208" s="141">
        <v>87.12</v>
      </c>
      <c r="CF208" s="3" t="s">
        <v>1259</v>
      </c>
      <c r="CG208" s="3" t="s">
        <v>1259</v>
      </c>
      <c r="CH208" s="3" t="s">
        <v>1259</v>
      </c>
      <c r="CI208" s="3" t="s">
        <v>1259</v>
      </c>
      <c r="CJ208" s="3" t="s">
        <v>1259</v>
      </c>
      <c r="CK208" s="147">
        <v>12.3</v>
      </c>
      <c r="CL208" s="3" t="s">
        <v>1259</v>
      </c>
      <c r="CM208" s="3" t="s">
        <v>1259</v>
      </c>
      <c r="CN208" s="3" t="s">
        <v>1259</v>
      </c>
      <c r="CO208" s="151">
        <v>104.8</v>
      </c>
      <c r="CP208" s="3" t="s">
        <v>1259</v>
      </c>
      <c r="CQ208" s="153">
        <v>94.5</v>
      </c>
      <c r="CR208" s="3" t="s">
        <v>1259</v>
      </c>
      <c r="CS208" s="155">
        <v>237</v>
      </c>
      <c r="CT208" s="156">
        <v>2955</v>
      </c>
      <c r="CU208" s="157">
        <v>83.3</v>
      </c>
      <c r="CV208" s="158">
        <v>5360</v>
      </c>
      <c r="CW208" s="159">
        <v>349</v>
      </c>
      <c r="CX208" s="160">
        <v>90.8</v>
      </c>
      <c r="CY208" s="161">
        <v>4079</v>
      </c>
      <c r="CZ208" s="162">
        <v>84.2</v>
      </c>
      <c r="DA208" s="163">
        <v>199000</v>
      </c>
      <c r="DB208" s="164">
        <v>643</v>
      </c>
      <c r="DC208" s="165">
        <v>90.69</v>
      </c>
      <c r="DD208" s="166">
        <v>89.8</v>
      </c>
      <c r="DE208" s="167">
        <v>92.11</v>
      </c>
      <c r="DF208" s="168">
        <v>294.06</v>
      </c>
      <c r="DG208" s="169">
        <v>91.24</v>
      </c>
      <c r="DH208" s="170">
        <v>91.34</v>
      </c>
      <c r="DI208" s="171">
        <v>91.06</v>
      </c>
      <c r="DJ208" s="172">
        <v>90.54</v>
      </c>
      <c r="DK208" s="173">
        <v>86.7</v>
      </c>
      <c r="DL208" s="174">
        <v>83.64</v>
      </c>
      <c r="DM208" s="175">
        <v>94.35</v>
      </c>
      <c r="DN208" s="176">
        <v>89.49</v>
      </c>
      <c r="DO208" s="177">
        <v>89.22</v>
      </c>
      <c r="DP208" s="178">
        <v>89.87</v>
      </c>
      <c r="DQ208" s="179">
        <v>90.69</v>
      </c>
      <c r="DR208" s="180">
        <v>92.41</v>
      </c>
      <c r="DS208" s="181">
        <v>89.96</v>
      </c>
      <c r="DT208" s="182">
        <v>95.22</v>
      </c>
      <c r="DU208" s="183">
        <v>91.5</v>
      </c>
      <c r="DV208" s="3" t="s">
        <v>1259</v>
      </c>
      <c r="DW208" s="3" t="s">
        <v>1259</v>
      </c>
      <c r="DX208" s="3" t="s">
        <v>1259</v>
      </c>
      <c r="DY208" s="3" t="s">
        <v>1259</v>
      </c>
      <c r="DZ208" s="3" t="s">
        <v>1259</v>
      </c>
      <c r="EA208" s="3" t="s">
        <v>1259</v>
      </c>
      <c r="EB208" s="3" t="s">
        <v>1259</v>
      </c>
      <c r="EC208" s="3" t="s">
        <v>1259</v>
      </c>
      <c r="ED208" s="3" t="s">
        <v>1259</v>
      </c>
      <c r="EE208" s="3" t="s">
        <v>1259</v>
      </c>
      <c r="EF208" s="3" t="s">
        <v>1259</v>
      </c>
      <c r="EG208" s="195">
        <v>12383210</v>
      </c>
      <c r="EH208" s="196">
        <v>122</v>
      </c>
      <c r="EI208" s="197">
        <v>412528903</v>
      </c>
      <c r="EJ208" s="198">
        <v>117796169</v>
      </c>
      <c r="EK208" s="199">
        <v>48722810</v>
      </c>
      <c r="EL208" s="3" t="s">
        <v>1259</v>
      </c>
      <c r="EM208" s="201">
        <v>92.331999999999994</v>
      </c>
      <c r="EN208" s="202">
        <v>78</v>
      </c>
      <c r="EO208" s="203">
        <v>68.8</v>
      </c>
      <c r="EP208" s="204">
        <v>78</v>
      </c>
      <c r="EQ208" s="205">
        <v>75.599999999999994</v>
      </c>
      <c r="ER208" s="206">
        <v>73</v>
      </c>
      <c r="ES208" s="207">
        <v>56.4</v>
      </c>
      <c r="ET208" s="208">
        <v>311.89999999999998</v>
      </c>
      <c r="EU208" s="3" t="s">
        <v>1259</v>
      </c>
      <c r="EV208" s="3" t="s">
        <v>1259</v>
      </c>
      <c r="EW208" s="3" t="s">
        <v>1259</v>
      </c>
      <c r="EX208" s="212">
        <v>111.95</v>
      </c>
      <c r="EY208" s="213">
        <v>110.33</v>
      </c>
      <c r="EZ208" s="214">
        <v>120.91</v>
      </c>
      <c r="FA208" s="215">
        <v>100</v>
      </c>
      <c r="FB208" s="216">
        <v>100</v>
      </c>
      <c r="FC208" s="217">
        <v>100</v>
      </c>
      <c r="FD208" s="218">
        <v>100</v>
      </c>
      <c r="FE208" s="219">
        <v>100</v>
      </c>
      <c r="FF208" s="220">
        <v>77.75</v>
      </c>
      <c r="FG208" s="221">
        <v>174.8</v>
      </c>
      <c r="FH208" s="222">
        <v>72.430000000000007</v>
      </c>
      <c r="FI208" s="223">
        <v>66.8</v>
      </c>
      <c r="FJ208" s="224">
        <v>162626</v>
      </c>
      <c r="FK208" s="225">
        <v>117.7</v>
      </c>
      <c r="FL208" s="226">
        <v>330702</v>
      </c>
      <c r="FM208" s="227">
        <v>124.9</v>
      </c>
      <c r="FN208" s="228">
        <v>97.7</v>
      </c>
      <c r="FO208" s="229">
        <v>250.79599999999999</v>
      </c>
      <c r="FP208" s="230">
        <v>97.4</v>
      </c>
      <c r="FQ208" s="231">
        <v>172.309</v>
      </c>
      <c r="FR208" s="232">
        <v>94.9</v>
      </c>
      <c r="FS208" s="233">
        <v>107.5</v>
      </c>
      <c r="FT208" s="234">
        <v>106.6</v>
      </c>
      <c r="FU208" s="235">
        <v>108.2</v>
      </c>
      <c r="FV208" s="236">
        <v>108.8</v>
      </c>
      <c r="FW208" s="237">
        <v>107.9</v>
      </c>
      <c r="FX208" s="238">
        <v>1320.3</v>
      </c>
      <c r="FY208" s="239">
        <v>1325.6</v>
      </c>
      <c r="FZ208" s="240">
        <v>1266</v>
      </c>
      <c r="GA208" s="241">
        <v>1829.8</v>
      </c>
      <c r="GB208" s="3" t="s">
        <v>1259</v>
      </c>
      <c r="GC208" s="3" t="s">
        <v>1259</v>
      </c>
      <c r="GD208" s="3" t="s">
        <v>1259</v>
      </c>
      <c r="GE208" s="3" t="s">
        <v>1259</v>
      </c>
      <c r="GF208" s="3" t="s">
        <v>1259</v>
      </c>
      <c r="GG208" s="3" t="s">
        <v>1259</v>
      </c>
      <c r="GH208" s="3" t="s">
        <v>1259</v>
      </c>
      <c r="GI208" s="3" t="s">
        <v>1259</v>
      </c>
      <c r="GJ208" s="3" t="s">
        <v>1259</v>
      </c>
      <c r="GK208" s="3" t="s">
        <v>1259</v>
      </c>
      <c r="GL208" s="3" t="s">
        <v>1259</v>
      </c>
      <c r="GM208" s="3" t="s">
        <v>1259</v>
      </c>
      <c r="GN208" s="3" t="s">
        <v>1259</v>
      </c>
      <c r="GO208" s="3" t="s">
        <v>1259</v>
      </c>
      <c r="GP208" s="3" t="s">
        <v>1259</v>
      </c>
      <c r="GQ208" s="3" t="s">
        <v>1259</v>
      </c>
      <c r="GR208" s="3" t="s">
        <v>1259</v>
      </c>
      <c r="GS208" s="3" t="s">
        <v>1259</v>
      </c>
      <c r="GT208" s="260">
        <v>25708.720000000001</v>
      </c>
      <c r="GU208" s="261">
        <v>26640.66</v>
      </c>
      <c r="GV208" s="262">
        <v>76</v>
      </c>
      <c r="GW208" s="263">
        <v>413</v>
      </c>
      <c r="GX208" s="264">
        <v>85.8</v>
      </c>
      <c r="GY208" s="265">
        <v>77.400000000000006</v>
      </c>
      <c r="GZ208" s="266">
        <v>93.6</v>
      </c>
      <c r="HA208" s="267">
        <v>44.6</v>
      </c>
      <c r="HB208" s="3" t="s">
        <v>1259</v>
      </c>
      <c r="HC208" s="3" t="s">
        <v>1259</v>
      </c>
      <c r="HD208" s="3" t="s">
        <v>1259</v>
      </c>
      <c r="HE208" s="3" t="s">
        <v>1259</v>
      </c>
      <c r="HF208" s="3" t="s">
        <v>1259</v>
      </c>
      <c r="HG208" s="3" t="s">
        <v>1259</v>
      </c>
      <c r="HH208" s="3" t="s">
        <v>1259</v>
      </c>
      <c r="HI208" s="3" t="s">
        <v>1259</v>
      </c>
      <c r="HJ208" s="3" t="s">
        <v>1259</v>
      </c>
      <c r="HK208" s="277">
        <v>74.2</v>
      </c>
      <c r="HL208" s="278">
        <v>159.4</v>
      </c>
      <c r="HM208" s="3" t="s">
        <v>1259</v>
      </c>
      <c r="HN208" s="3" t="s">
        <v>1259</v>
      </c>
      <c r="HO208" s="281">
        <v>197.99</v>
      </c>
      <c r="HP208" s="282">
        <v>366.4</v>
      </c>
      <c r="HQ208" s="283">
        <v>104.1</v>
      </c>
      <c r="HR208" s="284">
        <v>93.426000000000002</v>
      </c>
      <c r="HS208" s="285">
        <v>91.4</v>
      </c>
    </row>
    <row r="209" spans="1:227" x14ac:dyDescent="0.25">
      <c r="A209" s="4">
        <v>38898</v>
      </c>
      <c r="B209" s="60">
        <v>109</v>
      </c>
      <c r="C209" s="61">
        <v>108</v>
      </c>
      <c r="D209" s="62">
        <v>101.4</v>
      </c>
      <c r="E209" s="63">
        <v>110.8</v>
      </c>
      <c r="F209" s="64">
        <v>111.7</v>
      </c>
      <c r="G209" s="65">
        <v>104.5</v>
      </c>
      <c r="H209" s="66">
        <v>113.3</v>
      </c>
      <c r="I209" s="67">
        <v>111.8</v>
      </c>
      <c r="J209" s="68">
        <v>109.9</v>
      </c>
      <c r="K209" s="69">
        <v>112</v>
      </c>
      <c r="L209" s="70">
        <v>111.3</v>
      </c>
      <c r="M209" s="71">
        <v>116.2</v>
      </c>
      <c r="N209" s="72">
        <v>108.1</v>
      </c>
      <c r="O209" s="73">
        <v>82.3</v>
      </c>
      <c r="P209" s="74">
        <v>82.5</v>
      </c>
      <c r="Q209" s="75">
        <v>81.8</v>
      </c>
      <c r="R209" s="76">
        <v>77</v>
      </c>
      <c r="S209" s="77">
        <v>76.599999999999994</v>
      </c>
      <c r="T209" s="78">
        <v>78.3</v>
      </c>
      <c r="U209" s="79">
        <v>85.72</v>
      </c>
      <c r="V209" s="80">
        <v>110.8</v>
      </c>
      <c r="W209" s="81">
        <v>82.78</v>
      </c>
      <c r="X209" s="82">
        <v>94.34</v>
      </c>
      <c r="Y209" s="83">
        <v>110.8</v>
      </c>
      <c r="Z209" s="84">
        <v>108.77</v>
      </c>
      <c r="AA209" s="85">
        <v>111.82</v>
      </c>
      <c r="AB209" s="86">
        <v>110.8</v>
      </c>
      <c r="AC209" s="87">
        <v>111</v>
      </c>
      <c r="AD209" s="88">
        <v>84.03</v>
      </c>
      <c r="AE209" s="89">
        <v>332.81</v>
      </c>
      <c r="AF209" s="90">
        <v>335.17</v>
      </c>
      <c r="AG209" s="91">
        <v>240.82</v>
      </c>
      <c r="AH209" s="92">
        <v>223.53</v>
      </c>
      <c r="AI209" s="93">
        <v>362.8</v>
      </c>
      <c r="AJ209" s="94">
        <v>93.2</v>
      </c>
      <c r="AK209" s="95">
        <v>95.2</v>
      </c>
      <c r="AL209" s="96">
        <v>90.9</v>
      </c>
      <c r="AM209" s="97">
        <v>93</v>
      </c>
      <c r="AN209" s="98">
        <v>39.01</v>
      </c>
      <c r="AO209" s="99">
        <v>655.89</v>
      </c>
      <c r="AP209" s="100">
        <v>41.39</v>
      </c>
      <c r="AQ209" s="101">
        <v>72.2</v>
      </c>
      <c r="AR209" s="102">
        <v>71.2</v>
      </c>
      <c r="AS209" s="103">
        <v>75.3</v>
      </c>
      <c r="AT209" s="3" t="s">
        <v>1259</v>
      </c>
      <c r="AU209" s="3" t="s">
        <v>1259</v>
      </c>
      <c r="AV209" s="3" t="s">
        <v>1259</v>
      </c>
      <c r="AW209" s="107">
        <v>103.9</v>
      </c>
      <c r="AX209" s="108">
        <v>106.1</v>
      </c>
      <c r="AY209" s="109">
        <v>125.2</v>
      </c>
      <c r="AZ209" s="110">
        <v>110.5</v>
      </c>
      <c r="BA209" s="111">
        <v>99.6</v>
      </c>
      <c r="BB209" s="112">
        <v>104.6</v>
      </c>
      <c r="BC209" s="113">
        <v>101.8</v>
      </c>
      <c r="BD209" s="114">
        <v>87</v>
      </c>
      <c r="BE209" s="115">
        <v>104.8</v>
      </c>
      <c r="BF209" s="116">
        <v>104.2</v>
      </c>
      <c r="BG209" s="3" t="s">
        <v>1259</v>
      </c>
      <c r="BH209" s="118">
        <v>114.3</v>
      </c>
      <c r="BI209" s="119">
        <v>473.017</v>
      </c>
      <c r="BJ209" s="120">
        <v>102.7</v>
      </c>
      <c r="BK209" s="121">
        <v>107.1</v>
      </c>
      <c r="BL209" s="122">
        <v>107.1</v>
      </c>
      <c r="BM209" s="123">
        <v>103.4</v>
      </c>
      <c r="BN209" s="124">
        <v>99.5</v>
      </c>
      <c r="BO209" s="125">
        <v>100.613</v>
      </c>
      <c r="BP209" s="126">
        <v>132.69999999999999</v>
      </c>
      <c r="BQ209" s="127">
        <v>124.9</v>
      </c>
      <c r="BR209" s="128">
        <v>135.1</v>
      </c>
      <c r="BS209" s="129">
        <v>687</v>
      </c>
      <c r="BT209" s="130">
        <v>1356</v>
      </c>
      <c r="BU209" s="131">
        <v>1008</v>
      </c>
      <c r="BV209" s="132">
        <v>1128</v>
      </c>
      <c r="BW209" s="3" t="s">
        <v>1259</v>
      </c>
      <c r="BX209" s="134">
        <v>1942</v>
      </c>
      <c r="BY209" s="135">
        <v>99.4</v>
      </c>
      <c r="BZ209" s="3" t="s">
        <v>1259</v>
      </c>
      <c r="CA209" s="137">
        <v>1952.4</v>
      </c>
      <c r="CB209" s="138">
        <v>108.84</v>
      </c>
      <c r="CC209" s="3" t="s">
        <v>1259</v>
      </c>
      <c r="CD209" s="140">
        <v>1912.9</v>
      </c>
      <c r="CE209" s="141">
        <v>89.73</v>
      </c>
      <c r="CF209" s="3" t="s">
        <v>1259</v>
      </c>
      <c r="CG209" s="3" t="s">
        <v>1259</v>
      </c>
      <c r="CH209" s="3" t="s">
        <v>1259</v>
      </c>
      <c r="CI209" s="3" t="s">
        <v>1259</v>
      </c>
      <c r="CJ209" s="3" t="s">
        <v>1259</v>
      </c>
      <c r="CK209" s="147">
        <v>11.4</v>
      </c>
      <c r="CL209" s="3" t="s">
        <v>1259</v>
      </c>
      <c r="CM209" s="3" t="s">
        <v>1259</v>
      </c>
      <c r="CN209" s="3" t="s">
        <v>1259</v>
      </c>
      <c r="CO209" s="151">
        <v>111.1</v>
      </c>
      <c r="CP209" s="152">
        <v>93.7</v>
      </c>
      <c r="CQ209" s="153">
        <v>97.5</v>
      </c>
      <c r="CR209" s="154">
        <v>90.9</v>
      </c>
      <c r="CS209" s="155">
        <v>246</v>
      </c>
      <c r="CT209" s="156">
        <v>3109</v>
      </c>
      <c r="CU209" s="157">
        <v>85.1</v>
      </c>
      <c r="CV209" s="158">
        <v>5480</v>
      </c>
      <c r="CW209" s="159">
        <v>366</v>
      </c>
      <c r="CX209" s="160">
        <v>92.6</v>
      </c>
      <c r="CY209" s="161">
        <v>4128</v>
      </c>
      <c r="CZ209" s="162">
        <v>87.4</v>
      </c>
      <c r="DA209" s="163">
        <v>205000</v>
      </c>
      <c r="DB209" s="164">
        <v>672.7</v>
      </c>
      <c r="DC209" s="165">
        <v>93.29</v>
      </c>
      <c r="DD209" s="166">
        <v>93.92</v>
      </c>
      <c r="DE209" s="167">
        <v>92.29</v>
      </c>
      <c r="DF209" s="168">
        <v>301.66000000000003</v>
      </c>
      <c r="DG209" s="169">
        <v>93.69</v>
      </c>
      <c r="DH209" s="170">
        <v>95.35</v>
      </c>
      <c r="DI209" s="171">
        <v>90.57</v>
      </c>
      <c r="DJ209" s="172">
        <v>93.4</v>
      </c>
      <c r="DK209" s="173">
        <v>91.01</v>
      </c>
      <c r="DL209" s="174">
        <v>90.16</v>
      </c>
      <c r="DM209" s="175">
        <v>93.16</v>
      </c>
      <c r="DN209" s="176">
        <v>91.78</v>
      </c>
      <c r="DO209" s="177">
        <v>92.28</v>
      </c>
      <c r="DP209" s="178">
        <v>91.11</v>
      </c>
      <c r="DQ209" s="179">
        <v>92.81</v>
      </c>
      <c r="DR209" s="180">
        <v>94.93</v>
      </c>
      <c r="DS209" s="181">
        <v>94.17</v>
      </c>
      <c r="DT209" s="182">
        <v>95.82</v>
      </c>
      <c r="DU209" s="183">
        <v>93.2</v>
      </c>
      <c r="DV209" s="3" t="s">
        <v>1259</v>
      </c>
      <c r="DW209" s="3" t="s">
        <v>1259</v>
      </c>
      <c r="DX209" s="3" t="s">
        <v>1259</v>
      </c>
      <c r="DY209" s="3" t="s">
        <v>1259</v>
      </c>
      <c r="DZ209" s="3" t="s">
        <v>1259</v>
      </c>
      <c r="EA209" s="3" t="s">
        <v>1259</v>
      </c>
      <c r="EB209" s="3" t="s">
        <v>1259</v>
      </c>
      <c r="EC209" s="3" t="s">
        <v>1259</v>
      </c>
      <c r="ED209" s="3" t="s">
        <v>1259</v>
      </c>
      <c r="EE209" s="3" t="s">
        <v>1259</v>
      </c>
      <c r="EF209" s="3" t="s">
        <v>1259</v>
      </c>
      <c r="EG209" s="195">
        <v>12910375</v>
      </c>
      <c r="EH209" s="196">
        <v>123</v>
      </c>
      <c r="EI209" s="197">
        <v>413717631</v>
      </c>
      <c r="EJ209" s="198">
        <v>117615084</v>
      </c>
      <c r="EK209" s="199">
        <v>49161409</v>
      </c>
      <c r="EL209" s="3" t="s">
        <v>1259</v>
      </c>
      <c r="EM209" s="201">
        <v>94.120999999999995</v>
      </c>
      <c r="EN209" s="3" t="s">
        <v>1259</v>
      </c>
      <c r="EO209" s="3" t="s">
        <v>1259</v>
      </c>
      <c r="EP209" s="3" t="s">
        <v>1259</v>
      </c>
      <c r="EQ209" s="3" t="s">
        <v>1259</v>
      </c>
      <c r="ER209" s="3" t="s">
        <v>1259</v>
      </c>
      <c r="ES209" s="3" t="s">
        <v>1259</v>
      </c>
      <c r="ET209" s="208">
        <v>298.89999999999998</v>
      </c>
      <c r="EU209" s="3" t="s">
        <v>1259</v>
      </c>
      <c r="EV209" s="3" t="s">
        <v>1259</v>
      </c>
      <c r="EW209" s="3" t="s">
        <v>1259</v>
      </c>
      <c r="EX209" s="212">
        <v>123.48</v>
      </c>
      <c r="EY209" s="213">
        <v>123.41</v>
      </c>
      <c r="EZ209" s="214">
        <v>126.62</v>
      </c>
      <c r="FA209" s="215">
        <v>97.6</v>
      </c>
      <c r="FB209" s="216">
        <v>98</v>
      </c>
      <c r="FC209" s="217">
        <v>99.7</v>
      </c>
      <c r="FD209" s="218">
        <v>97.5</v>
      </c>
      <c r="FE209" s="219">
        <v>102</v>
      </c>
      <c r="FF209" s="220">
        <v>75.67</v>
      </c>
      <c r="FG209" s="221">
        <v>181.5</v>
      </c>
      <c r="FH209" s="222">
        <v>74.47</v>
      </c>
      <c r="FI209" s="223">
        <v>68.33</v>
      </c>
      <c r="FJ209" s="224">
        <v>163648</v>
      </c>
      <c r="FK209" s="225">
        <v>118.5</v>
      </c>
      <c r="FL209" s="226">
        <v>335698</v>
      </c>
      <c r="FM209" s="227">
        <v>126.8</v>
      </c>
      <c r="FN209" s="228">
        <v>98.9</v>
      </c>
      <c r="FO209" s="229">
        <v>255.499</v>
      </c>
      <c r="FP209" s="230">
        <v>98.5</v>
      </c>
      <c r="FQ209" s="231">
        <v>173.55799999999999</v>
      </c>
      <c r="FR209" s="232">
        <v>96.2</v>
      </c>
      <c r="FS209" s="233">
        <v>112.8</v>
      </c>
      <c r="FT209" s="234">
        <v>112.4</v>
      </c>
      <c r="FU209" s="235">
        <v>113.5</v>
      </c>
      <c r="FV209" s="236">
        <v>113.1</v>
      </c>
      <c r="FW209" s="237">
        <v>113.2</v>
      </c>
      <c r="FX209" s="238">
        <v>1332</v>
      </c>
      <c r="FY209" s="239">
        <v>1338.3</v>
      </c>
      <c r="FZ209" s="240">
        <v>1276</v>
      </c>
      <c r="GA209" s="241">
        <v>1754.7</v>
      </c>
      <c r="GB209" s="3" t="s">
        <v>1259</v>
      </c>
      <c r="GC209" s="3" t="s">
        <v>1259</v>
      </c>
      <c r="GD209" s="3" t="s">
        <v>1259</v>
      </c>
      <c r="GE209" s="3" t="s">
        <v>1259</v>
      </c>
      <c r="GF209" s="3" t="s">
        <v>1259</v>
      </c>
      <c r="GG209" s="3" t="s">
        <v>1259</v>
      </c>
      <c r="GH209" s="3" t="s">
        <v>1259</v>
      </c>
      <c r="GI209" s="3" t="s">
        <v>1259</v>
      </c>
      <c r="GJ209" s="3" t="s">
        <v>1259</v>
      </c>
      <c r="GK209" s="3" t="s">
        <v>1259</v>
      </c>
      <c r="GL209" s="3" t="s">
        <v>1259</v>
      </c>
      <c r="GM209" s="3" t="s">
        <v>1259</v>
      </c>
      <c r="GN209" s="3" t="s">
        <v>1259</v>
      </c>
      <c r="GO209" s="3" t="s">
        <v>1259</v>
      </c>
      <c r="GP209" s="3" t="s">
        <v>1259</v>
      </c>
      <c r="GQ209" s="3" t="s">
        <v>1259</v>
      </c>
      <c r="GR209" s="3" t="s">
        <v>1259</v>
      </c>
      <c r="GS209" s="3" t="s">
        <v>1259</v>
      </c>
      <c r="GT209" s="260">
        <v>28191.75</v>
      </c>
      <c r="GU209" s="261">
        <v>29742.69</v>
      </c>
      <c r="GV209" s="262">
        <v>78</v>
      </c>
      <c r="GW209" s="263">
        <v>426</v>
      </c>
      <c r="GX209" s="264">
        <v>87.3</v>
      </c>
      <c r="GY209" s="265">
        <v>80.099999999999994</v>
      </c>
      <c r="GZ209" s="266">
        <v>94.9</v>
      </c>
      <c r="HA209" s="267">
        <v>45.1</v>
      </c>
      <c r="HB209" s="3" t="s">
        <v>1259</v>
      </c>
      <c r="HC209" s="3" t="s">
        <v>1259</v>
      </c>
      <c r="HD209" s="3" t="s">
        <v>1259</v>
      </c>
      <c r="HE209" s="3" t="s">
        <v>1259</v>
      </c>
      <c r="HF209" s="3" t="s">
        <v>1259</v>
      </c>
      <c r="HG209" s="3" t="s">
        <v>1259</v>
      </c>
      <c r="HH209" s="3" t="s">
        <v>1259</v>
      </c>
      <c r="HI209" s="3" t="s">
        <v>1259</v>
      </c>
      <c r="HJ209" s="3" t="s">
        <v>1259</v>
      </c>
      <c r="HK209" s="277">
        <v>77.099999999999994</v>
      </c>
      <c r="HL209" s="278">
        <v>165.5</v>
      </c>
      <c r="HM209" s="3" t="s">
        <v>1259</v>
      </c>
      <c r="HN209" s="3" t="s">
        <v>1259</v>
      </c>
      <c r="HO209" s="281">
        <v>197.03</v>
      </c>
      <c r="HP209" s="282">
        <v>370.1</v>
      </c>
      <c r="HQ209" s="283">
        <v>105.7</v>
      </c>
      <c r="HR209" s="284">
        <v>95.095100000000002</v>
      </c>
      <c r="HS209" s="285">
        <v>93.3</v>
      </c>
    </row>
    <row r="210" spans="1:227" x14ac:dyDescent="0.25">
      <c r="A210" s="4">
        <v>38990</v>
      </c>
      <c r="B210" s="60">
        <v>109.7</v>
      </c>
      <c r="C210" s="61">
        <v>107.5</v>
      </c>
      <c r="D210" s="62">
        <v>101.5</v>
      </c>
      <c r="E210" s="63">
        <v>110.1</v>
      </c>
      <c r="F210" s="64">
        <v>109.9</v>
      </c>
      <c r="G210" s="65">
        <v>111.6</v>
      </c>
      <c r="H210" s="66">
        <v>112.2</v>
      </c>
      <c r="I210" s="67">
        <v>115.5</v>
      </c>
      <c r="J210" s="68">
        <v>114.4</v>
      </c>
      <c r="K210" s="69">
        <v>115.6</v>
      </c>
      <c r="L210" s="70">
        <v>115.6</v>
      </c>
      <c r="M210" s="71">
        <v>115.8</v>
      </c>
      <c r="N210" s="72">
        <v>107.4</v>
      </c>
      <c r="O210" s="73">
        <v>82</v>
      </c>
      <c r="P210" s="74">
        <v>82.6</v>
      </c>
      <c r="Q210" s="75">
        <v>80.8</v>
      </c>
      <c r="R210" s="76">
        <v>78.400000000000006</v>
      </c>
      <c r="S210" s="77">
        <v>78.5</v>
      </c>
      <c r="T210" s="78">
        <v>78.3</v>
      </c>
      <c r="U210" s="79">
        <v>88.2</v>
      </c>
      <c r="V210" s="80">
        <v>113</v>
      </c>
      <c r="W210" s="81">
        <v>85.76</v>
      </c>
      <c r="X210" s="82">
        <v>95.26</v>
      </c>
      <c r="Y210" s="83">
        <v>113.43</v>
      </c>
      <c r="Z210" s="84">
        <v>109.85</v>
      </c>
      <c r="AA210" s="85">
        <v>115.18</v>
      </c>
      <c r="AB210" s="86">
        <v>111.84</v>
      </c>
      <c r="AC210" s="87">
        <v>113</v>
      </c>
      <c r="AD210" s="88">
        <v>87.86</v>
      </c>
      <c r="AE210" s="89">
        <v>330.97</v>
      </c>
      <c r="AF210" s="90">
        <v>340.4</v>
      </c>
      <c r="AG210" s="91">
        <v>240.37</v>
      </c>
      <c r="AH210" s="92">
        <v>229.79</v>
      </c>
      <c r="AI210" s="93">
        <v>364.1</v>
      </c>
      <c r="AJ210" s="94">
        <v>95.8</v>
      </c>
      <c r="AK210" s="95">
        <v>96.1</v>
      </c>
      <c r="AL210" s="96">
        <v>95.6</v>
      </c>
      <c r="AM210" s="97">
        <v>95.6</v>
      </c>
      <c r="AN210" s="98">
        <v>40.08</v>
      </c>
      <c r="AO210" s="99">
        <v>693.29</v>
      </c>
      <c r="AP210" s="100">
        <v>42.28</v>
      </c>
      <c r="AQ210" s="101">
        <v>73.400000000000006</v>
      </c>
      <c r="AR210" s="102">
        <v>72.099999999999994</v>
      </c>
      <c r="AS210" s="103">
        <v>77.900000000000006</v>
      </c>
      <c r="AT210" s="3" t="s">
        <v>1259</v>
      </c>
      <c r="AU210" s="3" t="s">
        <v>1259</v>
      </c>
      <c r="AV210" s="3" t="s">
        <v>1259</v>
      </c>
      <c r="AW210" s="107">
        <v>105.9</v>
      </c>
      <c r="AX210" s="108">
        <v>108.3</v>
      </c>
      <c r="AY210" s="109">
        <v>125.3</v>
      </c>
      <c r="AZ210" s="110">
        <v>114.3</v>
      </c>
      <c r="BA210" s="111">
        <v>98.2</v>
      </c>
      <c r="BB210" s="112">
        <v>105.6</v>
      </c>
      <c r="BC210" s="113">
        <v>99.9</v>
      </c>
      <c r="BD210" s="114">
        <v>88.3</v>
      </c>
      <c r="BE210" s="115">
        <v>105.6</v>
      </c>
      <c r="BF210" s="116">
        <v>105.7</v>
      </c>
      <c r="BG210" s="3" t="s">
        <v>1259</v>
      </c>
      <c r="BH210" s="118">
        <v>116.6</v>
      </c>
      <c r="BI210" s="119">
        <v>484.30200000000002</v>
      </c>
      <c r="BJ210" s="120">
        <v>103.8</v>
      </c>
      <c r="BK210" s="121">
        <v>99.1</v>
      </c>
      <c r="BL210" s="122">
        <v>99.1</v>
      </c>
      <c r="BM210" s="123">
        <v>94.1</v>
      </c>
      <c r="BN210" s="124">
        <v>102.6</v>
      </c>
      <c r="BO210" s="125">
        <v>103.32899999999999</v>
      </c>
      <c r="BP210" s="126">
        <v>142</v>
      </c>
      <c r="BQ210" s="127">
        <v>131.30000000000001</v>
      </c>
      <c r="BR210" s="128">
        <v>145.4</v>
      </c>
      <c r="BS210" s="129">
        <v>733</v>
      </c>
      <c r="BT210" s="130">
        <v>1433</v>
      </c>
      <c r="BU210" s="131">
        <v>1095</v>
      </c>
      <c r="BV210" s="132">
        <v>1167</v>
      </c>
      <c r="BW210" s="3" t="s">
        <v>1259</v>
      </c>
      <c r="BX210" s="134">
        <v>1957</v>
      </c>
      <c r="BY210" s="135">
        <v>102.7</v>
      </c>
      <c r="BZ210" s="3" t="s">
        <v>1259</v>
      </c>
      <c r="CA210" s="137">
        <v>1968.7</v>
      </c>
      <c r="CB210" s="138">
        <v>111.93</v>
      </c>
      <c r="CC210" s="3" t="s">
        <v>1259</v>
      </c>
      <c r="CD210" s="140">
        <v>1926.1</v>
      </c>
      <c r="CE210" s="141">
        <v>93.2</v>
      </c>
      <c r="CF210" s="3" t="s">
        <v>1259</v>
      </c>
      <c r="CG210" s="3" t="s">
        <v>1259</v>
      </c>
      <c r="CH210" s="3" t="s">
        <v>1259</v>
      </c>
      <c r="CI210" s="3" t="s">
        <v>1259</v>
      </c>
      <c r="CJ210" s="3" t="s">
        <v>1259</v>
      </c>
      <c r="CK210" s="147">
        <v>11.7</v>
      </c>
      <c r="CL210" s="3" t="s">
        <v>1259</v>
      </c>
      <c r="CM210" s="3" t="s">
        <v>1259</v>
      </c>
      <c r="CN210" s="3" t="s">
        <v>1259</v>
      </c>
      <c r="CO210" s="151">
        <v>111</v>
      </c>
      <c r="CP210" s="152">
        <v>96.7</v>
      </c>
      <c r="CQ210" s="153">
        <v>100.9</v>
      </c>
      <c r="CR210" s="154">
        <v>91.6</v>
      </c>
      <c r="CS210" s="155">
        <v>238</v>
      </c>
      <c r="CT210" s="156">
        <v>3092</v>
      </c>
      <c r="CU210" s="157">
        <v>87.7</v>
      </c>
      <c r="CV210" s="158">
        <v>5650</v>
      </c>
      <c r="CW210" s="159">
        <v>342</v>
      </c>
      <c r="CX210" s="160">
        <v>95.6</v>
      </c>
      <c r="CY210" s="161">
        <v>4125</v>
      </c>
      <c r="CZ210" s="162">
        <v>90.1</v>
      </c>
      <c r="DA210" s="163">
        <v>207333</v>
      </c>
      <c r="DB210" s="164">
        <v>676.2</v>
      </c>
      <c r="DC210" s="165">
        <v>94.79</v>
      </c>
      <c r="DD210" s="166">
        <v>96.69</v>
      </c>
      <c r="DE210" s="167">
        <v>91.74</v>
      </c>
      <c r="DF210" s="168">
        <v>307.39999999999998</v>
      </c>
      <c r="DG210" s="169">
        <v>94.12</v>
      </c>
      <c r="DH210" s="170">
        <v>96.72</v>
      </c>
      <c r="DI210" s="171">
        <v>89.23</v>
      </c>
      <c r="DJ210" s="172">
        <v>94.35</v>
      </c>
      <c r="DK210" s="173">
        <v>95.37</v>
      </c>
      <c r="DL210" s="174">
        <v>95.38</v>
      </c>
      <c r="DM210" s="175">
        <v>95.36</v>
      </c>
      <c r="DN210" s="176">
        <v>95.31</v>
      </c>
      <c r="DO210" s="177">
        <v>97.7</v>
      </c>
      <c r="DP210" s="178">
        <v>92.09</v>
      </c>
      <c r="DQ210" s="179">
        <v>94.69</v>
      </c>
      <c r="DR210" s="180">
        <v>95.4</v>
      </c>
      <c r="DS210" s="181">
        <v>96.28</v>
      </c>
      <c r="DT210" s="182">
        <v>94.4</v>
      </c>
      <c r="DU210" s="183">
        <v>92.7</v>
      </c>
      <c r="DV210" s="3" t="s">
        <v>1259</v>
      </c>
      <c r="DW210" s="3" t="s">
        <v>1259</v>
      </c>
      <c r="DX210" s="3" t="s">
        <v>1259</v>
      </c>
      <c r="DY210" s="3" t="s">
        <v>1259</v>
      </c>
      <c r="DZ210" s="3" t="s">
        <v>1259</v>
      </c>
      <c r="EA210" s="3" t="s">
        <v>1259</v>
      </c>
      <c r="EB210" s="3" t="s">
        <v>1259</v>
      </c>
      <c r="EC210" s="3" t="s">
        <v>1259</v>
      </c>
      <c r="ED210" s="3" t="s">
        <v>1259</v>
      </c>
      <c r="EE210" s="3" t="s">
        <v>1259</v>
      </c>
      <c r="EF210" s="3" t="s">
        <v>1259</v>
      </c>
      <c r="EG210" s="195">
        <v>12644510</v>
      </c>
      <c r="EH210" s="196">
        <v>124</v>
      </c>
      <c r="EI210" s="197">
        <v>416076006</v>
      </c>
      <c r="EJ210" s="198">
        <v>118531383</v>
      </c>
      <c r="EK210" s="199">
        <v>49386066</v>
      </c>
      <c r="EL210" s="3" t="s">
        <v>1259</v>
      </c>
      <c r="EM210" s="201">
        <v>95.83</v>
      </c>
      <c r="EN210" s="202">
        <v>79</v>
      </c>
      <c r="EO210" s="203">
        <v>70</v>
      </c>
      <c r="EP210" s="204">
        <v>80.2</v>
      </c>
      <c r="EQ210" s="205">
        <v>82.4</v>
      </c>
      <c r="ER210" s="206">
        <v>72.2</v>
      </c>
      <c r="ES210" s="207">
        <v>55.5</v>
      </c>
      <c r="ET210" s="208">
        <v>318.7</v>
      </c>
      <c r="EU210" s="3" t="s">
        <v>1259</v>
      </c>
      <c r="EV210" s="3" t="s">
        <v>1259</v>
      </c>
      <c r="EW210" s="3" t="s">
        <v>1259</v>
      </c>
      <c r="EX210" s="212">
        <v>136.32</v>
      </c>
      <c r="EY210" s="213">
        <v>137.1</v>
      </c>
      <c r="EZ210" s="214">
        <v>136.43</v>
      </c>
      <c r="FA210" s="215">
        <v>96.4</v>
      </c>
      <c r="FB210" s="216">
        <v>99.4</v>
      </c>
      <c r="FC210" s="217">
        <v>98.8</v>
      </c>
      <c r="FD210" s="218">
        <v>96.1</v>
      </c>
      <c r="FE210" s="219">
        <v>103.1</v>
      </c>
      <c r="FF210" s="220">
        <v>77.680000000000007</v>
      </c>
      <c r="FG210" s="221">
        <v>175.4</v>
      </c>
      <c r="FH210" s="222">
        <v>75.05</v>
      </c>
      <c r="FI210" s="223">
        <v>68.569999999999993</v>
      </c>
      <c r="FJ210" s="224">
        <v>165057</v>
      </c>
      <c r="FK210" s="225">
        <v>118.8</v>
      </c>
      <c r="FL210" s="226">
        <v>355326</v>
      </c>
      <c r="FM210" s="227">
        <v>134.19999999999999</v>
      </c>
      <c r="FN210" s="228">
        <v>100.1</v>
      </c>
      <c r="FO210" s="229">
        <v>262.17599999999999</v>
      </c>
      <c r="FP210" s="230">
        <v>99.8</v>
      </c>
      <c r="FQ210" s="231">
        <v>176.256</v>
      </c>
      <c r="FR210" s="232">
        <v>97.3</v>
      </c>
      <c r="FS210" s="233">
        <v>116.5</v>
      </c>
      <c r="FT210" s="234">
        <v>114.8</v>
      </c>
      <c r="FU210" s="235">
        <v>117.1</v>
      </c>
      <c r="FV210" s="236">
        <v>120.3</v>
      </c>
      <c r="FW210" s="237">
        <v>119.2</v>
      </c>
      <c r="FX210" s="238">
        <v>1363</v>
      </c>
      <c r="FY210" s="239">
        <v>1371.4</v>
      </c>
      <c r="FZ210" s="240">
        <v>1308</v>
      </c>
      <c r="GA210" s="241">
        <v>1602.9</v>
      </c>
      <c r="GB210" s="3" t="s">
        <v>1259</v>
      </c>
      <c r="GC210" s="3" t="s">
        <v>1259</v>
      </c>
      <c r="GD210" s="3" t="s">
        <v>1259</v>
      </c>
      <c r="GE210" s="245">
        <v>7179</v>
      </c>
      <c r="GF210" s="246">
        <v>5873</v>
      </c>
      <c r="GG210" s="247">
        <v>100</v>
      </c>
      <c r="GH210" s="248">
        <v>5707</v>
      </c>
      <c r="GI210" s="249">
        <v>3591</v>
      </c>
      <c r="GJ210" s="250">
        <v>5427</v>
      </c>
      <c r="GK210" s="251">
        <v>2860</v>
      </c>
      <c r="GL210" s="252">
        <v>3007</v>
      </c>
      <c r="GM210" s="3" t="s">
        <v>1259</v>
      </c>
      <c r="GN210" s="3" t="s">
        <v>1259</v>
      </c>
      <c r="GO210" s="3" t="s">
        <v>1259</v>
      </c>
      <c r="GP210" s="3" t="s">
        <v>1259</v>
      </c>
      <c r="GQ210" s="3" t="s">
        <v>1259</v>
      </c>
      <c r="GR210" s="3" t="s">
        <v>1259</v>
      </c>
      <c r="GS210" s="3" t="s">
        <v>1259</v>
      </c>
      <c r="GT210" s="260">
        <v>32291.23</v>
      </c>
      <c r="GU210" s="261">
        <v>33289.839999999997</v>
      </c>
      <c r="GV210" s="262">
        <v>81</v>
      </c>
      <c r="GW210" s="263">
        <v>439</v>
      </c>
      <c r="GX210" s="264">
        <v>89.6</v>
      </c>
      <c r="GY210" s="265">
        <v>82.9</v>
      </c>
      <c r="GZ210" s="266">
        <v>97.3</v>
      </c>
      <c r="HA210" s="267">
        <v>45.6</v>
      </c>
      <c r="HB210" s="3" t="s">
        <v>1259</v>
      </c>
      <c r="HC210" s="3" t="s">
        <v>1259</v>
      </c>
      <c r="HD210" s="3" t="s">
        <v>1259</v>
      </c>
      <c r="HE210" s="3" t="s">
        <v>1259</v>
      </c>
      <c r="HF210" s="3" t="s">
        <v>1259</v>
      </c>
      <c r="HG210" s="3" t="s">
        <v>1259</v>
      </c>
      <c r="HH210" s="3" t="s">
        <v>1259</v>
      </c>
      <c r="HI210" s="3" t="s">
        <v>1259</v>
      </c>
      <c r="HJ210" s="3" t="s">
        <v>1259</v>
      </c>
      <c r="HK210" s="277">
        <v>79.099999999999994</v>
      </c>
      <c r="HL210" s="278">
        <v>173.2</v>
      </c>
      <c r="HM210" s="3" t="s">
        <v>1259</v>
      </c>
      <c r="HN210" s="3" t="s">
        <v>1259</v>
      </c>
      <c r="HO210" s="281">
        <v>195.71</v>
      </c>
      <c r="HP210" s="282">
        <v>373.2</v>
      </c>
      <c r="HQ210" s="283">
        <v>104.8</v>
      </c>
      <c r="HR210" s="284">
        <v>96.625200000000007</v>
      </c>
      <c r="HS210" s="285">
        <v>96.6</v>
      </c>
    </row>
    <row r="211" spans="1:227" x14ac:dyDescent="0.25">
      <c r="A211" s="4">
        <v>39082</v>
      </c>
      <c r="B211" s="60">
        <v>109.3</v>
      </c>
      <c r="C211" s="61">
        <v>107</v>
      </c>
      <c r="D211" s="62">
        <v>93.5</v>
      </c>
      <c r="E211" s="63">
        <v>112.8</v>
      </c>
      <c r="F211" s="64">
        <v>113.2</v>
      </c>
      <c r="G211" s="65">
        <v>110.2</v>
      </c>
      <c r="H211" s="66">
        <v>115.2</v>
      </c>
      <c r="I211" s="67">
        <v>115.5</v>
      </c>
      <c r="J211" s="68">
        <v>113.2</v>
      </c>
      <c r="K211" s="69">
        <v>115.6</v>
      </c>
      <c r="L211" s="70">
        <v>115.7</v>
      </c>
      <c r="M211" s="71">
        <v>115.3</v>
      </c>
      <c r="N211" s="72">
        <v>108.2</v>
      </c>
      <c r="O211" s="73">
        <v>82.7</v>
      </c>
      <c r="P211" s="74">
        <v>83</v>
      </c>
      <c r="Q211" s="75">
        <v>82.2</v>
      </c>
      <c r="R211" s="76">
        <v>79.8</v>
      </c>
      <c r="S211" s="77">
        <v>80</v>
      </c>
      <c r="T211" s="78">
        <v>79.599999999999994</v>
      </c>
      <c r="U211" s="79">
        <v>88.88</v>
      </c>
      <c r="V211" s="80">
        <v>115.46</v>
      </c>
      <c r="W211" s="81">
        <v>86.48</v>
      </c>
      <c r="X211" s="82">
        <v>95.81</v>
      </c>
      <c r="Y211" s="83">
        <v>115.21</v>
      </c>
      <c r="Z211" s="84">
        <v>112.07</v>
      </c>
      <c r="AA211" s="85">
        <v>116.74</v>
      </c>
      <c r="AB211" s="86">
        <v>116.1</v>
      </c>
      <c r="AC211" s="87">
        <v>121</v>
      </c>
      <c r="AD211" s="88">
        <v>92.71</v>
      </c>
      <c r="AE211" s="89">
        <v>332.99</v>
      </c>
      <c r="AF211" s="90">
        <v>341.68</v>
      </c>
      <c r="AG211" s="91">
        <v>240.57</v>
      </c>
      <c r="AH211" s="92">
        <v>237.65</v>
      </c>
      <c r="AI211" s="93">
        <v>368.8</v>
      </c>
      <c r="AJ211" s="94">
        <v>95.3</v>
      </c>
      <c r="AK211" s="95">
        <v>97.5</v>
      </c>
      <c r="AL211" s="96">
        <v>92.8</v>
      </c>
      <c r="AM211" s="97">
        <v>94.6</v>
      </c>
      <c r="AN211" s="98">
        <v>40.94</v>
      </c>
      <c r="AO211" s="99">
        <v>707.55</v>
      </c>
      <c r="AP211" s="100">
        <v>43.56</v>
      </c>
      <c r="AQ211" s="101">
        <v>78.2</v>
      </c>
      <c r="AR211" s="102">
        <v>76.3</v>
      </c>
      <c r="AS211" s="103">
        <v>83.3</v>
      </c>
      <c r="AT211" s="3" t="s">
        <v>1259</v>
      </c>
      <c r="AU211" s="3" t="s">
        <v>1259</v>
      </c>
      <c r="AV211" s="3" t="s">
        <v>1259</v>
      </c>
      <c r="AW211" s="107">
        <v>108</v>
      </c>
      <c r="AX211" s="108">
        <v>115.6</v>
      </c>
      <c r="AY211" s="109">
        <v>126.7</v>
      </c>
      <c r="AZ211" s="110">
        <v>117.2</v>
      </c>
      <c r="BA211" s="111">
        <v>99</v>
      </c>
      <c r="BB211" s="112">
        <v>104.5</v>
      </c>
      <c r="BC211" s="113">
        <v>100.7</v>
      </c>
      <c r="BD211" s="114">
        <v>89.3</v>
      </c>
      <c r="BE211" s="115">
        <v>104.6</v>
      </c>
      <c r="BF211" s="116">
        <v>104.2</v>
      </c>
      <c r="BG211" s="3" t="s">
        <v>1259</v>
      </c>
      <c r="BH211" s="118">
        <v>115.4</v>
      </c>
      <c r="BI211" s="119">
        <v>482.892</v>
      </c>
      <c r="BJ211" s="120">
        <v>101.1</v>
      </c>
      <c r="BK211" s="121">
        <v>103.6</v>
      </c>
      <c r="BL211" s="122">
        <v>103.6</v>
      </c>
      <c r="BM211" s="123">
        <v>103.7</v>
      </c>
      <c r="BN211" s="124">
        <v>109</v>
      </c>
      <c r="BO211" s="125">
        <v>101.81399999999999</v>
      </c>
      <c r="BP211" s="126">
        <v>156.9</v>
      </c>
      <c r="BQ211" s="127">
        <v>147.30000000000001</v>
      </c>
      <c r="BR211" s="128">
        <v>159.9</v>
      </c>
      <c r="BS211" s="129">
        <v>795</v>
      </c>
      <c r="BT211" s="130">
        <v>1543</v>
      </c>
      <c r="BU211" s="131">
        <v>1136</v>
      </c>
      <c r="BV211" s="132">
        <v>1170</v>
      </c>
      <c r="BW211" s="3" t="s">
        <v>1259</v>
      </c>
      <c r="BX211" s="134">
        <v>1990</v>
      </c>
      <c r="BY211" s="135">
        <v>105.3</v>
      </c>
      <c r="BZ211" s="3" t="s">
        <v>1259</v>
      </c>
      <c r="CA211" s="137">
        <v>2002.6</v>
      </c>
      <c r="CB211" s="138">
        <v>114.5</v>
      </c>
      <c r="CC211" s="3" t="s">
        <v>1259</v>
      </c>
      <c r="CD211" s="140">
        <v>1957.5</v>
      </c>
      <c r="CE211" s="141">
        <v>95.97</v>
      </c>
      <c r="CF211" s="3" t="s">
        <v>1259</v>
      </c>
      <c r="CG211" s="3" t="s">
        <v>1259</v>
      </c>
      <c r="CH211" s="3" t="s">
        <v>1259</v>
      </c>
      <c r="CI211" s="3" t="s">
        <v>1259</v>
      </c>
      <c r="CJ211" s="3" t="s">
        <v>1259</v>
      </c>
      <c r="CK211" s="147">
        <v>13.7</v>
      </c>
      <c r="CL211" s="3" t="s">
        <v>1259</v>
      </c>
      <c r="CM211" s="3" t="s">
        <v>1259</v>
      </c>
      <c r="CN211" s="3" t="s">
        <v>1259</v>
      </c>
      <c r="CO211" s="151">
        <v>112.9</v>
      </c>
      <c r="CP211" s="152">
        <v>97.5</v>
      </c>
      <c r="CQ211" s="153">
        <v>101.6</v>
      </c>
      <c r="CR211" s="154">
        <v>92.9</v>
      </c>
      <c r="CS211" s="155">
        <v>249</v>
      </c>
      <c r="CT211" s="156">
        <v>3134</v>
      </c>
      <c r="CU211" s="157">
        <v>88.9</v>
      </c>
      <c r="CV211" s="158">
        <v>5720</v>
      </c>
      <c r="CW211" s="159">
        <v>343</v>
      </c>
      <c r="CX211" s="160">
        <v>96.6</v>
      </c>
      <c r="CY211" s="161">
        <v>4178</v>
      </c>
      <c r="CZ211" s="162">
        <v>91.8</v>
      </c>
      <c r="DA211" s="163">
        <v>211667</v>
      </c>
      <c r="DB211" s="164">
        <v>726.7</v>
      </c>
      <c r="DC211" s="165">
        <v>98.77</v>
      </c>
      <c r="DD211" s="166">
        <v>99.9</v>
      </c>
      <c r="DE211" s="167">
        <v>96.96</v>
      </c>
      <c r="DF211" s="168">
        <v>313.66000000000003</v>
      </c>
      <c r="DG211" s="169">
        <v>97.59</v>
      </c>
      <c r="DH211" s="170">
        <v>99.39</v>
      </c>
      <c r="DI211" s="171">
        <v>94.18</v>
      </c>
      <c r="DJ211" s="172">
        <v>98.08</v>
      </c>
      <c r="DK211" s="173">
        <v>100.66</v>
      </c>
      <c r="DL211" s="174">
        <v>99.83</v>
      </c>
      <c r="DM211" s="175">
        <v>102.74</v>
      </c>
      <c r="DN211" s="176">
        <v>99.53</v>
      </c>
      <c r="DO211" s="177">
        <v>100.69</v>
      </c>
      <c r="DP211" s="178">
        <v>97.98</v>
      </c>
      <c r="DQ211" s="179">
        <v>98.5</v>
      </c>
      <c r="DR211" s="180">
        <v>99.69</v>
      </c>
      <c r="DS211" s="181">
        <v>100.4</v>
      </c>
      <c r="DT211" s="182">
        <v>98.87</v>
      </c>
      <c r="DU211" s="183">
        <v>93.3</v>
      </c>
      <c r="DV211" s="3" t="s">
        <v>1259</v>
      </c>
      <c r="DW211" s="3" t="s">
        <v>1259</v>
      </c>
      <c r="DX211" s="3" t="s">
        <v>1259</v>
      </c>
      <c r="DY211" s="3" t="s">
        <v>1259</v>
      </c>
      <c r="DZ211" s="3" t="s">
        <v>1259</v>
      </c>
      <c r="EA211" s="3" t="s">
        <v>1259</v>
      </c>
      <c r="EB211" s="3" t="s">
        <v>1259</v>
      </c>
      <c r="EC211" s="3" t="s">
        <v>1259</v>
      </c>
      <c r="ED211" s="3" t="s">
        <v>1259</v>
      </c>
      <c r="EE211" s="3" t="s">
        <v>1259</v>
      </c>
      <c r="EF211" s="3" t="s">
        <v>1259</v>
      </c>
      <c r="EG211" s="195">
        <v>13188690</v>
      </c>
      <c r="EH211" s="196">
        <v>124</v>
      </c>
      <c r="EI211" s="197">
        <v>418326431</v>
      </c>
      <c r="EJ211" s="198">
        <v>119546894</v>
      </c>
      <c r="EK211" s="199">
        <v>49597238</v>
      </c>
      <c r="EL211" s="3" t="s">
        <v>1259</v>
      </c>
      <c r="EM211" s="201">
        <v>96.474999999999994</v>
      </c>
      <c r="EN211" s="3" t="s">
        <v>1259</v>
      </c>
      <c r="EO211" s="3" t="s">
        <v>1259</v>
      </c>
      <c r="EP211" s="3" t="s">
        <v>1259</v>
      </c>
      <c r="EQ211" s="3" t="s">
        <v>1259</v>
      </c>
      <c r="ER211" s="3" t="s">
        <v>1259</v>
      </c>
      <c r="ES211" s="3" t="s">
        <v>1259</v>
      </c>
      <c r="ET211" s="208">
        <v>374.6</v>
      </c>
      <c r="EU211" s="3" t="s">
        <v>1259</v>
      </c>
      <c r="EV211" s="3" t="s">
        <v>1259</v>
      </c>
      <c r="EW211" s="3" t="s">
        <v>1259</v>
      </c>
      <c r="EX211" s="212">
        <v>148.34</v>
      </c>
      <c r="EY211" s="213">
        <v>150.83000000000001</v>
      </c>
      <c r="EZ211" s="214">
        <v>141.94999999999999</v>
      </c>
      <c r="FA211" s="215">
        <v>97.4</v>
      </c>
      <c r="FB211" s="216">
        <v>101.4</v>
      </c>
      <c r="FC211" s="217">
        <v>100.7</v>
      </c>
      <c r="FD211" s="218">
        <v>96.7</v>
      </c>
      <c r="FE211" s="219">
        <v>101.2</v>
      </c>
      <c r="FF211" s="220">
        <v>74.19</v>
      </c>
      <c r="FG211" s="221">
        <v>176.3</v>
      </c>
      <c r="FH211" s="222">
        <v>75.290000000000006</v>
      </c>
      <c r="FI211" s="223">
        <v>69.180000000000007</v>
      </c>
      <c r="FJ211" s="224">
        <v>169112</v>
      </c>
      <c r="FK211" s="225">
        <v>122.4</v>
      </c>
      <c r="FL211" s="226">
        <v>359149</v>
      </c>
      <c r="FM211" s="227">
        <v>135.6</v>
      </c>
      <c r="FN211" s="228">
        <v>100.9</v>
      </c>
      <c r="FO211" s="229">
        <v>259.40199999999999</v>
      </c>
      <c r="FP211" s="230">
        <v>100.3</v>
      </c>
      <c r="FQ211" s="231">
        <v>173.68899999999999</v>
      </c>
      <c r="FR211" s="232">
        <v>97.6</v>
      </c>
      <c r="FS211" s="233">
        <v>117.9</v>
      </c>
      <c r="FT211" s="234">
        <v>115.9</v>
      </c>
      <c r="FU211" s="235">
        <v>118.5</v>
      </c>
      <c r="FV211" s="236">
        <v>122.5</v>
      </c>
      <c r="FW211" s="237">
        <v>120.9</v>
      </c>
      <c r="FX211" s="238">
        <v>1411.1</v>
      </c>
      <c r="FY211" s="239">
        <v>1419.9</v>
      </c>
      <c r="FZ211" s="240">
        <v>1354</v>
      </c>
      <c r="GA211" s="241">
        <v>1703.1</v>
      </c>
      <c r="GB211" s="3" t="s">
        <v>1259</v>
      </c>
      <c r="GC211" s="3" t="s">
        <v>1259</v>
      </c>
      <c r="GD211" s="3" t="s">
        <v>1259</v>
      </c>
      <c r="GE211" s="245">
        <v>8751</v>
      </c>
      <c r="GF211" s="246">
        <v>6095</v>
      </c>
      <c r="GG211" s="247">
        <v>118</v>
      </c>
      <c r="GH211" s="248">
        <v>6611</v>
      </c>
      <c r="GI211" s="249">
        <v>5369</v>
      </c>
      <c r="GJ211" s="250">
        <v>6143</v>
      </c>
      <c r="GK211" s="251">
        <v>3356</v>
      </c>
      <c r="GL211" s="252">
        <v>3281</v>
      </c>
      <c r="GM211" s="3" t="s">
        <v>1259</v>
      </c>
      <c r="GN211" s="3" t="s">
        <v>1259</v>
      </c>
      <c r="GO211" s="3" t="s">
        <v>1259</v>
      </c>
      <c r="GP211" s="3" t="s">
        <v>1259</v>
      </c>
      <c r="GQ211" s="3" t="s">
        <v>1259</v>
      </c>
      <c r="GR211" s="3" t="s">
        <v>1259</v>
      </c>
      <c r="GS211" s="3" t="s">
        <v>1259</v>
      </c>
      <c r="GT211" s="260">
        <v>36615.08</v>
      </c>
      <c r="GU211" s="261">
        <v>36221.050000000003</v>
      </c>
      <c r="GV211" s="262">
        <v>81</v>
      </c>
      <c r="GW211" s="263">
        <v>442</v>
      </c>
      <c r="GX211" s="264">
        <v>93.1</v>
      </c>
      <c r="GY211" s="265">
        <v>89.3</v>
      </c>
      <c r="GZ211" s="266">
        <v>101.3</v>
      </c>
      <c r="HA211" s="267">
        <v>47.4</v>
      </c>
      <c r="HB211" s="3" t="s">
        <v>1259</v>
      </c>
      <c r="HC211" s="3" t="s">
        <v>1259</v>
      </c>
      <c r="HD211" s="3" t="s">
        <v>1259</v>
      </c>
      <c r="HE211" s="3" t="s">
        <v>1259</v>
      </c>
      <c r="HF211" s="3" t="s">
        <v>1259</v>
      </c>
      <c r="HG211" s="3" t="s">
        <v>1259</v>
      </c>
      <c r="HH211" s="3" t="s">
        <v>1259</v>
      </c>
      <c r="HI211" s="3" t="s">
        <v>1259</v>
      </c>
      <c r="HJ211" s="3" t="s">
        <v>1259</v>
      </c>
      <c r="HK211" s="277">
        <v>83.7</v>
      </c>
      <c r="HL211" s="278">
        <v>177.4</v>
      </c>
      <c r="HM211" s="3" t="s">
        <v>1259</v>
      </c>
      <c r="HN211" s="3" t="s">
        <v>1259</v>
      </c>
      <c r="HO211" s="281">
        <v>195.72</v>
      </c>
      <c r="HP211" s="282">
        <v>377</v>
      </c>
      <c r="HQ211" s="283">
        <v>103.8</v>
      </c>
      <c r="HR211" s="284">
        <v>97.487700000000004</v>
      </c>
      <c r="HS211" s="285">
        <v>97.9</v>
      </c>
    </row>
    <row r="212" spans="1:227" x14ac:dyDescent="0.25">
      <c r="A212" s="4">
        <v>39172</v>
      </c>
      <c r="B212" s="60">
        <v>112.5</v>
      </c>
      <c r="C212" s="61">
        <v>110.5</v>
      </c>
      <c r="D212" s="62">
        <v>108.5</v>
      </c>
      <c r="E212" s="63">
        <v>111.3</v>
      </c>
      <c r="F212" s="64">
        <v>110.9</v>
      </c>
      <c r="G212" s="65">
        <v>114</v>
      </c>
      <c r="H212" s="66">
        <v>117.2</v>
      </c>
      <c r="I212" s="67">
        <v>118</v>
      </c>
      <c r="J212" s="68">
        <v>120.4</v>
      </c>
      <c r="K212" s="69">
        <v>117.8</v>
      </c>
      <c r="L212" s="70">
        <v>119.2</v>
      </c>
      <c r="M212" s="71">
        <v>109.4</v>
      </c>
      <c r="N212" s="72">
        <v>116.4</v>
      </c>
      <c r="O212" s="73">
        <v>81.900000000000006</v>
      </c>
      <c r="P212" s="74">
        <v>82.8</v>
      </c>
      <c r="Q212" s="75">
        <v>80</v>
      </c>
      <c r="R212" s="76">
        <v>80.5</v>
      </c>
      <c r="S212" s="77">
        <v>80.900000000000006</v>
      </c>
      <c r="T212" s="78">
        <v>79.7</v>
      </c>
      <c r="U212" s="79">
        <v>90.98</v>
      </c>
      <c r="V212" s="80">
        <v>119.1</v>
      </c>
      <c r="W212" s="81">
        <v>88.62</v>
      </c>
      <c r="X212" s="82">
        <v>97.79</v>
      </c>
      <c r="Y212" s="83">
        <v>119.06</v>
      </c>
      <c r="Z212" s="84">
        <v>116.07</v>
      </c>
      <c r="AA212" s="85">
        <v>120.5</v>
      </c>
      <c r="AB212" s="86">
        <v>119.22</v>
      </c>
      <c r="AC212" s="87">
        <v>122</v>
      </c>
      <c r="AD212" s="88">
        <v>101.34</v>
      </c>
      <c r="AE212" s="89">
        <v>338.85</v>
      </c>
      <c r="AF212" s="90">
        <v>344.67</v>
      </c>
      <c r="AG212" s="91">
        <v>239.82</v>
      </c>
      <c r="AH212" s="92">
        <v>237.1</v>
      </c>
      <c r="AI212" s="93">
        <v>370.2</v>
      </c>
      <c r="AJ212" s="94">
        <v>100.3</v>
      </c>
      <c r="AK212" s="95">
        <v>99.4</v>
      </c>
      <c r="AL212" s="96">
        <v>101.2</v>
      </c>
      <c r="AM212" s="97">
        <v>98.9</v>
      </c>
      <c r="AN212" s="98">
        <v>43.3</v>
      </c>
      <c r="AO212" s="99">
        <v>752.4</v>
      </c>
      <c r="AP212" s="100">
        <v>45.77</v>
      </c>
      <c r="AQ212" s="101">
        <v>82.7</v>
      </c>
      <c r="AR212" s="102">
        <v>82.2</v>
      </c>
      <c r="AS212" s="103">
        <v>84.5</v>
      </c>
      <c r="AT212" s="3" t="s">
        <v>1259</v>
      </c>
      <c r="AU212" s="3" t="s">
        <v>1259</v>
      </c>
      <c r="AV212" s="3" t="s">
        <v>1259</v>
      </c>
      <c r="AW212" s="107">
        <v>112.6</v>
      </c>
      <c r="AX212" s="108">
        <v>129.69999999999999</v>
      </c>
      <c r="AY212" s="109">
        <v>128.30000000000001</v>
      </c>
      <c r="AZ212" s="110">
        <v>120.7</v>
      </c>
      <c r="BA212" s="111">
        <v>95.4</v>
      </c>
      <c r="BB212" s="112">
        <v>103.9</v>
      </c>
      <c r="BC212" s="113">
        <v>97</v>
      </c>
      <c r="BD212" s="114">
        <v>86</v>
      </c>
      <c r="BE212" s="115">
        <v>104.1</v>
      </c>
      <c r="BF212" s="116">
        <v>103.4</v>
      </c>
      <c r="BG212" s="3" t="s">
        <v>1259</v>
      </c>
      <c r="BH212" s="118">
        <v>115.8</v>
      </c>
      <c r="BI212" s="119">
        <v>489.47399999999999</v>
      </c>
      <c r="BJ212" s="120">
        <v>98.1</v>
      </c>
      <c r="BK212" s="121">
        <v>115.3</v>
      </c>
      <c r="BL212" s="122">
        <v>115.3</v>
      </c>
      <c r="BM212" s="123">
        <v>116.6</v>
      </c>
      <c r="BN212" s="124">
        <v>103.2</v>
      </c>
      <c r="BO212" s="125">
        <v>102.608</v>
      </c>
      <c r="BP212" s="126">
        <v>162</v>
      </c>
      <c r="BQ212" s="127">
        <v>142.19999999999999</v>
      </c>
      <c r="BR212" s="128">
        <v>169</v>
      </c>
      <c r="BS212" s="129">
        <v>814</v>
      </c>
      <c r="BT212" s="130">
        <v>1631</v>
      </c>
      <c r="BU212" s="131">
        <v>1197</v>
      </c>
      <c r="BV212" s="132">
        <v>1240</v>
      </c>
      <c r="BW212" s="133">
        <v>97.6</v>
      </c>
      <c r="BX212" s="134">
        <v>2024</v>
      </c>
      <c r="BY212" s="135">
        <v>107.9</v>
      </c>
      <c r="BZ212" s="136">
        <v>98.5</v>
      </c>
      <c r="CA212" s="137">
        <v>2035</v>
      </c>
      <c r="CB212" s="138">
        <v>116.83</v>
      </c>
      <c r="CC212" s="139">
        <v>96.4</v>
      </c>
      <c r="CD212" s="140">
        <v>1993.9</v>
      </c>
      <c r="CE212" s="141">
        <v>98.71</v>
      </c>
      <c r="CF212" s="3" t="s">
        <v>1259</v>
      </c>
      <c r="CG212" s="3" t="s">
        <v>1259</v>
      </c>
      <c r="CH212" s="3" t="s">
        <v>1259</v>
      </c>
      <c r="CI212" s="3" t="s">
        <v>1259</v>
      </c>
      <c r="CJ212" s="3" t="s">
        <v>1259</v>
      </c>
      <c r="CK212" s="147">
        <v>10.8</v>
      </c>
      <c r="CL212" s="3" t="s">
        <v>1259</v>
      </c>
      <c r="CM212" s="3" t="s">
        <v>1259</v>
      </c>
      <c r="CN212" s="3" t="s">
        <v>1259</v>
      </c>
      <c r="CO212" s="151">
        <v>116.2</v>
      </c>
      <c r="CP212" s="152">
        <v>98.2</v>
      </c>
      <c r="CQ212" s="153">
        <v>102.3</v>
      </c>
      <c r="CR212" s="154">
        <v>94</v>
      </c>
      <c r="CS212" s="155">
        <v>249</v>
      </c>
      <c r="CT212" s="156">
        <v>3156</v>
      </c>
      <c r="CU212" s="157">
        <v>90.6</v>
      </c>
      <c r="CV212" s="158">
        <v>5830</v>
      </c>
      <c r="CW212" s="159">
        <v>335</v>
      </c>
      <c r="CX212" s="160">
        <v>97.9</v>
      </c>
      <c r="CY212" s="161">
        <v>4071</v>
      </c>
      <c r="CZ212" s="162">
        <v>93.1</v>
      </c>
      <c r="DA212" s="163">
        <v>213333</v>
      </c>
      <c r="DB212" s="164">
        <v>738.9</v>
      </c>
      <c r="DC212" s="165">
        <v>98.56</v>
      </c>
      <c r="DD212" s="166">
        <v>98.9</v>
      </c>
      <c r="DE212" s="167">
        <v>98.02</v>
      </c>
      <c r="DF212" s="168">
        <v>315.75</v>
      </c>
      <c r="DG212" s="169">
        <v>98.99</v>
      </c>
      <c r="DH212" s="170">
        <v>99.15</v>
      </c>
      <c r="DI212" s="171">
        <v>98.7</v>
      </c>
      <c r="DJ212" s="172">
        <v>99.02</v>
      </c>
      <c r="DK212" s="173">
        <v>99.07</v>
      </c>
      <c r="DL212" s="174">
        <v>99.59</v>
      </c>
      <c r="DM212" s="175">
        <v>97.78</v>
      </c>
      <c r="DN212" s="176">
        <v>97.92</v>
      </c>
      <c r="DO212" s="177">
        <v>97.86</v>
      </c>
      <c r="DP212" s="178">
        <v>98.01</v>
      </c>
      <c r="DQ212" s="179">
        <v>98.78</v>
      </c>
      <c r="DR212" s="180">
        <v>98.07</v>
      </c>
      <c r="DS212" s="181">
        <v>98.98</v>
      </c>
      <c r="DT212" s="182">
        <v>97.02</v>
      </c>
      <c r="DU212" s="183">
        <v>96.6</v>
      </c>
      <c r="DV212" s="3" t="s">
        <v>1259</v>
      </c>
      <c r="DW212" s="3" t="s">
        <v>1259</v>
      </c>
      <c r="DX212" s="3" t="s">
        <v>1259</v>
      </c>
      <c r="DY212" s="3" t="s">
        <v>1259</v>
      </c>
      <c r="DZ212" s="3" t="s">
        <v>1259</v>
      </c>
      <c r="EA212" s="3" t="s">
        <v>1259</v>
      </c>
      <c r="EB212" s="190">
        <v>187.65</v>
      </c>
      <c r="EC212" s="191">
        <v>101.5</v>
      </c>
      <c r="ED212" s="192">
        <v>100.9</v>
      </c>
      <c r="EE212" s="193">
        <v>105.1</v>
      </c>
      <c r="EF212" s="194">
        <v>261.95</v>
      </c>
      <c r="EG212" s="195">
        <v>13356787</v>
      </c>
      <c r="EH212" s="196">
        <v>125</v>
      </c>
      <c r="EI212" s="197">
        <v>419384679</v>
      </c>
      <c r="EJ212" s="198">
        <v>119815022</v>
      </c>
      <c r="EK212" s="199">
        <v>49725122</v>
      </c>
      <c r="EL212" s="3" t="s">
        <v>1259</v>
      </c>
      <c r="EM212" s="201">
        <v>97.745000000000005</v>
      </c>
      <c r="EN212" s="202">
        <v>81.2</v>
      </c>
      <c r="EO212" s="203">
        <v>73.2</v>
      </c>
      <c r="EP212" s="204">
        <v>84</v>
      </c>
      <c r="EQ212" s="205">
        <v>90.5</v>
      </c>
      <c r="ER212" s="206">
        <v>71.900000000000006</v>
      </c>
      <c r="ES212" s="207">
        <v>55.2</v>
      </c>
      <c r="ET212" s="208">
        <v>411.2</v>
      </c>
      <c r="EU212" s="209">
        <v>90.7</v>
      </c>
      <c r="EV212" s="210">
        <v>94.9</v>
      </c>
      <c r="EW212" s="211">
        <v>84.8</v>
      </c>
      <c r="EX212" s="212">
        <v>167.51</v>
      </c>
      <c r="EY212" s="213">
        <v>169.16</v>
      </c>
      <c r="EZ212" s="214">
        <v>164.89</v>
      </c>
      <c r="FA212" s="215">
        <v>99</v>
      </c>
      <c r="FB212" s="216">
        <v>105</v>
      </c>
      <c r="FC212" s="217">
        <v>103.5</v>
      </c>
      <c r="FD212" s="218">
        <v>98</v>
      </c>
      <c r="FE212" s="219">
        <v>102.8</v>
      </c>
      <c r="FF212" s="220">
        <v>77.459999999999994</v>
      </c>
      <c r="FG212" s="221">
        <v>180.2</v>
      </c>
      <c r="FH212" s="222">
        <v>77.39</v>
      </c>
      <c r="FI212" s="223">
        <v>71.69</v>
      </c>
      <c r="FJ212" s="224">
        <v>170864</v>
      </c>
      <c r="FK212" s="225">
        <v>123.4</v>
      </c>
      <c r="FL212" s="226">
        <v>342977</v>
      </c>
      <c r="FM212" s="227">
        <v>129.5</v>
      </c>
      <c r="FN212" s="228">
        <v>102.3</v>
      </c>
      <c r="FO212" s="229">
        <v>267.60199999999998</v>
      </c>
      <c r="FP212" s="230">
        <v>101.5</v>
      </c>
      <c r="FQ212" s="231">
        <v>171.929</v>
      </c>
      <c r="FR212" s="232">
        <v>98.2</v>
      </c>
      <c r="FS212" s="233">
        <v>125.3</v>
      </c>
      <c r="FT212" s="234">
        <v>123.2</v>
      </c>
      <c r="FU212" s="235">
        <v>127.4</v>
      </c>
      <c r="FV212" s="236">
        <v>128.5</v>
      </c>
      <c r="FW212" s="237">
        <v>128.4</v>
      </c>
      <c r="FX212" s="238">
        <v>1469.8</v>
      </c>
      <c r="FY212" s="239">
        <v>1480.9</v>
      </c>
      <c r="FZ212" s="240">
        <v>1415</v>
      </c>
      <c r="GA212" s="241">
        <v>1644.6</v>
      </c>
      <c r="GB212" s="3" t="s">
        <v>1259</v>
      </c>
      <c r="GC212" s="3" t="s">
        <v>1259</v>
      </c>
      <c r="GD212" s="3" t="s">
        <v>1259</v>
      </c>
      <c r="GE212" s="245">
        <v>9316</v>
      </c>
      <c r="GF212" s="246">
        <v>7509</v>
      </c>
      <c r="GG212" s="247">
        <v>133</v>
      </c>
      <c r="GH212" s="248">
        <v>7463</v>
      </c>
      <c r="GI212" s="249">
        <v>6499</v>
      </c>
      <c r="GJ212" s="250">
        <v>6941</v>
      </c>
      <c r="GK212" s="251">
        <v>4000</v>
      </c>
      <c r="GL212" s="252">
        <v>3886</v>
      </c>
      <c r="GM212" s="3" t="s">
        <v>1259</v>
      </c>
      <c r="GN212" s="3" t="s">
        <v>1259</v>
      </c>
      <c r="GO212" s="3" t="s">
        <v>1259</v>
      </c>
      <c r="GP212" s="3" t="s">
        <v>1259</v>
      </c>
      <c r="GQ212" s="3" t="s">
        <v>1259</v>
      </c>
      <c r="GR212" s="3" t="s">
        <v>1259</v>
      </c>
      <c r="GS212" s="3" t="s">
        <v>1259</v>
      </c>
      <c r="GT212" s="260">
        <v>41900.79</v>
      </c>
      <c r="GU212" s="261">
        <v>40978.239999999998</v>
      </c>
      <c r="GV212" s="262">
        <v>84</v>
      </c>
      <c r="GW212" s="263">
        <v>446</v>
      </c>
      <c r="GX212" s="264">
        <v>97.6</v>
      </c>
      <c r="GY212" s="265">
        <v>93.1</v>
      </c>
      <c r="GZ212" s="266">
        <v>103</v>
      </c>
      <c r="HA212" s="267">
        <v>49.1</v>
      </c>
      <c r="HB212" s="268">
        <v>98.68</v>
      </c>
      <c r="HC212" s="269">
        <v>97.61</v>
      </c>
      <c r="HD212" s="270">
        <v>99.34</v>
      </c>
      <c r="HE212" s="271">
        <v>96.3</v>
      </c>
      <c r="HF212" s="3" t="s">
        <v>1259</v>
      </c>
      <c r="HG212" s="273">
        <v>98.85</v>
      </c>
      <c r="HH212" s="274">
        <v>98.35</v>
      </c>
      <c r="HI212" s="275">
        <v>94.37</v>
      </c>
      <c r="HJ212" s="276">
        <v>106.75</v>
      </c>
      <c r="HK212" s="277">
        <v>90.4</v>
      </c>
      <c r="HL212" s="278">
        <v>185.3</v>
      </c>
      <c r="HM212" s="3" t="s">
        <v>1259</v>
      </c>
      <c r="HN212" s="3" t="s">
        <v>1259</v>
      </c>
      <c r="HO212" s="281">
        <v>193.24</v>
      </c>
      <c r="HP212" s="282">
        <v>378.4</v>
      </c>
      <c r="HQ212" s="283">
        <v>107.2</v>
      </c>
      <c r="HR212" s="284">
        <v>98.335700000000003</v>
      </c>
      <c r="HS212" s="285">
        <v>100</v>
      </c>
    </row>
    <row r="213" spans="1:227" x14ac:dyDescent="0.25">
      <c r="A213" s="4">
        <v>39263</v>
      </c>
      <c r="B213" s="60">
        <v>114.8</v>
      </c>
      <c r="C213" s="61">
        <v>112.7</v>
      </c>
      <c r="D213" s="62">
        <v>111.2</v>
      </c>
      <c r="E213" s="63">
        <v>113.4</v>
      </c>
      <c r="F213" s="64">
        <v>113.6</v>
      </c>
      <c r="G213" s="65">
        <v>111.6</v>
      </c>
      <c r="H213" s="66">
        <v>115.7</v>
      </c>
      <c r="I213" s="67">
        <v>120.6</v>
      </c>
      <c r="J213" s="68">
        <v>122.4</v>
      </c>
      <c r="K213" s="69">
        <v>120.4</v>
      </c>
      <c r="L213" s="70">
        <v>122.1</v>
      </c>
      <c r="M213" s="71">
        <v>110.5</v>
      </c>
      <c r="N213" s="72">
        <v>118.5</v>
      </c>
      <c r="O213" s="73">
        <v>85.2</v>
      </c>
      <c r="P213" s="74">
        <v>86</v>
      </c>
      <c r="Q213" s="75">
        <v>83.7</v>
      </c>
      <c r="R213" s="76">
        <v>84.1</v>
      </c>
      <c r="S213" s="77">
        <v>84.3</v>
      </c>
      <c r="T213" s="78">
        <v>83.6</v>
      </c>
      <c r="U213" s="79">
        <v>92.78</v>
      </c>
      <c r="V213" s="80">
        <v>120.84</v>
      </c>
      <c r="W213" s="81">
        <v>90.66</v>
      </c>
      <c r="X213" s="82">
        <v>98.82</v>
      </c>
      <c r="Y213" s="83">
        <v>120.8</v>
      </c>
      <c r="Z213" s="84">
        <v>117.42</v>
      </c>
      <c r="AA213" s="85">
        <v>122.43</v>
      </c>
      <c r="AB213" s="86">
        <v>120.94</v>
      </c>
      <c r="AC213" s="87">
        <v>125</v>
      </c>
      <c r="AD213" s="88">
        <v>106.77</v>
      </c>
      <c r="AE213" s="89">
        <v>337.51</v>
      </c>
      <c r="AF213" s="90">
        <v>345.2</v>
      </c>
      <c r="AG213" s="91">
        <v>238.33</v>
      </c>
      <c r="AH213" s="92">
        <v>235.31</v>
      </c>
      <c r="AI213" s="93">
        <v>370.9</v>
      </c>
      <c r="AJ213" s="94">
        <v>101</v>
      </c>
      <c r="AK213" s="95">
        <v>99.2</v>
      </c>
      <c r="AL213" s="96">
        <v>102.9</v>
      </c>
      <c r="AM213" s="97">
        <v>100.1</v>
      </c>
      <c r="AN213" s="98">
        <v>44.84</v>
      </c>
      <c r="AO213" s="99">
        <v>792.95</v>
      </c>
      <c r="AP213" s="100">
        <v>47.67</v>
      </c>
      <c r="AQ213" s="101">
        <v>89.5</v>
      </c>
      <c r="AR213" s="102">
        <v>89.6</v>
      </c>
      <c r="AS213" s="103">
        <v>89.1</v>
      </c>
      <c r="AT213" s="3" t="s">
        <v>1259</v>
      </c>
      <c r="AU213" s="3" t="s">
        <v>1259</v>
      </c>
      <c r="AV213" s="3" t="s">
        <v>1259</v>
      </c>
      <c r="AW213" s="107">
        <v>117.3</v>
      </c>
      <c r="AX213" s="108">
        <v>140.80000000000001</v>
      </c>
      <c r="AY213" s="109">
        <v>130.1</v>
      </c>
      <c r="AZ213" s="110">
        <v>124.8</v>
      </c>
      <c r="BA213" s="111">
        <v>97.5</v>
      </c>
      <c r="BB213" s="112">
        <v>103.8</v>
      </c>
      <c r="BC213" s="113">
        <v>98.5</v>
      </c>
      <c r="BD213" s="114">
        <v>91.3</v>
      </c>
      <c r="BE213" s="115">
        <v>103.9</v>
      </c>
      <c r="BF213" s="116">
        <v>103.8</v>
      </c>
      <c r="BG213" s="3" t="s">
        <v>1259</v>
      </c>
      <c r="BH213" s="118">
        <v>117.4</v>
      </c>
      <c r="BI213" s="119">
        <v>496.05700000000002</v>
      </c>
      <c r="BJ213" s="120">
        <v>96.8</v>
      </c>
      <c r="BK213" s="121">
        <v>116.1</v>
      </c>
      <c r="BL213" s="122">
        <v>116.1</v>
      </c>
      <c r="BM213" s="123">
        <v>113.7</v>
      </c>
      <c r="BN213" s="124">
        <v>118.7</v>
      </c>
      <c r="BO213" s="125">
        <v>104.68</v>
      </c>
      <c r="BP213" s="126">
        <v>172.4</v>
      </c>
      <c r="BQ213" s="127">
        <v>141.9</v>
      </c>
      <c r="BR213" s="128">
        <v>183.7</v>
      </c>
      <c r="BS213" s="129">
        <v>846</v>
      </c>
      <c r="BT213" s="130">
        <v>1657</v>
      </c>
      <c r="BU213" s="131">
        <v>1190</v>
      </c>
      <c r="BV213" s="132">
        <v>1410</v>
      </c>
      <c r="BW213" s="133">
        <v>100.3</v>
      </c>
      <c r="BX213" s="134">
        <v>2054</v>
      </c>
      <c r="BY213" s="135">
        <v>111</v>
      </c>
      <c r="BZ213" s="136">
        <v>101.2</v>
      </c>
      <c r="CA213" s="137">
        <v>2062.1</v>
      </c>
      <c r="CB213" s="138">
        <v>120.02</v>
      </c>
      <c r="CC213" s="139">
        <v>99.3</v>
      </c>
      <c r="CD213" s="140">
        <v>2028.6</v>
      </c>
      <c r="CE213" s="141">
        <v>101.68</v>
      </c>
      <c r="CF213" s="3" t="s">
        <v>1259</v>
      </c>
      <c r="CG213" s="3" t="s">
        <v>1259</v>
      </c>
      <c r="CH213" s="3" t="s">
        <v>1259</v>
      </c>
      <c r="CI213" s="3" t="s">
        <v>1259</v>
      </c>
      <c r="CJ213" s="3" t="s">
        <v>1259</v>
      </c>
      <c r="CK213" s="147">
        <v>13</v>
      </c>
      <c r="CL213" s="3" t="s">
        <v>1259</v>
      </c>
      <c r="CM213" s="3" t="s">
        <v>1259</v>
      </c>
      <c r="CN213" s="3" t="s">
        <v>1259</v>
      </c>
      <c r="CO213" s="151">
        <v>119.7</v>
      </c>
      <c r="CP213" s="152">
        <v>99.9</v>
      </c>
      <c r="CQ213" s="153">
        <v>104.1</v>
      </c>
      <c r="CR213" s="154">
        <v>95.6</v>
      </c>
      <c r="CS213" s="155">
        <v>249</v>
      </c>
      <c r="CT213" s="156">
        <v>3317</v>
      </c>
      <c r="CU213" s="157">
        <v>92.3</v>
      </c>
      <c r="CV213" s="158">
        <v>5940</v>
      </c>
      <c r="CW213" s="159">
        <v>356</v>
      </c>
      <c r="CX213" s="160">
        <v>99.3</v>
      </c>
      <c r="CY213" s="161">
        <v>4123</v>
      </c>
      <c r="CZ213" s="162">
        <v>96.7</v>
      </c>
      <c r="DA213" s="163">
        <v>221667</v>
      </c>
      <c r="DB213" s="164">
        <v>796.1</v>
      </c>
      <c r="DC213" s="165">
        <v>99.63</v>
      </c>
      <c r="DD213" s="166">
        <v>99.31</v>
      </c>
      <c r="DE213" s="167">
        <v>100.13</v>
      </c>
      <c r="DF213" s="168">
        <v>314.27</v>
      </c>
      <c r="DG213" s="169">
        <v>98.94</v>
      </c>
      <c r="DH213" s="170">
        <v>99.02</v>
      </c>
      <c r="DI213" s="171">
        <v>98.79</v>
      </c>
      <c r="DJ213" s="172">
        <v>99.11</v>
      </c>
      <c r="DK213" s="173">
        <v>99.66</v>
      </c>
      <c r="DL213" s="174">
        <v>98.6</v>
      </c>
      <c r="DM213" s="175">
        <v>102.31</v>
      </c>
      <c r="DN213" s="176">
        <v>100.23</v>
      </c>
      <c r="DO213" s="177">
        <v>100.61</v>
      </c>
      <c r="DP213" s="178">
        <v>99.73</v>
      </c>
      <c r="DQ213" s="179">
        <v>99.51</v>
      </c>
      <c r="DR213" s="180">
        <v>100.44</v>
      </c>
      <c r="DS213" s="181">
        <v>99.07</v>
      </c>
      <c r="DT213" s="182">
        <v>102.02</v>
      </c>
      <c r="DU213" s="183">
        <v>100.3</v>
      </c>
      <c r="DV213" s="3" t="s">
        <v>1259</v>
      </c>
      <c r="DW213" s="3" t="s">
        <v>1259</v>
      </c>
      <c r="DX213" s="3" t="s">
        <v>1259</v>
      </c>
      <c r="DY213" s="3" t="s">
        <v>1259</v>
      </c>
      <c r="DZ213" s="3" t="s">
        <v>1259</v>
      </c>
      <c r="EA213" s="3" t="s">
        <v>1259</v>
      </c>
      <c r="EB213" s="190">
        <v>187.82</v>
      </c>
      <c r="EC213" s="191">
        <v>104</v>
      </c>
      <c r="ED213" s="192">
        <v>103.4</v>
      </c>
      <c r="EE213" s="193">
        <v>107.4</v>
      </c>
      <c r="EF213" s="194">
        <v>266.64</v>
      </c>
      <c r="EG213" s="195">
        <v>13198283</v>
      </c>
      <c r="EH213" s="196">
        <v>126</v>
      </c>
      <c r="EI213" s="197">
        <v>421241386</v>
      </c>
      <c r="EJ213" s="198">
        <v>121034973</v>
      </c>
      <c r="EK213" s="199">
        <v>50013278</v>
      </c>
      <c r="EL213" s="3" t="s">
        <v>1259</v>
      </c>
      <c r="EM213" s="201">
        <v>98.864000000000004</v>
      </c>
      <c r="EN213" s="3" t="s">
        <v>1259</v>
      </c>
      <c r="EO213" s="3" t="s">
        <v>1259</v>
      </c>
      <c r="EP213" s="3" t="s">
        <v>1259</v>
      </c>
      <c r="EQ213" s="3" t="s">
        <v>1259</v>
      </c>
      <c r="ER213" s="3" t="s">
        <v>1259</v>
      </c>
      <c r="ES213" s="3" t="s">
        <v>1259</v>
      </c>
      <c r="ET213" s="208">
        <v>434</v>
      </c>
      <c r="EU213" s="209">
        <v>91.3</v>
      </c>
      <c r="EV213" s="210">
        <v>95</v>
      </c>
      <c r="EW213" s="211">
        <v>86.1</v>
      </c>
      <c r="EX213" s="212">
        <v>172.47</v>
      </c>
      <c r="EY213" s="213">
        <v>177.74</v>
      </c>
      <c r="EZ213" s="214">
        <v>155.68</v>
      </c>
      <c r="FA213" s="215">
        <v>100.4</v>
      </c>
      <c r="FB213" s="216">
        <v>103.5</v>
      </c>
      <c r="FC213" s="217">
        <v>106.9</v>
      </c>
      <c r="FD213" s="218">
        <v>98.7</v>
      </c>
      <c r="FE213" s="219">
        <v>105.5</v>
      </c>
      <c r="FF213" s="220">
        <v>78.37</v>
      </c>
      <c r="FG213" s="221">
        <v>181.9</v>
      </c>
      <c r="FH213" s="222">
        <v>80.72</v>
      </c>
      <c r="FI213" s="223">
        <v>75.8</v>
      </c>
      <c r="FJ213" s="224">
        <v>171253</v>
      </c>
      <c r="FK213" s="225">
        <v>123.7</v>
      </c>
      <c r="FL213" s="226">
        <v>369623</v>
      </c>
      <c r="FM213" s="227">
        <v>139.6</v>
      </c>
      <c r="FN213" s="228">
        <v>103.2</v>
      </c>
      <c r="FO213" s="229">
        <v>268.93599999999998</v>
      </c>
      <c r="FP213" s="230">
        <v>102.6</v>
      </c>
      <c r="FQ213" s="231">
        <v>180.26300000000001</v>
      </c>
      <c r="FR213" s="232">
        <v>100.2</v>
      </c>
      <c r="FS213" s="233">
        <v>130</v>
      </c>
      <c r="FT213" s="234">
        <v>129.9</v>
      </c>
      <c r="FU213" s="235">
        <v>130.9</v>
      </c>
      <c r="FV213" s="236">
        <v>129.4</v>
      </c>
      <c r="FW213" s="237">
        <v>130</v>
      </c>
      <c r="FX213" s="238">
        <v>1511</v>
      </c>
      <c r="FY213" s="239">
        <v>1521.7</v>
      </c>
      <c r="FZ213" s="240">
        <v>1461</v>
      </c>
      <c r="GA213" s="241">
        <v>1753.3</v>
      </c>
      <c r="GB213" s="3" t="s">
        <v>1259</v>
      </c>
      <c r="GC213" s="3" t="s">
        <v>1259</v>
      </c>
      <c r="GD213" s="3" t="s">
        <v>1259</v>
      </c>
      <c r="GE213" s="245">
        <v>9740</v>
      </c>
      <c r="GF213" s="246">
        <v>8000</v>
      </c>
      <c r="GG213" s="247">
        <v>151</v>
      </c>
      <c r="GH213" s="248">
        <v>7763</v>
      </c>
      <c r="GI213" s="249">
        <v>6785</v>
      </c>
      <c r="GJ213" s="250">
        <v>8097</v>
      </c>
      <c r="GK213" s="251">
        <v>4418</v>
      </c>
      <c r="GL213" s="252">
        <v>4612</v>
      </c>
      <c r="GM213" s="3" t="s">
        <v>1259</v>
      </c>
      <c r="GN213" s="3" t="s">
        <v>1259</v>
      </c>
      <c r="GO213" s="3" t="s">
        <v>1259</v>
      </c>
      <c r="GP213" s="3" t="s">
        <v>1259</v>
      </c>
      <c r="GQ213" s="3" t="s">
        <v>1259</v>
      </c>
      <c r="GR213" s="3" t="s">
        <v>1259</v>
      </c>
      <c r="GS213" s="3" t="s">
        <v>1259</v>
      </c>
      <c r="GT213" s="260">
        <v>43320.53</v>
      </c>
      <c r="GU213" s="261">
        <v>42594.61</v>
      </c>
      <c r="GV213" s="262">
        <v>89</v>
      </c>
      <c r="GW213" s="263">
        <v>470</v>
      </c>
      <c r="GX213" s="264">
        <v>105.6</v>
      </c>
      <c r="GY213" s="265">
        <v>101.4</v>
      </c>
      <c r="GZ213" s="266">
        <v>107.7</v>
      </c>
      <c r="HA213" s="267">
        <v>53.2</v>
      </c>
      <c r="HB213" s="268">
        <v>100.78</v>
      </c>
      <c r="HC213" s="269">
        <v>100.38</v>
      </c>
      <c r="HD213" s="270">
        <v>100.13</v>
      </c>
      <c r="HE213" s="271">
        <v>94.72</v>
      </c>
      <c r="HF213" s="3" t="s">
        <v>1259</v>
      </c>
      <c r="HG213" s="273">
        <v>103.12</v>
      </c>
      <c r="HH213" s="274">
        <v>99.14</v>
      </c>
      <c r="HI213" s="275">
        <v>98.83</v>
      </c>
      <c r="HJ213" s="276">
        <v>110.74</v>
      </c>
      <c r="HK213" s="277">
        <v>96.7</v>
      </c>
      <c r="HL213" s="278">
        <v>199.4</v>
      </c>
      <c r="HM213" s="3" t="s">
        <v>1259</v>
      </c>
      <c r="HN213" s="3" t="s">
        <v>1259</v>
      </c>
      <c r="HO213" s="281">
        <v>188.48</v>
      </c>
      <c r="HP213" s="282">
        <v>378.1</v>
      </c>
      <c r="HQ213" s="283">
        <v>105.9</v>
      </c>
      <c r="HR213" s="284">
        <v>99.511799999999994</v>
      </c>
      <c r="HS213" s="285">
        <v>102</v>
      </c>
    </row>
    <row r="214" spans="1:227" x14ac:dyDescent="0.25">
      <c r="A214" s="4">
        <v>39355</v>
      </c>
      <c r="B214" s="60">
        <v>115.5</v>
      </c>
      <c r="C214" s="61">
        <v>113.7</v>
      </c>
      <c r="D214" s="62">
        <v>111.4</v>
      </c>
      <c r="E214" s="63">
        <v>114.6</v>
      </c>
      <c r="F214" s="64">
        <v>113.9</v>
      </c>
      <c r="G214" s="65">
        <v>120.1</v>
      </c>
      <c r="H214" s="66">
        <v>114.5</v>
      </c>
      <c r="I214" s="67">
        <v>120.4</v>
      </c>
      <c r="J214" s="68">
        <v>116.4</v>
      </c>
      <c r="K214" s="69">
        <v>120.7</v>
      </c>
      <c r="L214" s="70">
        <v>120.7</v>
      </c>
      <c r="M214" s="71">
        <v>121</v>
      </c>
      <c r="N214" s="72">
        <v>130.4</v>
      </c>
      <c r="O214" s="73">
        <v>87.3</v>
      </c>
      <c r="P214" s="74">
        <v>88.1</v>
      </c>
      <c r="Q214" s="75">
        <v>85.4</v>
      </c>
      <c r="R214" s="76">
        <v>87.1</v>
      </c>
      <c r="S214" s="77">
        <v>87.5</v>
      </c>
      <c r="T214" s="78">
        <v>86</v>
      </c>
      <c r="U214" s="79">
        <v>94.55</v>
      </c>
      <c r="V214" s="80">
        <v>124.27</v>
      </c>
      <c r="W214" s="81">
        <v>92.91</v>
      </c>
      <c r="X214" s="82">
        <v>99.11</v>
      </c>
      <c r="Y214" s="83">
        <v>125.23</v>
      </c>
      <c r="Z214" s="84">
        <v>120.42</v>
      </c>
      <c r="AA214" s="85">
        <v>127.56</v>
      </c>
      <c r="AB214" s="86">
        <v>122.01</v>
      </c>
      <c r="AC214" s="87">
        <v>133</v>
      </c>
      <c r="AD214" s="88">
        <v>114.76</v>
      </c>
      <c r="AE214" s="89">
        <v>338.69</v>
      </c>
      <c r="AF214" s="90">
        <v>346.96</v>
      </c>
      <c r="AG214" s="91">
        <v>239.59</v>
      </c>
      <c r="AH214" s="92">
        <v>236.05</v>
      </c>
      <c r="AI214" s="93">
        <v>374.2</v>
      </c>
      <c r="AJ214" s="94">
        <v>101.8</v>
      </c>
      <c r="AK214" s="95">
        <v>102.2</v>
      </c>
      <c r="AL214" s="96">
        <v>101.4</v>
      </c>
      <c r="AM214" s="97">
        <v>104</v>
      </c>
      <c r="AN214" s="98">
        <v>48.04</v>
      </c>
      <c r="AO214" s="99">
        <v>795.98</v>
      </c>
      <c r="AP214" s="100">
        <v>50.39</v>
      </c>
      <c r="AQ214" s="101">
        <v>92</v>
      </c>
      <c r="AR214" s="102">
        <v>91.3</v>
      </c>
      <c r="AS214" s="103">
        <v>93.8</v>
      </c>
      <c r="AT214" s="3" t="s">
        <v>1259</v>
      </c>
      <c r="AU214" s="3" t="s">
        <v>1259</v>
      </c>
      <c r="AV214" s="3" t="s">
        <v>1259</v>
      </c>
      <c r="AW214" s="107">
        <v>119.7</v>
      </c>
      <c r="AX214" s="108">
        <v>146.5</v>
      </c>
      <c r="AY214" s="109">
        <v>134.30000000000001</v>
      </c>
      <c r="AZ214" s="110">
        <v>128.6</v>
      </c>
      <c r="BA214" s="111">
        <v>97.3</v>
      </c>
      <c r="BB214" s="112">
        <v>104.5</v>
      </c>
      <c r="BC214" s="113">
        <v>98.2</v>
      </c>
      <c r="BD214" s="114">
        <v>91.9</v>
      </c>
      <c r="BE214" s="115">
        <v>104.5</v>
      </c>
      <c r="BF214" s="116">
        <v>104.5</v>
      </c>
      <c r="BG214" s="3" t="s">
        <v>1259</v>
      </c>
      <c r="BH214" s="118">
        <v>117.6</v>
      </c>
      <c r="BI214" s="119">
        <v>497.46800000000002</v>
      </c>
      <c r="BJ214" s="120">
        <v>94.8</v>
      </c>
      <c r="BK214" s="121">
        <v>109.4</v>
      </c>
      <c r="BL214" s="122">
        <v>109.4</v>
      </c>
      <c r="BM214" s="123">
        <v>110.5</v>
      </c>
      <c r="BN214" s="124">
        <v>117</v>
      </c>
      <c r="BO214" s="125">
        <v>104.414</v>
      </c>
      <c r="BP214" s="126">
        <v>167.4</v>
      </c>
      <c r="BQ214" s="127">
        <v>156.6</v>
      </c>
      <c r="BR214" s="128">
        <v>170.8</v>
      </c>
      <c r="BS214" s="129">
        <v>797</v>
      </c>
      <c r="BT214" s="130">
        <v>1634</v>
      </c>
      <c r="BU214" s="131">
        <v>1154</v>
      </c>
      <c r="BV214" s="132">
        <v>1216</v>
      </c>
      <c r="BW214" s="133">
        <v>101.4</v>
      </c>
      <c r="BX214" s="134">
        <v>2061</v>
      </c>
      <c r="BY214" s="135">
        <v>112.2</v>
      </c>
      <c r="BZ214" s="136">
        <v>101.4</v>
      </c>
      <c r="CA214" s="137">
        <v>2068.9</v>
      </c>
      <c r="CB214" s="138">
        <v>120.32</v>
      </c>
      <c r="CC214" s="139">
        <v>101.4</v>
      </c>
      <c r="CD214" s="140">
        <v>2036.9</v>
      </c>
      <c r="CE214" s="141">
        <v>103.82</v>
      </c>
      <c r="CF214" s="3" t="s">
        <v>1259</v>
      </c>
      <c r="CG214" s="3" t="s">
        <v>1259</v>
      </c>
      <c r="CH214" s="3" t="s">
        <v>1259</v>
      </c>
      <c r="CI214" s="3" t="s">
        <v>1259</v>
      </c>
      <c r="CJ214" s="3" t="s">
        <v>1259</v>
      </c>
      <c r="CK214" s="147">
        <v>11.9</v>
      </c>
      <c r="CL214" s="3" t="s">
        <v>1259</v>
      </c>
      <c r="CM214" s="3" t="s">
        <v>1259</v>
      </c>
      <c r="CN214" s="3" t="s">
        <v>1259</v>
      </c>
      <c r="CO214" s="151">
        <v>119.8</v>
      </c>
      <c r="CP214" s="152">
        <v>102.2</v>
      </c>
      <c r="CQ214" s="153">
        <v>106.6</v>
      </c>
      <c r="CR214" s="154">
        <v>96.8</v>
      </c>
      <c r="CS214" s="155">
        <v>244</v>
      </c>
      <c r="CT214" s="156">
        <v>3363</v>
      </c>
      <c r="CU214" s="157">
        <v>95.6</v>
      </c>
      <c r="CV214" s="158">
        <v>6150</v>
      </c>
      <c r="CW214" s="159">
        <v>369</v>
      </c>
      <c r="CX214" s="160">
        <v>101.7</v>
      </c>
      <c r="CY214" s="161">
        <v>4203</v>
      </c>
      <c r="CZ214" s="162">
        <v>99.4</v>
      </c>
      <c r="DA214" s="163">
        <v>225667</v>
      </c>
      <c r="DB214" s="164">
        <v>802.1</v>
      </c>
      <c r="DC214" s="165">
        <v>100.65</v>
      </c>
      <c r="DD214" s="166">
        <v>100.92</v>
      </c>
      <c r="DE214" s="167">
        <v>100.22</v>
      </c>
      <c r="DF214" s="168">
        <v>314.54000000000002</v>
      </c>
      <c r="DG214" s="169">
        <v>100.67</v>
      </c>
      <c r="DH214" s="170">
        <v>101.1</v>
      </c>
      <c r="DI214" s="171">
        <v>99.85</v>
      </c>
      <c r="DJ214" s="172">
        <v>100.49</v>
      </c>
      <c r="DK214" s="173">
        <v>99.86</v>
      </c>
      <c r="DL214" s="174">
        <v>100.6</v>
      </c>
      <c r="DM214" s="175">
        <v>98</v>
      </c>
      <c r="DN214" s="176">
        <v>100.8</v>
      </c>
      <c r="DO214" s="177">
        <v>100.88</v>
      </c>
      <c r="DP214" s="178">
        <v>100.69</v>
      </c>
      <c r="DQ214" s="179">
        <v>100.59</v>
      </c>
      <c r="DR214" s="180">
        <v>100.81</v>
      </c>
      <c r="DS214" s="181">
        <v>100.7</v>
      </c>
      <c r="DT214" s="182">
        <v>100.94</v>
      </c>
      <c r="DU214" s="183">
        <v>104</v>
      </c>
      <c r="DV214" s="3" t="s">
        <v>1259</v>
      </c>
      <c r="DW214" s="3" t="s">
        <v>1259</v>
      </c>
      <c r="DX214" s="3" t="s">
        <v>1259</v>
      </c>
      <c r="DY214" s="3" t="s">
        <v>1259</v>
      </c>
      <c r="DZ214" s="3" t="s">
        <v>1259</v>
      </c>
      <c r="EA214" s="3" t="s">
        <v>1259</v>
      </c>
      <c r="EB214" s="190">
        <v>179.37</v>
      </c>
      <c r="EC214" s="191">
        <v>108.1</v>
      </c>
      <c r="ED214" s="192">
        <v>108.3</v>
      </c>
      <c r="EE214" s="193">
        <v>107</v>
      </c>
      <c r="EF214" s="194">
        <v>272.58</v>
      </c>
      <c r="EG214" s="195">
        <v>13198283</v>
      </c>
      <c r="EH214" s="196">
        <v>126</v>
      </c>
      <c r="EI214" s="197">
        <v>422158852</v>
      </c>
      <c r="EJ214" s="198">
        <v>121611427</v>
      </c>
      <c r="EK214" s="199">
        <v>50147028</v>
      </c>
      <c r="EL214" s="3" t="s">
        <v>1259</v>
      </c>
      <c r="EM214" s="201">
        <v>100.224</v>
      </c>
      <c r="EN214" s="202">
        <v>83.7</v>
      </c>
      <c r="EO214" s="203">
        <v>76.599999999999994</v>
      </c>
      <c r="EP214" s="204">
        <v>86.8</v>
      </c>
      <c r="EQ214" s="205">
        <v>98.1</v>
      </c>
      <c r="ER214" s="206">
        <v>71.7</v>
      </c>
      <c r="ES214" s="207">
        <v>55.1</v>
      </c>
      <c r="ET214" s="208">
        <v>455.7</v>
      </c>
      <c r="EU214" s="209">
        <v>95</v>
      </c>
      <c r="EV214" s="210">
        <v>99</v>
      </c>
      <c r="EW214" s="211">
        <v>89.3</v>
      </c>
      <c r="EX214" s="212">
        <v>186.09</v>
      </c>
      <c r="EY214" s="213">
        <v>189.54</v>
      </c>
      <c r="EZ214" s="214">
        <v>176.81</v>
      </c>
      <c r="FA214" s="215">
        <v>101.8</v>
      </c>
      <c r="FB214" s="216">
        <v>107.1</v>
      </c>
      <c r="FC214" s="217">
        <v>109</v>
      </c>
      <c r="FD214" s="218">
        <v>100.2</v>
      </c>
      <c r="FE214" s="219">
        <v>105</v>
      </c>
      <c r="FF214" s="220">
        <v>76.790000000000006</v>
      </c>
      <c r="FG214" s="221">
        <v>177.3</v>
      </c>
      <c r="FH214" s="222">
        <v>80.989999999999995</v>
      </c>
      <c r="FI214" s="223">
        <v>76.95</v>
      </c>
      <c r="FJ214" s="224">
        <v>173329</v>
      </c>
      <c r="FK214" s="225">
        <v>125.2</v>
      </c>
      <c r="FL214" s="226">
        <v>379332</v>
      </c>
      <c r="FM214" s="227">
        <v>143.19999999999999</v>
      </c>
      <c r="FN214" s="228">
        <v>105.2</v>
      </c>
      <c r="FO214" s="229">
        <v>276.64400000000001</v>
      </c>
      <c r="FP214" s="230">
        <v>104</v>
      </c>
      <c r="FQ214" s="231">
        <v>192.07300000000001</v>
      </c>
      <c r="FR214" s="232">
        <v>102.2</v>
      </c>
      <c r="FS214" s="233">
        <v>129.80000000000001</v>
      </c>
      <c r="FT214" s="234">
        <v>129.19999999999999</v>
      </c>
      <c r="FU214" s="235">
        <v>131.4</v>
      </c>
      <c r="FV214" s="236">
        <v>129.69999999999999</v>
      </c>
      <c r="FW214" s="237">
        <v>129.69999999999999</v>
      </c>
      <c r="FX214" s="238">
        <v>1517.7</v>
      </c>
      <c r="FY214" s="239">
        <v>1527.4</v>
      </c>
      <c r="FZ214" s="240">
        <v>1462</v>
      </c>
      <c r="GA214" s="241">
        <v>1796.1</v>
      </c>
      <c r="GB214" s="3" t="s">
        <v>1259</v>
      </c>
      <c r="GC214" s="3" t="s">
        <v>1259</v>
      </c>
      <c r="GD214" s="3" t="s">
        <v>1259</v>
      </c>
      <c r="GE214" s="245">
        <v>10078</v>
      </c>
      <c r="GF214" s="246">
        <v>8740</v>
      </c>
      <c r="GG214" s="247">
        <v>159</v>
      </c>
      <c r="GH214" s="248">
        <v>7878</v>
      </c>
      <c r="GI214" s="249">
        <v>7065</v>
      </c>
      <c r="GJ214" s="250">
        <v>8212</v>
      </c>
      <c r="GK214" s="251">
        <v>4532</v>
      </c>
      <c r="GL214" s="252">
        <v>4894</v>
      </c>
      <c r="GM214" s="3" t="s">
        <v>1259</v>
      </c>
      <c r="GN214" s="3" t="s">
        <v>1259</v>
      </c>
      <c r="GO214" s="3" t="s">
        <v>1259</v>
      </c>
      <c r="GP214" s="3" t="s">
        <v>1259</v>
      </c>
      <c r="GQ214" s="3" t="s">
        <v>1259</v>
      </c>
      <c r="GR214" s="3" t="s">
        <v>1259</v>
      </c>
      <c r="GS214" s="3" t="s">
        <v>1259</v>
      </c>
      <c r="GT214" s="260">
        <v>44992.89</v>
      </c>
      <c r="GU214" s="261">
        <v>44478.080000000002</v>
      </c>
      <c r="GV214" s="262">
        <v>93</v>
      </c>
      <c r="GW214" s="263">
        <v>491</v>
      </c>
      <c r="GX214" s="264">
        <v>114.4</v>
      </c>
      <c r="GY214" s="265">
        <v>109.6</v>
      </c>
      <c r="GZ214" s="266">
        <v>110.9</v>
      </c>
      <c r="HA214" s="267">
        <v>54.9</v>
      </c>
      <c r="HB214" s="268">
        <v>104.16</v>
      </c>
      <c r="HC214" s="269">
        <v>102.47</v>
      </c>
      <c r="HD214" s="270">
        <v>105.93</v>
      </c>
      <c r="HE214" s="271">
        <v>103.96</v>
      </c>
      <c r="HF214" s="3" t="s">
        <v>1259</v>
      </c>
      <c r="HG214" s="273">
        <v>102.8</v>
      </c>
      <c r="HH214" s="274">
        <v>104.87</v>
      </c>
      <c r="HI214" s="275">
        <v>97.38</v>
      </c>
      <c r="HJ214" s="276">
        <v>112.23</v>
      </c>
      <c r="HK214" s="277">
        <v>104.9</v>
      </c>
      <c r="HL214" s="278">
        <v>217.2</v>
      </c>
      <c r="HM214" s="3" t="s">
        <v>1259</v>
      </c>
      <c r="HN214" s="3" t="s">
        <v>1259</v>
      </c>
      <c r="HO214" s="281">
        <v>183.2</v>
      </c>
      <c r="HP214" s="282">
        <v>374</v>
      </c>
      <c r="HQ214" s="283">
        <v>103</v>
      </c>
      <c r="HR214" s="284">
        <v>100.9462</v>
      </c>
      <c r="HS214" s="285">
        <v>103.8</v>
      </c>
    </row>
    <row r="215" spans="1:227" x14ac:dyDescent="0.25">
      <c r="A215" s="4">
        <v>39447</v>
      </c>
      <c r="B215" s="60">
        <v>113.7</v>
      </c>
      <c r="C215" s="61">
        <v>112.2</v>
      </c>
      <c r="D215" s="62">
        <v>106.8</v>
      </c>
      <c r="E215" s="63">
        <v>114.5</v>
      </c>
      <c r="F215" s="64">
        <v>113.9</v>
      </c>
      <c r="G215" s="65">
        <v>119</v>
      </c>
      <c r="H215" s="66">
        <v>111.3</v>
      </c>
      <c r="I215" s="67">
        <v>117.8</v>
      </c>
      <c r="J215" s="68">
        <v>144.6</v>
      </c>
      <c r="K215" s="69">
        <v>115.8</v>
      </c>
      <c r="L215" s="70">
        <v>115.8</v>
      </c>
      <c r="M215" s="71">
        <v>115.6</v>
      </c>
      <c r="N215" s="72">
        <v>143.5</v>
      </c>
      <c r="O215" s="73">
        <v>89.2</v>
      </c>
      <c r="P215" s="74">
        <v>90.2</v>
      </c>
      <c r="Q215" s="75">
        <v>86.8</v>
      </c>
      <c r="R215" s="76">
        <v>90.4</v>
      </c>
      <c r="S215" s="77">
        <v>91.2</v>
      </c>
      <c r="T215" s="78">
        <v>88.1</v>
      </c>
      <c r="U215" s="79">
        <v>94.91</v>
      </c>
      <c r="V215" s="80">
        <v>124.57</v>
      </c>
      <c r="W215" s="81">
        <v>93.46</v>
      </c>
      <c r="X215" s="82">
        <v>98.9</v>
      </c>
      <c r="Y215" s="83">
        <v>124.87</v>
      </c>
      <c r="Z215" s="84">
        <v>120.03</v>
      </c>
      <c r="AA215" s="85">
        <v>127.21</v>
      </c>
      <c r="AB215" s="86">
        <v>123.98</v>
      </c>
      <c r="AC215" s="87">
        <v>127</v>
      </c>
      <c r="AD215" s="88">
        <v>124.82</v>
      </c>
      <c r="AE215" s="89">
        <v>339.58</v>
      </c>
      <c r="AF215" s="90">
        <v>351.11</v>
      </c>
      <c r="AG215" s="91">
        <v>241.96</v>
      </c>
      <c r="AH215" s="92">
        <v>235.21</v>
      </c>
      <c r="AI215" s="93">
        <v>377.5</v>
      </c>
      <c r="AJ215" s="94">
        <v>101</v>
      </c>
      <c r="AK215" s="95">
        <v>103.7</v>
      </c>
      <c r="AL215" s="96">
        <v>98.2</v>
      </c>
      <c r="AM215" s="97">
        <v>100.8</v>
      </c>
      <c r="AN215" s="98">
        <v>48.49</v>
      </c>
      <c r="AO215" s="99">
        <v>836.35</v>
      </c>
      <c r="AP215" s="100">
        <v>51.38</v>
      </c>
      <c r="AQ215" s="101">
        <v>95.5</v>
      </c>
      <c r="AR215" s="102">
        <v>94.7</v>
      </c>
      <c r="AS215" s="103">
        <v>97.5</v>
      </c>
      <c r="AT215" s="3" t="s">
        <v>1259</v>
      </c>
      <c r="AU215" s="3" t="s">
        <v>1259</v>
      </c>
      <c r="AV215" s="3" t="s">
        <v>1259</v>
      </c>
      <c r="AW215" s="107">
        <v>121.7</v>
      </c>
      <c r="AX215" s="108">
        <v>151.80000000000001</v>
      </c>
      <c r="AY215" s="109">
        <v>137.1</v>
      </c>
      <c r="AZ215" s="110">
        <v>130.30000000000001</v>
      </c>
      <c r="BA215" s="111">
        <v>97.3</v>
      </c>
      <c r="BB215" s="112">
        <v>104.7</v>
      </c>
      <c r="BC215" s="113">
        <v>98.3</v>
      </c>
      <c r="BD215" s="114">
        <v>91.5</v>
      </c>
      <c r="BE215" s="115">
        <v>104.5</v>
      </c>
      <c r="BF215" s="116">
        <v>105.4</v>
      </c>
      <c r="BG215" s="3" t="s">
        <v>1259</v>
      </c>
      <c r="BH215" s="118">
        <v>115.4</v>
      </c>
      <c r="BI215" s="119">
        <v>488.53399999999999</v>
      </c>
      <c r="BJ215" s="120">
        <v>91</v>
      </c>
      <c r="BK215" s="121">
        <v>118</v>
      </c>
      <c r="BL215" s="122">
        <v>118</v>
      </c>
      <c r="BM215" s="123">
        <v>117.8</v>
      </c>
      <c r="BN215" s="124">
        <v>120.9</v>
      </c>
      <c r="BO215" s="125">
        <v>101.435</v>
      </c>
      <c r="BP215" s="126">
        <v>165</v>
      </c>
      <c r="BQ215" s="127">
        <v>160.19999999999999</v>
      </c>
      <c r="BR215" s="128">
        <v>166</v>
      </c>
      <c r="BS215" s="129">
        <v>792</v>
      </c>
      <c r="BT215" s="130">
        <v>1535</v>
      </c>
      <c r="BU215" s="131">
        <v>1119</v>
      </c>
      <c r="BV215" s="132">
        <v>1192</v>
      </c>
      <c r="BW215" s="133">
        <v>100.7</v>
      </c>
      <c r="BX215" s="134">
        <v>2086</v>
      </c>
      <c r="BY215" s="135">
        <v>111.4</v>
      </c>
      <c r="BZ215" s="136">
        <v>98.9</v>
      </c>
      <c r="CA215" s="137">
        <v>2085.9</v>
      </c>
      <c r="CB215" s="138">
        <v>117.27</v>
      </c>
      <c r="CC215" s="139">
        <v>102.9</v>
      </c>
      <c r="CD215" s="140">
        <v>2069.9</v>
      </c>
      <c r="CE215" s="141">
        <v>105.37</v>
      </c>
      <c r="CF215" s="3" t="s">
        <v>1259</v>
      </c>
      <c r="CG215" s="3" t="s">
        <v>1259</v>
      </c>
      <c r="CH215" s="3" t="s">
        <v>1259</v>
      </c>
      <c r="CI215" s="3" t="s">
        <v>1259</v>
      </c>
      <c r="CJ215" s="3" t="s">
        <v>1259</v>
      </c>
      <c r="CK215" s="147">
        <v>16.3</v>
      </c>
      <c r="CL215" s="3" t="s">
        <v>1259</v>
      </c>
      <c r="CM215" s="3" t="s">
        <v>1259</v>
      </c>
      <c r="CN215" s="3" t="s">
        <v>1259</v>
      </c>
      <c r="CO215" s="151">
        <v>118.7</v>
      </c>
      <c r="CP215" s="152">
        <v>102.9</v>
      </c>
      <c r="CQ215" s="153">
        <v>107.4</v>
      </c>
      <c r="CR215" s="154">
        <v>96.7</v>
      </c>
      <c r="CS215" s="155">
        <v>241</v>
      </c>
      <c r="CT215" s="156">
        <v>3318</v>
      </c>
      <c r="CU215" s="157">
        <v>98.1</v>
      </c>
      <c r="CV215" s="158">
        <v>6310</v>
      </c>
      <c r="CW215" s="159">
        <v>371</v>
      </c>
      <c r="CX215" s="160">
        <v>103.3</v>
      </c>
      <c r="CY215" s="161">
        <v>4108</v>
      </c>
      <c r="CZ215" s="162">
        <v>99.3</v>
      </c>
      <c r="DA215" s="163">
        <v>226000</v>
      </c>
      <c r="DB215" s="164">
        <v>759.4</v>
      </c>
      <c r="DC215" s="165">
        <v>101.16</v>
      </c>
      <c r="DD215" s="166">
        <v>100.87</v>
      </c>
      <c r="DE215" s="167">
        <v>101.63</v>
      </c>
      <c r="DF215" s="168">
        <v>318.44</v>
      </c>
      <c r="DG215" s="169">
        <v>101.4</v>
      </c>
      <c r="DH215" s="170">
        <v>100.73</v>
      </c>
      <c r="DI215" s="171">
        <v>102.66</v>
      </c>
      <c r="DJ215" s="172">
        <v>101.38</v>
      </c>
      <c r="DK215" s="173">
        <v>101.41</v>
      </c>
      <c r="DL215" s="174">
        <v>101.21</v>
      </c>
      <c r="DM215" s="175">
        <v>101.92</v>
      </c>
      <c r="DN215" s="176">
        <v>101.05</v>
      </c>
      <c r="DO215" s="177">
        <v>100.65</v>
      </c>
      <c r="DP215" s="178">
        <v>101.58</v>
      </c>
      <c r="DQ215" s="179">
        <v>101.13</v>
      </c>
      <c r="DR215" s="180">
        <v>100.68</v>
      </c>
      <c r="DS215" s="181">
        <v>101.25</v>
      </c>
      <c r="DT215" s="182">
        <v>100.01</v>
      </c>
      <c r="DU215" s="183">
        <v>113.2</v>
      </c>
      <c r="DV215" s="3" t="s">
        <v>1259</v>
      </c>
      <c r="DW215" s="3" t="s">
        <v>1259</v>
      </c>
      <c r="DX215" s="3" t="s">
        <v>1259</v>
      </c>
      <c r="DY215" s="3" t="s">
        <v>1259</v>
      </c>
      <c r="DZ215" s="3" t="s">
        <v>1259</v>
      </c>
      <c r="EA215" s="3" t="s">
        <v>1259</v>
      </c>
      <c r="EB215" s="190">
        <v>177.17</v>
      </c>
      <c r="EC215" s="191">
        <v>109</v>
      </c>
      <c r="ED215" s="192">
        <v>109.4</v>
      </c>
      <c r="EE215" s="193">
        <v>106.4</v>
      </c>
      <c r="EF215" s="194">
        <v>274.38</v>
      </c>
      <c r="EG215" s="195">
        <v>13722398</v>
      </c>
      <c r="EH215" s="196">
        <v>127</v>
      </c>
      <c r="EI215" s="197">
        <v>423572175</v>
      </c>
      <c r="EJ215" s="198">
        <v>122605954</v>
      </c>
      <c r="EK215" s="199">
        <v>50300056</v>
      </c>
      <c r="EL215" s="3" t="s">
        <v>1259</v>
      </c>
      <c r="EM215" s="201">
        <v>100.752</v>
      </c>
      <c r="EN215" s="3" t="s">
        <v>1259</v>
      </c>
      <c r="EO215" s="3" t="s">
        <v>1259</v>
      </c>
      <c r="EP215" s="3" t="s">
        <v>1259</v>
      </c>
      <c r="EQ215" s="3" t="s">
        <v>1259</v>
      </c>
      <c r="ER215" s="3" t="s">
        <v>1259</v>
      </c>
      <c r="ES215" s="3" t="s">
        <v>1259</v>
      </c>
      <c r="ET215" s="208">
        <v>468.3</v>
      </c>
      <c r="EU215" s="209">
        <v>94.5</v>
      </c>
      <c r="EV215" s="210">
        <v>97.1</v>
      </c>
      <c r="EW215" s="211">
        <v>91</v>
      </c>
      <c r="EX215" s="212">
        <v>182.67</v>
      </c>
      <c r="EY215" s="213">
        <v>183.28</v>
      </c>
      <c r="EZ215" s="214">
        <v>184.52</v>
      </c>
      <c r="FA215" s="215">
        <v>108.1</v>
      </c>
      <c r="FB215" s="216">
        <v>113.7</v>
      </c>
      <c r="FC215" s="217">
        <v>111.3</v>
      </c>
      <c r="FD215" s="218">
        <v>107.4</v>
      </c>
      <c r="FE215" s="219">
        <v>106.6</v>
      </c>
      <c r="FF215" s="220">
        <v>82.21</v>
      </c>
      <c r="FG215" s="221">
        <v>176.4</v>
      </c>
      <c r="FH215" s="222">
        <v>80.78</v>
      </c>
      <c r="FI215" s="223">
        <v>76.83</v>
      </c>
      <c r="FJ215" s="224">
        <v>174410</v>
      </c>
      <c r="FK215" s="225">
        <v>125.9</v>
      </c>
      <c r="FL215" s="226">
        <v>393211</v>
      </c>
      <c r="FM215" s="227">
        <v>148.5</v>
      </c>
      <c r="FN215" s="228">
        <v>106.2</v>
      </c>
      <c r="FO215" s="229">
        <v>271.99</v>
      </c>
      <c r="FP215" s="230">
        <v>104.4</v>
      </c>
      <c r="FQ215" s="231">
        <v>193.28100000000001</v>
      </c>
      <c r="FR215" s="232">
        <v>102.5</v>
      </c>
      <c r="FS215" s="233">
        <v>126.9</v>
      </c>
      <c r="FT215" s="234">
        <v>127</v>
      </c>
      <c r="FU215" s="235">
        <v>128.9</v>
      </c>
      <c r="FV215" s="236">
        <v>124.3</v>
      </c>
      <c r="FW215" s="237">
        <v>124.9</v>
      </c>
      <c r="FX215" s="238">
        <v>1519.1</v>
      </c>
      <c r="FY215" s="239">
        <v>1532.8</v>
      </c>
      <c r="FZ215" s="240">
        <v>1464</v>
      </c>
      <c r="GA215" s="241">
        <v>1986.8</v>
      </c>
      <c r="GB215" s="3" t="s">
        <v>1259</v>
      </c>
      <c r="GC215" s="3" t="s">
        <v>1259</v>
      </c>
      <c r="GD215" s="3" t="s">
        <v>1259</v>
      </c>
      <c r="GE215" s="245">
        <v>9952</v>
      </c>
      <c r="GF215" s="246">
        <v>9561</v>
      </c>
      <c r="GG215" s="247">
        <v>157</v>
      </c>
      <c r="GH215" s="248">
        <v>7853</v>
      </c>
      <c r="GI215" s="249">
        <v>8064</v>
      </c>
      <c r="GJ215" s="250">
        <v>8181</v>
      </c>
      <c r="GK215" s="251">
        <v>4632</v>
      </c>
      <c r="GL215" s="252">
        <v>5165</v>
      </c>
      <c r="GM215" s="3" t="s">
        <v>1259</v>
      </c>
      <c r="GN215" s="3" t="s">
        <v>1259</v>
      </c>
      <c r="GO215" s="3" t="s">
        <v>1259</v>
      </c>
      <c r="GP215" s="3" t="s">
        <v>1259</v>
      </c>
      <c r="GQ215" s="3" t="s">
        <v>1259</v>
      </c>
      <c r="GR215" s="3" t="s">
        <v>1259</v>
      </c>
      <c r="GS215" s="3" t="s">
        <v>1259</v>
      </c>
      <c r="GT215" s="260">
        <v>47205.78</v>
      </c>
      <c r="GU215" s="261">
        <v>47481.84</v>
      </c>
      <c r="GV215" s="262">
        <v>90</v>
      </c>
      <c r="GW215" s="263">
        <v>492</v>
      </c>
      <c r="GX215" s="264">
        <v>122.1</v>
      </c>
      <c r="GY215" s="265">
        <v>118.4</v>
      </c>
      <c r="GZ215" s="266">
        <v>114.7</v>
      </c>
      <c r="HA215" s="267">
        <v>58.2</v>
      </c>
      <c r="HB215" s="268">
        <v>108.8</v>
      </c>
      <c r="HC215" s="269">
        <v>104.43</v>
      </c>
      <c r="HD215" s="270">
        <v>115.59</v>
      </c>
      <c r="HE215" s="271">
        <v>103.44</v>
      </c>
      <c r="HF215" s="3" t="s">
        <v>1259</v>
      </c>
      <c r="HG215" s="273">
        <v>105.62</v>
      </c>
      <c r="HH215" s="274">
        <v>114.44</v>
      </c>
      <c r="HI215" s="275">
        <v>101.26</v>
      </c>
      <c r="HJ215" s="276">
        <v>113.36</v>
      </c>
      <c r="HK215" s="277">
        <v>113</v>
      </c>
      <c r="HL215" s="278">
        <v>234.9</v>
      </c>
      <c r="HM215" s="3" t="s">
        <v>1259</v>
      </c>
      <c r="HN215" s="3" t="s">
        <v>1259</v>
      </c>
      <c r="HO215" s="281">
        <v>177.82</v>
      </c>
      <c r="HP215" s="282">
        <v>372.9</v>
      </c>
      <c r="HQ215" s="283">
        <v>102.1</v>
      </c>
      <c r="HR215" s="284">
        <v>101.2063</v>
      </c>
      <c r="HS215" s="285">
        <v>105.2</v>
      </c>
    </row>
    <row r="216" spans="1:227" x14ac:dyDescent="0.25">
      <c r="A216" s="4">
        <v>39538</v>
      </c>
      <c r="B216" s="60">
        <v>114.5</v>
      </c>
      <c r="C216" s="61">
        <v>111.7</v>
      </c>
      <c r="D216" s="62">
        <v>110.3</v>
      </c>
      <c r="E216" s="63">
        <v>112.2</v>
      </c>
      <c r="F216" s="64">
        <v>111</v>
      </c>
      <c r="G216" s="65">
        <v>120.6</v>
      </c>
      <c r="H216" s="66">
        <v>118.2</v>
      </c>
      <c r="I216" s="67">
        <v>122.2</v>
      </c>
      <c r="J216" s="68">
        <v>145.6</v>
      </c>
      <c r="K216" s="69">
        <v>120.5</v>
      </c>
      <c r="L216" s="70">
        <v>120.1</v>
      </c>
      <c r="M216" s="71">
        <v>123</v>
      </c>
      <c r="N216" s="72">
        <v>136.1</v>
      </c>
      <c r="O216" s="73">
        <v>88.5</v>
      </c>
      <c r="P216" s="74">
        <v>89.7</v>
      </c>
      <c r="Q216" s="75">
        <v>85.8</v>
      </c>
      <c r="R216" s="76">
        <v>90.8</v>
      </c>
      <c r="S216" s="77">
        <v>91.8</v>
      </c>
      <c r="T216" s="78">
        <v>87.6</v>
      </c>
      <c r="U216" s="79">
        <v>95.84</v>
      </c>
      <c r="V216" s="80">
        <v>125.96</v>
      </c>
      <c r="W216" s="81">
        <v>94.35</v>
      </c>
      <c r="X216" s="82">
        <v>99.91</v>
      </c>
      <c r="Y216" s="83">
        <v>126.18</v>
      </c>
      <c r="Z216" s="84">
        <v>121.48</v>
      </c>
      <c r="AA216" s="85">
        <v>128.46</v>
      </c>
      <c r="AB216" s="86">
        <v>125.53</v>
      </c>
      <c r="AC216" s="87">
        <v>131</v>
      </c>
      <c r="AD216" s="88">
        <v>133.34</v>
      </c>
      <c r="AE216" s="89">
        <v>340.36</v>
      </c>
      <c r="AF216" s="90">
        <v>354.85</v>
      </c>
      <c r="AG216" s="91">
        <v>245.05</v>
      </c>
      <c r="AH216" s="92">
        <v>237.89</v>
      </c>
      <c r="AI216" s="93">
        <v>381.2</v>
      </c>
      <c r="AJ216" s="94">
        <v>99.6</v>
      </c>
      <c r="AK216" s="95">
        <v>100.5</v>
      </c>
      <c r="AL216" s="96">
        <v>98.7</v>
      </c>
      <c r="AM216" s="97">
        <v>98.9</v>
      </c>
      <c r="AN216" s="98">
        <v>49.64</v>
      </c>
      <c r="AO216" s="99">
        <v>890.38</v>
      </c>
      <c r="AP216" s="100">
        <v>52.47</v>
      </c>
      <c r="AQ216" s="101">
        <v>103.6</v>
      </c>
      <c r="AR216" s="102">
        <v>103.2</v>
      </c>
      <c r="AS216" s="103">
        <v>104.4</v>
      </c>
      <c r="AT216" s="104">
        <v>102.1</v>
      </c>
      <c r="AU216" s="105">
        <v>102.8</v>
      </c>
      <c r="AV216" s="106">
        <v>97</v>
      </c>
      <c r="AW216" s="107">
        <v>125.6</v>
      </c>
      <c r="AX216" s="108">
        <v>159.4</v>
      </c>
      <c r="AY216" s="109">
        <v>134.80000000000001</v>
      </c>
      <c r="AZ216" s="110">
        <v>132.1</v>
      </c>
      <c r="BA216" s="111">
        <v>98.8</v>
      </c>
      <c r="BB216" s="112">
        <v>106.9</v>
      </c>
      <c r="BC216" s="113">
        <v>99.9</v>
      </c>
      <c r="BD216" s="114">
        <v>91.8</v>
      </c>
      <c r="BE216" s="115">
        <v>107.4</v>
      </c>
      <c r="BF216" s="116">
        <v>105.4</v>
      </c>
      <c r="BG216" s="117">
        <v>92.3</v>
      </c>
      <c r="BH216" s="118">
        <v>113.9</v>
      </c>
      <c r="BI216" s="119">
        <v>483.36200000000002</v>
      </c>
      <c r="BJ216" s="120">
        <v>89.9</v>
      </c>
      <c r="BK216" s="121">
        <v>124.9</v>
      </c>
      <c r="BL216" s="122">
        <v>124.9</v>
      </c>
      <c r="BM216" s="123">
        <v>119.7</v>
      </c>
      <c r="BN216" s="124">
        <v>132.30000000000001</v>
      </c>
      <c r="BO216" s="125">
        <v>100.604</v>
      </c>
      <c r="BP216" s="126">
        <v>160</v>
      </c>
      <c r="BQ216" s="127">
        <v>145.9</v>
      </c>
      <c r="BR216" s="128">
        <v>164.3</v>
      </c>
      <c r="BS216" s="129">
        <v>756</v>
      </c>
      <c r="BT216" s="130">
        <v>1498</v>
      </c>
      <c r="BU216" s="131">
        <v>1133</v>
      </c>
      <c r="BV216" s="132">
        <v>1199</v>
      </c>
      <c r="BW216" s="133">
        <v>100.3</v>
      </c>
      <c r="BX216" s="134">
        <v>2101</v>
      </c>
      <c r="BY216" s="135">
        <v>110.9</v>
      </c>
      <c r="BZ216" s="136">
        <v>97.9</v>
      </c>
      <c r="CA216" s="137">
        <v>2102.1</v>
      </c>
      <c r="CB216" s="138">
        <v>116.07</v>
      </c>
      <c r="CC216" s="139">
        <v>103.3</v>
      </c>
      <c r="CD216" s="140">
        <v>2094.6999999999998</v>
      </c>
      <c r="CE216" s="141">
        <v>105.77</v>
      </c>
      <c r="CF216" s="3" t="s">
        <v>1259</v>
      </c>
      <c r="CG216" s="3" t="s">
        <v>1259</v>
      </c>
      <c r="CH216" s="3" t="s">
        <v>1259</v>
      </c>
      <c r="CI216" s="3" t="s">
        <v>1259</v>
      </c>
      <c r="CJ216" s="3" t="s">
        <v>1259</v>
      </c>
      <c r="CK216" s="147">
        <v>13.6</v>
      </c>
      <c r="CL216" s="3" t="s">
        <v>1259</v>
      </c>
      <c r="CM216" s="3" t="s">
        <v>1259</v>
      </c>
      <c r="CN216" s="3" t="s">
        <v>1259</v>
      </c>
      <c r="CO216" s="151">
        <v>122.6</v>
      </c>
      <c r="CP216" s="152">
        <v>102.2</v>
      </c>
      <c r="CQ216" s="153">
        <v>106.7</v>
      </c>
      <c r="CR216" s="154">
        <v>96.6</v>
      </c>
      <c r="CS216" s="155">
        <v>248</v>
      </c>
      <c r="CT216" s="156">
        <v>3258</v>
      </c>
      <c r="CU216" s="157">
        <v>99.3</v>
      </c>
      <c r="CV216" s="158">
        <v>6390</v>
      </c>
      <c r="CW216" s="159">
        <v>379</v>
      </c>
      <c r="CX216" s="160">
        <v>103</v>
      </c>
      <c r="CY216" s="161">
        <v>4180</v>
      </c>
      <c r="CZ216" s="162">
        <v>96.6</v>
      </c>
      <c r="DA216" s="163">
        <v>225667</v>
      </c>
      <c r="DB216" s="164">
        <v>753.8</v>
      </c>
      <c r="DC216" s="165">
        <v>101.41</v>
      </c>
      <c r="DD216" s="166">
        <v>101.47</v>
      </c>
      <c r="DE216" s="167">
        <v>101.3</v>
      </c>
      <c r="DF216" s="168">
        <v>321.07</v>
      </c>
      <c r="DG216" s="169">
        <v>101.3</v>
      </c>
      <c r="DH216" s="170">
        <v>101.6</v>
      </c>
      <c r="DI216" s="171">
        <v>100.74</v>
      </c>
      <c r="DJ216" s="172">
        <v>101.36</v>
      </c>
      <c r="DK216" s="173">
        <v>101.57</v>
      </c>
      <c r="DL216" s="174">
        <v>100.73</v>
      </c>
      <c r="DM216" s="175">
        <v>103.67</v>
      </c>
      <c r="DN216" s="176">
        <v>102.19</v>
      </c>
      <c r="DO216" s="177">
        <v>102.44</v>
      </c>
      <c r="DP216" s="178">
        <v>101.85</v>
      </c>
      <c r="DQ216" s="179">
        <v>101.36</v>
      </c>
      <c r="DR216" s="180">
        <v>100.77</v>
      </c>
      <c r="DS216" s="181">
        <v>100.53</v>
      </c>
      <c r="DT216" s="182">
        <v>101.05</v>
      </c>
      <c r="DU216" s="183">
        <v>125</v>
      </c>
      <c r="DV216" s="184">
        <v>111.51</v>
      </c>
      <c r="DW216" s="185">
        <v>112.65</v>
      </c>
      <c r="DX216" s="186">
        <v>109.57</v>
      </c>
      <c r="DY216" s="187">
        <v>118.58</v>
      </c>
      <c r="DZ216" s="188">
        <v>105.15</v>
      </c>
      <c r="EA216" s="189">
        <v>107.74</v>
      </c>
      <c r="EB216" s="190">
        <v>173.91</v>
      </c>
      <c r="EC216" s="191">
        <v>107.4</v>
      </c>
      <c r="ED216" s="192">
        <v>107.4</v>
      </c>
      <c r="EE216" s="193">
        <v>107.1</v>
      </c>
      <c r="EF216" s="194">
        <v>271.91000000000003</v>
      </c>
      <c r="EG216" s="195">
        <v>14395316</v>
      </c>
      <c r="EH216" s="196">
        <v>128</v>
      </c>
      <c r="EI216" s="197">
        <v>425135913</v>
      </c>
      <c r="EJ216" s="198">
        <v>123608627</v>
      </c>
      <c r="EK216" s="199">
        <v>50820366</v>
      </c>
      <c r="EL216" s="3" t="s">
        <v>1259</v>
      </c>
      <c r="EM216" s="201">
        <v>101.396</v>
      </c>
      <c r="EN216" s="202">
        <v>84.5</v>
      </c>
      <c r="EO216" s="203">
        <v>78.099999999999994</v>
      </c>
      <c r="EP216" s="204">
        <v>87.4</v>
      </c>
      <c r="EQ216" s="205">
        <v>101.3</v>
      </c>
      <c r="ER216" s="206">
        <v>71.400000000000006</v>
      </c>
      <c r="ES216" s="207">
        <v>54.8</v>
      </c>
      <c r="ET216" s="208">
        <v>520.9</v>
      </c>
      <c r="EU216" s="209">
        <v>94.1</v>
      </c>
      <c r="EV216" s="210">
        <v>96.1</v>
      </c>
      <c r="EW216" s="211">
        <v>91.4</v>
      </c>
      <c r="EX216" s="212">
        <v>195.45</v>
      </c>
      <c r="EY216" s="213">
        <v>198.84</v>
      </c>
      <c r="EZ216" s="214">
        <v>184.85</v>
      </c>
      <c r="FA216" s="215">
        <v>103</v>
      </c>
      <c r="FB216" s="216">
        <v>113.8</v>
      </c>
      <c r="FC216" s="217">
        <v>111</v>
      </c>
      <c r="FD216" s="218">
        <v>101</v>
      </c>
      <c r="FE216" s="219">
        <v>108.1</v>
      </c>
      <c r="FF216" s="220">
        <v>87.43</v>
      </c>
      <c r="FG216" s="221">
        <v>178.8</v>
      </c>
      <c r="FH216" s="222">
        <v>81.45</v>
      </c>
      <c r="FI216" s="223">
        <v>77.48</v>
      </c>
      <c r="FJ216" s="224">
        <v>178238</v>
      </c>
      <c r="FK216" s="225">
        <v>128.69999999999999</v>
      </c>
      <c r="FL216" s="226">
        <v>378118</v>
      </c>
      <c r="FM216" s="227">
        <v>142.6</v>
      </c>
      <c r="FN216" s="228">
        <v>106.2</v>
      </c>
      <c r="FO216" s="229">
        <v>276.66199999999998</v>
      </c>
      <c r="FP216" s="230">
        <v>105.6</v>
      </c>
      <c r="FQ216" s="231">
        <v>195.40199999999999</v>
      </c>
      <c r="FR216" s="232">
        <v>103.8</v>
      </c>
      <c r="FS216" s="233">
        <v>129.9</v>
      </c>
      <c r="FT216" s="234">
        <v>130.69999999999999</v>
      </c>
      <c r="FU216" s="235">
        <v>132.6</v>
      </c>
      <c r="FV216" s="236">
        <v>125.1</v>
      </c>
      <c r="FW216" s="237">
        <v>126.3</v>
      </c>
      <c r="FX216" s="238">
        <v>1510</v>
      </c>
      <c r="FY216" s="239">
        <v>1523</v>
      </c>
      <c r="FZ216" s="240">
        <v>1447</v>
      </c>
      <c r="GA216" s="241">
        <v>1916.1</v>
      </c>
      <c r="GB216" s="242">
        <v>96575</v>
      </c>
      <c r="GC216" s="243">
        <v>292610</v>
      </c>
      <c r="GD216" s="3" t="s">
        <v>1259</v>
      </c>
      <c r="GE216" s="245">
        <v>9850</v>
      </c>
      <c r="GF216" s="246">
        <v>9427</v>
      </c>
      <c r="GG216" s="247">
        <v>155</v>
      </c>
      <c r="GH216" s="248">
        <v>7868</v>
      </c>
      <c r="GI216" s="249">
        <v>7539</v>
      </c>
      <c r="GJ216" s="250">
        <v>8108</v>
      </c>
      <c r="GK216" s="251">
        <v>4641</v>
      </c>
      <c r="GL216" s="252">
        <v>4868</v>
      </c>
      <c r="GM216" s="253">
        <v>101.75</v>
      </c>
      <c r="GN216" s="3" t="s">
        <v>1259</v>
      </c>
      <c r="GO216" s="3" t="s">
        <v>1259</v>
      </c>
      <c r="GP216" s="3" t="s">
        <v>1259</v>
      </c>
      <c r="GQ216" s="3" t="s">
        <v>1259</v>
      </c>
      <c r="GR216" s="3" t="s">
        <v>1259</v>
      </c>
      <c r="GS216" s="3" t="s">
        <v>1259</v>
      </c>
      <c r="GT216" s="260">
        <v>52266.43</v>
      </c>
      <c r="GU216" s="261">
        <v>48729.47</v>
      </c>
      <c r="GV216" s="262">
        <v>90</v>
      </c>
      <c r="GW216" s="263">
        <v>486</v>
      </c>
      <c r="GX216" s="264">
        <v>126.7</v>
      </c>
      <c r="GY216" s="265">
        <v>119.7</v>
      </c>
      <c r="GZ216" s="266">
        <v>117.7</v>
      </c>
      <c r="HA216" s="267">
        <v>60.1</v>
      </c>
      <c r="HB216" s="268">
        <v>110.33</v>
      </c>
      <c r="HC216" s="269">
        <v>106.48</v>
      </c>
      <c r="HD216" s="270">
        <v>116.35</v>
      </c>
      <c r="HE216" s="271">
        <v>107.25</v>
      </c>
      <c r="HF216" s="272">
        <v>110.82</v>
      </c>
      <c r="HG216" s="273">
        <v>106.79</v>
      </c>
      <c r="HH216" s="274">
        <v>116.5</v>
      </c>
      <c r="HI216" s="275">
        <v>104.23</v>
      </c>
      <c r="HJ216" s="276">
        <v>111.27</v>
      </c>
      <c r="HK216" s="277">
        <v>120.5</v>
      </c>
      <c r="HL216" s="278">
        <v>249.3</v>
      </c>
      <c r="HM216" s="3" t="s">
        <v>1259</v>
      </c>
      <c r="HN216" s="3" t="s">
        <v>1259</v>
      </c>
      <c r="HO216" s="281">
        <v>171.08</v>
      </c>
      <c r="HP216" s="282">
        <v>370.3</v>
      </c>
      <c r="HQ216" s="283">
        <v>98.8</v>
      </c>
      <c r="HR216" s="284">
        <v>101.90519999999999</v>
      </c>
      <c r="HS216" s="285">
        <v>105.4</v>
      </c>
    </row>
    <row r="217" spans="1:227" x14ac:dyDescent="0.25">
      <c r="A217" s="4">
        <v>39629</v>
      </c>
      <c r="B217" s="60">
        <v>113.7</v>
      </c>
      <c r="C217" s="61">
        <v>110.2</v>
      </c>
      <c r="D217" s="62">
        <v>106.2</v>
      </c>
      <c r="E217" s="63">
        <v>111.9</v>
      </c>
      <c r="F217" s="64">
        <v>110.2</v>
      </c>
      <c r="G217" s="65">
        <v>124</v>
      </c>
      <c r="H217" s="66">
        <v>108.3</v>
      </c>
      <c r="I217" s="67">
        <v>123.4</v>
      </c>
      <c r="J217" s="68">
        <v>142.9</v>
      </c>
      <c r="K217" s="69">
        <v>121.9</v>
      </c>
      <c r="L217" s="70">
        <v>121.5</v>
      </c>
      <c r="M217" s="71">
        <v>124.1</v>
      </c>
      <c r="N217" s="72">
        <v>128.5</v>
      </c>
      <c r="O217" s="73">
        <v>87.3</v>
      </c>
      <c r="P217" s="74">
        <v>88.5</v>
      </c>
      <c r="Q217" s="75">
        <v>84.6</v>
      </c>
      <c r="R217" s="76">
        <v>90</v>
      </c>
      <c r="S217" s="77">
        <v>91</v>
      </c>
      <c r="T217" s="78">
        <v>86.9</v>
      </c>
      <c r="U217" s="79">
        <v>97.2</v>
      </c>
      <c r="V217" s="80">
        <v>128.03</v>
      </c>
      <c r="W217" s="81">
        <v>95.74</v>
      </c>
      <c r="X217" s="82">
        <v>101.21</v>
      </c>
      <c r="Y217" s="83">
        <v>128.32</v>
      </c>
      <c r="Z217" s="84">
        <v>122.98</v>
      </c>
      <c r="AA217" s="85">
        <v>130.9</v>
      </c>
      <c r="AB217" s="86">
        <v>127.45</v>
      </c>
      <c r="AC217" s="87">
        <v>133</v>
      </c>
      <c r="AD217" s="88">
        <v>141.16999999999999</v>
      </c>
      <c r="AE217" s="89">
        <v>346.5</v>
      </c>
      <c r="AF217" s="90">
        <v>360.21</v>
      </c>
      <c r="AG217" s="91">
        <v>244.38</v>
      </c>
      <c r="AH217" s="92">
        <v>238.77</v>
      </c>
      <c r="AI217" s="93">
        <v>385.7</v>
      </c>
      <c r="AJ217" s="94">
        <v>101.8</v>
      </c>
      <c r="AK217" s="95">
        <v>100.9</v>
      </c>
      <c r="AL217" s="96">
        <v>102.6</v>
      </c>
      <c r="AM217" s="97">
        <v>102</v>
      </c>
      <c r="AN217" s="98">
        <v>51.27</v>
      </c>
      <c r="AO217" s="99">
        <v>934.15</v>
      </c>
      <c r="AP217" s="100">
        <v>54.24</v>
      </c>
      <c r="AQ217" s="101">
        <v>106.9</v>
      </c>
      <c r="AR217" s="102">
        <v>107.9</v>
      </c>
      <c r="AS217" s="103">
        <v>104.6</v>
      </c>
      <c r="AT217" s="104">
        <v>106.2</v>
      </c>
      <c r="AU217" s="105">
        <v>107.1</v>
      </c>
      <c r="AV217" s="106">
        <v>100.3</v>
      </c>
      <c r="AW217" s="107">
        <v>130.6</v>
      </c>
      <c r="AX217" s="108">
        <v>168.2</v>
      </c>
      <c r="AY217" s="109">
        <v>137</v>
      </c>
      <c r="AZ217" s="110">
        <v>135.9</v>
      </c>
      <c r="BA217" s="111">
        <v>99.1</v>
      </c>
      <c r="BB217" s="112">
        <v>107.7</v>
      </c>
      <c r="BC217" s="113">
        <v>100.1</v>
      </c>
      <c r="BD217" s="114">
        <v>92.9</v>
      </c>
      <c r="BE217" s="115">
        <v>108.8</v>
      </c>
      <c r="BF217" s="116">
        <v>104.8</v>
      </c>
      <c r="BG217" s="117">
        <v>93.6</v>
      </c>
      <c r="BH217" s="118">
        <v>114.2</v>
      </c>
      <c r="BI217" s="119">
        <v>487.59399999999999</v>
      </c>
      <c r="BJ217" s="120">
        <v>88</v>
      </c>
      <c r="BK217" s="121">
        <v>113.9</v>
      </c>
      <c r="BL217" s="122">
        <v>113.9</v>
      </c>
      <c r="BM217" s="123">
        <v>123.9</v>
      </c>
      <c r="BN217" s="124">
        <v>137</v>
      </c>
      <c r="BO217" s="125">
        <v>102.039</v>
      </c>
      <c r="BP217" s="126">
        <v>155.19999999999999</v>
      </c>
      <c r="BQ217" s="127">
        <v>155.1</v>
      </c>
      <c r="BR217" s="128">
        <v>154.5</v>
      </c>
      <c r="BS217" s="129">
        <v>778</v>
      </c>
      <c r="BT217" s="130">
        <v>1440</v>
      </c>
      <c r="BU217" s="131">
        <v>1159</v>
      </c>
      <c r="BV217" s="132">
        <v>1208</v>
      </c>
      <c r="BW217" s="133">
        <v>100</v>
      </c>
      <c r="BX217" s="134">
        <v>2096</v>
      </c>
      <c r="BY217" s="135">
        <v>110.7</v>
      </c>
      <c r="BZ217" s="136">
        <v>96.2</v>
      </c>
      <c r="CA217" s="137">
        <v>2098.5</v>
      </c>
      <c r="CB217" s="138">
        <v>114.13</v>
      </c>
      <c r="CC217" s="139">
        <v>104.6</v>
      </c>
      <c r="CD217" s="140">
        <v>2088.1</v>
      </c>
      <c r="CE217" s="141">
        <v>107.1</v>
      </c>
      <c r="CF217" s="3" t="s">
        <v>1259</v>
      </c>
      <c r="CG217" s="3" t="s">
        <v>1259</v>
      </c>
      <c r="CH217" s="3" t="s">
        <v>1259</v>
      </c>
      <c r="CI217" s="3" t="s">
        <v>1259</v>
      </c>
      <c r="CJ217" s="3" t="s">
        <v>1259</v>
      </c>
      <c r="CK217" s="147">
        <v>13.4</v>
      </c>
      <c r="CL217" s="3" t="s">
        <v>1259</v>
      </c>
      <c r="CM217" s="3" t="s">
        <v>1259</v>
      </c>
      <c r="CN217" s="3" t="s">
        <v>1259</v>
      </c>
      <c r="CO217" s="151">
        <v>124.9</v>
      </c>
      <c r="CP217" s="152">
        <v>102.5</v>
      </c>
      <c r="CQ217" s="153">
        <v>106.7</v>
      </c>
      <c r="CR217" s="154">
        <v>98.7</v>
      </c>
      <c r="CS217" s="155">
        <v>262</v>
      </c>
      <c r="CT217" s="156">
        <v>3436</v>
      </c>
      <c r="CU217" s="157">
        <v>100.9</v>
      </c>
      <c r="CV217" s="158">
        <v>6500</v>
      </c>
      <c r="CW217" s="159">
        <v>360</v>
      </c>
      <c r="CX217" s="160">
        <v>103.2</v>
      </c>
      <c r="CY217" s="161">
        <v>4311</v>
      </c>
      <c r="CZ217" s="162">
        <v>96</v>
      </c>
      <c r="DA217" s="163">
        <v>223667</v>
      </c>
      <c r="DB217" s="164">
        <v>737.8</v>
      </c>
      <c r="DC217" s="165">
        <v>101.36</v>
      </c>
      <c r="DD217" s="166">
        <v>101.05</v>
      </c>
      <c r="DE217" s="167">
        <v>101.87</v>
      </c>
      <c r="DF217" s="168">
        <v>323.7</v>
      </c>
      <c r="DG217" s="169">
        <v>101.43</v>
      </c>
      <c r="DH217" s="170">
        <v>101.8</v>
      </c>
      <c r="DI217" s="171">
        <v>100.73</v>
      </c>
      <c r="DJ217" s="172">
        <v>101.35</v>
      </c>
      <c r="DK217" s="173">
        <v>100.85</v>
      </c>
      <c r="DL217" s="174">
        <v>101.25</v>
      </c>
      <c r="DM217" s="175">
        <v>99.86</v>
      </c>
      <c r="DN217" s="176">
        <v>100.89</v>
      </c>
      <c r="DO217" s="177">
        <v>100.25</v>
      </c>
      <c r="DP217" s="178">
        <v>101.76</v>
      </c>
      <c r="DQ217" s="179">
        <v>101.46</v>
      </c>
      <c r="DR217" s="180">
        <v>101.91</v>
      </c>
      <c r="DS217" s="181">
        <v>99.86</v>
      </c>
      <c r="DT217" s="182">
        <v>104.26</v>
      </c>
      <c r="DU217" s="183">
        <v>125.9</v>
      </c>
      <c r="DV217" s="184">
        <v>112.26</v>
      </c>
      <c r="DW217" s="185">
        <v>112.84</v>
      </c>
      <c r="DX217" s="186">
        <v>111.17</v>
      </c>
      <c r="DY217" s="187">
        <v>118.86</v>
      </c>
      <c r="DZ217" s="188">
        <v>107.26</v>
      </c>
      <c r="EA217" s="189">
        <v>106.74</v>
      </c>
      <c r="EB217" s="190">
        <v>175.76</v>
      </c>
      <c r="EC217" s="191">
        <v>108.8</v>
      </c>
      <c r="ED217" s="192">
        <v>108.7</v>
      </c>
      <c r="EE217" s="193">
        <v>109.4</v>
      </c>
      <c r="EF217" s="194">
        <v>282.27</v>
      </c>
      <c r="EG217" s="195">
        <v>14867051</v>
      </c>
      <c r="EH217" s="196">
        <v>129</v>
      </c>
      <c r="EI217" s="197">
        <v>427343785</v>
      </c>
      <c r="EJ217" s="198">
        <v>124774116</v>
      </c>
      <c r="EK217" s="199">
        <v>51363465</v>
      </c>
      <c r="EL217" s="3" t="s">
        <v>1259</v>
      </c>
      <c r="EM217" s="201">
        <v>102.407</v>
      </c>
      <c r="EN217" s="3" t="s">
        <v>1259</v>
      </c>
      <c r="EO217" s="3" t="s">
        <v>1259</v>
      </c>
      <c r="EP217" s="3" t="s">
        <v>1259</v>
      </c>
      <c r="EQ217" s="3" t="s">
        <v>1259</v>
      </c>
      <c r="ER217" s="3" t="s">
        <v>1259</v>
      </c>
      <c r="ES217" s="3" t="s">
        <v>1259</v>
      </c>
      <c r="ET217" s="208">
        <v>506.3</v>
      </c>
      <c r="EU217" s="209">
        <v>96.8</v>
      </c>
      <c r="EV217" s="210">
        <v>99.1</v>
      </c>
      <c r="EW217" s="211">
        <v>93.6</v>
      </c>
      <c r="EX217" s="212">
        <v>191.9</v>
      </c>
      <c r="EY217" s="213">
        <v>193.78</v>
      </c>
      <c r="EZ217" s="214">
        <v>188.15</v>
      </c>
      <c r="FA217" s="215">
        <v>103.1</v>
      </c>
      <c r="FB217" s="216">
        <v>115.8</v>
      </c>
      <c r="FC217" s="217">
        <v>111.9</v>
      </c>
      <c r="FD217" s="218">
        <v>100.7</v>
      </c>
      <c r="FE217" s="219">
        <v>110</v>
      </c>
      <c r="FF217" s="220">
        <v>93.35</v>
      </c>
      <c r="FG217" s="221">
        <v>177</v>
      </c>
      <c r="FH217" s="222">
        <v>83.53</v>
      </c>
      <c r="FI217" s="223">
        <v>79.37</v>
      </c>
      <c r="FJ217" s="224">
        <v>178516</v>
      </c>
      <c r="FK217" s="225">
        <v>128.9</v>
      </c>
      <c r="FL217" s="226">
        <v>392210</v>
      </c>
      <c r="FM217" s="227">
        <v>147.9</v>
      </c>
      <c r="FN217" s="228">
        <v>106.4</v>
      </c>
      <c r="FO217" s="229">
        <v>275.69900000000001</v>
      </c>
      <c r="FP217" s="230">
        <v>105.6</v>
      </c>
      <c r="FQ217" s="231">
        <v>194.79400000000001</v>
      </c>
      <c r="FR217" s="232">
        <v>104.7</v>
      </c>
      <c r="FS217" s="233">
        <v>131.5</v>
      </c>
      <c r="FT217" s="234">
        <v>133.9</v>
      </c>
      <c r="FU217" s="235">
        <v>131.6</v>
      </c>
      <c r="FV217" s="236">
        <v>125.1</v>
      </c>
      <c r="FW217" s="237">
        <v>127</v>
      </c>
      <c r="FX217" s="238">
        <v>1443.7</v>
      </c>
      <c r="FY217" s="239">
        <v>1454.5</v>
      </c>
      <c r="FZ217" s="240">
        <v>1377</v>
      </c>
      <c r="GA217" s="241">
        <v>2111</v>
      </c>
      <c r="GB217" s="242">
        <v>101650</v>
      </c>
      <c r="GC217" s="243">
        <v>294350</v>
      </c>
      <c r="GD217" s="3" t="s">
        <v>1259</v>
      </c>
      <c r="GE217" s="245">
        <v>9783</v>
      </c>
      <c r="GF217" s="246">
        <v>9300</v>
      </c>
      <c r="GG217" s="247">
        <v>154</v>
      </c>
      <c r="GH217" s="248">
        <v>7755</v>
      </c>
      <c r="GI217" s="249">
        <v>6725</v>
      </c>
      <c r="GJ217" s="250">
        <v>8096</v>
      </c>
      <c r="GK217" s="251">
        <v>4692</v>
      </c>
      <c r="GL217" s="252">
        <v>4987</v>
      </c>
      <c r="GM217" s="253">
        <v>102.08</v>
      </c>
      <c r="GN217" s="3" t="s">
        <v>1259</v>
      </c>
      <c r="GO217" s="3" t="s">
        <v>1259</v>
      </c>
      <c r="GP217" s="3" t="s">
        <v>1259</v>
      </c>
      <c r="GQ217" s="3" t="s">
        <v>1259</v>
      </c>
      <c r="GR217" s="3" t="s">
        <v>1259</v>
      </c>
      <c r="GS217" s="3" t="s">
        <v>1259</v>
      </c>
      <c r="GT217" s="260">
        <v>54815.76</v>
      </c>
      <c r="GU217" s="261">
        <v>51299.17</v>
      </c>
      <c r="GV217" s="262">
        <v>92</v>
      </c>
      <c r="GW217" s="263">
        <v>493</v>
      </c>
      <c r="GX217" s="264">
        <v>126.9</v>
      </c>
      <c r="GY217" s="265">
        <v>120.5</v>
      </c>
      <c r="GZ217" s="266">
        <v>118.5</v>
      </c>
      <c r="HA217" s="267">
        <v>62.6</v>
      </c>
      <c r="HB217" s="268">
        <v>110.13</v>
      </c>
      <c r="HC217" s="269">
        <v>106.07</v>
      </c>
      <c r="HD217" s="270">
        <v>116.46</v>
      </c>
      <c r="HE217" s="271">
        <v>106.7</v>
      </c>
      <c r="HF217" s="272">
        <v>106.42</v>
      </c>
      <c r="HG217" s="273">
        <v>106.45</v>
      </c>
      <c r="HH217" s="274">
        <v>117.73</v>
      </c>
      <c r="HI217" s="275">
        <v>103.4</v>
      </c>
      <c r="HJ217" s="276">
        <v>111.81</v>
      </c>
      <c r="HK217" s="277">
        <v>124.4</v>
      </c>
      <c r="HL217" s="278">
        <v>261.7</v>
      </c>
      <c r="HM217" s="3" t="s">
        <v>1259</v>
      </c>
      <c r="HN217" s="3" t="s">
        <v>1259</v>
      </c>
      <c r="HO217" s="281">
        <v>163.88</v>
      </c>
      <c r="HP217" s="282">
        <v>361.1</v>
      </c>
      <c r="HQ217" s="283">
        <v>102.2</v>
      </c>
      <c r="HR217" s="284">
        <v>102.32170000000001</v>
      </c>
      <c r="HS217" s="285">
        <v>104.1</v>
      </c>
    </row>
    <row r="218" spans="1:227" x14ac:dyDescent="0.25">
      <c r="A218" s="4">
        <v>39721</v>
      </c>
      <c r="B218" s="60">
        <v>115.8</v>
      </c>
      <c r="C218" s="61">
        <v>111.8</v>
      </c>
      <c r="D218" s="62">
        <v>105.4</v>
      </c>
      <c r="E218" s="63">
        <v>114.6</v>
      </c>
      <c r="F218" s="64">
        <v>113.7</v>
      </c>
      <c r="G218" s="65">
        <v>120.6</v>
      </c>
      <c r="H218" s="66">
        <v>112</v>
      </c>
      <c r="I218" s="67">
        <v>126.4</v>
      </c>
      <c r="J218" s="68">
        <v>141.9</v>
      </c>
      <c r="K218" s="69">
        <v>125.2</v>
      </c>
      <c r="L218" s="70">
        <v>125.5</v>
      </c>
      <c r="M218" s="71">
        <v>124</v>
      </c>
      <c r="N218" s="72">
        <v>136.9</v>
      </c>
      <c r="O218" s="73">
        <v>85.7</v>
      </c>
      <c r="P218" s="74">
        <v>86.5</v>
      </c>
      <c r="Q218" s="75">
        <v>83.9</v>
      </c>
      <c r="R218" s="76">
        <v>88</v>
      </c>
      <c r="S218" s="77">
        <v>88.7</v>
      </c>
      <c r="T218" s="78">
        <v>85.8</v>
      </c>
      <c r="U218" s="79">
        <v>98.59</v>
      </c>
      <c r="V218" s="80">
        <v>129.69</v>
      </c>
      <c r="W218" s="81">
        <v>97.76</v>
      </c>
      <c r="X218" s="82">
        <v>101.01</v>
      </c>
      <c r="Y218" s="83">
        <v>130.51</v>
      </c>
      <c r="Z218" s="84">
        <v>125.04</v>
      </c>
      <c r="AA218" s="85">
        <v>133.16</v>
      </c>
      <c r="AB218" s="86">
        <v>127.92</v>
      </c>
      <c r="AC218" s="87">
        <v>133</v>
      </c>
      <c r="AD218" s="88">
        <v>145.47</v>
      </c>
      <c r="AE218" s="89">
        <v>351.37</v>
      </c>
      <c r="AF218" s="90">
        <v>362.64</v>
      </c>
      <c r="AG218" s="91">
        <v>240.1</v>
      </c>
      <c r="AH218" s="92">
        <v>237.63</v>
      </c>
      <c r="AI218" s="93">
        <v>391.6</v>
      </c>
      <c r="AJ218" s="94">
        <v>99.3</v>
      </c>
      <c r="AK218" s="95">
        <v>100.7</v>
      </c>
      <c r="AL218" s="96">
        <v>97.8</v>
      </c>
      <c r="AM218" s="97">
        <v>99.7</v>
      </c>
      <c r="AN218" s="98">
        <v>54.45</v>
      </c>
      <c r="AO218" s="99">
        <v>939.55</v>
      </c>
      <c r="AP218" s="100">
        <v>56.62</v>
      </c>
      <c r="AQ218" s="101">
        <v>107.7</v>
      </c>
      <c r="AR218" s="102">
        <v>108.9</v>
      </c>
      <c r="AS218" s="103">
        <v>104.4</v>
      </c>
      <c r="AT218" s="104">
        <v>107.8</v>
      </c>
      <c r="AU218" s="105">
        <v>109</v>
      </c>
      <c r="AV218" s="106">
        <v>100.3</v>
      </c>
      <c r="AW218" s="107">
        <v>133.19999999999999</v>
      </c>
      <c r="AX218" s="108">
        <v>171</v>
      </c>
      <c r="AY218" s="109">
        <v>142.30000000000001</v>
      </c>
      <c r="AZ218" s="110">
        <v>139.1</v>
      </c>
      <c r="BA218" s="111">
        <v>97.3</v>
      </c>
      <c r="BB218" s="112">
        <v>107.1</v>
      </c>
      <c r="BC218" s="113">
        <v>98</v>
      </c>
      <c r="BD218" s="114">
        <v>93.3</v>
      </c>
      <c r="BE218" s="115">
        <v>109</v>
      </c>
      <c r="BF218" s="116">
        <v>101.7</v>
      </c>
      <c r="BG218" s="117">
        <v>94</v>
      </c>
      <c r="BH218" s="118">
        <v>111.3</v>
      </c>
      <c r="BI218" s="119">
        <v>474.428</v>
      </c>
      <c r="BJ218" s="120">
        <v>84.6</v>
      </c>
      <c r="BK218" s="121">
        <v>110.4</v>
      </c>
      <c r="BL218" s="122">
        <v>110.4</v>
      </c>
      <c r="BM218" s="123">
        <v>118.9</v>
      </c>
      <c r="BN218" s="124">
        <v>135.9</v>
      </c>
      <c r="BO218" s="125">
        <v>97.956000000000003</v>
      </c>
      <c r="BP218" s="126">
        <v>155</v>
      </c>
      <c r="BQ218" s="127">
        <v>154.19999999999999</v>
      </c>
      <c r="BR218" s="128">
        <v>154.6</v>
      </c>
      <c r="BS218" s="129">
        <v>676</v>
      </c>
      <c r="BT218" s="130">
        <v>1333</v>
      </c>
      <c r="BU218" s="131">
        <v>1080</v>
      </c>
      <c r="BV218" s="132">
        <v>1074</v>
      </c>
      <c r="BW218" s="133">
        <v>98.4</v>
      </c>
      <c r="BX218" s="134">
        <v>2069</v>
      </c>
      <c r="BY218" s="135">
        <v>108.9</v>
      </c>
      <c r="BZ218" s="136">
        <v>92.7</v>
      </c>
      <c r="CA218" s="137">
        <v>2062.1</v>
      </c>
      <c r="CB218" s="138">
        <v>109.98</v>
      </c>
      <c r="CC218" s="139">
        <v>105.1</v>
      </c>
      <c r="CD218" s="140">
        <v>2071.6</v>
      </c>
      <c r="CE218" s="141">
        <v>107.67</v>
      </c>
      <c r="CF218" s="3" t="s">
        <v>1259</v>
      </c>
      <c r="CG218" s="3" t="s">
        <v>1259</v>
      </c>
      <c r="CH218" s="3" t="s">
        <v>1259</v>
      </c>
      <c r="CI218" s="3" t="s">
        <v>1259</v>
      </c>
      <c r="CJ218" s="3" t="s">
        <v>1259</v>
      </c>
      <c r="CK218" s="147">
        <v>13.9</v>
      </c>
      <c r="CL218" s="3" t="s">
        <v>1259</v>
      </c>
      <c r="CM218" s="3" t="s">
        <v>1259</v>
      </c>
      <c r="CN218" s="3" t="s">
        <v>1259</v>
      </c>
      <c r="CO218" s="151">
        <v>123</v>
      </c>
      <c r="CP218" s="152">
        <v>102.8</v>
      </c>
      <c r="CQ218" s="153">
        <v>107.2</v>
      </c>
      <c r="CR218" s="154">
        <v>97.5</v>
      </c>
      <c r="CS218" s="155">
        <v>252</v>
      </c>
      <c r="CT218" s="156">
        <v>3425</v>
      </c>
      <c r="CU218" s="157">
        <v>102.5</v>
      </c>
      <c r="CV218" s="158">
        <v>6600</v>
      </c>
      <c r="CW218" s="159">
        <v>346</v>
      </c>
      <c r="CX218" s="160">
        <v>104.5</v>
      </c>
      <c r="CY218" s="161">
        <v>4024</v>
      </c>
      <c r="CZ218" s="162">
        <v>92.2</v>
      </c>
      <c r="DA218" s="163">
        <v>211333</v>
      </c>
      <c r="DB218" s="164">
        <v>669.5</v>
      </c>
      <c r="DC218" s="165">
        <v>102.22</v>
      </c>
      <c r="DD218" s="166">
        <v>101.74</v>
      </c>
      <c r="DE218" s="167">
        <v>102.99</v>
      </c>
      <c r="DF218" s="168">
        <v>323.57</v>
      </c>
      <c r="DG218" s="169">
        <v>100.35</v>
      </c>
      <c r="DH218" s="170">
        <v>101.23</v>
      </c>
      <c r="DI218" s="171">
        <v>98.68</v>
      </c>
      <c r="DJ218" s="172">
        <v>100.41</v>
      </c>
      <c r="DK218" s="173">
        <v>100.66</v>
      </c>
      <c r="DL218" s="174">
        <v>100.06</v>
      </c>
      <c r="DM218" s="175">
        <v>102.17</v>
      </c>
      <c r="DN218" s="176">
        <v>102.6</v>
      </c>
      <c r="DO218" s="177">
        <v>102.77</v>
      </c>
      <c r="DP218" s="178">
        <v>102.37</v>
      </c>
      <c r="DQ218" s="179">
        <v>101.59</v>
      </c>
      <c r="DR218" s="180">
        <v>106.41</v>
      </c>
      <c r="DS218" s="181">
        <v>102.87</v>
      </c>
      <c r="DT218" s="182">
        <v>110.48</v>
      </c>
      <c r="DU218" s="183">
        <v>123.2</v>
      </c>
      <c r="DV218" s="184">
        <v>114.37</v>
      </c>
      <c r="DW218" s="185">
        <v>114.84</v>
      </c>
      <c r="DX218" s="186">
        <v>113.45</v>
      </c>
      <c r="DY218" s="187">
        <v>119.29</v>
      </c>
      <c r="DZ218" s="188">
        <v>111.56</v>
      </c>
      <c r="EA218" s="189">
        <v>108.31</v>
      </c>
      <c r="EB218" s="190">
        <v>171.33</v>
      </c>
      <c r="EC218" s="191">
        <v>109.2</v>
      </c>
      <c r="ED218" s="192">
        <v>109.1</v>
      </c>
      <c r="EE218" s="193">
        <v>109.7</v>
      </c>
      <c r="EF218" s="194">
        <v>279.63</v>
      </c>
      <c r="EG218" s="195">
        <v>15225222</v>
      </c>
      <c r="EH218" s="196">
        <v>129</v>
      </c>
      <c r="EI218" s="197">
        <v>428759554</v>
      </c>
      <c r="EJ218" s="198">
        <v>125424259</v>
      </c>
      <c r="EK218" s="199">
        <v>51652408</v>
      </c>
      <c r="EL218" s="3" t="s">
        <v>1259</v>
      </c>
      <c r="EM218" s="201">
        <v>102.845</v>
      </c>
      <c r="EN218" s="202">
        <v>82.2</v>
      </c>
      <c r="EO218" s="203">
        <v>75.8</v>
      </c>
      <c r="EP218" s="204">
        <v>85.2</v>
      </c>
      <c r="EQ218" s="205">
        <v>97</v>
      </c>
      <c r="ER218" s="206">
        <v>70.400000000000006</v>
      </c>
      <c r="ES218" s="207">
        <v>53.8</v>
      </c>
      <c r="ET218" s="208">
        <v>474.9</v>
      </c>
      <c r="EU218" s="209">
        <v>96.4</v>
      </c>
      <c r="EV218" s="210">
        <v>99</v>
      </c>
      <c r="EW218" s="211">
        <v>92.9</v>
      </c>
      <c r="EX218" s="212">
        <v>179</v>
      </c>
      <c r="EY218" s="213">
        <v>180.8</v>
      </c>
      <c r="EZ218" s="214">
        <v>175.26</v>
      </c>
      <c r="FA218" s="215">
        <v>106.3</v>
      </c>
      <c r="FB218" s="216">
        <v>111.8</v>
      </c>
      <c r="FC218" s="217">
        <v>115.2</v>
      </c>
      <c r="FD218" s="218">
        <v>104</v>
      </c>
      <c r="FE218" s="219">
        <v>109.4</v>
      </c>
      <c r="FF218" s="220">
        <v>95.88</v>
      </c>
      <c r="FG218" s="221">
        <v>171.6</v>
      </c>
      <c r="FH218" s="222">
        <v>84.42</v>
      </c>
      <c r="FI218" s="223">
        <v>80.09</v>
      </c>
      <c r="FJ218" s="224">
        <v>182050</v>
      </c>
      <c r="FK218" s="225">
        <v>131.4</v>
      </c>
      <c r="FL218" s="226">
        <v>381998</v>
      </c>
      <c r="FM218" s="227">
        <v>144</v>
      </c>
      <c r="FN218" s="228">
        <v>107.8</v>
      </c>
      <c r="FO218" s="229">
        <v>283.029</v>
      </c>
      <c r="FP218" s="230">
        <v>106.8</v>
      </c>
      <c r="FQ218" s="231">
        <v>196.809</v>
      </c>
      <c r="FR218" s="232">
        <v>105.8</v>
      </c>
      <c r="FS218" s="233">
        <v>127</v>
      </c>
      <c r="FT218" s="234">
        <v>128.80000000000001</v>
      </c>
      <c r="FU218" s="235">
        <v>127.2</v>
      </c>
      <c r="FV218" s="236">
        <v>122.1</v>
      </c>
      <c r="FW218" s="237">
        <v>123.5</v>
      </c>
      <c r="FX218" s="238">
        <v>1415.8</v>
      </c>
      <c r="FY218" s="239">
        <v>1424.1</v>
      </c>
      <c r="FZ218" s="240">
        <v>1353</v>
      </c>
      <c r="GA218" s="241">
        <v>2473.6999999999998</v>
      </c>
      <c r="GB218" s="242">
        <v>101935</v>
      </c>
      <c r="GC218" s="243">
        <v>297300</v>
      </c>
      <c r="GD218" s="3" t="s">
        <v>1259</v>
      </c>
      <c r="GE218" s="245">
        <v>9679</v>
      </c>
      <c r="GF218" s="246">
        <v>9235</v>
      </c>
      <c r="GG218" s="247">
        <v>151</v>
      </c>
      <c r="GH218" s="248">
        <v>7538</v>
      </c>
      <c r="GI218" s="249">
        <v>7383</v>
      </c>
      <c r="GJ218" s="250">
        <v>7818</v>
      </c>
      <c r="GK218" s="251">
        <v>4678</v>
      </c>
      <c r="GL218" s="252">
        <v>5026</v>
      </c>
      <c r="GM218" s="253">
        <v>99.26</v>
      </c>
      <c r="GN218" s="3" t="s">
        <v>1259</v>
      </c>
      <c r="GO218" s="3" t="s">
        <v>1259</v>
      </c>
      <c r="GP218" s="3" t="s">
        <v>1259</v>
      </c>
      <c r="GQ218" s="3" t="s">
        <v>1259</v>
      </c>
      <c r="GR218" s="3" t="s">
        <v>1259</v>
      </c>
      <c r="GS218" s="3" t="s">
        <v>1259</v>
      </c>
      <c r="GT218" s="260">
        <v>57118.22</v>
      </c>
      <c r="GU218" s="261">
        <v>52799.39</v>
      </c>
      <c r="GV218" s="262">
        <v>91</v>
      </c>
      <c r="GW218" s="263">
        <v>500</v>
      </c>
      <c r="GX218" s="264">
        <v>123.9</v>
      </c>
      <c r="GY218" s="265">
        <v>115.8</v>
      </c>
      <c r="GZ218" s="266">
        <v>118.2</v>
      </c>
      <c r="HA218" s="267">
        <v>63.2</v>
      </c>
      <c r="HB218" s="268">
        <v>112.21</v>
      </c>
      <c r="HC218" s="269">
        <v>108.72</v>
      </c>
      <c r="HD218" s="270">
        <v>117.67</v>
      </c>
      <c r="HE218" s="271">
        <v>114.22</v>
      </c>
      <c r="HF218" s="272">
        <v>112.08</v>
      </c>
      <c r="HG218" s="273">
        <v>106.67</v>
      </c>
      <c r="HH218" s="274">
        <v>117.83</v>
      </c>
      <c r="HI218" s="275">
        <v>104.09</v>
      </c>
      <c r="HJ218" s="276">
        <v>111.18</v>
      </c>
      <c r="HK218" s="277">
        <v>118.6</v>
      </c>
      <c r="HL218" s="278">
        <v>260.5</v>
      </c>
      <c r="HM218" s="3" t="s">
        <v>1259</v>
      </c>
      <c r="HN218" s="3" t="s">
        <v>1259</v>
      </c>
      <c r="HO218" s="281">
        <v>157.46</v>
      </c>
      <c r="HP218" s="282">
        <v>349.8</v>
      </c>
      <c r="HQ218" s="283">
        <v>100.2</v>
      </c>
      <c r="HR218" s="284">
        <v>102.1773</v>
      </c>
      <c r="HS218" s="285">
        <v>103.9</v>
      </c>
    </row>
    <row r="219" spans="1:227" x14ac:dyDescent="0.25">
      <c r="A219" s="4">
        <v>39813</v>
      </c>
      <c r="B219" s="60">
        <v>117.4</v>
      </c>
      <c r="C219" s="61">
        <v>112.8</v>
      </c>
      <c r="D219" s="62">
        <v>104.2</v>
      </c>
      <c r="E219" s="63">
        <v>116.4</v>
      </c>
      <c r="F219" s="64">
        <v>116.5</v>
      </c>
      <c r="G219" s="65">
        <v>115.9</v>
      </c>
      <c r="H219" s="66">
        <v>112.2</v>
      </c>
      <c r="I219" s="67">
        <v>130</v>
      </c>
      <c r="J219" s="68">
        <v>138.5</v>
      </c>
      <c r="K219" s="69">
        <v>129.30000000000001</v>
      </c>
      <c r="L219" s="70">
        <v>129.5</v>
      </c>
      <c r="M219" s="71">
        <v>127.9</v>
      </c>
      <c r="N219" s="72">
        <v>131.5</v>
      </c>
      <c r="O219" s="73">
        <v>84.5</v>
      </c>
      <c r="P219" s="74">
        <v>85.1</v>
      </c>
      <c r="Q219" s="75">
        <v>83.2</v>
      </c>
      <c r="R219" s="76">
        <v>86.8</v>
      </c>
      <c r="S219" s="77">
        <v>87.5</v>
      </c>
      <c r="T219" s="78">
        <v>85</v>
      </c>
      <c r="U219" s="79">
        <v>98.05</v>
      </c>
      <c r="V219" s="80">
        <v>128.85</v>
      </c>
      <c r="W219" s="81">
        <v>96.5</v>
      </c>
      <c r="X219" s="82">
        <v>102.28</v>
      </c>
      <c r="Y219" s="83">
        <v>128.87</v>
      </c>
      <c r="Z219" s="84">
        <v>121.96</v>
      </c>
      <c r="AA219" s="85">
        <v>132.25</v>
      </c>
      <c r="AB219" s="86">
        <v>129.04</v>
      </c>
      <c r="AC219" s="87">
        <v>127</v>
      </c>
      <c r="AD219" s="88">
        <v>139.44</v>
      </c>
      <c r="AE219" s="89">
        <v>352.27</v>
      </c>
      <c r="AF219" s="90">
        <v>367.1</v>
      </c>
      <c r="AG219" s="91">
        <v>237.75</v>
      </c>
      <c r="AH219" s="92">
        <v>233.3</v>
      </c>
      <c r="AI219" s="93">
        <v>397.3</v>
      </c>
      <c r="AJ219" s="94">
        <v>99.4</v>
      </c>
      <c r="AK219" s="95">
        <v>97.9</v>
      </c>
      <c r="AL219" s="96">
        <v>100.8</v>
      </c>
      <c r="AM219" s="97">
        <v>99.3</v>
      </c>
      <c r="AN219" s="98">
        <v>56.48</v>
      </c>
      <c r="AO219" s="99">
        <v>958.81</v>
      </c>
      <c r="AP219" s="100">
        <v>58.69</v>
      </c>
      <c r="AQ219" s="101">
        <v>104.8</v>
      </c>
      <c r="AR219" s="102">
        <v>104.3</v>
      </c>
      <c r="AS219" s="103">
        <v>105.8</v>
      </c>
      <c r="AT219" s="104">
        <v>107.3</v>
      </c>
      <c r="AU219" s="105">
        <v>108.1</v>
      </c>
      <c r="AV219" s="106">
        <v>101.7</v>
      </c>
      <c r="AW219" s="107">
        <v>133.19999999999999</v>
      </c>
      <c r="AX219" s="108">
        <v>167.3</v>
      </c>
      <c r="AY219" s="109">
        <v>145.69999999999999</v>
      </c>
      <c r="AZ219" s="110">
        <v>140.19999999999999</v>
      </c>
      <c r="BA219" s="111">
        <v>97.6</v>
      </c>
      <c r="BB219" s="112">
        <v>107.8</v>
      </c>
      <c r="BC219" s="113">
        <v>98.4</v>
      </c>
      <c r="BD219" s="114">
        <v>92.6</v>
      </c>
      <c r="BE219" s="115">
        <v>109.6</v>
      </c>
      <c r="BF219" s="116">
        <v>102.9</v>
      </c>
      <c r="BG219" s="117">
        <v>93.8</v>
      </c>
      <c r="BH219" s="118">
        <v>102.6</v>
      </c>
      <c r="BI219" s="119">
        <v>437.28300000000002</v>
      </c>
      <c r="BJ219" s="120">
        <v>79.599999999999994</v>
      </c>
      <c r="BK219" s="121">
        <v>106</v>
      </c>
      <c r="BL219" s="122">
        <v>106</v>
      </c>
      <c r="BM219" s="123">
        <v>120.1</v>
      </c>
      <c r="BN219" s="124">
        <v>123.7</v>
      </c>
      <c r="BO219" s="125">
        <v>90.894999999999996</v>
      </c>
      <c r="BP219" s="126">
        <v>132.6</v>
      </c>
      <c r="BQ219" s="127">
        <v>118.5</v>
      </c>
      <c r="BR219" s="128">
        <v>137.1</v>
      </c>
      <c r="BS219" s="129">
        <v>626</v>
      </c>
      <c r="BT219" s="130">
        <v>1250</v>
      </c>
      <c r="BU219" s="131">
        <v>1021</v>
      </c>
      <c r="BV219" s="132">
        <v>974</v>
      </c>
      <c r="BW219" s="133">
        <v>95.3</v>
      </c>
      <c r="BX219" s="134">
        <v>2019</v>
      </c>
      <c r="BY219" s="135">
        <v>105.5</v>
      </c>
      <c r="BZ219" s="136">
        <v>88.3</v>
      </c>
      <c r="CA219" s="137">
        <v>2007.7</v>
      </c>
      <c r="CB219" s="138">
        <v>104.68</v>
      </c>
      <c r="CC219" s="139">
        <v>103.7</v>
      </c>
      <c r="CD219" s="140">
        <v>2022</v>
      </c>
      <c r="CE219" s="141">
        <v>106.21</v>
      </c>
      <c r="CF219" s="3" t="s">
        <v>1259</v>
      </c>
      <c r="CG219" s="3" t="s">
        <v>1259</v>
      </c>
      <c r="CH219" s="3" t="s">
        <v>1259</v>
      </c>
      <c r="CI219" s="3" t="s">
        <v>1259</v>
      </c>
      <c r="CJ219" s="3" t="s">
        <v>1259</v>
      </c>
      <c r="CK219" s="147">
        <v>12.1</v>
      </c>
      <c r="CL219" s="3" t="s">
        <v>1259</v>
      </c>
      <c r="CM219" s="3" t="s">
        <v>1259</v>
      </c>
      <c r="CN219" s="3" t="s">
        <v>1259</v>
      </c>
      <c r="CO219" s="151">
        <v>121.1</v>
      </c>
      <c r="CP219" s="152">
        <v>99.3</v>
      </c>
      <c r="CQ219" s="153">
        <v>103.3</v>
      </c>
      <c r="CR219" s="154">
        <v>96</v>
      </c>
      <c r="CS219" s="155">
        <v>228</v>
      </c>
      <c r="CT219" s="156">
        <v>3313</v>
      </c>
      <c r="CU219" s="157">
        <v>100.2</v>
      </c>
      <c r="CV219" s="158">
        <v>6450</v>
      </c>
      <c r="CW219" s="159">
        <v>348</v>
      </c>
      <c r="CX219" s="160">
        <v>101.9</v>
      </c>
      <c r="CY219" s="161">
        <v>4070</v>
      </c>
      <c r="CZ219" s="162">
        <v>86.1</v>
      </c>
      <c r="DA219" s="163">
        <v>197667</v>
      </c>
      <c r="DB219" s="164">
        <v>638.1</v>
      </c>
      <c r="DC219" s="165">
        <v>101.76</v>
      </c>
      <c r="DD219" s="166">
        <v>101</v>
      </c>
      <c r="DE219" s="167">
        <v>102.98</v>
      </c>
      <c r="DF219" s="168">
        <v>327.10000000000002</v>
      </c>
      <c r="DG219" s="169">
        <v>100.62</v>
      </c>
      <c r="DH219" s="170">
        <v>100.96</v>
      </c>
      <c r="DI219" s="171">
        <v>99.97</v>
      </c>
      <c r="DJ219" s="172">
        <v>100.95</v>
      </c>
      <c r="DK219" s="173">
        <v>102.73</v>
      </c>
      <c r="DL219" s="174">
        <v>100.49</v>
      </c>
      <c r="DM219" s="175">
        <v>108.35</v>
      </c>
      <c r="DN219" s="176">
        <v>101.52</v>
      </c>
      <c r="DO219" s="177">
        <v>100.06</v>
      </c>
      <c r="DP219" s="178">
        <v>103.5</v>
      </c>
      <c r="DQ219" s="179">
        <v>101.43</v>
      </c>
      <c r="DR219" s="180">
        <v>103.98</v>
      </c>
      <c r="DS219" s="181">
        <v>102.39</v>
      </c>
      <c r="DT219" s="182">
        <v>105.8</v>
      </c>
      <c r="DU219" s="183">
        <v>108</v>
      </c>
      <c r="DV219" s="184">
        <v>111.36</v>
      </c>
      <c r="DW219" s="185">
        <v>112.65</v>
      </c>
      <c r="DX219" s="186">
        <v>109.17</v>
      </c>
      <c r="DY219" s="187">
        <v>115.03</v>
      </c>
      <c r="DZ219" s="188">
        <v>108.76</v>
      </c>
      <c r="EA219" s="189">
        <v>107.86</v>
      </c>
      <c r="EB219" s="190">
        <v>176.78</v>
      </c>
      <c r="EC219" s="191">
        <v>107.1</v>
      </c>
      <c r="ED219" s="192">
        <v>106.7</v>
      </c>
      <c r="EE219" s="193">
        <v>109.2</v>
      </c>
      <c r="EF219" s="194">
        <v>281.26</v>
      </c>
      <c r="EG219" s="195">
        <v>15905062</v>
      </c>
      <c r="EH219" s="196">
        <v>130</v>
      </c>
      <c r="EI219" s="197">
        <v>430631476</v>
      </c>
      <c r="EJ219" s="198">
        <v>126074836</v>
      </c>
      <c r="EK219" s="199">
        <v>51902688</v>
      </c>
      <c r="EL219" s="3" t="s">
        <v>1259</v>
      </c>
      <c r="EM219" s="201">
        <v>101.28</v>
      </c>
      <c r="EN219" s="3" t="s">
        <v>1259</v>
      </c>
      <c r="EO219" s="3" t="s">
        <v>1259</v>
      </c>
      <c r="EP219" s="3" t="s">
        <v>1259</v>
      </c>
      <c r="EQ219" s="3" t="s">
        <v>1259</v>
      </c>
      <c r="ER219" s="3" t="s">
        <v>1259</v>
      </c>
      <c r="ES219" s="3" t="s">
        <v>1259</v>
      </c>
      <c r="ET219" s="208">
        <v>469.2</v>
      </c>
      <c r="EU219" s="209">
        <v>96.6</v>
      </c>
      <c r="EV219" s="210">
        <v>97.6</v>
      </c>
      <c r="EW219" s="211">
        <v>95.5</v>
      </c>
      <c r="EX219" s="212">
        <v>150.22999999999999</v>
      </c>
      <c r="EY219" s="213">
        <v>150.47</v>
      </c>
      <c r="EZ219" s="214">
        <v>152.91999999999999</v>
      </c>
      <c r="FA219" s="215">
        <v>107.3</v>
      </c>
      <c r="FB219" s="216">
        <v>114.8</v>
      </c>
      <c r="FC219" s="217">
        <v>112.4</v>
      </c>
      <c r="FD219" s="218">
        <v>105.9</v>
      </c>
      <c r="FE219" s="219">
        <v>108.5</v>
      </c>
      <c r="FF219" s="220">
        <v>103.18</v>
      </c>
      <c r="FG219" s="221">
        <v>168.7</v>
      </c>
      <c r="FH219" s="222">
        <v>85.18</v>
      </c>
      <c r="FI219" s="223">
        <v>80.989999999999995</v>
      </c>
      <c r="FJ219" s="224">
        <v>178632</v>
      </c>
      <c r="FK219" s="225">
        <v>129</v>
      </c>
      <c r="FL219" s="226">
        <v>378772</v>
      </c>
      <c r="FM219" s="227">
        <v>142.80000000000001</v>
      </c>
      <c r="FN219" s="228">
        <v>105.6</v>
      </c>
      <c r="FO219" s="229">
        <v>275.39</v>
      </c>
      <c r="FP219" s="230">
        <v>106</v>
      </c>
      <c r="FQ219" s="231">
        <v>193.38800000000001</v>
      </c>
      <c r="FR219" s="232">
        <v>104.8</v>
      </c>
      <c r="FS219" s="233">
        <v>118.1</v>
      </c>
      <c r="FT219" s="234">
        <v>120.3</v>
      </c>
      <c r="FU219" s="235">
        <v>118.2</v>
      </c>
      <c r="FV219" s="236">
        <v>112.4</v>
      </c>
      <c r="FW219" s="237">
        <v>113.5</v>
      </c>
      <c r="FX219" s="238">
        <v>1383.1</v>
      </c>
      <c r="FY219" s="239">
        <v>1395.8</v>
      </c>
      <c r="FZ219" s="240">
        <v>1326</v>
      </c>
      <c r="GA219" s="241">
        <v>2683.8</v>
      </c>
      <c r="GB219" s="242">
        <v>101735</v>
      </c>
      <c r="GC219" s="243">
        <v>297300</v>
      </c>
      <c r="GD219" s="3" t="s">
        <v>1259</v>
      </c>
      <c r="GE219" s="245">
        <v>10196</v>
      </c>
      <c r="GF219" s="246">
        <v>9821</v>
      </c>
      <c r="GG219" s="247">
        <v>152</v>
      </c>
      <c r="GH219" s="248">
        <v>7755</v>
      </c>
      <c r="GI219" s="249">
        <v>7023</v>
      </c>
      <c r="GJ219" s="250">
        <v>7845</v>
      </c>
      <c r="GK219" s="251">
        <v>4618</v>
      </c>
      <c r="GL219" s="252">
        <v>5332</v>
      </c>
      <c r="GM219" s="253">
        <v>97.56</v>
      </c>
      <c r="GN219" s="3" t="s">
        <v>1259</v>
      </c>
      <c r="GO219" s="3" t="s">
        <v>1259</v>
      </c>
      <c r="GP219" s="3" t="s">
        <v>1259</v>
      </c>
      <c r="GQ219" s="3" t="s">
        <v>1259</v>
      </c>
      <c r="GR219" s="3" t="s">
        <v>1259</v>
      </c>
      <c r="GS219" s="3" t="s">
        <v>1259</v>
      </c>
      <c r="GT219" s="260">
        <v>56494.83</v>
      </c>
      <c r="GU219" s="261">
        <v>52503.92</v>
      </c>
      <c r="GV219" s="262">
        <v>86</v>
      </c>
      <c r="GW219" s="263">
        <v>482</v>
      </c>
      <c r="GX219" s="264">
        <v>116.4</v>
      </c>
      <c r="GY219" s="265">
        <v>110.1</v>
      </c>
      <c r="GZ219" s="266">
        <v>112.5</v>
      </c>
      <c r="HA219" s="267">
        <v>59</v>
      </c>
      <c r="HB219" s="268">
        <v>108.62</v>
      </c>
      <c r="HC219" s="269">
        <v>102.92</v>
      </c>
      <c r="HD219" s="270">
        <v>117.44</v>
      </c>
      <c r="HE219" s="271">
        <v>104.96</v>
      </c>
      <c r="HF219" s="272">
        <v>120.54</v>
      </c>
      <c r="HG219" s="273">
        <v>102.57</v>
      </c>
      <c r="HH219" s="274">
        <v>115.44</v>
      </c>
      <c r="HI219" s="275">
        <v>98.83</v>
      </c>
      <c r="HJ219" s="276">
        <v>109.21</v>
      </c>
      <c r="HK219" s="277">
        <v>114.1</v>
      </c>
      <c r="HL219" s="278">
        <v>249.9</v>
      </c>
      <c r="HM219" s="3" t="s">
        <v>1259</v>
      </c>
      <c r="HN219" s="3" t="s">
        <v>1259</v>
      </c>
      <c r="HO219" s="281">
        <v>149.52000000000001</v>
      </c>
      <c r="HP219" s="282">
        <v>346.7</v>
      </c>
      <c r="HQ219" s="283">
        <v>95.7</v>
      </c>
      <c r="HR219" s="284">
        <v>100.64449999999999</v>
      </c>
      <c r="HS219" s="285">
        <v>101.9</v>
      </c>
    </row>
    <row r="220" spans="1:227" x14ac:dyDescent="0.25">
      <c r="A220" s="4">
        <v>39903</v>
      </c>
      <c r="B220" s="60">
        <v>119.7</v>
      </c>
      <c r="C220" s="61">
        <v>116.1</v>
      </c>
      <c r="D220" s="62">
        <v>110.5</v>
      </c>
      <c r="E220" s="63">
        <v>118.4</v>
      </c>
      <c r="F220" s="64">
        <v>118.1</v>
      </c>
      <c r="G220" s="65">
        <v>120.4</v>
      </c>
      <c r="H220" s="66">
        <v>116.8</v>
      </c>
      <c r="I220" s="67">
        <v>129.5</v>
      </c>
      <c r="J220" s="68">
        <v>129.9</v>
      </c>
      <c r="K220" s="69">
        <v>129.5</v>
      </c>
      <c r="L220" s="70">
        <v>130.30000000000001</v>
      </c>
      <c r="M220" s="71">
        <v>124.8</v>
      </c>
      <c r="N220" s="72">
        <v>140.80000000000001</v>
      </c>
      <c r="O220" s="73">
        <v>83.9</v>
      </c>
      <c r="P220" s="74">
        <v>83.7</v>
      </c>
      <c r="Q220" s="75">
        <v>84.3</v>
      </c>
      <c r="R220" s="76">
        <v>86.6</v>
      </c>
      <c r="S220" s="77">
        <v>86.8</v>
      </c>
      <c r="T220" s="78">
        <v>86.3</v>
      </c>
      <c r="U220" s="79">
        <v>96.77</v>
      </c>
      <c r="V220" s="80">
        <v>127.07</v>
      </c>
      <c r="W220" s="81">
        <v>95.24</v>
      </c>
      <c r="X220" s="82">
        <v>100.97</v>
      </c>
      <c r="Y220" s="83">
        <v>126.56</v>
      </c>
      <c r="Z220" s="84">
        <v>120.62</v>
      </c>
      <c r="AA220" s="85">
        <v>129.46</v>
      </c>
      <c r="AB220" s="86">
        <v>128.49</v>
      </c>
      <c r="AC220" s="87">
        <v>121</v>
      </c>
      <c r="AD220" s="88">
        <v>123.6</v>
      </c>
      <c r="AE220" s="89">
        <v>358.35</v>
      </c>
      <c r="AF220" s="90">
        <v>374.64</v>
      </c>
      <c r="AG220" s="91">
        <v>245.77</v>
      </c>
      <c r="AH220" s="92">
        <v>217.98</v>
      </c>
      <c r="AI220" s="93">
        <v>396.3</v>
      </c>
      <c r="AJ220" s="94">
        <v>95</v>
      </c>
      <c r="AK220" s="95">
        <v>90.4</v>
      </c>
      <c r="AL220" s="96">
        <v>99.3</v>
      </c>
      <c r="AM220" s="97">
        <v>92.5</v>
      </c>
      <c r="AN220" s="98">
        <v>57.01</v>
      </c>
      <c r="AO220" s="99">
        <v>993.19</v>
      </c>
      <c r="AP220" s="100">
        <v>59.62</v>
      </c>
      <c r="AQ220" s="101">
        <v>99.3</v>
      </c>
      <c r="AR220" s="102">
        <v>98.8</v>
      </c>
      <c r="AS220" s="103">
        <v>100.9</v>
      </c>
      <c r="AT220" s="104">
        <v>104.9</v>
      </c>
      <c r="AU220" s="105">
        <v>105</v>
      </c>
      <c r="AV220" s="106">
        <v>103.9</v>
      </c>
      <c r="AW220" s="107">
        <v>103.2</v>
      </c>
      <c r="AX220" s="108">
        <v>113.2</v>
      </c>
      <c r="AY220" s="109">
        <v>100.5</v>
      </c>
      <c r="AZ220" s="110">
        <v>98.1</v>
      </c>
      <c r="BA220" s="111">
        <v>97.6</v>
      </c>
      <c r="BB220" s="112">
        <v>107.6</v>
      </c>
      <c r="BC220" s="113">
        <v>97.9</v>
      </c>
      <c r="BD220" s="114">
        <v>95.8</v>
      </c>
      <c r="BE220" s="115">
        <v>108.8</v>
      </c>
      <c r="BF220" s="116">
        <v>104.4</v>
      </c>
      <c r="BG220" s="117">
        <v>92.7</v>
      </c>
      <c r="BH220" s="118">
        <v>96.1</v>
      </c>
      <c r="BI220" s="119">
        <v>411.42200000000003</v>
      </c>
      <c r="BJ220" s="120">
        <v>73.099999999999994</v>
      </c>
      <c r="BK220" s="121">
        <v>97.6</v>
      </c>
      <c r="BL220" s="122">
        <v>97.6</v>
      </c>
      <c r="BM220" s="123">
        <v>115.5</v>
      </c>
      <c r="BN220" s="124">
        <v>120.7</v>
      </c>
      <c r="BO220" s="125">
        <v>86.67</v>
      </c>
      <c r="BP220" s="126">
        <v>104.1</v>
      </c>
      <c r="BQ220" s="127">
        <v>98.9</v>
      </c>
      <c r="BR220" s="128">
        <v>105.5</v>
      </c>
      <c r="BS220" s="129">
        <v>455</v>
      </c>
      <c r="BT220" s="130">
        <v>1012</v>
      </c>
      <c r="BU220" s="131">
        <v>816</v>
      </c>
      <c r="BV220" s="132">
        <v>792</v>
      </c>
      <c r="BW220" s="133">
        <v>92.7</v>
      </c>
      <c r="BX220" s="134">
        <v>1958</v>
      </c>
      <c r="BY220" s="135">
        <v>102.7</v>
      </c>
      <c r="BZ220" s="136">
        <v>85.6</v>
      </c>
      <c r="CA220" s="137">
        <v>1956.8</v>
      </c>
      <c r="CB220" s="138">
        <v>101.52</v>
      </c>
      <c r="CC220" s="139">
        <v>101.2</v>
      </c>
      <c r="CD220" s="140">
        <v>1959.2</v>
      </c>
      <c r="CE220" s="141">
        <v>103.67</v>
      </c>
      <c r="CF220" s="3" t="s">
        <v>1259</v>
      </c>
      <c r="CG220" s="3" t="s">
        <v>1259</v>
      </c>
      <c r="CH220" s="3" t="s">
        <v>1259</v>
      </c>
      <c r="CI220" s="3" t="s">
        <v>1259</v>
      </c>
      <c r="CJ220" s="3" t="s">
        <v>1259</v>
      </c>
      <c r="CK220" s="147">
        <v>11.1</v>
      </c>
      <c r="CL220" s="3" t="s">
        <v>1259</v>
      </c>
      <c r="CM220" s="3" t="s">
        <v>1259</v>
      </c>
      <c r="CN220" s="3" t="s">
        <v>1259</v>
      </c>
      <c r="CO220" s="151">
        <v>119.7</v>
      </c>
      <c r="CP220" s="152">
        <v>95.6</v>
      </c>
      <c r="CQ220" s="153">
        <v>98.8</v>
      </c>
      <c r="CR220" s="154">
        <v>96.4</v>
      </c>
      <c r="CS220" s="155">
        <v>235</v>
      </c>
      <c r="CT220" s="156">
        <v>3268</v>
      </c>
      <c r="CU220" s="157">
        <v>97.2</v>
      </c>
      <c r="CV220" s="158">
        <v>6260</v>
      </c>
      <c r="CW220" s="159">
        <v>350</v>
      </c>
      <c r="CX220" s="160">
        <v>97.5</v>
      </c>
      <c r="CY220" s="161">
        <v>4001</v>
      </c>
      <c r="CZ220" s="162">
        <v>81.7</v>
      </c>
      <c r="DA220" s="163">
        <v>191333</v>
      </c>
      <c r="DB220" s="164">
        <v>596.20000000000005</v>
      </c>
      <c r="DC220" s="165">
        <v>98.07</v>
      </c>
      <c r="DD220" s="166">
        <v>98.3</v>
      </c>
      <c r="DE220" s="167">
        <v>97.71</v>
      </c>
      <c r="DF220" s="168">
        <v>311.66000000000003</v>
      </c>
      <c r="DG220" s="169">
        <v>97</v>
      </c>
      <c r="DH220" s="170">
        <v>97.9</v>
      </c>
      <c r="DI220" s="171">
        <v>95.22</v>
      </c>
      <c r="DJ220" s="172">
        <v>96.7</v>
      </c>
      <c r="DK220" s="173">
        <v>95.39</v>
      </c>
      <c r="DL220" s="174">
        <v>96.43</v>
      </c>
      <c r="DM220" s="175">
        <v>92.7</v>
      </c>
      <c r="DN220" s="176">
        <v>98.94</v>
      </c>
      <c r="DO220" s="177">
        <v>99.25</v>
      </c>
      <c r="DP220" s="178">
        <v>98.53</v>
      </c>
      <c r="DQ220" s="179">
        <v>96.92</v>
      </c>
      <c r="DR220" s="180">
        <v>100.59</v>
      </c>
      <c r="DS220" s="181">
        <v>99.34</v>
      </c>
      <c r="DT220" s="182">
        <v>102.08</v>
      </c>
      <c r="DU220" s="183">
        <v>108</v>
      </c>
      <c r="DV220" s="184">
        <v>110.97</v>
      </c>
      <c r="DW220" s="185">
        <v>110.65</v>
      </c>
      <c r="DX220" s="186">
        <v>111.29</v>
      </c>
      <c r="DY220" s="187">
        <v>114.88</v>
      </c>
      <c r="DZ220" s="188">
        <v>107.21</v>
      </c>
      <c r="EA220" s="189">
        <v>109.22</v>
      </c>
      <c r="EB220" s="190">
        <v>174.7</v>
      </c>
      <c r="EC220" s="191">
        <v>106.4</v>
      </c>
      <c r="ED220" s="192">
        <v>106</v>
      </c>
      <c r="EE220" s="193">
        <v>109.3</v>
      </c>
      <c r="EF220" s="194">
        <v>278.57</v>
      </c>
      <c r="EG220" s="195">
        <v>16975649</v>
      </c>
      <c r="EH220" s="196">
        <v>130</v>
      </c>
      <c r="EI220" s="197">
        <v>431847644</v>
      </c>
      <c r="EJ220" s="198">
        <v>126624520</v>
      </c>
      <c r="EK220" s="199">
        <v>52269960</v>
      </c>
      <c r="EL220" s="3" t="s">
        <v>1259</v>
      </c>
      <c r="EM220" s="201">
        <v>101.637</v>
      </c>
      <c r="EN220" s="202">
        <v>79.3</v>
      </c>
      <c r="EO220" s="203">
        <v>72.099999999999994</v>
      </c>
      <c r="EP220" s="204">
        <v>80.599999999999994</v>
      </c>
      <c r="EQ220" s="205">
        <v>86.5</v>
      </c>
      <c r="ER220" s="206">
        <v>68.900000000000006</v>
      </c>
      <c r="ES220" s="207">
        <v>52.2</v>
      </c>
      <c r="ET220" s="208">
        <v>396</v>
      </c>
      <c r="EU220" s="209">
        <v>94.3</v>
      </c>
      <c r="EV220" s="210">
        <v>93.4</v>
      </c>
      <c r="EW220" s="211">
        <v>95.8</v>
      </c>
      <c r="EX220" s="212">
        <v>123.18</v>
      </c>
      <c r="EY220" s="213">
        <v>124.34</v>
      </c>
      <c r="EZ220" s="214">
        <v>121.14</v>
      </c>
      <c r="FA220" s="215">
        <v>112.6</v>
      </c>
      <c r="FB220" s="216">
        <v>113.1</v>
      </c>
      <c r="FC220" s="217">
        <v>113.3</v>
      </c>
      <c r="FD220" s="218">
        <v>112.9</v>
      </c>
      <c r="FE220" s="219">
        <v>108.1</v>
      </c>
      <c r="FF220" s="220">
        <v>99.29</v>
      </c>
      <c r="FG220" s="221">
        <v>161.19999999999999</v>
      </c>
      <c r="FH220" s="222">
        <v>86.69</v>
      </c>
      <c r="FI220" s="223">
        <v>82</v>
      </c>
      <c r="FJ220" s="224">
        <v>179571</v>
      </c>
      <c r="FK220" s="225">
        <v>129.6</v>
      </c>
      <c r="FL220" s="226">
        <v>374266</v>
      </c>
      <c r="FM220" s="227">
        <v>141.1</v>
      </c>
      <c r="FN220" s="228">
        <v>104.5</v>
      </c>
      <c r="FO220" s="229">
        <v>272.66199999999998</v>
      </c>
      <c r="FP220" s="230">
        <v>105.5</v>
      </c>
      <c r="FQ220" s="231">
        <v>186.791</v>
      </c>
      <c r="FR220" s="232">
        <v>103</v>
      </c>
      <c r="FS220" s="233">
        <v>123</v>
      </c>
      <c r="FT220" s="234">
        <v>124.3</v>
      </c>
      <c r="FU220" s="235">
        <v>123.4</v>
      </c>
      <c r="FV220" s="236">
        <v>119.3</v>
      </c>
      <c r="FW220" s="237">
        <v>118.1</v>
      </c>
      <c r="FX220" s="238">
        <v>1372.4</v>
      </c>
      <c r="FY220" s="239">
        <v>1382.3</v>
      </c>
      <c r="FZ220" s="240">
        <v>1321</v>
      </c>
      <c r="GA220" s="241">
        <v>2650.8</v>
      </c>
      <c r="GB220" s="242">
        <v>101000</v>
      </c>
      <c r="GC220" s="243">
        <v>297300</v>
      </c>
      <c r="GD220" s="3" t="s">
        <v>1259</v>
      </c>
      <c r="GE220" s="245">
        <v>9626</v>
      </c>
      <c r="GF220" s="246">
        <v>9880</v>
      </c>
      <c r="GG220" s="247">
        <v>144</v>
      </c>
      <c r="GH220" s="248">
        <v>7443</v>
      </c>
      <c r="GI220" s="249">
        <v>6626</v>
      </c>
      <c r="GJ220" s="250">
        <v>7910</v>
      </c>
      <c r="GK220" s="251">
        <v>4540</v>
      </c>
      <c r="GL220" s="252">
        <v>5149</v>
      </c>
      <c r="GM220" s="253">
        <v>98.43</v>
      </c>
      <c r="GN220" s="254">
        <v>102.53</v>
      </c>
      <c r="GO220" s="255">
        <v>98.98</v>
      </c>
      <c r="GP220" s="256">
        <v>103.12</v>
      </c>
      <c r="GQ220" s="257">
        <v>103.16</v>
      </c>
      <c r="GR220" s="258">
        <v>100.08</v>
      </c>
      <c r="GS220" s="259">
        <v>96.99</v>
      </c>
      <c r="GT220" s="260">
        <v>57806.400000000001</v>
      </c>
      <c r="GU220" s="261">
        <v>50464.81</v>
      </c>
      <c r="GV220" s="262">
        <v>89</v>
      </c>
      <c r="GW220" s="263">
        <v>475</v>
      </c>
      <c r="GX220" s="264">
        <v>100</v>
      </c>
      <c r="GY220" s="265">
        <v>96.9</v>
      </c>
      <c r="GZ220" s="266">
        <v>107.8</v>
      </c>
      <c r="HA220" s="267">
        <v>53</v>
      </c>
      <c r="HB220" s="268">
        <v>101.85</v>
      </c>
      <c r="HC220" s="269">
        <v>99.57</v>
      </c>
      <c r="HD220" s="270">
        <v>105.18</v>
      </c>
      <c r="HE220" s="271">
        <v>102.05</v>
      </c>
      <c r="HF220" s="272">
        <v>107.82</v>
      </c>
      <c r="HG220" s="273">
        <v>99</v>
      </c>
      <c r="HH220" s="274">
        <v>103.43</v>
      </c>
      <c r="HI220" s="275">
        <v>97.1</v>
      </c>
      <c r="HJ220" s="276">
        <v>102.42</v>
      </c>
      <c r="HK220" s="277">
        <v>106.8</v>
      </c>
      <c r="HL220" s="278">
        <v>238.7</v>
      </c>
      <c r="HM220" s="3" t="s">
        <v>1259</v>
      </c>
      <c r="HN220" s="3" t="s">
        <v>1259</v>
      </c>
      <c r="HO220" s="281">
        <v>143.55000000000001</v>
      </c>
      <c r="HP220" s="282">
        <v>349.2</v>
      </c>
      <c r="HQ220" s="283">
        <v>92.7</v>
      </c>
      <c r="HR220" s="284">
        <v>98.987200000000001</v>
      </c>
      <c r="HS220" s="285">
        <v>99.7</v>
      </c>
    </row>
    <row r="221" spans="1:227" x14ac:dyDescent="0.25">
      <c r="A221" s="4">
        <v>39994</v>
      </c>
      <c r="B221" s="60">
        <v>120.2</v>
      </c>
      <c r="C221" s="61">
        <v>114.7</v>
      </c>
      <c r="D221" s="62">
        <v>110.6</v>
      </c>
      <c r="E221" s="63">
        <v>116.4</v>
      </c>
      <c r="F221" s="64">
        <v>116.4</v>
      </c>
      <c r="G221" s="65">
        <v>116.6</v>
      </c>
      <c r="H221" s="66">
        <v>127.9</v>
      </c>
      <c r="I221" s="67">
        <v>135.19999999999999</v>
      </c>
      <c r="J221" s="68">
        <v>162.6</v>
      </c>
      <c r="K221" s="69">
        <v>133.1</v>
      </c>
      <c r="L221" s="70">
        <v>134.80000000000001</v>
      </c>
      <c r="M221" s="71">
        <v>123</v>
      </c>
      <c r="N221" s="72">
        <v>135.30000000000001</v>
      </c>
      <c r="O221" s="73">
        <v>87.5</v>
      </c>
      <c r="P221" s="74">
        <v>87.8</v>
      </c>
      <c r="Q221" s="75">
        <v>86.9</v>
      </c>
      <c r="R221" s="76">
        <v>90.2</v>
      </c>
      <c r="S221" s="77">
        <v>90.4</v>
      </c>
      <c r="T221" s="78">
        <v>89.4</v>
      </c>
      <c r="U221" s="79">
        <v>95.84</v>
      </c>
      <c r="V221" s="80">
        <v>125.33</v>
      </c>
      <c r="W221" s="81">
        <v>94.42</v>
      </c>
      <c r="X221" s="82">
        <v>99.72</v>
      </c>
      <c r="Y221" s="83">
        <v>124.36</v>
      </c>
      <c r="Z221" s="84">
        <v>115.03</v>
      </c>
      <c r="AA221" s="85">
        <v>128.86000000000001</v>
      </c>
      <c r="AB221" s="86">
        <v>127.84</v>
      </c>
      <c r="AC221" s="87">
        <v>124</v>
      </c>
      <c r="AD221" s="88">
        <v>111.68</v>
      </c>
      <c r="AE221" s="89">
        <v>362.28</v>
      </c>
      <c r="AF221" s="90">
        <v>382.34</v>
      </c>
      <c r="AG221" s="91">
        <v>250.81</v>
      </c>
      <c r="AH221" s="92">
        <v>214.99</v>
      </c>
      <c r="AI221" s="93">
        <v>401.1</v>
      </c>
      <c r="AJ221" s="94">
        <v>100.7</v>
      </c>
      <c r="AK221" s="95">
        <v>99.6</v>
      </c>
      <c r="AL221" s="96">
        <v>101.8</v>
      </c>
      <c r="AM221" s="97">
        <v>98.9</v>
      </c>
      <c r="AN221" s="98">
        <v>57.58</v>
      </c>
      <c r="AO221" s="99">
        <v>1009.48</v>
      </c>
      <c r="AP221" s="100">
        <v>60.5</v>
      </c>
      <c r="AQ221" s="101">
        <v>100.1</v>
      </c>
      <c r="AR221" s="102">
        <v>101.2</v>
      </c>
      <c r="AS221" s="103">
        <v>96.8</v>
      </c>
      <c r="AT221" s="104">
        <v>101.6</v>
      </c>
      <c r="AU221" s="105">
        <v>101.2</v>
      </c>
      <c r="AV221" s="106">
        <v>103.9</v>
      </c>
      <c r="AW221" s="107">
        <v>101.8</v>
      </c>
      <c r="AX221" s="108">
        <v>104.2</v>
      </c>
      <c r="AY221" s="109">
        <v>98.4</v>
      </c>
      <c r="AZ221" s="110">
        <v>97.2</v>
      </c>
      <c r="BA221" s="111">
        <v>99.1</v>
      </c>
      <c r="BB221" s="112">
        <v>106.5</v>
      </c>
      <c r="BC221" s="113">
        <v>99.7</v>
      </c>
      <c r="BD221" s="114">
        <v>95.6</v>
      </c>
      <c r="BE221" s="115">
        <v>106.8</v>
      </c>
      <c r="BF221" s="116">
        <v>105.6</v>
      </c>
      <c r="BG221" s="117">
        <v>93.7</v>
      </c>
      <c r="BH221" s="118">
        <v>97.3</v>
      </c>
      <c r="BI221" s="119">
        <v>413.303</v>
      </c>
      <c r="BJ221" s="120">
        <v>74.400000000000006</v>
      </c>
      <c r="BK221" s="121">
        <v>100.4</v>
      </c>
      <c r="BL221" s="122">
        <v>100.4</v>
      </c>
      <c r="BM221" s="123">
        <v>108.6</v>
      </c>
      <c r="BN221" s="124">
        <v>115.4</v>
      </c>
      <c r="BO221" s="125">
        <v>87.590999999999994</v>
      </c>
      <c r="BP221" s="126">
        <v>96.8</v>
      </c>
      <c r="BQ221" s="127">
        <v>98.4</v>
      </c>
      <c r="BR221" s="128">
        <v>95.7</v>
      </c>
      <c r="BS221" s="129">
        <v>435</v>
      </c>
      <c r="BT221" s="130">
        <v>913</v>
      </c>
      <c r="BU221" s="131">
        <v>734</v>
      </c>
      <c r="BV221" s="132">
        <v>802</v>
      </c>
      <c r="BW221" s="133">
        <v>92.3</v>
      </c>
      <c r="BX221" s="134">
        <v>1921</v>
      </c>
      <c r="BY221" s="135">
        <v>102.3</v>
      </c>
      <c r="BZ221" s="136">
        <v>85.5</v>
      </c>
      <c r="CA221" s="137">
        <v>1917.7</v>
      </c>
      <c r="CB221" s="138">
        <v>101.38</v>
      </c>
      <c r="CC221" s="139">
        <v>100.5</v>
      </c>
      <c r="CD221" s="140">
        <v>1923.9</v>
      </c>
      <c r="CE221" s="141">
        <v>102.95</v>
      </c>
      <c r="CF221" s="3" t="s">
        <v>1259</v>
      </c>
      <c r="CG221" s="3" t="s">
        <v>1259</v>
      </c>
      <c r="CH221" s="3" t="s">
        <v>1259</v>
      </c>
      <c r="CI221" s="3" t="s">
        <v>1259</v>
      </c>
      <c r="CJ221" s="3" t="s">
        <v>1259</v>
      </c>
      <c r="CK221" s="147">
        <v>13.8</v>
      </c>
      <c r="CL221" s="3" t="s">
        <v>1259</v>
      </c>
      <c r="CM221" s="3" t="s">
        <v>1259</v>
      </c>
      <c r="CN221" s="3" t="s">
        <v>1259</v>
      </c>
      <c r="CO221" s="151">
        <v>116.8</v>
      </c>
      <c r="CP221" s="152">
        <v>94.2</v>
      </c>
      <c r="CQ221" s="153">
        <v>97</v>
      </c>
      <c r="CR221" s="154">
        <v>97.5</v>
      </c>
      <c r="CS221" s="155">
        <v>248</v>
      </c>
      <c r="CT221" s="156">
        <v>3375</v>
      </c>
      <c r="CU221" s="157">
        <v>93.6</v>
      </c>
      <c r="CV221" s="158">
        <v>6020</v>
      </c>
      <c r="CW221" s="159">
        <v>337</v>
      </c>
      <c r="CX221" s="160">
        <v>95.2</v>
      </c>
      <c r="CY221" s="161">
        <v>4228</v>
      </c>
      <c r="CZ221" s="162">
        <v>82.8</v>
      </c>
      <c r="DA221" s="163">
        <v>191000</v>
      </c>
      <c r="DB221" s="164">
        <v>607.79999999999995</v>
      </c>
      <c r="DC221" s="165">
        <v>98.85</v>
      </c>
      <c r="DD221" s="166">
        <v>97.13</v>
      </c>
      <c r="DE221" s="167">
        <v>101.61</v>
      </c>
      <c r="DF221" s="168">
        <v>316.37</v>
      </c>
      <c r="DG221" s="169">
        <v>96.7</v>
      </c>
      <c r="DH221" s="170">
        <v>96.49</v>
      </c>
      <c r="DI221" s="171">
        <v>97.05</v>
      </c>
      <c r="DJ221" s="172">
        <v>96.31</v>
      </c>
      <c r="DK221" s="173">
        <v>94.48</v>
      </c>
      <c r="DL221" s="174">
        <v>92.94</v>
      </c>
      <c r="DM221" s="175">
        <v>98.25</v>
      </c>
      <c r="DN221" s="176">
        <v>99.11</v>
      </c>
      <c r="DO221" s="177">
        <v>97.92</v>
      </c>
      <c r="DP221" s="178">
        <v>100.79</v>
      </c>
      <c r="DQ221" s="179">
        <v>97.12</v>
      </c>
      <c r="DR221" s="180">
        <v>104.97</v>
      </c>
      <c r="DS221" s="181">
        <v>100.34</v>
      </c>
      <c r="DT221" s="182">
        <v>110.3</v>
      </c>
      <c r="DU221" s="183">
        <v>117.1</v>
      </c>
      <c r="DV221" s="184">
        <v>107.25</v>
      </c>
      <c r="DW221" s="185">
        <v>105.4</v>
      </c>
      <c r="DX221" s="186">
        <v>109.97</v>
      </c>
      <c r="DY221" s="187">
        <v>110.26</v>
      </c>
      <c r="DZ221" s="188">
        <v>104.82</v>
      </c>
      <c r="EA221" s="189">
        <v>105.01</v>
      </c>
      <c r="EB221" s="190">
        <v>173.32</v>
      </c>
      <c r="EC221" s="191">
        <v>103.2</v>
      </c>
      <c r="ED221" s="192">
        <v>102.5</v>
      </c>
      <c r="EE221" s="193">
        <v>107.5</v>
      </c>
      <c r="EF221" s="194">
        <v>289.29000000000002</v>
      </c>
      <c r="EG221" s="195">
        <v>15753730</v>
      </c>
      <c r="EH221" s="196">
        <v>131</v>
      </c>
      <c r="EI221" s="197">
        <v>433773467</v>
      </c>
      <c r="EJ221" s="198">
        <v>127624514</v>
      </c>
      <c r="EK221" s="199">
        <v>52701374</v>
      </c>
      <c r="EL221" s="3" t="s">
        <v>1259</v>
      </c>
      <c r="EM221" s="201">
        <v>101.53</v>
      </c>
      <c r="EN221" s="3" t="s">
        <v>1259</v>
      </c>
      <c r="EO221" s="3" t="s">
        <v>1259</v>
      </c>
      <c r="EP221" s="3" t="s">
        <v>1259</v>
      </c>
      <c r="EQ221" s="3" t="s">
        <v>1259</v>
      </c>
      <c r="ER221" s="3" t="s">
        <v>1259</v>
      </c>
      <c r="ES221" s="3" t="s">
        <v>1259</v>
      </c>
      <c r="ET221" s="208">
        <v>335.7</v>
      </c>
      <c r="EU221" s="209">
        <v>94.9</v>
      </c>
      <c r="EV221" s="210">
        <v>95</v>
      </c>
      <c r="EW221" s="211">
        <v>95</v>
      </c>
      <c r="EX221" s="212">
        <v>110.82</v>
      </c>
      <c r="EY221" s="213">
        <v>114.09</v>
      </c>
      <c r="EZ221" s="214">
        <v>99.07</v>
      </c>
      <c r="FA221" s="215">
        <v>110.8</v>
      </c>
      <c r="FB221" s="216">
        <v>113.3</v>
      </c>
      <c r="FC221" s="217">
        <v>117</v>
      </c>
      <c r="FD221" s="218">
        <v>109.8</v>
      </c>
      <c r="FE221" s="219">
        <v>106.7</v>
      </c>
      <c r="FF221" s="220">
        <v>100.73</v>
      </c>
      <c r="FG221" s="221">
        <v>166.4</v>
      </c>
      <c r="FH221" s="222">
        <v>87.78</v>
      </c>
      <c r="FI221" s="223">
        <v>83.3</v>
      </c>
      <c r="FJ221" s="224">
        <v>183181</v>
      </c>
      <c r="FK221" s="225">
        <v>132.19999999999999</v>
      </c>
      <c r="FL221" s="226">
        <v>382959</v>
      </c>
      <c r="FM221" s="227">
        <v>144.4</v>
      </c>
      <c r="FN221" s="228">
        <v>101.5</v>
      </c>
      <c r="FO221" s="229">
        <v>257.20999999999998</v>
      </c>
      <c r="FP221" s="230">
        <v>102.7</v>
      </c>
      <c r="FQ221" s="231">
        <v>182.28800000000001</v>
      </c>
      <c r="FR221" s="232">
        <v>101.1</v>
      </c>
      <c r="FS221" s="233">
        <v>129.5</v>
      </c>
      <c r="FT221" s="234">
        <v>131.4</v>
      </c>
      <c r="FU221" s="235">
        <v>128.9</v>
      </c>
      <c r="FV221" s="236">
        <v>125.2</v>
      </c>
      <c r="FW221" s="237">
        <v>126.2</v>
      </c>
      <c r="FX221" s="238">
        <v>1399</v>
      </c>
      <c r="FY221" s="239">
        <v>1408.2</v>
      </c>
      <c r="FZ221" s="240">
        <v>1352</v>
      </c>
      <c r="GA221" s="241">
        <v>2585.6</v>
      </c>
      <c r="GB221" s="242">
        <v>101002</v>
      </c>
      <c r="GC221" s="243">
        <v>288006</v>
      </c>
      <c r="GD221" s="3" t="s">
        <v>1259</v>
      </c>
      <c r="GE221" s="245">
        <v>10133</v>
      </c>
      <c r="GF221" s="246">
        <v>9859</v>
      </c>
      <c r="GG221" s="247">
        <v>142</v>
      </c>
      <c r="GH221" s="248">
        <v>7563</v>
      </c>
      <c r="GI221" s="249">
        <v>6522</v>
      </c>
      <c r="GJ221" s="250">
        <v>7732</v>
      </c>
      <c r="GK221" s="251">
        <v>4504</v>
      </c>
      <c r="GL221" s="252">
        <v>5021</v>
      </c>
      <c r="GM221" s="253">
        <v>99.34</v>
      </c>
      <c r="GN221" s="254">
        <v>98.08</v>
      </c>
      <c r="GO221" s="255">
        <v>99.64</v>
      </c>
      <c r="GP221" s="256">
        <v>97.82</v>
      </c>
      <c r="GQ221" s="257">
        <v>98.45</v>
      </c>
      <c r="GR221" s="258">
        <v>100.99</v>
      </c>
      <c r="GS221" s="259">
        <v>97.17</v>
      </c>
      <c r="GT221" s="260">
        <v>55059.42</v>
      </c>
      <c r="GU221" s="261">
        <v>49313.4</v>
      </c>
      <c r="GV221" s="262">
        <v>91</v>
      </c>
      <c r="GW221" s="263">
        <v>494</v>
      </c>
      <c r="GX221" s="264">
        <v>95.3</v>
      </c>
      <c r="GY221" s="265">
        <v>93.1</v>
      </c>
      <c r="GZ221" s="266">
        <v>106.3</v>
      </c>
      <c r="HA221" s="267">
        <v>50.7</v>
      </c>
      <c r="HB221" s="268">
        <v>99.77</v>
      </c>
      <c r="HC221" s="269">
        <v>96.62</v>
      </c>
      <c r="HD221" s="270">
        <v>104.51</v>
      </c>
      <c r="HE221" s="271">
        <v>100.01</v>
      </c>
      <c r="HF221" s="272">
        <v>112.81</v>
      </c>
      <c r="HG221" s="273">
        <v>95.6</v>
      </c>
      <c r="HH221" s="274">
        <v>100.91</v>
      </c>
      <c r="HI221" s="275">
        <v>94.31</v>
      </c>
      <c r="HJ221" s="276">
        <v>97.98</v>
      </c>
      <c r="HK221" s="277">
        <v>101.9</v>
      </c>
      <c r="HL221" s="278">
        <v>226.7</v>
      </c>
      <c r="HM221" s="3" t="s">
        <v>1259</v>
      </c>
      <c r="HN221" s="3" t="s">
        <v>1259</v>
      </c>
      <c r="HO221" s="281">
        <v>143.22999999999999</v>
      </c>
      <c r="HP221" s="282">
        <v>340</v>
      </c>
      <c r="HQ221" s="283">
        <v>96.2</v>
      </c>
      <c r="HR221" s="284">
        <v>97.887699999999995</v>
      </c>
      <c r="HS221" s="285">
        <v>97.3</v>
      </c>
    </row>
    <row r="222" spans="1:227" x14ac:dyDescent="0.25">
      <c r="A222" s="4">
        <v>40086</v>
      </c>
      <c r="B222" s="60">
        <v>119.5</v>
      </c>
      <c r="C222" s="61">
        <v>114.4</v>
      </c>
      <c r="D222" s="62">
        <v>104.5</v>
      </c>
      <c r="E222" s="63">
        <v>118.6</v>
      </c>
      <c r="F222" s="64">
        <v>117.7</v>
      </c>
      <c r="G222" s="65">
        <v>124.8</v>
      </c>
      <c r="H222" s="66">
        <v>117.4</v>
      </c>
      <c r="I222" s="67">
        <v>133.4</v>
      </c>
      <c r="J222" s="68">
        <v>146.80000000000001</v>
      </c>
      <c r="K222" s="69">
        <v>132.4</v>
      </c>
      <c r="L222" s="70">
        <v>133.9</v>
      </c>
      <c r="M222" s="71">
        <v>123.8</v>
      </c>
      <c r="N222" s="72">
        <v>165</v>
      </c>
      <c r="O222" s="73">
        <v>91.1</v>
      </c>
      <c r="P222" s="74">
        <v>91.7</v>
      </c>
      <c r="Q222" s="75">
        <v>89.9</v>
      </c>
      <c r="R222" s="76">
        <v>94</v>
      </c>
      <c r="S222" s="77">
        <v>94.4</v>
      </c>
      <c r="T222" s="78">
        <v>92.7</v>
      </c>
      <c r="U222" s="79">
        <v>98.08</v>
      </c>
      <c r="V222" s="80">
        <v>127.92</v>
      </c>
      <c r="W222" s="81">
        <v>97.21</v>
      </c>
      <c r="X222" s="82">
        <v>100.47</v>
      </c>
      <c r="Y222" s="83">
        <v>127.38</v>
      </c>
      <c r="Z222" s="84">
        <v>116.34</v>
      </c>
      <c r="AA222" s="85">
        <v>132.71</v>
      </c>
      <c r="AB222" s="86">
        <v>129.41</v>
      </c>
      <c r="AC222" s="87">
        <v>128</v>
      </c>
      <c r="AD222" s="88">
        <v>106.44</v>
      </c>
      <c r="AE222" s="89">
        <v>365.87</v>
      </c>
      <c r="AF222" s="90">
        <v>388.17</v>
      </c>
      <c r="AG222" s="91">
        <v>254.82</v>
      </c>
      <c r="AH222" s="92">
        <v>218.99</v>
      </c>
      <c r="AI222" s="93">
        <v>404.4</v>
      </c>
      <c r="AJ222" s="94">
        <v>106.6</v>
      </c>
      <c r="AK222" s="95">
        <v>106.2</v>
      </c>
      <c r="AL222" s="96">
        <v>107</v>
      </c>
      <c r="AM222" s="97">
        <v>105.5</v>
      </c>
      <c r="AN222" s="98">
        <v>59.52</v>
      </c>
      <c r="AO222" s="99">
        <v>1030.71</v>
      </c>
      <c r="AP222" s="100">
        <v>61.48</v>
      </c>
      <c r="AQ222" s="101">
        <v>100.7</v>
      </c>
      <c r="AR222" s="102">
        <v>100.6</v>
      </c>
      <c r="AS222" s="103">
        <v>101</v>
      </c>
      <c r="AT222" s="104">
        <v>100.7</v>
      </c>
      <c r="AU222" s="105">
        <v>100.2</v>
      </c>
      <c r="AV222" s="106">
        <v>103.6</v>
      </c>
      <c r="AW222" s="107">
        <v>100.8</v>
      </c>
      <c r="AX222" s="108">
        <v>102.1</v>
      </c>
      <c r="AY222" s="109">
        <v>99</v>
      </c>
      <c r="AZ222" s="110">
        <v>97.5</v>
      </c>
      <c r="BA222" s="111">
        <v>98.9</v>
      </c>
      <c r="BB222" s="112">
        <v>106.5</v>
      </c>
      <c r="BC222" s="113">
        <v>98.9</v>
      </c>
      <c r="BD222" s="114">
        <v>99.2</v>
      </c>
      <c r="BE222" s="115">
        <v>106.8</v>
      </c>
      <c r="BF222" s="116">
        <v>105.8</v>
      </c>
      <c r="BG222" s="117">
        <v>94.8</v>
      </c>
      <c r="BH222" s="118">
        <v>98</v>
      </c>
      <c r="BI222" s="119">
        <v>416.59399999999999</v>
      </c>
      <c r="BJ222" s="120">
        <v>74.8</v>
      </c>
      <c r="BK222" s="121">
        <v>99.9</v>
      </c>
      <c r="BL222" s="122">
        <v>99.9</v>
      </c>
      <c r="BM222" s="123">
        <v>93.1</v>
      </c>
      <c r="BN222" s="124">
        <v>106.1</v>
      </c>
      <c r="BO222" s="125">
        <v>87.605000000000004</v>
      </c>
      <c r="BP222" s="126">
        <v>89.6</v>
      </c>
      <c r="BQ222" s="127">
        <v>95.8</v>
      </c>
      <c r="BR222" s="128">
        <v>86.8</v>
      </c>
      <c r="BS222" s="129">
        <v>436</v>
      </c>
      <c r="BT222" s="130">
        <v>781</v>
      </c>
      <c r="BU222" s="131">
        <v>742</v>
      </c>
      <c r="BV222" s="132">
        <v>684</v>
      </c>
      <c r="BW222" s="133">
        <v>91.5</v>
      </c>
      <c r="BX222" s="134">
        <v>1897</v>
      </c>
      <c r="BY222" s="135">
        <v>101.3</v>
      </c>
      <c r="BZ222" s="136">
        <v>85.1</v>
      </c>
      <c r="CA222" s="137">
        <v>1890.5</v>
      </c>
      <c r="CB222" s="138">
        <v>100.91</v>
      </c>
      <c r="CC222" s="139">
        <v>99.3</v>
      </c>
      <c r="CD222" s="140">
        <v>1911.1</v>
      </c>
      <c r="CE222" s="141">
        <v>101.65</v>
      </c>
      <c r="CF222" s="3" t="s">
        <v>1259</v>
      </c>
      <c r="CG222" s="3" t="s">
        <v>1259</v>
      </c>
      <c r="CH222" s="3" t="s">
        <v>1259</v>
      </c>
      <c r="CI222" s="3" t="s">
        <v>1259</v>
      </c>
      <c r="CJ222" s="3" t="s">
        <v>1259</v>
      </c>
      <c r="CK222" s="147">
        <v>14.5</v>
      </c>
      <c r="CL222" s="3" t="s">
        <v>1259</v>
      </c>
      <c r="CM222" s="3" t="s">
        <v>1259</v>
      </c>
      <c r="CN222" s="3" t="s">
        <v>1259</v>
      </c>
      <c r="CO222" s="151">
        <v>120.7</v>
      </c>
      <c r="CP222" s="152">
        <v>95.8</v>
      </c>
      <c r="CQ222" s="153">
        <v>98.9</v>
      </c>
      <c r="CR222" s="154">
        <v>97.4</v>
      </c>
      <c r="CS222" s="155">
        <v>244</v>
      </c>
      <c r="CT222" s="156">
        <v>3379</v>
      </c>
      <c r="CU222" s="157">
        <v>95.5</v>
      </c>
      <c r="CV222" s="158">
        <v>6150</v>
      </c>
      <c r="CW222" s="159">
        <v>326</v>
      </c>
      <c r="CX222" s="160">
        <v>97.3</v>
      </c>
      <c r="CY222" s="161">
        <v>4073</v>
      </c>
      <c r="CZ222" s="162">
        <v>86</v>
      </c>
      <c r="DA222" s="163">
        <v>194333</v>
      </c>
      <c r="DB222" s="164">
        <v>616.5</v>
      </c>
      <c r="DC222" s="165">
        <v>97</v>
      </c>
      <c r="DD222" s="166">
        <v>94.98</v>
      </c>
      <c r="DE222" s="167">
        <v>100.25</v>
      </c>
      <c r="DF222" s="168">
        <v>315.14</v>
      </c>
      <c r="DG222" s="169">
        <v>94.93</v>
      </c>
      <c r="DH222" s="170">
        <v>94.39</v>
      </c>
      <c r="DI222" s="171">
        <v>95.95</v>
      </c>
      <c r="DJ222" s="172">
        <v>95.08</v>
      </c>
      <c r="DK222" s="173">
        <v>95.83</v>
      </c>
      <c r="DL222" s="174">
        <v>94.27</v>
      </c>
      <c r="DM222" s="175">
        <v>99.75</v>
      </c>
      <c r="DN222" s="176">
        <v>98.44</v>
      </c>
      <c r="DO222" s="177">
        <v>97.14</v>
      </c>
      <c r="DP222" s="178">
        <v>100.18</v>
      </c>
      <c r="DQ222" s="179">
        <v>96.18</v>
      </c>
      <c r="DR222" s="180">
        <v>100.42</v>
      </c>
      <c r="DS222" s="181">
        <v>94.58</v>
      </c>
      <c r="DT222" s="182">
        <v>107.15</v>
      </c>
      <c r="DU222" s="183">
        <v>127.1</v>
      </c>
      <c r="DV222" s="184">
        <v>105.35</v>
      </c>
      <c r="DW222" s="185">
        <v>103.03</v>
      </c>
      <c r="DX222" s="186">
        <v>108.77</v>
      </c>
      <c r="DY222" s="187">
        <v>107</v>
      </c>
      <c r="DZ222" s="188">
        <v>104.31</v>
      </c>
      <c r="EA222" s="189">
        <v>103.5</v>
      </c>
      <c r="EB222" s="190">
        <v>158.78</v>
      </c>
      <c r="EC222" s="191">
        <v>101.5</v>
      </c>
      <c r="ED222" s="192">
        <v>101.2</v>
      </c>
      <c r="EE222" s="193">
        <v>103.2</v>
      </c>
      <c r="EF222" s="194">
        <v>258.07</v>
      </c>
      <c r="EG222" s="195">
        <v>15071535</v>
      </c>
      <c r="EH222" s="196">
        <v>132</v>
      </c>
      <c r="EI222" s="197">
        <v>434495440</v>
      </c>
      <c r="EJ222" s="198">
        <v>128191441</v>
      </c>
      <c r="EK222" s="199">
        <v>53073671</v>
      </c>
      <c r="EL222" s="3" t="s">
        <v>1259</v>
      </c>
      <c r="EM222" s="201">
        <v>101.682</v>
      </c>
      <c r="EN222" s="202">
        <v>77.900000000000006</v>
      </c>
      <c r="EO222" s="203">
        <v>69.900000000000006</v>
      </c>
      <c r="EP222" s="204">
        <v>78.599999999999994</v>
      </c>
      <c r="EQ222" s="205">
        <v>80.599999999999994</v>
      </c>
      <c r="ER222" s="206">
        <v>67.599999999999994</v>
      </c>
      <c r="ES222" s="207">
        <v>50.7</v>
      </c>
      <c r="ET222" s="208">
        <v>317.8</v>
      </c>
      <c r="EU222" s="209">
        <v>94</v>
      </c>
      <c r="EV222" s="210">
        <v>93.5</v>
      </c>
      <c r="EW222" s="211">
        <v>95</v>
      </c>
      <c r="EX222" s="212">
        <v>109.02</v>
      </c>
      <c r="EY222" s="213">
        <v>109.46</v>
      </c>
      <c r="EZ222" s="214">
        <v>109.78</v>
      </c>
      <c r="FA222" s="215">
        <v>105.9</v>
      </c>
      <c r="FB222" s="216">
        <v>118</v>
      </c>
      <c r="FC222" s="217">
        <v>113.6</v>
      </c>
      <c r="FD222" s="218">
        <v>104</v>
      </c>
      <c r="FE222" s="219">
        <v>109.3</v>
      </c>
      <c r="FF222" s="220">
        <v>97.22</v>
      </c>
      <c r="FG222" s="221">
        <v>167.3</v>
      </c>
      <c r="FH222" s="222">
        <v>88.93</v>
      </c>
      <c r="FI222" s="223">
        <v>84.83</v>
      </c>
      <c r="FJ222" s="224">
        <v>184715</v>
      </c>
      <c r="FK222" s="225">
        <v>133.30000000000001</v>
      </c>
      <c r="FL222" s="226">
        <v>393640</v>
      </c>
      <c r="FM222" s="227">
        <v>148.4</v>
      </c>
      <c r="FN222" s="228">
        <v>100.6</v>
      </c>
      <c r="FO222" s="229">
        <v>253.79900000000001</v>
      </c>
      <c r="FP222" s="230">
        <v>101.2</v>
      </c>
      <c r="FQ222" s="231">
        <v>184.98</v>
      </c>
      <c r="FR222" s="232">
        <v>100.6</v>
      </c>
      <c r="FS222" s="233">
        <v>131.80000000000001</v>
      </c>
      <c r="FT222" s="234">
        <v>132.4</v>
      </c>
      <c r="FU222" s="235">
        <v>132.1</v>
      </c>
      <c r="FV222" s="236">
        <v>130.1</v>
      </c>
      <c r="FW222" s="237">
        <v>131.69999999999999</v>
      </c>
      <c r="FX222" s="238">
        <v>1430.7</v>
      </c>
      <c r="FY222" s="239">
        <v>1439.3</v>
      </c>
      <c r="FZ222" s="240">
        <v>1390</v>
      </c>
      <c r="GA222" s="241">
        <v>2809.7</v>
      </c>
      <c r="GB222" s="242">
        <v>99705</v>
      </c>
      <c r="GC222" s="243">
        <v>281000</v>
      </c>
      <c r="GD222" s="3" t="s">
        <v>1259</v>
      </c>
      <c r="GE222" s="245">
        <v>9705</v>
      </c>
      <c r="GF222" s="246">
        <v>9993</v>
      </c>
      <c r="GG222" s="247">
        <v>144</v>
      </c>
      <c r="GH222" s="248">
        <v>7390</v>
      </c>
      <c r="GI222" s="249">
        <v>6502</v>
      </c>
      <c r="GJ222" s="250">
        <v>7730</v>
      </c>
      <c r="GK222" s="251">
        <v>4564</v>
      </c>
      <c r="GL222" s="252">
        <v>5027</v>
      </c>
      <c r="GM222" s="253">
        <v>99.39</v>
      </c>
      <c r="GN222" s="254">
        <v>97.45</v>
      </c>
      <c r="GO222" s="255">
        <v>98.32</v>
      </c>
      <c r="GP222" s="256">
        <v>97.3</v>
      </c>
      <c r="GQ222" s="257">
        <v>98.35</v>
      </c>
      <c r="GR222" s="258">
        <v>99</v>
      </c>
      <c r="GS222" s="259">
        <v>97.08</v>
      </c>
      <c r="GT222" s="260">
        <v>53635.74</v>
      </c>
      <c r="GU222" s="261">
        <v>47968.31</v>
      </c>
      <c r="GV222" s="262">
        <v>94</v>
      </c>
      <c r="GW222" s="263">
        <v>507</v>
      </c>
      <c r="GX222" s="264">
        <v>110.3</v>
      </c>
      <c r="GY222" s="265">
        <v>91.1</v>
      </c>
      <c r="GZ222" s="266">
        <v>105</v>
      </c>
      <c r="HA222" s="267">
        <v>49.6</v>
      </c>
      <c r="HB222" s="268">
        <v>98.07</v>
      </c>
      <c r="HC222" s="269">
        <v>96.43</v>
      </c>
      <c r="HD222" s="270">
        <v>100.4</v>
      </c>
      <c r="HE222" s="271">
        <v>100.18</v>
      </c>
      <c r="HF222" s="272">
        <v>107.66</v>
      </c>
      <c r="HG222" s="273">
        <v>95.24</v>
      </c>
      <c r="HH222" s="274">
        <v>97.18</v>
      </c>
      <c r="HI222" s="275">
        <v>91.74</v>
      </c>
      <c r="HJ222" s="276">
        <v>101.45</v>
      </c>
      <c r="HK222" s="277">
        <v>106.6</v>
      </c>
      <c r="HL222" s="278">
        <v>223.3</v>
      </c>
      <c r="HM222" s="3" t="s">
        <v>1259</v>
      </c>
      <c r="HN222" s="3" t="s">
        <v>1259</v>
      </c>
      <c r="HO222" s="281">
        <v>144.28</v>
      </c>
      <c r="HP222" s="282">
        <v>331</v>
      </c>
      <c r="HQ222" s="283">
        <v>94.3</v>
      </c>
      <c r="HR222" s="284">
        <v>98.100200000000001</v>
      </c>
      <c r="HS222" s="285">
        <v>97</v>
      </c>
    </row>
    <row r="223" spans="1:227" x14ac:dyDescent="0.25">
      <c r="A223" s="4">
        <v>40178</v>
      </c>
      <c r="B223" s="60">
        <v>120</v>
      </c>
      <c r="C223" s="61">
        <v>114.1</v>
      </c>
      <c r="D223" s="62">
        <v>107.1</v>
      </c>
      <c r="E223" s="63">
        <v>117.1</v>
      </c>
      <c r="F223" s="64">
        <v>116.4</v>
      </c>
      <c r="G223" s="65">
        <v>122.2</v>
      </c>
      <c r="H223" s="66">
        <v>117.9</v>
      </c>
      <c r="I223" s="67">
        <v>135.80000000000001</v>
      </c>
      <c r="J223" s="68">
        <v>151.69999999999999</v>
      </c>
      <c r="K223" s="69">
        <v>134.5</v>
      </c>
      <c r="L223" s="70">
        <v>136</v>
      </c>
      <c r="M223" s="71">
        <v>125.9</v>
      </c>
      <c r="N223" s="72">
        <v>144</v>
      </c>
      <c r="O223" s="73">
        <v>96</v>
      </c>
      <c r="P223" s="74">
        <v>96.8</v>
      </c>
      <c r="Q223" s="75">
        <v>94.4</v>
      </c>
      <c r="R223" s="76">
        <v>99.2</v>
      </c>
      <c r="S223" s="77">
        <v>99.6</v>
      </c>
      <c r="T223" s="78">
        <v>97.8</v>
      </c>
      <c r="U223" s="79">
        <v>97.15</v>
      </c>
      <c r="V223" s="80">
        <v>130.47999999999999</v>
      </c>
      <c r="W223" s="81">
        <v>96.51</v>
      </c>
      <c r="X223" s="82">
        <v>98.92</v>
      </c>
      <c r="Y223" s="83">
        <v>128.99</v>
      </c>
      <c r="Z223" s="84">
        <v>117.56</v>
      </c>
      <c r="AA223" s="85">
        <v>134.53</v>
      </c>
      <c r="AB223" s="86">
        <v>134.32</v>
      </c>
      <c r="AC223" s="87">
        <v>132</v>
      </c>
      <c r="AD223" s="88">
        <v>103.57</v>
      </c>
      <c r="AE223" s="89">
        <v>374.18</v>
      </c>
      <c r="AF223" s="90">
        <v>392.41</v>
      </c>
      <c r="AG223" s="91">
        <v>254.06</v>
      </c>
      <c r="AH223" s="92">
        <v>222.35</v>
      </c>
      <c r="AI223" s="93">
        <v>409.1</v>
      </c>
      <c r="AJ223" s="94">
        <v>110.2</v>
      </c>
      <c r="AK223" s="95">
        <v>110.4</v>
      </c>
      <c r="AL223" s="96">
        <v>110</v>
      </c>
      <c r="AM223" s="97">
        <v>108.3</v>
      </c>
      <c r="AN223" s="98">
        <v>59.38</v>
      </c>
      <c r="AO223" s="99">
        <v>1034.0899999999999</v>
      </c>
      <c r="AP223" s="100">
        <v>61.88</v>
      </c>
      <c r="AQ223" s="101">
        <v>102.8</v>
      </c>
      <c r="AR223" s="102">
        <v>103</v>
      </c>
      <c r="AS223" s="103">
        <v>102.1</v>
      </c>
      <c r="AT223" s="104">
        <v>100</v>
      </c>
      <c r="AU223" s="105">
        <v>99.8</v>
      </c>
      <c r="AV223" s="106">
        <v>101.1</v>
      </c>
      <c r="AW223" s="107">
        <v>99.8</v>
      </c>
      <c r="AX223" s="108">
        <v>100.9</v>
      </c>
      <c r="AY223" s="109">
        <v>99.9</v>
      </c>
      <c r="AZ223" s="110">
        <v>99</v>
      </c>
      <c r="BA223" s="111">
        <v>100.4</v>
      </c>
      <c r="BB223" s="112">
        <v>107</v>
      </c>
      <c r="BC223" s="113">
        <v>100.4</v>
      </c>
      <c r="BD223" s="114">
        <v>100.1</v>
      </c>
      <c r="BE223" s="115">
        <v>106.9</v>
      </c>
      <c r="BF223" s="116">
        <v>107.3</v>
      </c>
      <c r="BG223" s="117">
        <v>95.5</v>
      </c>
      <c r="BH223" s="118">
        <v>97.7</v>
      </c>
      <c r="BI223" s="119">
        <v>415.18299999999999</v>
      </c>
      <c r="BJ223" s="120">
        <v>75.400000000000006</v>
      </c>
      <c r="BK223" s="121">
        <v>114.1</v>
      </c>
      <c r="BL223" s="122">
        <v>114.1</v>
      </c>
      <c r="BM223" s="123">
        <v>93.2</v>
      </c>
      <c r="BN223" s="124">
        <v>99.7</v>
      </c>
      <c r="BO223" s="125">
        <v>87.257999999999996</v>
      </c>
      <c r="BP223" s="126">
        <v>88.1</v>
      </c>
      <c r="BQ223" s="127">
        <v>93.6</v>
      </c>
      <c r="BR223" s="128">
        <v>85.6</v>
      </c>
      <c r="BS223" s="129">
        <v>425</v>
      </c>
      <c r="BT223" s="130">
        <v>837</v>
      </c>
      <c r="BU223" s="131">
        <v>712</v>
      </c>
      <c r="BV223" s="132">
        <v>726</v>
      </c>
      <c r="BW223" s="133">
        <v>91.1</v>
      </c>
      <c r="BX223" s="134">
        <v>1892</v>
      </c>
      <c r="BY223" s="135">
        <v>100.9</v>
      </c>
      <c r="BZ223" s="136">
        <v>85.2</v>
      </c>
      <c r="CA223" s="137">
        <v>1878.7</v>
      </c>
      <c r="CB223" s="138">
        <v>101.03</v>
      </c>
      <c r="CC223" s="139">
        <v>98.5</v>
      </c>
      <c r="CD223" s="140">
        <v>1899.6</v>
      </c>
      <c r="CE223" s="141">
        <v>100.82</v>
      </c>
      <c r="CF223" s="3" t="s">
        <v>1259</v>
      </c>
      <c r="CG223" s="3" t="s">
        <v>1259</v>
      </c>
      <c r="CH223" s="3" t="s">
        <v>1259</v>
      </c>
      <c r="CI223" s="3" t="s">
        <v>1259</v>
      </c>
      <c r="CJ223" s="3" t="s">
        <v>1259</v>
      </c>
      <c r="CK223" s="147">
        <v>16</v>
      </c>
      <c r="CL223" s="3" t="s">
        <v>1259</v>
      </c>
      <c r="CM223" s="3" t="s">
        <v>1259</v>
      </c>
      <c r="CN223" s="3" t="s">
        <v>1259</v>
      </c>
      <c r="CO223" s="151">
        <v>122</v>
      </c>
      <c r="CP223" s="152">
        <v>96.1</v>
      </c>
      <c r="CQ223" s="153">
        <v>99.1</v>
      </c>
      <c r="CR223" s="154">
        <v>98.3</v>
      </c>
      <c r="CS223" s="155">
        <v>244</v>
      </c>
      <c r="CT223" s="156">
        <v>3448</v>
      </c>
      <c r="CU223" s="157">
        <v>96.3</v>
      </c>
      <c r="CV223" s="158">
        <v>6200</v>
      </c>
      <c r="CW223" s="159">
        <v>300</v>
      </c>
      <c r="CX223" s="160">
        <v>97.9</v>
      </c>
      <c r="CY223" s="161">
        <v>4374</v>
      </c>
      <c r="CZ223" s="162">
        <v>87.7</v>
      </c>
      <c r="DA223" s="163">
        <v>196333</v>
      </c>
      <c r="DB223" s="164">
        <v>647.70000000000005</v>
      </c>
      <c r="DC223" s="165">
        <v>97.69</v>
      </c>
      <c r="DD223" s="166">
        <v>95.5</v>
      </c>
      <c r="DE223" s="167">
        <v>101.19</v>
      </c>
      <c r="DF223" s="168">
        <v>314.26</v>
      </c>
      <c r="DG223" s="169">
        <v>96.38</v>
      </c>
      <c r="DH223" s="170">
        <v>95.59</v>
      </c>
      <c r="DI223" s="171">
        <v>97.89</v>
      </c>
      <c r="DJ223" s="172">
        <v>96.3</v>
      </c>
      <c r="DK223" s="173">
        <v>95.91</v>
      </c>
      <c r="DL223" s="174">
        <v>93.7</v>
      </c>
      <c r="DM223" s="175">
        <v>101.43</v>
      </c>
      <c r="DN223" s="176">
        <v>99.54</v>
      </c>
      <c r="DO223" s="177">
        <v>98.21</v>
      </c>
      <c r="DP223" s="178">
        <v>101.34</v>
      </c>
      <c r="DQ223" s="179">
        <v>96.87</v>
      </c>
      <c r="DR223" s="180">
        <v>99.32</v>
      </c>
      <c r="DS223" s="181">
        <v>93.39</v>
      </c>
      <c r="DT223" s="182">
        <v>106.14</v>
      </c>
      <c r="DU223" s="183">
        <v>132.9</v>
      </c>
      <c r="DV223" s="184">
        <v>103.45</v>
      </c>
      <c r="DW223" s="185">
        <v>102.99</v>
      </c>
      <c r="DX223" s="186">
        <v>104</v>
      </c>
      <c r="DY223" s="187">
        <v>106.73</v>
      </c>
      <c r="DZ223" s="188">
        <v>101.84</v>
      </c>
      <c r="EA223" s="189">
        <v>98.9</v>
      </c>
      <c r="EB223" s="190">
        <v>150.74</v>
      </c>
      <c r="EC223" s="191">
        <v>98.7</v>
      </c>
      <c r="ED223" s="192">
        <v>98.2</v>
      </c>
      <c r="EE223" s="193">
        <v>101.8</v>
      </c>
      <c r="EF223" s="194">
        <v>249.98</v>
      </c>
      <c r="EG223" s="195">
        <v>15060352</v>
      </c>
      <c r="EH223" s="196">
        <v>133</v>
      </c>
      <c r="EI223" s="197">
        <v>436813069</v>
      </c>
      <c r="EJ223" s="198">
        <v>129046543</v>
      </c>
      <c r="EK223" s="199">
        <v>53532463</v>
      </c>
      <c r="EL223" s="3" t="s">
        <v>1259</v>
      </c>
      <c r="EM223" s="201">
        <v>101.02</v>
      </c>
      <c r="EN223" s="3" t="s">
        <v>1259</v>
      </c>
      <c r="EO223" s="3" t="s">
        <v>1259</v>
      </c>
      <c r="EP223" s="3" t="s">
        <v>1259</v>
      </c>
      <c r="EQ223" s="3" t="s">
        <v>1259</v>
      </c>
      <c r="ER223" s="3" t="s">
        <v>1259</v>
      </c>
      <c r="ES223" s="3" t="s">
        <v>1259</v>
      </c>
      <c r="ET223" s="208">
        <v>306.7</v>
      </c>
      <c r="EU223" s="209">
        <v>96.2</v>
      </c>
      <c r="EV223" s="210">
        <v>95.9</v>
      </c>
      <c r="EW223" s="211">
        <v>96.8</v>
      </c>
      <c r="EX223" s="212">
        <v>106.21</v>
      </c>
      <c r="EY223" s="213">
        <v>108.09</v>
      </c>
      <c r="EZ223" s="214">
        <v>100.53</v>
      </c>
      <c r="FA223" s="215">
        <v>105.6</v>
      </c>
      <c r="FB223" s="216">
        <v>117.4</v>
      </c>
      <c r="FC223" s="217">
        <v>115.1</v>
      </c>
      <c r="FD223" s="218">
        <v>103.3</v>
      </c>
      <c r="FE223" s="219">
        <v>111.8</v>
      </c>
      <c r="FF223" s="220">
        <v>95.12</v>
      </c>
      <c r="FG223" s="221">
        <v>166.4</v>
      </c>
      <c r="FH223" s="222">
        <v>89.23</v>
      </c>
      <c r="FI223" s="223">
        <v>85.33</v>
      </c>
      <c r="FJ223" s="224">
        <v>188542</v>
      </c>
      <c r="FK223" s="225">
        <v>136.1</v>
      </c>
      <c r="FL223" s="226">
        <v>402854</v>
      </c>
      <c r="FM223" s="227">
        <v>151.9</v>
      </c>
      <c r="FN223" s="228">
        <v>100.5</v>
      </c>
      <c r="FO223" s="229">
        <v>256.91699999999997</v>
      </c>
      <c r="FP223" s="230">
        <v>100.3</v>
      </c>
      <c r="FQ223" s="231">
        <v>190.64400000000001</v>
      </c>
      <c r="FR223" s="232">
        <v>100.1</v>
      </c>
      <c r="FS223" s="233">
        <v>131.80000000000001</v>
      </c>
      <c r="FT223" s="234">
        <v>132</v>
      </c>
      <c r="FU223" s="235">
        <v>133</v>
      </c>
      <c r="FV223" s="236">
        <v>130.4</v>
      </c>
      <c r="FW223" s="237">
        <v>130.69999999999999</v>
      </c>
      <c r="FX223" s="238">
        <v>1458.1</v>
      </c>
      <c r="FY223" s="239">
        <v>1469.5</v>
      </c>
      <c r="FZ223" s="240">
        <v>1424</v>
      </c>
      <c r="GA223" s="241">
        <v>2705.3</v>
      </c>
      <c r="GB223" s="242">
        <v>99191</v>
      </c>
      <c r="GC223" s="243">
        <v>273100</v>
      </c>
      <c r="GD223" s="3" t="s">
        <v>1259</v>
      </c>
      <c r="GE223" s="245">
        <v>9671</v>
      </c>
      <c r="GF223" s="246">
        <v>9915</v>
      </c>
      <c r="GG223" s="247">
        <v>144</v>
      </c>
      <c r="GH223" s="248">
        <v>7361</v>
      </c>
      <c r="GI223" s="249">
        <v>6629</v>
      </c>
      <c r="GJ223" s="250">
        <v>7696</v>
      </c>
      <c r="GK223" s="251">
        <v>4507</v>
      </c>
      <c r="GL223" s="252">
        <v>4892</v>
      </c>
      <c r="GM223" s="253">
        <v>99.79</v>
      </c>
      <c r="GN223" s="254">
        <v>101.94</v>
      </c>
      <c r="GO223" s="255">
        <v>103.06</v>
      </c>
      <c r="GP223" s="256">
        <v>101.75</v>
      </c>
      <c r="GQ223" s="257">
        <v>100.04</v>
      </c>
      <c r="GR223" s="258">
        <v>99.93</v>
      </c>
      <c r="GS223" s="259">
        <v>108.76</v>
      </c>
      <c r="GT223" s="260">
        <v>52895.21</v>
      </c>
      <c r="GU223" s="261">
        <v>47714.92</v>
      </c>
      <c r="GV223" s="262">
        <v>96</v>
      </c>
      <c r="GW223" s="263">
        <v>516</v>
      </c>
      <c r="GX223" s="264">
        <v>118.4</v>
      </c>
      <c r="GY223" s="265">
        <v>92</v>
      </c>
      <c r="GZ223" s="266">
        <v>105.6</v>
      </c>
      <c r="HA223" s="267">
        <v>50.5</v>
      </c>
      <c r="HB223" s="268">
        <v>99.8</v>
      </c>
      <c r="HC223" s="269">
        <v>99.23</v>
      </c>
      <c r="HD223" s="270">
        <v>100.4</v>
      </c>
      <c r="HE223" s="271">
        <v>104.14</v>
      </c>
      <c r="HF223" s="272">
        <v>107.08</v>
      </c>
      <c r="HG223" s="273">
        <v>97.51</v>
      </c>
      <c r="HH223" s="274">
        <v>97.37</v>
      </c>
      <c r="HI223" s="275">
        <v>96.02</v>
      </c>
      <c r="HJ223" s="276">
        <v>100.22</v>
      </c>
      <c r="HK223" s="277">
        <v>101.4</v>
      </c>
      <c r="HL223" s="278">
        <v>219.1</v>
      </c>
      <c r="HM223" s="3" t="s">
        <v>1259</v>
      </c>
      <c r="HN223" s="3" t="s">
        <v>1259</v>
      </c>
      <c r="HO223" s="281">
        <v>145.16999999999999</v>
      </c>
      <c r="HP223" s="282">
        <v>328.6</v>
      </c>
      <c r="HQ223" s="283">
        <v>96.2</v>
      </c>
      <c r="HR223" s="284">
        <v>98.187200000000004</v>
      </c>
      <c r="HS223" s="285">
        <v>95.8</v>
      </c>
    </row>
    <row r="224" spans="1:227" x14ac:dyDescent="0.25">
      <c r="A224" s="4">
        <v>40268</v>
      </c>
      <c r="B224" s="60">
        <v>126.4</v>
      </c>
      <c r="C224" s="61">
        <v>122</v>
      </c>
      <c r="D224" s="62">
        <v>117.9</v>
      </c>
      <c r="E224" s="63">
        <v>123.8</v>
      </c>
      <c r="F224" s="64">
        <v>123.5</v>
      </c>
      <c r="G224" s="65">
        <v>125.8</v>
      </c>
      <c r="H224" s="66">
        <v>116.7</v>
      </c>
      <c r="I224" s="67">
        <v>138.1</v>
      </c>
      <c r="J224" s="68">
        <v>170.9</v>
      </c>
      <c r="K224" s="69">
        <v>135.6</v>
      </c>
      <c r="L224" s="70">
        <v>136.80000000000001</v>
      </c>
      <c r="M224" s="71">
        <v>128.4</v>
      </c>
      <c r="N224" s="72">
        <v>131.5</v>
      </c>
      <c r="O224" s="73">
        <v>98.9</v>
      </c>
      <c r="P224" s="74">
        <v>100</v>
      </c>
      <c r="Q224" s="75">
        <v>96.6</v>
      </c>
      <c r="R224" s="76">
        <v>102.3</v>
      </c>
      <c r="S224" s="77">
        <v>103.1</v>
      </c>
      <c r="T224" s="78">
        <v>100.1</v>
      </c>
      <c r="U224" s="79">
        <v>98.22</v>
      </c>
      <c r="V224" s="80">
        <v>131.93</v>
      </c>
      <c r="W224" s="81">
        <v>97.79</v>
      </c>
      <c r="X224" s="82">
        <v>99.4</v>
      </c>
      <c r="Y224" s="83">
        <v>130.81</v>
      </c>
      <c r="Z224" s="84">
        <v>121.83</v>
      </c>
      <c r="AA224" s="85">
        <v>134.99</v>
      </c>
      <c r="AB224" s="86">
        <v>134.93</v>
      </c>
      <c r="AC224" s="87">
        <v>138</v>
      </c>
      <c r="AD224" s="88">
        <v>101.3</v>
      </c>
      <c r="AE224" s="89">
        <v>375.85</v>
      </c>
      <c r="AF224" s="90">
        <v>397.89</v>
      </c>
      <c r="AG224" s="91">
        <v>255.59</v>
      </c>
      <c r="AH224" s="92">
        <v>220.41</v>
      </c>
      <c r="AI224" s="93">
        <v>409.3</v>
      </c>
      <c r="AJ224" s="94">
        <v>104.9</v>
      </c>
      <c r="AK224" s="95">
        <v>105.3</v>
      </c>
      <c r="AL224" s="96">
        <v>104.6</v>
      </c>
      <c r="AM224" s="97">
        <v>102</v>
      </c>
      <c r="AN224" s="98">
        <v>61</v>
      </c>
      <c r="AO224" s="99">
        <v>1075.97</v>
      </c>
      <c r="AP224" s="100">
        <v>63.3</v>
      </c>
      <c r="AQ224" s="101">
        <v>100</v>
      </c>
      <c r="AR224" s="102">
        <v>100</v>
      </c>
      <c r="AS224" s="103">
        <v>100</v>
      </c>
      <c r="AT224" s="104">
        <v>100</v>
      </c>
      <c r="AU224" s="105">
        <v>100</v>
      </c>
      <c r="AV224" s="106">
        <v>100.1</v>
      </c>
      <c r="AW224" s="107">
        <v>99.7</v>
      </c>
      <c r="AX224" s="108">
        <v>100.8</v>
      </c>
      <c r="AY224" s="109">
        <v>100</v>
      </c>
      <c r="AZ224" s="110">
        <v>100.5</v>
      </c>
      <c r="BA224" s="111">
        <v>99</v>
      </c>
      <c r="BB224" s="112">
        <v>106</v>
      </c>
      <c r="BC224" s="113">
        <v>99</v>
      </c>
      <c r="BD224" s="114">
        <v>98.8</v>
      </c>
      <c r="BE224" s="115">
        <v>106.2</v>
      </c>
      <c r="BF224" s="116">
        <v>105.6</v>
      </c>
      <c r="BG224" s="117">
        <v>95.8</v>
      </c>
      <c r="BH224" s="118">
        <v>98.3</v>
      </c>
      <c r="BI224" s="119">
        <v>417.53399999999999</v>
      </c>
      <c r="BJ224" s="120">
        <v>77.2</v>
      </c>
      <c r="BK224" s="121">
        <v>137.4</v>
      </c>
      <c r="BL224" s="122">
        <v>137.4</v>
      </c>
      <c r="BM224" s="123">
        <v>90.3</v>
      </c>
      <c r="BN224" s="124">
        <v>93.9</v>
      </c>
      <c r="BO224" s="125">
        <v>87.632999999999996</v>
      </c>
      <c r="BP224" s="126">
        <v>98.4</v>
      </c>
      <c r="BQ224" s="127">
        <v>100.9</v>
      </c>
      <c r="BR224" s="128">
        <v>97.2</v>
      </c>
      <c r="BS224" s="129">
        <v>422</v>
      </c>
      <c r="BT224" s="130">
        <v>873</v>
      </c>
      <c r="BU224" s="131">
        <v>729</v>
      </c>
      <c r="BV224" s="132">
        <v>664</v>
      </c>
      <c r="BW224" s="133">
        <v>90</v>
      </c>
      <c r="BX224" s="134">
        <v>1866</v>
      </c>
      <c r="BY224" s="135">
        <v>99.7</v>
      </c>
      <c r="BZ224" s="136">
        <v>84.4</v>
      </c>
      <c r="CA224" s="137">
        <v>1863.4</v>
      </c>
      <c r="CB224" s="138">
        <v>100.11</v>
      </c>
      <c r="CC224" s="139">
        <v>97</v>
      </c>
      <c r="CD224" s="140">
        <v>1869.9</v>
      </c>
      <c r="CE224" s="141">
        <v>99.3</v>
      </c>
      <c r="CF224" s="142">
        <v>98.8</v>
      </c>
      <c r="CG224" s="143">
        <v>98.2</v>
      </c>
      <c r="CH224" s="144">
        <v>98.2</v>
      </c>
      <c r="CI224" s="145">
        <v>98.4</v>
      </c>
      <c r="CJ224" s="146">
        <v>98.1</v>
      </c>
      <c r="CK224" s="147">
        <v>16.2</v>
      </c>
      <c r="CL224" s="148">
        <v>98.3</v>
      </c>
      <c r="CM224" s="149">
        <v>98.1</v>
      </c>
      <c r="CN224" s="150">
        <v>98.3</v>
      </c>
      <c r="CO224" s="151">
        <v>125.7</v>
      </c>
      <c r="CP224" s="152">
        <v>96.8</v>
      </c>
      <c r="CQ224" s="153">
        <v>100</v>
      </c>
      <c r="CR224" s="154">
        <v>98.1</v>
      </c>
      <c r="CS224" s="155">
        <v>239</v>
      </c>
      <c r="CT224" s="156">
        <v>3489</v>
      </c>
      <c r="CU224" s="157">
        <v>100</v>
      </c>
      <c r="CV224" s="158">
        <v>6440</v>
      </c>
      <c r="CW224" s="159">
        <v>306</v>
      </c>
      <c r="CX224" s="160">
        <v>100</v>
      </c>
      <c r="CY224" s="161">
        <v>4612</v>
      </c>
      <c r="CZ224" s="162">
        <v>88</v>
      </c>
      <c r="DA224" s="163">
        <v>195667</v>
      </c>
      <c r="DB224" s="164">
        <v>680.8</v>
      </c>
      <c r="DC224" s="165">
        <v>96.33</v>
      </c>
      <c r="DD224" s="166">
        <v>94.71</v>
      </c>
      <c r="DE224" s="167">
        <v>98.93</v>
      </c>
      <c r="DF224" s="168">
        <v>308.25</v>
      </c>
      <c r="DG224" s="169">
        <v>96.05</v>
      </c>
      <c r="DH224" s="170">
        <v>95.14</v>
      </c>
      <c r="DI224" s="171">
        <v>97.75</v>
      </c>
      <c r="DJ224" s="172">
        <v>95.37</v>
      </c>
      <c r="DK224" s="173">
        <v>92.04</v>
      </c>
      <c r="DL224" s="174">
        <v>90.63</v>
      </c>
      <c r="DM224" s="175">
        <v>95.55</v>
      </c>
      <c r="DN224" s="176">
        <v>96.68</v>
      </c>
      <c r="DO224" s="177">
        <v>95.06</v>
      </c>
      <c r="DP224" s="178">
        <v>98.87</v>
      </c>
      <c r="DQ224" s="179">
        <v>95.77</v>
      </c>
      <c r="DR224" s="180">
        <v>98.41</v>
      </c>
      <c r="DS224" s="181">
        <v>95.55</v>
      </c>
      <c r="DT224" s="182">
        <v>101.69</v>
      </c>
      <c r="DU224" s="183">
        <v>140.80000000000001</v>
      </c>
      <c r="DV224" s="184">
        <v>101.45</v>
      </c>
      <c r="DW224" s="185">
        <v>100.52</v>
      </c>
      <c r="DX224" s="186">
        <v>102.56</v>
      </c>
      <c r="DY224" s="187">
        <v>102.75</v>
      </c>
      <c r="DZ224" s="188">
        <v>100.19</v>
      </c>
      <c r="EA224" s="189">
        <v>100.76</v>
      </c>
      <c r="EB224" s="190">
        <v>172.88</v>
      </c>
      <c r="EC224" s="191">
        <v>101.1</v>
      </c>
      <c r="ED224" s="192">
        <v>101.2</v>
      </c>
      <c r="EE224" s="193">
        <v>100.3</v>
      </c>
      <c r="EF224" s="194">
        <v>261.88</v>
      </c>
      <c r="EG224" s="195">
        <v>15288628</v>
      </c>
      <c r="EH224" s="196">
        <v>134</v>
      </c>
      <c r="EI224" s="197">
        <v>439070249</v>
      </c>
      <c r="EJ224" s="198">
        <v>130026729</v>
      </c>
      <c r="EK224" s="199">
        <v>53966852</v>
      </c>
      <c r="EL224" s="3" t="s">
        <v>1259</v>
      </c>
      <c r="EM224" s="201">
        <v>99.5</v>
      </c>
      <c r="EN224" s="202">
        <v>77</v>
      </c>
      <c r="EO224" s="203">
        <v>68.400000000000006</v>
      </c>
      <c r="EP224" s="204">
        <v>76.900000000000006</v>
      </c>
      <c r="EQ224" s="205">
        <v>76.2</v>
      </c>
      <c r="ER224" s="206">
        <v>66.3</v>
      </c>
      <c r="ES224" s="207">
        <v>49.4</v>
      </c>
      <c r="ET224" s="208">
        <v>311.89999999999998</v>
      </c>
      <c r="EU224" s="209">
        <v>99.9</v>
      </c>
      <c r="EV224" s="210">
        <v>100.1</v>
      </c>
      <c r="EW224" s="211">
        <v>99.7</v>
      </c>
      <c r="EX224" s="212">
        <v>97.72</v>
      </c>
      <c r="EY224" s="213">
        <v>98.67</v>
      </c>
      <c r="EZ224" s="214">
        <v>94.86</v>
      </c>
      <c r="FA224" s="215">
        <v>104.3</v>
      </c>
      <c r="FB224" s="216">
        <v>116.9</v>
      </c>
      <c r="FC224" s="217">
        <v>114.4</v>
      </c>
      <c r="FD224" s="218">
        <v>101.9</v>
      </c>
      <c r="FE224" s="219">
        <v>110.9</v>
      </c>
      <c r="FF224" s="220">
        <v>100.33</v>
      </c>
      <c r="FG224" s="221">
        <v>168.4</v>
      </c>
      <c r="FH224" s="222">
        <v>89.12</v>
      </c>
      <c r="FI224" s="223">
        <v>85.6</v>
      </c>
      <c r="FJ224" s="224">
        <v>189604</v>
      </c>
      <c r="FK224" s="225">
        <v>136.9</v>
      </c>
      <c r="FL224" s="226">
        <v>403201</v>
      </c>
      <c r="FM224" s="227">
        <v>152</v>
      </c>
      <c r="FN224" s="228">
        <v>100.2</v>
      </c>
      <c r="FO224" s="229">
        <v>257.26400000000001</v>
      </c>
      <c r="FP224" s="230">
        <v>100.2</v>
      </c>
      <c r="FQ224" s="231">
        <v>189.16800000000001</v>
      </c>
      <c r="FR224" s="232">
        <v>99.9</v>
      </c>
      <c r="FS224" s="233">
        <v>136.30000000000001</v>
      </c>
      <c r="FT224" s="234">
        <v>137.19999999999999</v>
      </c>
      <c r="FU224" s="235">
        <v>137.9</v>
      </c>
      <c r="FV224" s="236">
        <v>132.4</v>
      </c>
      <c r="FW224" s="237">
        <v>133.1</v>
      </c>
      <c r="FX224" s="238">
        <v>1459.3</v>
      </c>
      <c r="FY224" s="239">
        <v>1471.1</v>
      </c>
      <c r="FZ224" s="240">
        <v>1426</v>
      </c>
      <c r="GA224" s="241">
        <v>2853.5</v>
      </c>
      <c r="GB224" s="242">
        <v>99191</v>
      </c>
      <c r="GC224" s="243">
        <v>269714</v>
      </c>
      <c r="GD224" s="244">
        <v>99.1</v>
      </c>
      <c r="GE224" s="245">
        <v>9901</v>
      </c>
      <c r="GF224" s="246">
        <v>9119</v>
      </c>
      <c r="GG224" s="247">
        <v>147</v>
      </c>
      <c r="GH224" s="248">
        <v>7516</v>
      </c>
      <c r="GI224" s="249">
        <v>6842</v>
      </c>
      <c r="GJ224" s="250">
        <v>7468</v>
      </c>
      <c r="GK224" s="251">
        <v>4560</v>
      </c>
      <c r="GL224" s="252">
        <v>5149</v>
      </c>
      <c r="GM224" s="253">
        <v>100.36</v>
      </c>
      <c r="GN224" s="254">
        <v>95.23</v>
      </c>
      <c r="GO224" s="255">
        <v>93.08</v>
      </c>
      <c r="GP224" s="256">
        <v>95.58</v>
      </c>
      <c r="GQ224" s="257">
        <v>92.58</v>
      </c>
      <c r="GR224" s="258">
        <v>93.09</v>
      </c>
      <c r="GS224" s="259">
        <v>93.07</v>
      </c>
      <c r="GT224" s="260">
        <v>59006.85</v>
      </c>
      <c r="GU224" s="261">
        <v>48261.279999999999</v>
      </c>
      <c r="GV224" s="262">
        <v>98</v>
      </c>
      <c r="GW224" s="263">
        <v>526</v>
      </c>
      <c r="GX224" s="264">
        <v>125.1</v>
      </c>
      <c r="GY224" s="265">
        <v>93.7</v>
      </c>
      <c r="GZ224" s="266">
        <v>107.5</v>
      </c>
      <c r="HA224" s="267">
        <v>51.3</v>
      </c>
      <c r="HB224" s="268">
        <v>100.18</v>
      </c>
      <c r="HC224" s="269">
        <v>101.68</v>
      </c>
      <c r="HD224" s="270">
        <v>98.58</v>
      </c>
      <c r="HE224" s="271">
        <v>104.37</v>
      </c>
      <c r="HF224" s="272">
        <v>97.98</v>
      </c>
      <c r="HG224" s="273">
        <v>100.74</v>
      </c>
      <c r="HH224" s="274">
        <v>98.86</v>
      </c>
      <c r="HI224" s="275">
        <v>101.28</v>
      </c>
      <c r="HJ224" s="276">
        <v>99.76</v>
      </c>
      <c r="HK224" s="277">
        <v>100.8</v>
      </c>
      <c r="HL224" s="278">
        <v>219</v>
      </c>
      <c r="HM224" s="279">
        <v>100.5</v>
      </c>
      <c r="HN224" s="280">
        <v>101.5</v>
      </c>
      <c r="HO224" s="281">
        <v>145.51</v>
      </c>
      <c r="HP224" s="282">
        <v>324.60000000000002</v>
      </c>
      <c r="HQ224" s="283">
        <v>94.8</v>
      </c>
      <c r="HR224" s="284">
        <v>97.936599999999999</v>
      </c>
      <c r="HS224" s="285">
        <v>95.7</v>
      </c>
    </row>
    <row r="225" spans="1:227" x14ac:dyDescent="0.25">
      <c r="A225" s="4">
        <v>40359</v>
      </c>
      <c r="B225" s="60">
        <v>126.9</v>
      </c>
      <c r="C225" s="61">
        <v>121.3</v>
      </c>
      <c r="D225" s="62">
        <v>117</v>
      </c>
      <c r="E225" s="63">
        <v>123.1</v>
      </c>
      <c r="F225" s="64">
        <v>123</v>
      </c>
      <c r="G225" s="65">
        <v>124</v>
      </c>
      <c r="H225" s="66">
        <v>114.7</v>
      </c>
      <c r="I225" s="67">
        <v>142.19999999999999</v>
      </c>
      <c r="J225" s="68">
        <v>147.4</v>
      </c>
      <c r="K225" s="69">
        <v>141.80000000000001</v>
      </c>
      <c r="L225" s="70">
        <v>143.69999999999999</v>
      </c>
      <c r="M225" s="71">
        <v>130.6</v>
      </c>
      <c r="N225" s="72">
        <v>144.69999999999999</v>
      </c>
      <c r="O225" s="73">
        <v>101.4</v>
      </c>
      <c r="P225" s="74">
        <v>102.7</v>
      </c>
      <c r="Q225" s="75">
        <v>98.8</v>
      </c>
      <c r="R225" s="76">
        <v>104.3</v>
      </c>
      <c r="S225" s="77">
        <v>105</v>
      </c>
      <c r="T225" s="78">
        <v>102.1</v>
      </c>
      <c r="U225" s="79">
        <v>99.13</v>
      </c>
      <c r="V225" s="80">
        <v>132.72999999999999</v>
      </c>
      <c r="W225" s="81">
        <v>98.88</v>
      </c>
      <c r="X225" s="82">
        <v>99.82</v>
      </c>
      <c r="Y225" s="83">
        <v>132.18</v>
      </c>
      <c r="Z225" s="84">
        <v>122.75</v>
      </c>
      <c r="AA225" s="85">
        <v>136.58000000000001</v>
      </c>
      <c r="AB225" s="86">
        <v>134.44999999999999</v>
      </c>
      <c r="AC225" s="87">
        <v>132</v>
      </c>
      <c r="AD225" s="88">
        <v>100.68</v>
      </c>
      <c r="AE225" s="89">
        <v>378.74</v>
      </c>
      <c r="AF225" s="90">
        <v>402.48</v>
      </c>
      <c r="AG225" s="91">
        <v>252.95</v>
      </c>
      <c r="AH225" s="92">
        <v>228.83</v>
      </c>
      <c r="AI225" s="93">
        <v>408.2</v>
      </c>
      <c r="AJ225" s="94">
        <v>111.4</v>
      </c>
      <c r="AK225" s="95">
        <v>116.8</v>
      </c>
      <c r="AL225" s="96">
        <v>106.8</v>
      </c>
      <c r="AM225" s="97">
        <v>109</v>
      </c>
      <c r="AN225" s="98">
        <v>62.2</v>
      </c>
      <c r="AO225" s="99">
        <v>1094.3699999999999</v>
      </c>
      <c r="AP225" s="100">
        <v>64.5</v>
      </c>
      <c r="AQ225" s="101">
        <v>99.6</v>
      </c>
      <c r="AR225" s="102">
        <v>100</v>
      </c>
      <c r="AS225" s="103">
        <v>98.6</v>
      </c>
      <c r="AT225" s="104">
        <v>100.2</v>
      </c>
      <c r="AU225" s="105">
        <v>100</v>
      </c>
      <c r="AV225" s="106">
        <v>101</v>
      </c>
      <c r="AW225" s="107">
        <v>100.4</v>
      </c>
      <c r="AX225" s="108">
        <v>100.3</v>
      </c>
      <c r="AY225" s="109">
        <v>100</v>
      </c>
      <c r="AZ225" s="110">
        <v>100.1</v>
      </c>
      <c r="BA225" s="111">
        <v>100.5</v>
      </c>
      <c r="BB225" s="112">
        <v>107.2</v>
      </c>
      <c r="BC225" s="113">
        <v>100.8</v>
      </c>
      <c r="BD225" s="114">
        <v>98.8</v>
      </c>
      <c r="BE225" s="115">
        <v>108</v>
      </c>
      <c r="BF225" s="116">
        <v>105</v>
      </c>
      <c r="BG225" s="117">
        <v>97.8</v>
      </c>
      <c r="BH225" s="118">
        <v>100.4</v>
      </c>
      <c r="BI225" s="119">
        <v>427.87900000000002</v>
      </c>
      <c r="BJ225" s="120">
        <v>79.5</v>
      </c>
      <c r="BK225" s="121">
        <v>116.1</v>
      </c>
      <c r="BL225" s="122">
        <v>116.1</v>
      </c>
      <c r="BM225" s="123">
        <v>101.5</v>
      </c>
      <c r="BN225" s="124">
        <v>100.1</v>
      </c>
      <c r="BO225" s="125">
        <v>90.304000000000002</v>
      </c>
      <c r="BP225" s="126">
        <v>99.3</v>
      </c>
      <c r="BQ225" s="127">
        <v>96.1</v>
      </c>
      <c r="BR225" s="128">
        <v>100.7</v>
      </c>
      <c r="BS225" s="129">
        <v>411</v>
      </c>
      <c r="BT225" s="130">
        <v>936</v>
      </c>
      <c r="BU225" s="131">
        <v>766</v>
      </c>
      <c r="BV225" s="132">
        <v>717</v>
      </c>
      <c r="BW225" s="133">
        <v>91.4</v>
      </c>
      <c r="BX225" s="134">
        <v>1849</v>
      </c>
      <c r="BY225" s="135">
        <v>101.3</v>
      </c>
      <c r="BZ225" s="136">
        <v>85.5</v>
      </c>
      <c r="CA225" s="137">
        <v>1854.9</v>
      </c>
      <c r="CB225" s="138">
        <v>101.37</v>
      </c>
      <c r="CC225" s="139">
        <v>98.8</v>
      </c>
      <c r="CD225" s="140">
        <v>1846.7</v>
      </c>
      <c r="CE225" s="141">
        <v>101.19</v>
      </c>
      <c r="CF225" s="142">
        <v>99.7</v>
      </c>
      <c r="CG225" s="143">
        <v>100.2</v>
      </c>
      <c r="CH225" s="144">
        <v>97.4</v>
      </c>
      <c r="CI225" s="145">
        <v>100.1</v>
      </c>
      <c r="CJ225" s="146">
        <v>100.3</v>
      </c>
      <c r="CK225" s="147">
        <v>16.600000000000001</v>
      </c>
      <c r="CL225" s="148">
        <v>96.9</v>
      </c>
      <c r="CM225" s="149">
        <v>100.3</v>
      </c>
      <c r="CN225" s="150">
        <v>100.1</v>
      </c>
      <c r="CO225" s="151">
        <v>126</v>
      </c>
      <c r="CP225" s="152">
        <v>98.8</v>
      </c>
      <c r="CQ225" s="153">
        <v>102.1</v>
      </c>
      <c r="CR225" s="154">
        <v>99.8</v>
      </c>
      <c r="CS225" s="155">
        <v>237</v>
      </c>
      <c r="CT225" s="156">
        <v>3555</v>
      </c>
      <c r="CU225" s="157">
        <v>103.6</v>
      </c>
      <c r="CV225" s="158">
        <v>6670</v>
      </c>
      <c r="CW225" s="159">
        <v>295</v>
      </c>
      <c r="CX225" s="160">
        <v>102.7</v>
      </c>
      <c r="CY225" s="161">
        <v>4588</v>
      </c>
      <c r="CZ225" s="162">
        <v>89.6</v>
      </c>
      <c r="DA225" s="163">
        <v>198333</v>
      </c>
      <c r="DB225" s="164">
        <v>669.4</v>
      </c>
      <c r="DC225" s="165">
        <v>94.22</v>
      </c>
      <c r="DD225" s="166">
        <v>92.98</v>
      </c>
      <c r="DE225" s="167">
        <v>96.21</v>
      </c>
      <c r="DF225" s="168">
        <v>298.3</v>
      </c>
      <c r="DG225" s="169">
        <v>94.76</v>
      </c>
      <c r="DH225" s="170">
        <v>94.5</v>
      </c>
      <c r="DI225" s="171">
        <v>95.25</v>
      </c>
      <c r="DJ225" s="172">
        <v>93.77</v>
      </c>
      <c r="DK225" s="173">
        <v>88.87</v>
      </c>
      <c r="DL225" s="174">
        <v>87.58</v>
      </c>
      <c r="DM225" s="175">
        <v>92.12</v>
      </c>
      <c r="DN225" s="176">
        <v>94.53</v>
      </c>
      <c r="DO225" s="177">
        <v>93.29</v>
      </c>
      <c r="DP225" s="178">
        <v>96.2</v>
      </c>
      <c r="DQ225" s="179">
        <v>93.7</v>
      </c>
      <c r="DR225" s="180">
        <v>95.05</v>
      </c>
      <c r="DS225" s="181">
        <v>91.81</v>
      </c>
      <c r="DT225" s="182">
        <v>98.77</v>
      </c>
      <c r="DU225" s="183">
        <v>146.4</v>
      </c>
      <c r="DV225" s="184">
        <v>100.02</v>
      </c>
      <c r="DW225" s="185">
        <v>100.69</v>
      </c>
      <c r="DX225" s="186">
        <v>99.21</v>
      </c>
      <c r="DY225" s="187">
        <v>98.76</v>
      </c>
      <c r="DZ225" s="188">
        <v>101.2</v>
      </c>
      <c r="EA225" s="189">
        <v>100.74</v>
      </c>
      <c r="EB225" s="190">
        <v>166.35</v>
      </c>
      <c r="EC225" s="191">
        <v>100.6</v>
      </c>
      <c r="ED225" s="192">
        <v>100.4</v>
      </c>
      <c r="EE225" s="193">
        <v>101.9</v>
      </c>
      <c r="EF225" s="194">
        <v>260.74</v>
      </c>
      <c r="EG225" s="195">
        <v>14996296</v>
      </c>
      <c r="EH225" s="196">
        <v>135</v>
      </c>
      <c r="EI225" s="197">
        <v>442680123</v>
      </c>
      <c r="EJ225" s="198">
        <v>131221401</v>
      </c>
      <c r="EK225" s="199">
        <v>54705956</v>
      </c>
      <c r="EL225" s="200">
        <v>94.2</v>
      </c>
      <c r="EM225" s="201">
        <v>100</v>
      </c>
      <c r="EN225" s="3" t="s">
        <v>1259</v>
      </c>
      <c r="EO225" s="3" t="s">
        <v>1259</v>
      </c>
      <c r="EP225" s="3" t="s">
        <v>1259</v>
      </c>
      <c r="EQ225" s="3" t="s">
        <v>1259</v>
      </c>
      <c r="ER225" s="3" t="s">
        <v>1259</v>
      </c>
      <c r="ES225" s="3" t="s">
        <v>1259</v>
      </c>
      <c r="ET225" s="208">
        <v>301.89999999999998</v>
      </c>
      <c r="EU225" s="209">
        <v>98.6</v>
      </c>
      <c r="EV225" s="210">
        <v>98.7</v>
      </c>
      <c r="EW225" s="211">
        <v>98.3</v>
      </c>
      <c r="EX225" s="212">
        <v>98.07</v>
      </c>
      <c r="EY225" s="213">
        <v>98.34</v>
      </c>
      <c r="EZ225" s="214">
        <v>97.26</v>
      </c>
      <c r="FA225" s="215">
        <v>108</v>
      </c>
      <c r="FB225" s="216">
        <v>117.6</v>
      </c>
      <c r="FC225" s="217">
        <v>117.4</v>
      </c>
      <c r="FD225" s="218">
        <v>105.9</v>
      </c>
      <c r="FE225" s="219">
        <v>112.9</v>
      </c>
      <c r="FF225" s="220">
        <v>100.54</v>
      </c>
      <c r="FG225" s="221">
        <v>167.2</v>
      </c>
      <c r="FH225" s="222">
        <v>91.59</v>
      </c>
      <c r="FI225" s="223">
        <v>88.43</v>
      </c>
      <c r="FJ225" s="224">
        <v>194286</v>
      </c>
      <c r="FK225" s="225">
        <v>140.30000000000001</v>
      </c>
      <c r="FL225" s="226">
        <v>417250</v>
      </c>
      <c r="FM225" s="227">
        <v>157.30000000000001</v>
      </c>
      <c r="FN225" s="228">
        <v>100.1</v>
      </c>
      <c r="FO225" s="229">
        <v>260.57100000000003</v>
      </c>
      <c r="FP225" s="230">
        <v>100.3</v>
      </c>
      <c r="FQ225" s="231">
        <v>189.65799999999999</v>
      </c>
      <c r="FR225" s="232">
        <v>100.3</v>
      </c>
      <c r="FS225" s="233">
        <v>141.30000000000001</v>
      </c>
      <c r="FT225" s="234">
        <v>143.5</v>
      </c>
      <c r="FU225" s="235">
        <v>141.9</v>
      </c>
      <c r="FV225" s="236">
        <v>135.30000000000001</v>
      </c>
      <c r="FW225" s="237">
        <v>137.4</v>
      </c>
      <c r="FX225" s="238">
        <v>1443.2</v>
      </c>
      <c r="FY225" s="239">
        <v>1456.2</v>
      </c>
      <c r="FZ225" s="240">
        <v>1410</v>
      </c>
      <c r="GA225" s="241">
        <v>2944.5</v>
      </c>
      <c r="GB225" s="242">
        <v>100125</v>
      </c>
      <c r="GC225" s="243">
        <v>265365</v>
      </c>
      <c r="GD225" s="244">
        <v>100.3</v>
      </c>
      <c r="GE225" s="245">
        <v>9982</v>
      </c>
      <c r="GF225" s="246">
        <v>8551</v>
      </c>
      <c r="GG225" s="247">
        <v>150</v>
      </c>
      <c r="GH225" s="248">
        <v>7538</v>
      </c>
      <c r="GI225" s="249">
        <v>6785</v>
      </c>
      <c r="GJ225" s="250">
        <v>7192</v>
      </c>
      <c r="GK225" s="251">
        <v>4565</v>
      </c>
      <c r="GL225" s="252">
        <v>5078</v>
      </c>
      <c r="GM225" s="253">
        <v>100.75</v>
      </c>
      <c r="GN225" s="254">
        <v>94.04</v>
      </c>
      <c r="GO225" s="255">
        <v>93.16</v>
      </c>
      <c r="GP225" s="256">
        <v>94.18</v>
      </c>
      <c r="GQ225" s="257">
        <v>91.6</v>
      </c>
      <c r="GR225" s="258">
        <v>93.65</v>
      </c>
      <c r="GS225" s="259">
        <v>92.27</v>
      </c>
      <c r="GT225" s="260">
        <v>59206.04</v>
      </c>
      <c r="GU225" s="261">
        <v>48035.67</v>
      </c>
      <c r="GV225" s="262">
        <v>99</v>
      </c>
      <c r="GW225" s="263">
        <v>538</v>
      </c>
      <c r="GX225" s="264">
        <v>131.69999999999999</v>
      </c>
      <c r="GY225" s="265">
        <v>98</v>
      </c>
      <c r="GZ225" s="266">
        <v>111.7</v>
      </c>
      <c r="HA225" s="267">
        <v>54.2</v>
      </c>
      <c r="HB225" s="268">
        <v>100.74</v>
      </c>
      <c r="HC225" s="269">
        <v>100.12</v>
      </c>
      <c r="HD225" s="270">
        <v>101.4</v>
      </c>
      <c r="HE225" s="271">
        <v>99.6</v>
      </c>
      <c r="HF225" s="272">
        <v>103.32</v>
      </c>
      <c r="HG225" s="273">
        <v>100.3</v>
      </c>
      <c r="HH225" s="274">
        <v>100.53</v>
      </c>
      <c r="HI225" s="275">
        <v>100.75</v>
      </c>
      <c r="HJ225" s="276">
        <v>99.48</v>
      </c>
      <c r="HK225" s="277">
        <v>100.2</v>
      </c>
      <c r="HL225" s="278">
        <v>218.4</v>
      </c>
      <c r="HM225" s="279">
        <v>100.3</v>
      </c>
      <c r="HN225" s="280">
        <v>100.1</v>
      </c>
      <c r="HO225" s="281">
        <v>144.44</v>
      </c>
      <c r="HP225" s="282">
        <v>321.8</v>
      </c>
      <c r="HQ225" s="283">
        <v>95.2</v>
      </c>
      <c r="HR225" s="284">
        <v>98.891300000000001</v>
      </c>
      <c r="HS225" s="285">
        <v>97.1</v>
      </c>
    </row>
    <row r="226" spans="1:227" x14ac:dyDescent="0.25">
      <c r="A226" s="4">
        <v>40451</v>
      </c>
      <c r="B226" s="60">
        <v>127</v>
      </c>
      <c r="C226" s="61">
        <v>119.8</v>
      </c>
      <c r="D226" s="62">
        <v>114.3</v>
      </c>
      <c r="E226" s="63">
        <v>122.2</v>
      </c>
      <c r="F226" s="64">
        <v>121.9</v>
      </c>
      <c r="G226" s="65">
        <v>124.6</v>
      </c>
      <c r="H226" s="66">
        <v>113.1</v>
      </c>
      <c r="I226" s="67">
        <v>146.5</v>
      </c>
      <c r="J226" s="68">
        <v>164.5</v>
      </c>
      <c r="K226" s="69">
        <v>145.1</v>
      </c>
      <c r="L226" s="70">
        <v>147.6</v>
      </c>
      <c r="M226" s="71">
        <v>130.4</v>
      </c>
      <c r="N226" s="72">
        <v>130.5</v>
      </c>
      <c r="O226" s="73">
        <v>101.1</v>
      </c>
      <c r="P226" s="74">
        <v>102.4</v>
      </c>
      <c r="Q226" s="75">
        <v>98.3</v>
      </c>
      <c r="R226" s="76">
        <v>103</v>
      </c>
      <c r="S226" s="77">
        <v>103.8</v>
      </c>
      <c r="T226" s="78">
        <v>100.9</v>
      </c>
      <c r="U226" s="79">
        <v>101.02</v>
      </c>
      <c r="V226" s="80">
        <v>135.47</v>
      </c>
      <c r="W226" s="81">
        <v>101.4</v>
      </c>
      <c r="X226" s="82">
        <v>99.99</v>
      </c>
      <c r="Y226" s="83">
        <v>134.84</v>
      </c>
      <c r="Z226" s="84">
        <v>124.76</v>
      </c>
      <c r="AA226" s="85">
        <v>139.58000000000001</v>
      </c>
      <c r="AB226" s="86">
        <v>137.35</v>
      </c>
      <c r="AC226" s="87">
        <v>139</v>
      </c>
      <c r="AD226" s="88">
        <v>99.59</v>
      </c>
      <c r="AE226" s="89">
        <v>384.34</v>
      </c>
      <c r="AF226" s="90">
        <v>404.81</v>
      </c>
      <c r="AG226" s="91">
        <v>252.13</v>
      </c>
      <c r="AH226" s="92">
        <v>227.13</v>
      </c>
      <c r="AI226" s="93">
        <v>408.4</v>
      </c>
      <c r="AJ226" s="94">
        <v>112.8</v>
      </c>
      <c r="AK226" s="95">
        <v>118.3</v>
      </c>
      <c r="AL226" s="96">
        <v>107.9</v>
      </c>
      <c r="AM226" s="97">
        <v>111.8</v>
      </c>
      <c r="AN226" s="98">
        <v>64.37</v>
      </c>
      <c r="AO226" s="99">
        <v>1076.6099999999999</v>
      </c>
      <c r="AP226" s="100">
        <v>66.58</v>
      </c>
      <c r="AQ226" s="101">
        <v>99.7</v>
      </c>
      <c r="AR226" s="102">
        <v>100.5</v>
      </c>
      <c r="AS226" s="103">
        <v>97.4</v>
      </c>
      <c r="AT226" s="104">
        <v>99.9</v>
      </c>
      <c r="AU226" s="105">
        <v>99.9</v>
      </c>
      <c r="AV226" s="106">
        <v>99.8</v>
      </c>
      <c r="AW226" s="107">
        <v>100.1</v>
      </c>
      <c r="AX226" s="108">
        <v>99.7</v>
      </c>
      <c r="AY226" s="109">
        <v>99.6</v>
      </c>
      <c r="AZ226" s="110">
        <v>99.5</v>
      </c>
      <c r="BA226" s="111">
        <v>100.6</v>
      </c>
      <c r="BB226" s="112">
        <v>108</v>
      </c>
      <c r="BC226" s="113">
        <v>100.5</v>
      </c>
      <c r="BD226" s="114">
        <v>101.5</v>
      </c>
      <c r="BE226" s="115">
        <v>109</v>
      </c>
      <c r="BF226" s="116">
        <v>105.5</v>
      </c>
      <c r="BG226" s="117">
        <v>99</v>
      </c>
      <c r="BH226" s="118">
        <v>101.2</v>
      </c>
      <c r="BI226" s="119">
        <v>429.28899999999999</v>
      </c>
      <c r="BJ226" s="120">
        <v>80.2</v>
      </c>
      <c r="BK226" s="121">
        <v>123.5</v>
      </c>
      <c r="BL226" s="122">
        <v>123.5</v>
      </c>
      <c r="BM226" s="123">
        <v>105.1</v>
      </c>
      <c r="BN226" s="124">
        <v>97.9</v>
      </c>
      <c r="BO226" s="125">
        <v>90.168999999999997</v>
      </c>
      <c r="BP226" s="126">
        <v>103</v>
      </c>
      <c r="BQ226" s="127">
        <v>107.5</v>
      </c>
      <c r="BR226" s="128">
        <v>101</v>
      </c>
      <c r="BS226" s="129">
        <v>421</v>
      </c>
      <c r="BT226" s="130">
        <v>906</v>
      </c>
      <c r="BU226" s="131">
        <v>808</v>
      </c>
      <c r="BV226" s="132">
        <v>740</v>
      </c>
      <c r="BW226" s="133">
        <v>89.5</v>
      </c>
      <c r="BX226" s="134">
        <v>1832</v>
      </c>
      <c r="BY226" s="135">
        <v>99.6</v>
      </c>
      <c r="BZ226" s="136">
        <v>83.6</v>
      </c>
      <c r="CA226" s="137">
        <v>1827.7</v>
      </c>
      <c r="CB226" s="138">
        <v>99.13</v>
      </c>
      <c r="CC226" s="139">
        <v>96.7</v>
      </c>
      <c r="CD226" s="140">
        <v>1846.7</v>
      </c>
      <c r="CE226" s="141">
        <v>99.95</v>
      </c>
      <c r="CF226" s="142">
        <v>100.8</v>
      </c>
      <c r="CG226" s="143">
        <v>100.8</v>
      </c>
      <c r="CH226" s="144">
        <v>102.4</v>
      </c>
      <c r="CI226" s="145">
        <v>100.9</v>
      </c>
      <c r="CJ226" s="146">
        <v>100.7</v>
      </c>
      <c r="CK226" s="147">
        <v>16.399999999999999</v>
      </c>
      <c r="CL226" s="148">
        <v>101.2</v>
      </c>
      <c r="CM226" s="149">
        <v>100.7</v>
      </c>
      <c r="CN226" s="150">
        <v>100.9</v>
      </c>
      <c r="CO226" s="151">
        <v>132.9</v>
      </c>
      <c r="CP226" s="152">
        <v>101.6</v>
      </c>
      <c r="CQ226" s="153">
        <v>105.3</v>
      </c>
      <c r="CR226" s="154">
        <v>100.3</v>
      </c>
      <c r="CS226" s="155">
        <v>231</v>
      </c>
      <c r="CT226" s="156">
        <v>3615</v>
      </c>
      <c r="CU226" s="157">
        <v>109</v>
      </c>
      <c r="CV226" s="158">
        <v>7020</v>
      </c>
      <c r="CW226" s="159">
        <v>301</v>
      </c>
      <c r="CX226" s="160">
        <v>107</v>
      </c>
      <c r="CY226" s="161">
        <v>4456</v>
      </c>
      <c r="CZ226" s="162">
        <v>90.9</v>
      </c>
      <c r="DA226" s="163">
        <v>200333</v>
      </c>
      <c r="DB226" s="164">
        <v>646.20000000000005</v>
      </c>
      <c r="DC226" s="165">
        <v>91.96</v>
      </c>
      <c r="DD226" s="166">
        <v>89.91</v>
      </c>
      <c r="DE226" s="167">
        <v>95.24</v>
      </c>
      <c r="DF226" s="168">
        <v>287.23</v>
      </c>
      <c r="DG226" s="169">
        <v>91.07</v>
      </c>
      <c r="DH226" s="170">
        <v>90.89</v>
      </c>
      <c r="DI226" s="171">
        <v>91.42</v>
      </c>
      <c r="DJ226" s="172">
        <v>90.29</v>
      </c>
      <c r="DK226" s="173">
        <v>86.41</v>
      </c>
      <c r="DL226" s="174">
        <v>85.18</v>
      </c>
      <c r="DM226" s="175">
        <v>89.48</v>
      </c>
      <c r="DN226" s="176">
        <v>91.96</v>
      </c>
      <c r="DO226" s="177">
        <v>89.75</v>
      </c>
      <c r="DP226" s="178">
        <v>94.93</v>
      </c>
      <c r="DQ226" s="179">
        <v>90.69</v>
      </c>
      <c r="DR226" s="180">
        <v>96.17</v>
      </c>
      <c r="DS226" s="181">
        <v>90.27</v>
      </c>
      <c r="DT226" s="182">
        <v>102.97</v>
      </c>
      <c r="DU226" s="183">
        <v>154.1</v>
      </c>
      <c r="DV226" s="184">
        <v>99.14</v>
      </c>
      <c r="DW226" s="185">
        <v>99.52</v>
      </c>
      <c r="DX226" s="186">
        <v>98.69</v>
      </c>
      <c r="DY226" s="187">
        <v>99.62</v>
      </c>
      <c r="DZ226" s="188">
        <v>98.34</v>
      </c>
      <c r="EA226" s="189">
        <v>99.49</v>
      </c>
      <c r="EB226" s="190">
        <v>163.63999999999999</v>
      </c>
      <c r="EC226" s="191">
        <v>100.1</v>
      </c>
      <c r="ED226" s="192">
        <v>100.1</v>
      </c>
      <c r="EE226" s="193">
        <v>99.9</v>
      </c>
      <c r="EF226" s="194">
        <v>257.52</v>
      </c>
      <c r="EG226" s="195">
        <v>15103563</v>
      </c>
      <c r="EH226" s="196">
        <v>136</v>
      </c>
      <c r="EI226" s="197">
        <v>444293301</v>
      </c>
      <c r="EJ226" s="198">
        <v>131996295</v>
      </c>
      <c r="EK226" s="199">
        <v>54967351</v>
      </c>
      <c r="EL226" s="200">
        <v>99.8</v>
      </c>
      <c r="EM226" s="201">
        <v>100.3</v>
      </c>
      <c r="EN226" s="202">
        <v>76.400000000000006</v>
      </c>
      <c r="EO226" s="203">
        <v>67.5</v>
      </c>
      <c r="EP226" s="204">
        <v>76.2</v>
      </c>
      <c r="EQ226" s="205">
        <v>74</v>
      </c>
      <c r="ER226" s="206">
        <v>65.099999999999994</v>
      </c>
      <c r="ES226" s="207">
        <v>48.2</v>
      </c>
      <c r="ET226" s="208">
        <v>280.5</v>
      </c>
      <c r="EU226" s="209">
        <v>100.1</v>
      </c>
      <c r="EV226" s="210">
        <v>99.3</v>
      </c>
      <c r="EW226" s="211">
        <v>101.6</v>
      </c>
      <c r="EX226" s="212">
        <v>100.6</v>
      </c>
      <c r="EY226" s="213">
        <v>101.25</v>
      </c>
      <c r="EZ226" s="214">
        <v>98.62</v>
      </c>
      <c r="FA226" s="215">
        <v>107.6</v>
      </c>
      <c r="FB226" s="216">
        <v>118.6</v>
      </c>
      <c r="FC226" s="217">
        <v>118.1</v>
      </c>
      <c r="FD226" s="218">
        <v>105.4</v>
      </c>
      <c r="FE226" s="219">
        <v>134.19999999999999</v>
      </c>
      <c r="FF226" s="220">
        <v>98.94</v>
      </c>
      <c r="FG226" s="221">
        <v>169.9</v>
      </c>
      <c r="FH226" s="222">
        <v>93.1</v>
      </c>
      <c r="FI226" s="223">
        <v>90.22</v>
      </c>
      <c r="FJ226" s="224">
        <v>199085</v>
      </c>
      <c r="FK226" s="225">
        <v>143.69999999999999</v>
      </c>
      <c r="FL226" s="226">
        <v>436867</v>
      </c>
      <c r="FM226" s="227">
        <v>164.7</v>
      </c>
      <c r="FN226" s="228">
        <v>100.2</v>
      </c>
      <c r="FO226" s="229">
        <v>264.452</v>
      </c>
      <c r="FP226" s="230">
        <v>100.4</v>
      </c>
      <c r="FQ226" s="231">
        <v>192.01400000000001</v>
      </c>
      <c r="FR226" s="232">
        <v>100.4</v>
      </c>
      <c r="FS226" s="233">
        <v>140.6</v>
      </c>
      <c r="FT226" s="234">
        <v>141</v>
      </c>
      <c r="FU226" s="235">
        <v>143.1</v>
      </c>
      <c r="FV226" s="236">
        <v>137.1</v>
      </c>
      <c r="FW226" s="237">
        <v>139.69999999999999</v>
      </c>
      <c r="FX226" s="238">
        <v>1434.4</v>
      </c>
      <c r="FY226" s="239">
        <v>1446.5</v>
      </c>
      <c r="FZ226" s="240">
        <v>1401</v>
      </c>
      <c r="GA226" s="241">
        <v>3015.5</v>
      </c>
      <c r="GB226" s="242">
        <v>101627</v>
      </c>
      <c r="GC226" s="243">
        <v>266744</v>
      </c>
      <c r="GD226" s="244">
        <v>100.4</v>
      </c>
      <c r="GE226" s="245">
        <v>9788</v>
      </c>
      <c r="GF226" s="246">
        <v>8295</v>
      </c>
      <c r="GG226" s="247">
        <v>147</v>
      </c>
      <c r="GH226" s="248">
        <v>7341</v>
      </c>
      <c r="GI226" s="249">
        <v>6684</v>
      </c>
      <c r="GJ226" s="250">
        <v>7084</v>
      </c>
      <c r="GK226" s="251">
        <v>4546</v>
      </c>
      <c r="GL226" s="252">
        <v>5152</v>
      </c>
      <c r="GM226" s="253">
        <v>99.96</v>
      </c>
      <c r="GN226" s="254">
        <v>91.11</v>
      </c>
      <c r="GO226" s="255">
        <v>90.14</v>
      </c>
      <c r="GP226" s="256">
        <v>91.27</v>
      </c>
      <c r="GQ226" s="257">
        <v>90.76</v>
      </c>
      <c r="GR226" s="258">
        <v>89.87</v>
      </c>
      <c r="GS226" s="259">
        <v>90.64</v>
      </c>
      <c r="GT226" s="260">
        <v>59446.22</v>
      </c>
      <c r="GU226" s="261">
        <v>48050.43</v>
      </c>
      <c r="GV226" s="262">
        <v>101</v>
      </c>
      <c r="GW226" s="263">
        <v>541</v>
      </c>
      <c r="GX226" s="264">
        <v>135.5</v>
      </c>
      <c r="GY226" s="265">
        <v>104.1</v>
      </c>
      <c r="GZ226" s="266">
        <v>113.1</v>
      </c>
      <c r="HA226" s="267">
        <v>58.7</v>
      </c>
      <c r="HB226" s="268">
        <v>99.43</v>
      </c>
      <c r="HC226" s="269">
        <v>99.4</v>
      </c>
      <c r="HD226" s="270">
        <v>99.45</v>
      </c>
      <c r="HE226" s="271">
        <v>97.8</v>
      </c>
      <c r="HF226" s="272">
        <v>99.44</v>
      </c>
      <c r="HG226" s="273">
        <v>99.96</v>
      </c>
      <c r="HH226" s="274">
        <v>99.46</v>
      </c>
      <c r="HI226" s="275">
        <v>100.5</v>
      </c>
      <c r="HJ226" s="276">
        <v>98.97</v>
      </c>
      <c r="HK226" s="277">
        <v>99.5</v>
      </c>
      <c r="HL226" s="278">
        <v>220.3</v>
      </c>
      <c r="HM226" s="279">
        <v>99.6</v>
      </c>
      <c r="HN226" s="280">
        <v>99.3</v>
      </c>
      <c r="HO226" s="281">
        <v>141.56</v>
      </c>
      <c r="HP226" s="282">
        <v>324.89999999999998</v>
      </c>
      <c r="HQ226" s="283">
        <v>94.2</v>
      </c>
      <c r="HR226" s="284">
        <v>99.591399999999993</v>
      </c>
      <c r="HS226" s="285">
        <v>97.8</v>
      </c>
    </row>
    <row r="227" spans="1:227" x14ac:dyDescent="0.25">
      <c r="A227" s="4">
        <v>40543</v>
      </c>
      <c r="B227" s="60">
        <v>128.80000000000001</v>
      </c>
      <c r="C227" s="61">
        <v>121.5</v>
      </c>
      <c r="D227" s="62">
        <v>116.1</v>
      </c>
      <c r="E227" s="63">
        <v>123.7</v>
      </c>
      <c r="F227" s="64">
        <v>123.1</v>
      </c>
      <c r="G227" s="65">
        <v>128.19999999999999</v>
      </c>
      <c r="H227" s="66">
        <v>109.3</v>
      </c>
      <c r="I227" s="67">
        <v>148.69999999999999</v>
      </c>
      <c r="J227" s="68">
        <v>170.2</v>
      </c>
      <c r="K227" s="69">
        <v>147.1</v>
      </c>
      <c r="L227" s="70">
        <v>148.80000000000001</v>
      </c>
      <c r="M227" s="71">
        <v>137.1</v>
      </c>
      <c r="N227" s="72">
        <v>153.19999999999999</v>
      </c>
      <c r="O227" s="73">
        <v>101.3</v>
      </c>
      <c r="P227" s="74">
        <v>102.2</v>
      </c>
      <c r="Q227" s="75">
        <v>99.4</v>
      </c>
      <c r="R227" s="76">
        <v>103.6</v>
      </c>
      <c r="S227" s="77">
        <v>104.3</v>
      </c>
      <c r="T227" s="78">
        <v>101.7</v>
      </c>
      <c r="U227" s="79">
        <v>101.63</v>
      </c>
      <c r="V227" s="80">
        <v>138.22</v>
      </c>
      <c r="W227" s="81">
        <v>101.93</v>
      </c>
      <c r="X227" s="82">
        <v>100.79</v>
      </c>
      <c r="Y227" s="83">
        <v>135.94999999999999</v>
      </c>
      <c r="Z227" s="84">
        <v>126.86</v>
      </c>
      <c r="AA227" s="85">
        <v>140.13999999999999</v>
      </c>
      <c r="AB227" s="86">
        <v>144.04</v>
      </c>
      <c r="AC227" s="87">
        <v>133</v>
      </c>
      <c r="AD227" s="88">
        <v>98.43</v>
      </c>
      <c r="AE227" s="89">
        <v>390.01</v>
      </c>
      <c r="AF227" s="90">
        <v>412.86</v>
      </c>
      <c r="AG227" s="91">
        <v>246.53</v>
      </c>
      <c r="AH227" s="92">
        <v>230.9</v>
      </c>
      <c r="AI227" s="93">
        <v>413.1</v>
      </c>
      <c r="AJ227" s="94">
        <v>114.7</v>
      </c>
      <c r="AK227" s="95">
        <v>123.1</v>
      </c>
      <c r="AL227" s="96">
        <v>107.3</v>
      </c>
      <c r="AM227" s="97">
        <v>114</v>
      </c>
      <c r="AN227" s="98">
        <v>65.62</v>
      </c>
      <c r="AO227" s="99">
        <v>1143.4100000000001</v>
      </c>
      <c r="AP227" s="100">
        <v>67.61</v>
      </c>
      <c r="AQ227" s="101">
        <v>99.1</v>
      </c>
      <c r="AR227" s="102">
        <v>99.9</v>
      </c>
      <c r="AS227" s="103">
        <v>96.7</v>
      </c>
      <c r="AT227" s="104">
        <v>100</v>
      </c>
      <c r="AU227" s="105">
        <v>100.1</v>
      </c>
      <c r="AV227" s="106">
        <v>99.2</v>
      </c>
      <c r="AW227" s="107">
        <v>99.9</v>
      </c>
      <c r="AX227" s="108">
        <v>99.3</v>
      </c>
      <c r="AY227" s="109">
        <v>100.4</v>
      </c>
      <c r="AZ227" s="110">
        <v>99.8</v>
      </c>
      <c r="BA227" s="111">
        <v>99.9</v>
      </c>
      <c r="BB227" s="112">
        <v>108.6</v>
      </c>
      <c r="BC227" s="113">
        <v>99.7</v>
      </c>
      <c r="BD227" s="114">
        <v>101</v>
      </c>
      <c r="BE227" s="115">
        <v>109</v>
      </c>
      <c r="BF227" s="116">
        <v>107.7</v>
      </c>
      <c r="BG227" s="117">
        <v>100</v>
      </c>
      <c r="BH227" s="118">
        <v>100.1</v>
      </c>
      <c r="BI227" s="119">
        <v>427.40800000000002</v>
      </c>
      <c r="BJ227" s="120">
        <v>80.2</v>
      </c>
      <c r="BK227" s="121">
        <v>106.7</v>
      </c>
      <c r="BL227" s="122">
        <v>106.7</v>
      </c>
      <c r="BM227" s="123">
        <v>100.3</v>
      </c>
      <c r="BN227" s="124">
        <v>96.8</v>
      </c>
      <c r="BO227" s="125">
        <v>90.388000000000005</v>
      </c>
      <c r="BP227" s="126">
        <v>99.4</v>
      </c>
      <c r="BQ227" s="127">
        <v>95.5</v>
      </c>
      <c r="BR227" s="128">
        <v>101.2</v>
      </c>
      <c r="BS227" s="129">
        <v>400</v>
      </c>
      <c r="BT227" s="130">
        <v>949</v>
      </c>
      <c r="BU227" s="131">
        <v>796</v>
      </c>
      <c r="BV227" s="132">
        <v>615</v>
      </c>
      <c r="BW227" s="133">
        <v>89.4</v>
      </c>
      <c r="BX227" s="134">
        <v>1826</v>
      </c>
      <c r="BY227" s="135">
        <v>99.5</v>
      </c>
      <c r="BZ227" s="136">
        <v>83.8</v>
      </c>
      <c r="CA227" s="137">
        <v>1819.5</v>
      </c>
      <c r="CB227" s="138">
        <v>99.39</v>
      </c>
      <c r="CC227" s="139">
        <v>96.4</v>
      </c>
      <c r="CD227" s="140">
        <v>1829.9</v>
      </c>
      <c r="CE227" s="141">
        <v>99.56</v>
      </c>
      <c r="CF227" s="142">
        <v>100.8</v>
      </c>
      <c r="CG227" s="143">
        <v>100.8</v>
      </c>
      <c r="CH227" s="144">
        <v>102.1</v>
      </c>
      <c r="CI227" s="145">
        <v>100.6</v>
      </c>
      <c r="CJ227" s="146">
        <v>100.9</v>
      </c>
      <c r="CK227" s="147">
        <v>17.5</v>
      </c>
      <c r="CL227" s="148">
        <v>103.7</v>
      </c>
      <c r="CM227" s="149">
        <v>100.9</v>
      </c>
      <c r="CN227" s="150">
        <v>100.7</v>
      </c>
      <c r="CO227" s="151">
        <v>131.5</v>
      </c>
      <c r="CP227" s="152">
        <v>102.8</v>
      </c>
      <c r="CQ227" s="153">
        <v>106.6</v>
      </c>
      <c r="CR227" s="154">
        <v>101.7</v>
      </c>
      <c r="CS227" s="155">
        <v>235</v>
      </c>
      <c r="CT227" s="156">
        <v>3624</v>
      </c>
      <c r="CU227" s="157">
        <v>113.6</v>
      </c>
      <c r="CV227" s="158">
        <v>7310</v>
      </c>
      <c r="CW227" s="159">
        <v>324</v>
      </c>
      <c r="CX227" s="160">
        <v>109.4</v>
      </c>
      <c r="CY227" s="161">
        <v>4543</v>
      </c>
      <c r="CZ227" s="162">
        <v>88.9</v>
      </c>
      <c r="DA227" s="163">
        <v>200667</v>
      </c>
      <c r="DB227" s="164">
        <v>628.9</v>
      </c>
      <c r="DC227" s="165">
        <v>90.88</v>
      </c>
      <c r="DD227" s="166">
        <v>89.21</v>
      </c>
      <c r="DE227" s="167">
        <v>93.55</v>
      </c>
      <c r="DF227" s="168">
        <v>279.76</v>
      </c>
      <c r="DG227" s="169">
        <v>90.76</v>
      </c>
      <c r="DH227" s="170">
        <v>90.42</v>
      </c>
      <c r="DI227" s="171">
        <v>91.41</v>
      </c>
      <c r="DJ227" s="172">
        <v>89.99</v>
      </c>
      <c r="DK227" s="173">
        <v>86.19</v>
      </c>
      <c r="DL227" s="174">
        <v>85.34</v>
      </c>
      <c r="DM227" s="175">
        <v>88.33</v>
      </c>
      <c r="DN227" s="176">
        <v>91.83</v>
      </c>
      <c r="DO227" s="177">
        <v>90.44</v>
      </c>
      <c r="DP227" s="178">
        <v>93.71</v>
      </c>
      <c r="DQ227" s="179">
        <v>90.08</v>
      </c>
      <c r="DR227" s="180">
        <v>92.16</v>
      </c>
      <c r="DS227" s="181">
        <v>87</v>
      </c>
      <c r="DT227" s="182">
        <v>98.09</v>
      </c>
      <c r="DU227" s="183">
        <v>162.30000000000001</v>
      </c>
      <c r="DV227" s="184">
        <v>99.39</v>
      </c>
      <c r="DW227" s="185">
        <v>99.27</v>
      </c>
      <c r="DX227" s="186">
        <v>99.54</v>
      </c>
      <c r="DY227" s="187">
        <v>98.87</v>
      </c>
      <c r="DZ227" s="188">
        <v>100.27</v>
      </c>
      <c r="EA227" s="189">
        <v>99.01</v>
      </c>
      <c r="EB227" s="190">
        <v>164.3</v>
      </c>
      <c r="EC227" s="191">
        <v>98.2</v>
      </c>
      <c r="ED227" s="192">
        <v>98.3</v>
      </c>
      <c r="EE227" s="193">
        <v>97.9</v>
      </c>
      <c r="EF227" s="194">
        <v>255.46</v>
      </c>
      <c r="EG227" s="195">
        <v>15221742</v>
      </c>
      <c r="EH227" s="196">
        <v>137</v>
      </c>
      <c r="EI227" s="197">
        <v>446502920</v>
      </c>
      <c r="EJ227" s="198">
        <v>132713633</v>
      </c>
      <c r="EK227" s="199">
        <v>55493135</v>
      </c>
      <c r="EL227" s="200">
        <v>99.4</v>
      </c>
      <c r="EM227" s="201">
        <v>100.2</v>
      </c>
      <c r="EN227" s="3" t="s">
        <v>1259</v>
      </c>
      <c r="EO227" s="3" t="s">
        <v>1259</v>
      </c>
      <c r="EP227" s="3" t="s">
        <v>1259</v>
      </c>
      <c r="EQ227" s="3" t="s">
        <v>1259</v>
      </c>
      <c r="ER227" s="3" t="s">
        <v>1259</v>
      </c>
      <c r="ES227" s="3" t="s">
        <v>1259</v>
      </c>
      <c r="ET227" s="208">
        <v>292.2</v>
      </c>
      <c r="EU227" s="209">
        <v>101.4</v>
      </c>
      <c r="EV227" s="210">
        <v>101.9</v>
      </c>
      <c r="EW227" s="211">
        <v>100.4</v>
      </c>
      <c r="EX227" s="212">
        <v>103.61</v>
      </c>
      <c r="EY227" s="213">
        <v>101.74</v>
      </c>
      <c r="EZ227" s="214">
        <v>109.25</v>
      </c>
      <c r="FA227" s="215">
        <v>105.9</v>
      </c>
      <c r="FB227" s="216">
        <v>118.6</v>
      </c>
      <c r="FC227" s="217">
        <v>118.6</v>
      </c>
      <c r="FD227" s="218">
        <v>103</v>
      </c>
      <c r="FE227" s="219">
        <v>116.4</v>
      </c>
      <c r="FF227" s="220">
        <v>100.18</v>
      </c>
      <c r="FG227" s="221">
        <v>163.1</v>
      </c>
      <c r="FH227" s="222">
        <v>92.53</v>
      </c>
      <c r="FI227" s="223">
        <v>89.59</v>
      </c>
      <c r="FJ227" s="224">
        <v>203903</v>
      </c>
      <c r="FK227" s="225">
        <v>147.19999999999999</v>
      </c>
      <c r="FL227" s="226">
        <v>431128</v>
      </c>
      <c r="FM227" s="227">
        <v>162.6</v>
      </c>
      <c r="FN227" s="228">
        <v>99.6</v>
      </c>
      <c r="FO227" s="229">
        <v>255.64</v>
      </c>
      <c r="FP227" s="230">
        <v>99.2</v>
      </c>
      <c r="FQ227" s="231">
        <v>187.465</v>
      </c>
      <c r="FR227" s="232">
        <v>99.4</v>
      </c>
      <c r="FS227" s="233">
        <v>140.5</v>
      </c>
      <c r="FT227" s="234">
        <v>140.5</v>
      </c>
      <c r="FU227" s="235">
        <v>143.30000000000001</v>
      </c>
      <c r="FV227" s="236">
        <v>137.5</v>
      </c>
      <c r="FW227" s="237">
        <v>139.4</v>
      </c>
      <c r="FX227" s="238">
        <v>1433.7</v>
      </c>
      <c r="FY227" s="239">
        <v>1444.7</v>
      </c>
      <c r="FZ227" s="240">
        <v>1404</v>
      </c>
      <c r="GA227" s="241">
        <v>3115.8</v>
      </c>
      <c r="GB227" s="242">
        <v>102289</v>
      </c>
      <c r="GC227" s="243">
        <v>267162</v>
      </c>
      <c r="GD227" s="244">
        <v>100.3</v>
      </c>
      <c r="GE227" s="245">
        <v>9767</v>
      </c>
      <c r="GF227" s="246">
        <v>8133</v>
      </c>
      <c r="GG227" s="247">
        <v>146</v>
      </c>
      <c r="GH227" s="248">
        <v>7351</v>
      </c>
      <c r="GI227" s="249">
        <v>6564</v>
      </c>
      <c r="GJ227" s="250">
        <v>7067</v>
      </c>
      <c r="GK227" s="251">
        <v>4478</v>
      </c>
      <c r="GL227" s="252">
        <v>4975</v>
      </c>
      <c r="GM227" s="253">
        <v>98.93</v>
      </c>
      <c r="GN227" s="254">
        <v>88.29</v>
      </c>
      <c r="GO227" s="255">
        <v>89.96</v>
      </c>
      <c r="GP227" s="256">
        <v>88.01</v>
      </c>
      <c r="GQ227" s="257">
        <v>84.24</v>
      </c>
      <c r="GR227" s="258">
        <v>89.75</v>
      </c>
      <c r="GS227" s="259">
        <v>90.34</v>
      </c>
      <c r="GT227" s="260">
        <v>59997.54</v>
      </c>
      <c r="GU227" s="261">
        <v>48143.69</v>
      </c>
      <c r="GV227" s="262">
        <v>102</v>
      </c>
      <c r="GW227" s="263">
        <v>543</v>
      </c>
      <c r="GX227" s="264">
        <v>139.19999999999999</v>
      </c>
      <c r="GY227" s="265">
        <v>109.4</v>
      </c>
      <c r="GZ227" s="266">
        <v>114.7</v>
      </c>
      <c r="HA227" s="267">
        <v>62.5</v>
      </c>
      <c r="HB227" s="268">
        <v>99.65</v>
      </c>
      <c r="HC227" s="269">
        <v>98.79</v>
      </c>
      <c r="HD227" s="270">
        <v>100.56</v>
      </c>
      <c r="HE227" s="271">
        <v>98.23</v>
      </c>
      <c r="HF227" s="272">
        <v>99.25</v>
      </c>
      <c r="HG227" s="273">
        <v>98.99</v>
      </c>
      <c r="HH227" s="274">
        <v>101.16</v>
      </c>
      <c r="HI227" s="275">
        <v>97.47</v>
      </c>
      <c r="HJ227" s="276">
        <v>101.78</v>
      </c>
      <c r="HK227" s="277">
        <v>99.6</v>
      </c>
      <c r="HL227" s="278">
        <v>214.6</v>
      </c>
      <c r="HM227" s="279">
        <v>99.7</v>
      </c>
      <c r="HN227" s="280">
        <v>99.2</v>
      </c>
      <c r="HO227" s="281">
        <v>140.28</v>
      </c>
      <c r="HP227" s="282">
        <v>322.5</v>
      </c>
      <c r="HQ227" s="283">
        <v>96.3</v>
      </c>
      <c r="HR227" s="284">
        <v>99.955799999999996</v>
      </c>
      <c r="HS227" s="285">
        <v>98.2</v>
      </c>
    </row>
    <row r="228" spans="1:227" x14ac:dyDescent="0.25">
      <c r="A228" s="4">
        <v>40633</v>
      </c>
      <c r="B228" s="60">
        <v>132.19999999999999</v>
      </c>
      <c r="C228" s="61">
        <v>124.2</v>
      </c>
      <c r="D228" s="62">
        <v>116.4</v>
      </c>
      <c r="E228" s="63">
        <v>127.5</v>
      </c>
      <c r="F228" s="64">
        <v>127.5</v>
      </c>
      <c r="G228" s="65">
        <v>128</v>
      </c>
      <c r="H228" s="66">
        <v>117.8</v>
      </c>
      <c r="I228" s="67">
        <v>153.80000000000001</v>
      </c>
      <c r="J228" s="68">
        <v>162</v>
      </c>
      <c r="K228" s="69">
        <v>153.19999999999999</v>
      </c>
      <c r="L228" s="70">
        <v>155.4</v>
      </c>
      <c r="M228" s="71">
        <v>140.6</v>
      </c>
      <c r="N228" s="72">
        <v>153.4</v>
      </c>
      <c r="O228" s="73">
        <v>101</v>
      </c>
      <c r="P228" s="74">
        <v>101.9</v>
      </c>
      <c r="Q228" s="75">
        <v>99.1</v>
      </c>
      <c r="R228" s="76">
        <v>102.7</v>
      </c>
      <c r="S228" s="77">
        <v>103.2</v>
      </c>
      <c r="T228" s="78">
        <v>101.3</v>
      </c>
      <c r="U228" s="79">
        <v>102.34</v>
      </c>
      <c r="V228" s="80">
        <v>136.07</v>
      </c>
      <c r="W228" s="81">
        <v>102.16</v>
      </c>
      <c r="X228" s="82">
        <v>102.94</v>
      </c>
      <c r="Y228" s="83">
        <v>136.28</v>
      </c>
      <c r="Z228" s="84">
        <v>126.24</v>
      </c>
      <c r="AA228" s="85">
        <v>140.97999999999999</v>
      </c>
      <c r="AB228" s="86">
        <v>137.26</v>
      </c>
      <c r="AC228" s="87">
        <v>138</v>
      </c>
      <c r="AD228" s="88">
        <v>96.43</v>
      </c>
      <c r="AE228" s="89">
        <v>392.28</v>
      </c>
      <c r="AF228" s="90">
        <v>418.09</v>
      </c>
      <c r="AG228" s="91">
        <v>245.81</v>
      </c>
      <c r="AH228" s="92">
        <v>226.53</v>
      </c>
      <c r="AI228" s="93">
        <v>415.2</v>
      </c>
      <c r="AJ228" s="94">
        <v>112.6</v>
      </c>
      <c r="AK228" s="95">
        <v>118.2</v>
      </c>
      <c r="AL228" s="96">
        <v>107.8</v>
      </c>
      <c r="AM228" s="97">
        <v>113.7</v>
      </c>
      <c r="AN228" s="98">
        <v>67.66</v>
      </c>
      <c r="AO228" s="99">
        <v>1115.3</v>
      </c>
      <c r="AP228" s="100">
        <v>69.5</v>
      </c>
      <c r="AQ228" s="101">
        <v>98.1</v>
      </c>
      <c r="AR228" s="102">
        <v>99.1</v>
      </c>
      <c r="AS228" s="103">
        <v>94.9</v>
      </c>
      <c r="AT228" s="104">
        <v>100.1</v>
      </c>
      <c r="AU228" s="105">
        <v>100.4</v>
      </c>
      <c r="AV228" s="106">
        <v>98.9</v>
      </c>
      <c r="AW228" s="107">
        <v>101.5</v>
      </c>
      <c r="AX228" s="108">
        <v>99.7</v>
      </c>
      <c r="AY228" s="109">
        <v>101.5</v>
      </c>
      <c r="AZ228" s="110">
        <v>100.2</v>
      </c>
      <c r="BA228" s="111">
        <v>102.6</v>
      </c>
      <c r="BB228" s="112">
        <v>109.3</v>
      </c>
      <c r="BC228" s="113">
        <v>102.7</v>
      </c>
      <c r="BD228" s="114">
        <v>102.2</v>
      </c>
      <c r="BE228" s="115">
        <v>109.3</v>
      </c>
      <c r="BF228" s="116">
        <v>109.1</v>
      </c>
      <c r="BG228" s="117">
        <v>102.1</v>
      </c>
      <c r="BH228" s="118">
        <v>99.2</v>
      </c>
      <c r="BI228" s="119">
        <v>420.35500000000002</v>
      </c>
      <c r="BJ228" s="120">
        <v>80.900000000000006</v>
      </c>
      <c r="BK228" s="121">
        <v>86.5</v>
      </c>
      <c r="BL228" s="122">
        <v>116.5</v>
      </c>
      <c r="BM228" s="123">
        <v>95.2</v>
      </c>
      <c r="BN228" s="124">
        <v>94.5</v>
      </c>
      <c r="BO228" s="125">
        <v>88.948999999999998</v>
      </c>
      <c r="BP228" s="126">
        <v>104.9</v>
      </c>
      <c r="BQ228" s="127">
        <v>110.5</v>
      </c>
      <c r="BR228" s="128">
        <v>102.2</v>
      </c>
      <c r="BS228" s="129">
        <v>415</v>
      </c>
      <c r="BT228" s="130">
        <v>943</v>
      </c>
      <c r="BU228" s="131">
        <v>846</v>
      </c>
      <c r="BV228" s="132">
        <v>761</v>
      </c>
      <c r="BW228" s="133">
        <v>86.3</v>
      </c>
      <c r="BX228" s="134">
        <v>1778</v>
      </c>
      <c r="BY228" s="135">
        <v>96.1</v>
      </c>
      <c r="BZ228" s="136">
        <v>79.099999999999994</v>
      </c>
      <c r="CA228" s="137">
        <v>1764.8</v>
      </c>
      <c r="CB228" s="138">
        <v>93.84</v>
      </c>
      <c r="CC228" s="139">
        <v>95.1</v>
      </c>
      <c r="CD228" s="140">
        <v>1793.8</v>
      </c>
      <c r="CE228" s="141">
        <v>98.26</v>
      </c>
      <c r="CF228" s="142">
        <v>102.1</v>
      </c>
      <c r="CG228" s="143">
        <v>101.9</v>
      </c>
      <c r="CH228" s="144">
        <v>102.7</v>
      </c>
      <c r="CI228" s="145">
        <v>101.2</v>
      </c>
      <c r="CJ228" s="146">
        <v>102.5</v>
      </c>
      <c r="CK228" s="147">
        <v>20.7</v>
      </c>
      <c r="CL228" s="148">
        <v>104.5</v>
      </c>
      <c r="CM228" s="149">
        <v>103.1</v>
      </c>
      <c r="CN228" s="150">
        <v>101.8</v>
      </c>
      <c r="CO228" s="151">
        <v>130.4</v>
      </c>
      <c r="CP228" s="152">
        <v>103.4</v>
      </c>
      <c r="CQ228" s="153">
        <v>107</v>
      </c>
      <c r="CR228" s="154">
        <v>103.7</v>
      </c>
      <c r="CS228" s="155">
        <v>251</v>
      </c>
      <c r="CT228" s="156">
        <v>3764</v>
      </c>
      <c r="CU228" s="157">
        <v>120</v>
      </c>
      <c r="CV228" s="158">
        <v>7720</v>
      </c>
      <c r="CW228" s="159">
        <v>322</v>
      </c>
      <c r="CX228" s="160">
        <v>111.2</v>
      </c>
      <c r="CY228" s="161">
        <v>4719</v>
      </c>
      <c r="CZ228" s="162">
        <v>87.3</v>
      </c>
      <c r="DA228" s="163">
        <v>201000</v>
      </c>
      <c r="DB228" s="164">
        <v>643</v>
      </c>
      <c r="DC228" s="165">
        <v>91.12</v>
      </c>
      <c r="DD228" s="166">
        <v>89.43</v>
      </c>
      <c r="DE228" s="167">
        <v>93.84</v>
      </c>
      <c r="DF228" s="168">
        <v>281.33</v>
      </c>
      <c r="DG228" s="169">
        <v>90.05</v>
      </c>
      <c r="DH228" s="170">
        <v>89.71</v>
      </c>
      <c r="DI228" s="171">
        <v>90.69</v>
      </c>
      <c r="DJ228" s="172">
        <v>89.17</v>
      </c>
      <c r="DK228" s="173">
        <v>84.86</v>
      </c>
      <c r="DL228" s="174">
        <v>85.26</v>
      </c>
      <c r="DM228" s="175">
        <v>83.85</v>
      </c>
      <c r="DN228" s="176">
        <v>92.5</v>
      </c>
      <c r="DO228" s="177">
        <v>89.76</v>
      </c>
      <c r="DP228" s="178">
        <v>96.21</v>
      </c>
      <c r="DQ228" s="179">
        <v>90.05</v>
      </c>
      <c r="DR228" s="180">
        <v>94.64</v>
      </c>
      <c r="DS228" s="181">
        <v>90.72</v>
      </c>
      <c r="DT228" s="182">
        <v>99.17</v>
      </c>
      <c r="DU228" s="183">
        <v>175.1</v>
      </c>
      <c r="DV228" s="184">
        <v>98.5</v>
      </c>
      <c r="DW228" s="185">
        <v>98.55</v>
      </c>
      <c r="DX228" s="186">
        <v>98.4</v>
      </c>
      <c r="DY228" s="187">
        <v>97.94</v>
      </c>
      <c r="DZ228" s="188">
        <v>99.11</v>
      </c>
      <c r="EA228" s="189">
        <v>98.78</v>
      </c>
      <c r="EB228" s="190">
        <v>161.24</v>
      </c>
      <c r="EC228" s="191">
        <v>98</v>
      </c>
      <c r="ED228" s="192">
        <v>97.9</v>
      </c>
      <c r="EE228" s="193">
        <v>98.1</v>
      </c>
      <c r="EF228" s="194">
        <v>253.03</v>
      </c>
      <c r="EG228" s="195">
        <v>15102427</v>
      </c>
      <c r="EH228" s="196">
        <v>140</v>
      </c>
      <c r="EI228" s="197">
        <v>458225050</v>
      </c>
      <c r="EJ228" s="198">
        <v>135051150</v>
      </c>
      <c r="EK228" s="199">
        <v>56783027</v>
      </c>
      <c r="EL228" s="200">
        <v>106.6</v>
      </c>
      <c r="EM228" s="201">
        <v>100.1</v>
      </c>
      <c r="EN228" s="202">
        <v>75.900000000000006</v>
      </c>
      <c r="EO228" s="203">
        <v>66.7</v>
      </c>
      <c r="EP228" s="204">
        <v>75.900000000000006</v>
      </c>
      <c r="EQ228" s="205">
        <v>72.599999999999994</v>
      </c>
      <c r="ER228" s="206">
        <v>64</v>
      </c>
      <c r="ES228" s="207">
        <v>47.1</v>
      </c>
      <c r="ET228" s="208">
        <v>316.2</v>
      </c>
      <c r="EU228" s="209">
        <v>101</v>
      </c>
      <c r="EV228" s="210">
        <v>102.3</v>
      </c>
      <c r="EW228" s="211">
        <v>98.5</v>
      </c>
      <c r="EX228" s="212">
        <v>108.25</v>
      </c>
      <c r="EY228" s="213">
        <v>107.32</v>
      </c>
      <c r="EZ228" s="214">
        <v>106.83</v>
      </c>
      <c r="FA228" s="215">
        <v>107.1</v>
      </c>
      <c r="FB228" s="216">
        <v>126.8</v>
      </c>
      <c r="FC228" s="217">
        <v>121.9</v>
      </c>
      <c r="FD228" s="218">
        <v>103.4</v>
      </c>
      <c r="FE228" s="219">
        <v>112.4</v>
      </c>
      <c r="FF228" s="220">
        <v>97.12</v>
      </c>
      <c r="FG228" s="221">
        <v>164</v>
      </c>
      <c r="FH228" s="222">
        <v>93</v>
      </c>
      <c r="FI228" s="223">
        <v>89.91</v>
      </c>
      <c r="FJ228" s="224">
        <v>206513</v>
      </c>
      <c r="FK228" s="225">
        <v>149.1</v>
      </c>
      <c r="FL228" s="226">
        <v>438150</v>
      </c>
      <c r="FM228" s="227">
        <v>165.2</v>
      </c>
      <c r="FN228" s="228">
        <v>99.7</v>
      </c>
      <c r="FO228" s="229">
        <v>260.214</v>
      </c>
      <c r="FP228" s="230">
        <v>98.6</v>
      </c>
      <c r="FQ228" s="231">
        <v>190.93600000000001</v>
      </c>
      <c r="FR228" s="232">
        <v>99.1</v>
      </c>
      <c r="FS228" s="233">
        <v>147.69999999999999</v>
      </c>
      <c r="FT228" s="234">
        <v>147.5</v>
      </c>
      <c r="FU228" s="235">
        <v>150.4</v>
      </c>
      <c r="FV228" s="236">
        <v>145.30000000000001</v>
      </c>
      <c r="FW228" s="237">
        <v>147.6</v>
      </c>
      <c r="FX228" s="238">
        <v>1442.4</v>
      </c>
      <c r="FY228" s="239">
        <v>1448.7</v>
      </c>
      <c r="FZ228" s="240">
        <v>1409</v>
      </c>
      <c r="GA228" s="241">
        <v>3163</v>
      </c>
      <c r="GB228" s="242">
        <v>103245</v>
      </c>
      <c r="GC228" s="243">
        <v>268202</v>
      </c>
      <c r="GD228" s="244">
        <v>100.3</v>
      </c>
      <c r="GE228" s="245">
        <v>9706</v>
      </c>
      <c r="GF228" s="246">
        <v>8211</v>
      </c>
      <c r="GG228" s="247">
        <v>146</v>
      </c>
      <c r="GH228" s="248">
        <v>7336</v>
      </c>
      <c r="GI228" s="249">
        <v>6869</v>
      </c>
      <c r="GJ228" s="250">
        <v>7244</v>
      </c>
      <c r="GK228" s="251">
        <v>4556</v>
      </c>
      <c r="GL228" s="252">
        <v>4997</v>
      </c>
      <c r="GM228" s="253">
        <v>98.23</v>
      </c>
      <c r="GN228" s="254">
        <v>83.91</v>
      </c>
      <c r="GO228" s="255">
        <v>87.3</v>
      </c>
      <c r="GP228" s="256">
        <v>83.35</v>
      </c>
      <c r="GQ228" s="257">
        <v>78.42</v>
      </c>
      <c r="GR228" s="258">
        <v>88.64</v>
      </c>
      <c r="GS228" s="259">
        <v>84.86</v>
      </c>
      <c r="GT228" s="260">
        <v>46162.32</v>
      </c>
      <c r="GU228" s="261">
        <v>41534.199999999997</v>
      </c>
      <c r="GV228" s="262">
        <v>103</v>
      </c>
      <c r="GW228" s="263">
        <v>544</v>
      </c>
      <c r="GX228" s="264">
        <v>142.30000000000001</v>
      </c>
      <c r="GY228" s="265">
        <v>114.8</v>
      </c>
      <c r="GZ228" s="266">
        <v>116.5</v>
      </c>
      <c r="HA228" s="267">
        <v>67.7</v>
      </c>
      <c r="HB228" s="268">
        <v>104.29</v>
      </c>
      <c r="HC228" s="269">
        <v>102.45</v>
      </c>
      <c r="HD228" s="270">
        <v>106.54</v>
      </c>
      <c r="HE228" s="271">
        <v>104.08</v>
      </c>
      <c r="HF228" s="272">
        <v>104.22</v>
      </c>
      <c r="HG228" s="273">
        <v>101.71</v>
      </c>
      <c r="HH228" s="274">
        <v>107.45</v>
      </c>
      <c r="HI228" s="275">
        <v>100.64</v>
      </c>
      <c r="HJ228" s="276">
        <v>103.88</v>
      </c>
      <c r="HK228" s="277">
        <v>99.7</v>
      </c>
      <c r="HL228" s="278">
        <v>213.5</v>
      </c>
      <c r="HM228" s="279">
        <v>100.3</v>
      </c>
      <c r="HN228" s="280">
        <v>98.6</v>
      </c>
      <c r="HO228" s="281">
        <v>138.57</v>
      </c>
      <c r="HP228" s="282">
        <v>313.60000000000002</v>
      </c>
      <c r="HQ228" s="283">
        <v>93.7</v>
      </c>
      <c r="HR228" s="284">
        <v>99.822000000000003</v>
      </c>
      <c r="HS228" s="285">
        <v>98.4</v>
      </c>
    </row>
    <row r="229" spans="1:227" x14ac:dyDescent="0.25">
      <c r="A229" s="4">
        <v>40724</v>
      </c>
      <c r="B229" s="60">
        <v>128.6</v>
      </c>
      <c r="C229" s="61">
        <v>120.5</v>
      </c>
      <c r="D229" s="62">
        <v>111.5</v>
      </c>
      <c r="E229" s="63">
        <v>124.3</v>
      </c>
      <c r="F229" s="64">
        <v>124.5</v>
      </c>
      <c r="G229" s="65">
        <v>123.3</v>
      </c>
      <c r="H229" s="66">
        <v>123.6</v>
      </c>
      <c r="I229" s="67">
        <v>150.69999999999999</v>
      </c>
      <c r="J229" s="68">
        <v>156.5</v>
      </c>
      <c r="K229" s="69">
        <v>150.30000000000001</v>
      </c>
      <c r="L229" s="70">
        <v>151.69999999999999</v>
      </c>
      <c r="M229" s="71">
        <v>142</v>
      </c>
      <c r="N229" s="72">
        <v>158.80000000000001</v>
      </c>
      <c r="O229" s="73">
        <v>101.4</v>
      </c>
      <c r="P229" s="74">
        <v>102.1</v>
      </c>
      <c r="Q229" s="75">
        <v>100.1</v>
      </c>
      <c r="R229" s="76">
        <v>102</v>
      </c>
      <c r="S229" s="77">
        <v>102.2</v>
      </c>
      <c r="T229" s="78">
        <v>101.4</v>
      </c>
      <c r="U229" s="79">
        <v>103.28</v>
      </c>
      <c r="V229" s="80">
        <v>137.32</v>
      </c>
      <c r="W229" s="81">
        <v>103.33</v>
      </c>
      <c r="X229" s="82">
        <v>103.23</v>
      </c>
      <c r="Y229" s="83">
        <v>137.22999999999999</v>
      </c>
      <c r="Z229" s="84">
        <v>128.69999999999999</v>
      </c>
      <c r="AA229" s="85">
        <v>141.18</v>
      </c>
      <c r="AB229" s="86">
        <v>139.26</v>
      </c>
      <c r="AC229" s="87">
        <v>140</v>
      </c>
      <c r="AD229" s="88">
        <v>94.73</v>
      </c>
      <c r="AE229" s="89">
        <v>396.27</v>
      </c>
      <c r="AF229" s="90">
        <v>420.53</v>
      </c>
      <c r="AG229" s="91">
        <v>246.63</v>
      </c>
      <c r="AH229" s="92">
        <v>225.7</v>
      </c>
      <c r="AI229" s="93">
        <v>417.5</v>
      </c>
      <c r="AJ229" s="94">
        <v>116.7</v>
      </c>
      <c r="AK229" s="95">
        <v>121.7</v>
      </c>
      <c r="AL229" s="96">
        <v>112.3</v>
      </c>
      <c r="AM229" s="97">
        <v>114.4</v>
      </c>
      <c r="AN229" s="98">
        <v>69.010000000000005</v>
      </c>
      <c r="AO229" s="99">
        <v>1175.26</v>
      </c>
      <c r="AP229" s="100">
        <v>70.900000000000006</v>
      </c>
      <c r="AQ229" s="101">
        <v>97</v>
      </c>
      <c r="AR229" s="102">
        <v>98</v>
      </c>
      <c r="AS229" s="103">
        <v>93.8</v>
      </c>
      <c r="AT229" s="104">
        <v>100.7</v>
      </c>
      <c r="AU229" s="105">
        <v>100.8</v>
      </c>
      <c r="AV229" s="106">
        <v>100</v>
      </c>
      <c r="AW229" s="107">
        <v>102.8</v>
      </c>
      <c r="AX229" s="108">
        <v>100</v>
      </c>
      <c r="AY229" s="109">
        <v>100.8</v>
      </c>
      <c r="AZ229" s="110">
        <v>100.4</v>
      </c>
      <c r="BA229" s="111">
        <v>103.9</v>
      </c>
      <c r="BB229" s="112">
        <v>109.7</v>
      </c>
      <c r="BC229" s="113">
        <v>103.7</v>
      </c>
      <c r="BD229" s="114">
        <v>105.4</v>
      </c>
      <c r="BE229" s="115">
        <v>109.4</v>
      </c>
      <c r="BF229" s="116">
        <v>110.6</v>
      </c>
      <c r="BG229" s="117">
        <v>103.5</v>
      </c>
      <c r="BH229" s="118">
        <v>101.4</v>
      </c>
      <c r="BI229" s="119">
        <v>424.11700000000002</v>
      </c>
      <c r="BJ229" s="120">
        <v>80.8</v>
      </c>
      <c r="BK229" s="121">
        <v>80.900000000000006</v>
      </c>
      <c r="BL229" s="122">
        <v>96.6</v>
      </c>
      <c r="BM229" s="123">
        <v>102.3</v>
      </c>
      <c r="BN229" s="124">
        <v>90.5</v>
      </c>
      <c r="BO229" s="125">
        <v>89.457999999999998</v>
      </c>
      <c r="BP229" s="126">
        <v>108</v>
      </c>
      <c r="BQ229" s="127">
        <v>109.3</v>
      </c>
      <c r="BR229" s="128">
        <v>107.3</v>
      </c>
      <c r="BS229" s="129">
        <v>457</v>
      </c>
      <c r="BT229" s="130">
        <v>1032</v>
      </c>
      <c r="BU229" s="131">
        <v>864</v>
      </c>
      <c r="BV229" s="132">
        <v>716</v>
      </c>
      <c r="BW229" s="133">
        <v>85.2</v>
      </c>
      <c r="BX229" s="134">
        <v>1752</v>
      </c>
      <c r="BY229" s="135">
        <v>95</v>
      </c>
      <c r="BZ229" s="136">
        <v>78.400000000000006</v>
      </c>
      <c r="CA229" s="137">
        <v>1739.4</v>
      </c>
      <c r="CB229" s="138">
        <v>92.98</v>
      </c>
      <c r="CC229" s="139">
        <v>93.7</v>
      </c>
      <c r="CD229" s="140">
        <v>1770.7</v>
      </c>
      <c r="CE229" s="141">
        <v>96.83</v>
      </c>
      <c r="CF229" s="142">
        <v>103.9</v>
      </c>
      <c r="CG229" s="143">
        <v>103.4</v>
      </c>
      <c r="CH229" s="144">
        <v>105.5</v>
      </c>
      <c r="CI229" s="145">
        <v>102.8</v>
      </c>
      <c r="CJ229" s="146">
        <v>103.8</v>
      </c>
      <c r="CK229" s="147">
        <v>15.1</v>
      </c>
      <c r="CL229" s="148">
        <v>103.9</v>
      </c>
      <c r="CM229" s="149">
        <v>104.7</v>
      </c>
      <c r="CN229" s="150">
        <v>102.8</v>
      </c>
      <c r="CO229" s="151">
        <v>136.30000000000001</v>
      </c>
      <c r="CP229" s="152">
        <v>105.5</v>
      </c>
      <c r="CQ229" s="153">
        <v>109.3</v>
      </c>
      <c r="CR229" s="154">
        <v>104.7</v>
      </c>
      <c r="CS229" s="155">
        <v>251</v>
      </c>
      <c r="CT229" s="156">
        <v>3831</v>
      </c>
      <c r="CU229" s="157">
        <v>126.4</v>
      </c>
      <c r="CV229" s="158">
        <v>8140</v>
      </c>
      <c r="CW229" s="159">
        <v>365</v>
      </c>
      <c r="CX229" s="160">
        <v>115.9</v>
      </c>
      <c r="CY229" s="161">
        <v>5031</v>
      </c>
      <c r="CZ229" s="162">
        <v>88</v>
      </c>
      <c r="DA229" s="163">
        <v>202667</v>
      </c>
      <c r="DB229" s="164">
        <v>659.9</v>
      </c>
      <c r="DC229" s="165">
        <v>89.4</v>
      </c>
      <c r="DD229" s="166">
        <v>87.7</v>
      </c>
      <c r="DE229" s="167">
        <v>92.11</v>
      </c>
      <c r="DF229" s="168">
        <v>272.02</v>
      </c>
      <c r="DG229" s="169">
        <v>88.32</v>
      </c>
      <c r="DH229" s="170">
        <v>87.96</v>
      </c>
      <c r="DI229" s="171">
        <v>89</v>
      </c>
      <c r="DJ229" s="172">
        <v>87.78</v>
      </c>
      <c r="DK229" s="173">
        <v>85.15</v>
      </c>
      <c r="DL229" s="174">
        <v>85.47</v>
      </c>
      <c r="DM229" s="175">
        <v>84.35</v>
      </c>
      <c r="DN229" s="176">
        <v>90.86</v>
      </c>
      <c r="DO229" s="177">
        <v>88.87</v>
      </c>
      <c r="DP229" s="178">
        <v>93.55</v>
      </c>
      <c r="DQ229" s="179">
        <v>88.72</v>
      </c>
      <c r="DR229" s="180">
        <v>92</v>
      </c>
      <c r="DS229" s="181">
        <v>87.06</v>
      </c>
      <c r="DT229" s="182">
        <v>97.68</v>
      </c>
      <c r="DU229" s="183">
        <v>185.8</v>
      </c>
      <c r="DV229" s="184">
        <v>100.06</v>
      </c>
      <c r="DW229" s="185">
        <v>98.86</v>
      </c>
      <c r="DX229" s="186">
        <v>101.72</v>
      </c>
      <c r="DY229" s="187">
        <v>99.14</v>
      </c>
      <c r="DZ229" s="188">
        <v>101.68</v>
      </c>
      <c r="EA229" s="189">
        <v>98.97</v>
      </c>
      <c r="EB229" s="190">
        <v>160.46</v>
      </c>
      <c r="EC229" s="191">
        <v>97.2</v>
      </c>
      <c r="ED229" s="192">
        <v>97.2</v>
      </c>
      <c r="EE229" s="193">
        <v>97</v>
      </c>
      <c r="EF229" s="194">
        <v>255.24</v>
      </c>
      <c r="EG229" s="195">
        <v>15820255</v>
      </c>
      <c r="EH229" s="196">
        <v>141</v>
      </c>
      <c r="EI229" s="197">
        <v>459946170</v>
      </c>
      <c r="EJ229" s="198">
        <v>137054273</v>
      </c>
      <c r="EK229" s="199">
        <v>57580635</v>
      </c>
      <c r="EL229" s="200">
        <v>116</v>
      </c>
      <c r="EM229" s="201">
        <v>101.2</v>
      </c>
      <c r="EN229" s="3" t="s">
        <v>1259</v>
      </c>
      <c r="EO229" s="3" t="s">
        <v>1259</v>
      </c>
      <c r="EP229" s="3" t="s">
        <v>1259</v>
      </c>
      <c r="EQ229" s="3" t="s">
        <v>1259</v>
      </c>
      <c r="ER229" s="3" t="s">
        <v>1259</v>
      </c>
      <c r="ES229" s="3" t="s">
        <v>1259</v>
      </c>
      <c r="ET229" s="208">
        <v>296.2</v>
      </c>
      <c r="EU229" s="209">
        <v>103.4</v>
      </c>
      <c r="EV229" s="210">
        <v>105.2</v>
      </c>
      <c r="EW229" s="211">
        <v>100.2</v>
      </c>
      <c r="EX229" s="212">
        <v>110.15</v>
      </c>
      <c r="EY229" s="213">
        <v>107.2</v>
      </c>
      <c r="EZ229" s="214">
        <v>123.06</v>
      </c>
      <c r="FA229" s="215">
        <v>107.2</v>
      </c>
      <c r="FB229" s="216">
        <v>123.6</v>
      </c>
      <c r="FC229" s="217">
        <v>122.8</v>
      </c>
      <c r="FD229" s="218">
        <v>103.3</v>
      </c>
      <c r="FE229" s="219">
        <v>119</v>
      </c>
      <c r="FF229" s="220">
        <v>98.85</v>
      </c>
      <c r="FG229" s="221">
        <v>167.3</v>
      </c>
      <c r="FH229" s="222">
        <v>93.97</v>
      </c>
      <c r="FI229" s="223">
        <v>90.87</v>
      </c>
      <c r="FJ229" s="224">
        <v>214825</v>
      </c>
      <c r="FK229" s="225">
        <v>155.1</v>
      </c>
      <c r="FL229" s="226">
        <v>469938</v>
      </c>
      <c r="FM229" s="227">
        <v>177.2</v>
      </c>
      <c r="FN229" s="228">
        <v>98.3</v>
      </c>
      <c r="FO229" s="229">
        <v>261.565</v>
      </c>
      <c r="FP229" s="230">
        <v>98.3</v>
      </c>
      <c r="FQ229" s="231">
        <v>190.67099999999999</v>
      </c>
      <c r="FR229" s="232">
        <v>98</v>
      </c>
      <c r="FS229" s="233">
        <v>151.80000000000001</v>
      </c>
      <c r="FT229" s="234">
        <v>152.80000000000001</v>
      </c>
      <c r="FU229" s="235">
        <v>152.9</v>
      </c>
      <c r="FV229" s="236">
        <v>148.1</v>
      </c>
      <c r="FW229" s="237">
        <v>150.69999999999999</v>
      </c>
      <c r="FX229" s="238">
        <v>1453.7</v>
      </c>
      <c r="FY229" s="239">
        <v>1462.1</v>
      </c>
      <c r="FZ229" s="240">
        <v>1422</v>
      </c>
      <c r="GA229" s="241">
        <v>3540.6</v>
      </c>
      <c r="GB229" s="242">
        <v>106067</v>
      </c>
      <c r="GC229" s="243">
        <v>268860</v>
      </c>
      <c r="GD229" s="244">
        <v>100.9</v>
      </c>
      <c r="GE229" s="245">
        <v>9472</v>
      </c>
      <c r="GF229" s="246">
        <v>8396</v>
      </c>
      <c r="GG229" s="247">
        <v>147</v>
      </c>
      <c r="GH229" s="248">
        <v>7239</v>
      </c>
      <c r="GI229" s="249">
        <v>6789</v>
      </c>
      <c r="GJ229" s="250">
        <v>7255</v>
      </c>
      <c r="GK229" s="251">
        <v>4513</v>
      </c>
      <c r="GL229" s="252">
        <v>5027</v>
      </c>
      <c r="GM229" s="253">
        <v>96.11</v>
      </c>
      <c r="GN229" s="254">
        <v>82.79</v>
      </c>
      <c r="GO229" s="255">
        <v>85.35</v>
      </c>
      <c r="GP229" s="256">
        <v>82.36</v>
      </c>
      <c r="GQ229" s="257">
        <v>76.739999999999995</v>
      </c>
      <c r="GR229" s="258">
        <v>87.53</v>
      </c>
      <c r="GS229" s="259">
        <v>81.38</v>
      </c>
      <c r="GT229" s="260">
        <v>46665.87</v>
      </c>
      <c r="GU229" s="261">
        <v>42201.23</v>
      </c>
      <c r="GV229" s="262">
        <v>103</v>
      </c>
      <c r="GW229" s="263">
        <v>547</v>
      </c>
      <c r="GX229" s="264">
        <v>145.1</v>
      </c>
      <c r="GY229" s="265">
        <v>118.9</v>
      </c>
      <c r="GZ229" s="266">
        <v>117.3</v>
      </c>
      <c r="HA229" s="267">
        <v>71.400000000000006</v>
      </c>
      <c r="HB229" s="268">
        <v>103.99</v>
      </c>
      <c r="HC229" s="269">
        <v>101.52</v>
      </c>
      <c r="HD229" s="270">
        <v>107.11</v>
      </c>
      <c r="HE229" s="271">
        <v>99.63</v>
      </c>
      <c r="HF229" s="272">
        <v>96.62</v>
      </c>
      <c r="HG229" s="273">
        <v>102.27</v>
      </c>
      <c r="HH229" s="274">
        <v>110.49</v>
      </c>
      <c r="HI229" s="275">
        <v>100.86</v>
      </c>
      <c r="HJ229" s="276">
        <v>104.91</v>
      </c>
      <c r="HK229" s="277">
        <v>98.2</v>
      </c>
      <c r="HL229" s="278">
        <v>212.2</v>
      </c>
      <c r="HM229" s="279">
        <v>100.1</v>
      </c>
      <c r="HN229" s="280">
        <v>94.5</v>
      </c>
      <c r="HO229" s="281">
        <v>137.62</v>
      </c>
      <c r="HP229" s="282">
        <v>308.3</v>
      </c>
      <c r="HQ229" s="283">
        <v>94.5</v>
      </c>
      <c r="HR229" s="284">
        <v>100.24469999999999</v>
      </c>
      <c r="HS229" s="285">
        <v>100.5</v>
      </c>
    </row>
    <row r="230" spans="1:227" x14ac:dyDescent="0.25">
      <c r="A230" s="4">
        <v>40816</v>
      </c>
      <c r="B230" s="60">
        <v>134.6</v>
      </c>
      <c r="C230" s="61">
        <v>125.7</v>
      </c>
      <c r="D230" s="62">
        <v>116.4</v>
      </c>
      <c r="E230" s="63">
        <v>129.69999999999999</v>
      </c>
      <c r="F230" s="64">
        <v>131.1</v>
      </c>
      <c r="G230" s="65">
        <v>120.2</v>
      </c>
      <c r="H230" s="66">
        <v>118.7</v>
      </c>
      <c r="I230" s="67">
        <v>158.6</v>
      </c>
      <c r="J230" s="68">
        <v>171.4</v>
      </c>
      <c r="K230" s="69">
        <v>157.69999999999999</v>
      </c>
      <c r="L230" s="70">
        <v>159.80000000000001</v>
      </c>
      <c r="M230" s="71">
        <v>145.19999999999999</v>
      </c>
      <c r="N230" s="72">
        <v>154.4</v>
      </c>
      <c r="O230" s="73">
        <v>99.9</v>
      </c>
      <c r="P230" s="74">
        <v>100.1</v>
      </c>
      <c r="Q230" s="75">
        <v>99.6</v>
      </c>
      <c r="R230" s="76">
        <v>100.2</v>
      </c>
      <c r="S230" s="77">
        <v>100.3</v>
      </c>
      <c r="T230" s="78">
        <v>100</v>
      </c>
      <c r="U230" s="79">
        <v>105.32</v>
      </c>
      <c r="V230" s="80">
        <v>140.71</v>
      </c>
      <c r="W230" s="81">
        <v>105.63</v>
      </c>
      <c r="X230" s="82">
        <v>104.45</v>
      </c>
      <c r="Y230" s="83">
        <v>140.47999999999999</v>
      </c>
      <c r="Z230" s="84">
        <v>129.43</v>
      </c>
      <c r="AA230" s="85">
        <v>145.65</v>
      </c>
      <c r="AB230" s="86">
        <v>143.02000000000001</v>
      </c>
      <c r="AC230" s="87">
        <v>146</v>
      </c>
      <c r="AD230" s="88">
        <v>94.08</v>
      </c>
      <c r="AE230" s="89">
        <v>398.62</v>
      </c>
      <c r="AF230" s="90">
        <v>421.89</v>
      </c>
      <c r="AG230" s="91">
        <v>247.86</v>
      </c>
      <c r="AH230" s="92">
        <v>224.71</v>
      </c>
      <c r="AI230" s="93">
        <v>422.3</v>
      </c>
      <c r="AJ230" s="94">
        <v>117.9</v>
      </c>
      <c r="AK230" s="95">
        <v>121.6</v>
      </c>
      <c r="AL230" s="96">
        <v>114.8</v>
      </c>
      <c r="AM230" s="97">
        <v>117</v>
      </c>
      <c r="AN230" s="98">
        <v>71.260000000000005</v>
      </c>
      <c r="AO230" s="99">
        <v>1217.28</v>
      </c>
      <c r="AP230" s="100">
        <v>72.61</v>
      </c>
      <c r="AQ230" s="101">
        <v>95.9</v>
      </c>
      <c r="AR230" s="102">
        <v>96.8</v>
      </c>
      <c r="AS230" s="103">
        <v>93</v>
      </c>
      <c r="AT230" s="104">
        <v>100.1</v>
      </c>
      <c r="AU230" s="105">
        <v>100.4</v>
      </c>
      <c r="AV230" s="106">
        <v>98.4</v>
      </c>
      <c r="AW230" s="107">
        <v>102.4</v>
      </c>
      <c r="AX230" s="108">
        <v>99.8</v>
      </c>
      <c r="AY230" s="109">
        <v>100.4</v>
      </c>
      <c r="AZ230" s="110">
        <v>100.2</v>
      </c>
      <c r="BA230" s="111">
        <v>103.4</v>
      </c>
      <c r="BB230" s="112">
        <v>110.9</v>
      </c>
      <c r="BC230" s="113">
        <v>102.9</v>
      </c>
      <c r="BD230" s="114">
        <v>107.1</v>
      </c>
      <c r="BE230" s="115">
        <v>110.9</v>
      </c>
      <c r="BF230" s="116">
        <v>111</v>
      </c>
      <c r="BG230" s="117">
        <v>106.5</v>
      </c>
      <c r="BH230" s="118">
        <v>98.1</v>
      </c>
      <c r="BI230" s="119">
        <v>411.42200000000003</v>
      </c>
      <c r="BJ230" s="120">
        <v>77.900000000000006</v>
      </c>
      <c r="BK230" s="121">
        <v>82.1</v>
      </c>
      <c r="BL230" s="122">
        <v>100.6</v>
      </c>
      <c r="BM230" s="123">
        <v>99.9</v>
      </c>
      <c r="BN230" s="124">
        <v>91.1</v>
      </c>
      <c r="BO230" s="125">
        <v>87.162000000000006</v>
      </c>
      <c r="BP230" s="126">
        <v>110</v>
      </c>
      <c r="BQ230" s="127">
        <v>103.3</v>
      </c>
      <c r="BR230" s="128">
        <v>113.1</v>
      </c>
      <c r="BS230" s="129">
        <v>461</v>
      </c>
      <c r="BT230" s="130">
        <v>1071</v>
      </c>
      <c r="BU230" s="131">
        <v>836</v>
      </c>
      <c r="BV230" s="132">
        <v>762</v>
      </c>
      <c r="BW230" s="133">
        <v>82.9</v>
      </c>
      <c r="BX230" s="134">
        <v>1729</v>
      </c>
      <c r="BY230" s="135">
        <v>91.6</v>
      </c>
      <c r="BZ230" s="136">
        <v>75.5</v>
      </c>
      <c r="CA230" s="137">
        <v>1719</v>
      </c>
      <c r="CB230" s="138">
        <v>89.61</v>
      </c>
      <c r="CC230" s="139">
        <v>91.9</v>
      </c>
      <c r="CD230" s="140">
        <v>1747.5</v>
      </c>
      <c r="CE230" s="141">
        <v>93.43</v>
      </c>
      <c r="CF230" s="142">
        <v>103.7</v>
      </c>
      <c r="CG230" s="143">
        <v>103.3</v>
      </c>
      <c r="CH230" s="144">
        <v>106.5</v>
      </c>
      <c r="CI230" s="145">
        <v>102.8</v>
      </c>
      <c r="CJ230" s="146">
        <v>103.7</v>
      </c>
      <c r="CK230" s="147">
        <v>18.399999999999999</v>
      </c>
      <c r="CL230" s="148">
        <v>105.7</v>
      </c>
      <c r="CM230" s="149">
        <v>104.7</v>
      </c>
      <c r="CN230" s="150">
        <v>102.9</v>
      </c>
      <c r="CO230" s="151">
        <v>139.5</v>
      </c>
      <c r="CP230" s="152">
        <v>107.6</v>
      </c>
      <c r="CQ230" s="153">
        <v>111.8</v>
      </c>
      <c r="CR230" s="154">
        <v>105.3</v>
      </c>
      <c r="CS230" s="155">
        <v>248</v>
      </c>
      <c r="CT230" s="156">
        <v>3785</v>
      </c>
      <c r="CU230" s="157">
        <v>130.1</v>
      </c>
      <c r="CV230" s="158">
        <v>8370</v>
      </c>
      <c r="CW230" s="159">
        <v>319</v>
      </c>
      <c r="CX230" s="160">
        <v>119.9</v>
      </c>
      <c r="CY230" s="161">
        <v>4954</v>
      </c>
      <c r="CZ230" s="162">
        <v>89</v>
      </c>
      <c r="DA230" s="163">
        <v>202333</v>
      </c>
      <c r="DB230" s="164">
        <v>659.2</v>
      </c>
      <c r="DC230" s="165">
        <v>87.6</v>
      </c>
      <c r="DD230" s="166">
        <v>85.25</v>
      </c>
      <c r="DE230" s="167">
        <v>91.37</v>
      </c>
      <c r="DF230" s="168">
        <v>268.18</v>
      </c>
      <c r="DG230" s="169">
        <v>86.95</v>
      </c>
      <c r="DH230" s="170">
        <v>86.79</v>
      </c>
      <c r="DI230" s="171">
        <v>87.27</v>
      </c>
      <c r="DJ230" s="172">
        <v>85.93</v>
      </c>
      <c r="DK230" s="173">
        <v>80.849999999999994</v>
      </c>
      <c r="DL230" s="174">
        <v>78.98</v>
      </c>
      <c r="DM230" s="175">
        <v>85.54</v>
      </c>
      <c r="DN230" s="176">
        <v>88.95</v>
      </c>
      <c r="DO230" s="177">
        <v>85.91</v>
      </c>
      <c r="DP230" s="178">
        <v>93.06</v>
      </c>
      <c r="DQ230" s="179">
        <v>86.88</v>
      </c>
      <c r="DR230" s="180">
        <v>90.47</v>
      </c>
      <c r="DS230" s="181">
        <v>84.17</v>
      </c>
      <c r="DT230" s="182">
        <v>97.73</v>
      </c>
      <c r="DU230" s="183">
        <v>185.2</v>
      </c>
      <c r="DV230" s="184">
        <v>100.76</v>
      </c>
      <c r="DW230" s="185">
        <v>99.47</v>
      </c>
      <c r="DX230" s="186">
        <v>102.55</v>
      </c>
      <c r="DY230" s="187">
        <v>100.44</v>
      </c>
      <c r="DZ230" s="188">
        <v>101.76</v>
      </c>
      <c r="EA230" s="189">
        <v>99.6</v>
      </c>
      <c r="EB230" s="190">
        <v>154.25</v>
      </c>
      <c r="EC230" s="191">
        <v>95.9</v>
      </c>
      <c r="ED230" s="192">
        <v>95.9</v>
      </c>
      <c r="EE230" s="193">
        <v>95.5</v>
      </c>
      <c r="EF230" s="194">
        <v>247.49</v>
      </c>
      <c r="EG230" s="195">
        <v>16433352</v>
      </c>
      <c r="EH230" s="196">
        <v>142</v>
      </c>
      <c r="EI230" s="197">
        <v>462434288</v>
      </c>
      <c r="EJ230" s="198">
        <v>137739269</v>
      </c>
      <c r="EK230" s="199">
        <v>57813913</v>
      </c>
      <c r="EL230" s="200">
        <v>119.4</v>
      </c>
      <c r="EM230" s="201">
        <v>101.2</v>
      </c>
      <c r="EN230" s="202">
        <v>75.5</v>
      </c>
      <c r="EO230" s="203">
        <v>66.099999999999994</v>
      </c>
      <c r="EP230" s="204">
        <v>75.7</v>
      </c>
      <c r="EQ230" s="205">
        <v>71.599999999999994</v>
      </c>
      <c r="ER230" s="206">
        <v>63.1</v>
      </c>
      <c r="ES230" s="207">
        <v>46.1</v>
      </c>
      <c r="ET230" s="208">
        <v>289.39999999999998</v>
      </c>
      <c r="EU230" s="209">
        <v>103.4</v>
      </c>
      <c r="EV230" s="210">
        <v>103</v>
      </c>
      <c r="EW230" s="211">
        <v>103.9</v>
      </c>
      <c r="EX230" s="212">
        <v>113.7</v>
      </c>
      <c r="EY230" s="213">
        <v>106.87</v>
      </c>
      <c r="EZ230" s="214">
        <v>154.05000000000001</v>
      </c>
      <c r="FA230" s="215">
        <v>108.4</v>
      </c>
      <c r="FB230" s="216">
        <v>124.6</v>
      </c>
      <c r="FC230" s="217">
        <v>122.1</v>
      </c>
      <c r="FD230" s="218">
        <v>105.2</v>
      </c>
      <c r="FE230" s="219">
        <v>112</v>
      </c>
      <c r="FF230" s="220">
        <v>98.88</v>
      </c>
      <c r="FG230" s="221">
        <v>173</v>
      </c>
      <c r="FH230" s="222">
        <v>96.77</v>
      </c>
      <c r="FI230" s="223">
        <v>94.2</v>
      </c>
      <c r="FJ230" s="224">
        <v>218579</v>
      </c>
      <c r="FK230" s="225">
        <v>157.80000000000001</v>
      </c>
      <c r="FL230" s="226">
        <v>485825</v>
      </c>
      <c r="FM230" s="227">
        <v>183.2</v>
      </c>
      <c r="FN230" s="228">
        <v>97.9</v>
      </c>
      <c r="FO230" s="229">
        <v>264.738</v>
      </c>
      <c r="FP230" s="230">
        <v>97.5</v>
      </c>
      <c r="FQ230" s="231">
        <v>191.59</v>
      </c>
      <c r="FR230" s="232">
        <v>97.6</v>
      </c>
      <c r="FS230" s="233">
        <v>152.30000000000001</v>
      </c>
      <c r="FT230" s="234">
        <v>151.69999999999999</v>
      </c>
      <c r="FU230" s="235">
        <v>154.1</v>
      </c>
      <c r="FV230" s="236">
        <v>152</v>
      </c>
      <c r="FW230" s="237">
        <v>153.30000000000001</v>
      </c>
      <c r="FX230" s="238">
        <v>1472.3</v>
      </c>
      <c r="FY230" s="239">
        <v>1481.8</v>
      </c>
      <c r="FZ230" s="240">
        <v>1444</v>
      </c>
      <c r="GA230" s="241">
        <v>3593.2</v>
      </c>
      <c r="GB230" s="242">
        <v>107169</v>
      </c>
      <c r="GC230" s="243">
        <v>274141</v>
      </c>
      <c r="GD230" s="244">
        <v>99.8</v>
      </c>
      <c r="GE230" s="245">
        <v>9397</v>
      </c>
      <c r="GF230" s="246">
        <v>8025</v>
      </c>
      <c r="GG230" s="247">
        <v>146</v>
      </c>
      <c r="GH230" s="248">
        <v>7105</v>
      </c>
      <c r="GI230" s="249">
        <v>6686</v>
      </c>
      <c r="GJ230" s="250">
        <v>7073</v>
      </c>
      <c r="GK230" s="251">
        <v>4458</v>
      </c>
      <c r="GL230" s="252">
        <v>4889</v>
      </c>
      <c r="GM230" s="253">
        <v>94.53</v>
      </c>
      <c r="GN230" s="254">
        <v>76.55</v>
      </c>
      <c r="GO230" s="255">
        <v>80.959999999999994</v>
      </c>
      <c r="GP230" s="256">
        <v>75.819999999999993</v>
      </c>
      <c r="GQ230" s="257">
        <v>70.17</v>
      </c>
      <c r="GR230" s="258">
        <v>81.19</v>
      </c>
      <c r="GS230" s="259">
        <v>80.53</v>
      </c>
      <c r="GT230" s="260">
        <v>47133</v>
      </c>
      <c r="GU230" s="261">
        <v>42904</v>
      </c>
      <c r="GV230" s="262">
        <v>103</v>
      </c>
      <c r="GW230" s="263">
        <v>546</v>
      </c>
      <c r="GX230" s="264">
        <v>147</v>
      </c>
      <c r="GY230" s="265">
        <v>123.3</v>
      </c>
      <c r="GZ230" s="266">
        <v>120.9</v>
      </c>
      <c r="HA230" s="267">
        <v>76.400000000000006</v>
      </c>
      <c r="HB230" s="268">
        <v>101.54</v>
      </c>
      <c r="HC230" s="269">
        <v>100.57</v>
      </c>
      <c r="HD230" s="270">
        <v>102.59</v>
      </c>
      <c r="HE230" s="271">
        <v>98.64</v>
      </c>
      <c r="HF230" s="272">
        <v>96.22</v>
      </c>
      <c r="HG230" s="273">
        <v>101.34</v>
      </c>
      <c r="HH230" s="274">
        <v>104.72</v>
      </c>
      <c r="HI230" s="275">
        <v>100.14</v>
      </c>
      <c r="HJ230" s="276">
        <v>103.66</v>
      </c>
      <c r="HK230" s="277">
        <v>98.8</v>
      </c>
      <c r="HL230" s="278">
        <v>210.8</v>
      </c>
      <c r="HM230" s="279">
        <v>99.2</v>
      </c>
      <c r="HN230" s="280">
        <v>97.8</v>
      </c>
      <c r="HO230" s="281">
        <v>137.66</v>
      </c>
      <c r="HP230" s="282">
        <v>310.7</v>
      </c>
      <c r="HQ230" s="283">
        <v>93</v>
      </c>
      <c r="HR230" s="284">
        <v>100.8022</v>
      </c>
      <c r="HS230" s="285">
        <v>100.8</v>
      </c>
    </row>
    <row r="231" spans="1:227" x14ac:dyDescent="0.25">
      <c r="A231" s="4">
        <v>40908</v>
      </c>
      <c r="B231" s="60">
        <v>135.19999999999999</v>
      </c>
      <c r="C231" s="61">
        <v>125.5</v>
      </c>
      <c r="D231" s="62">
        <v>105.2</v>
      </c>
      <c r="E231" s="63">
        <v>134.1</v>
      </c>
      <c r="F231" s="64">
        <v>137.1</v>
      </c>
      <c r="G231" s="65">
        <v>113.5</v>
      </c>
      <c r="H231" s="66">
        <v>121.9</v>
      </c>
      <c r="I231" s="67">
        <v>161.4</v>
      </c>
      <c r="J231" s="68">
        <v>172.2</v>
      </c>
      <c r="K231" s="69">
        <v>160.6</v>
      </c>
      <c r="L231" s="70">
        <v>162.30000000000001</v>
      </c>
      <c r="M231" s="71">
        <v>150.19999999999999</v>
      </c>
      <c r="N231" s="72">
        <v>173.8</v>
      </c>
      <c r="O231" s="73">
        <v>98.4</v>
      </c>
      <c r="P231" s="74">
        <v>98.9</v>
      </c>
      <c r="Q231" s="75">
        <v>97.3</v>
      </c>
      <c r="R231" s="76">
        <v>99.4</v>
      </c>
      <c r="S231" s="77">
        <v>99.7</v>
      </c>
      <c r="T231" s="78">
        <v>98.7</v>
      </c>
      <c r="U231" s="79">
        <v>105.14</v>
      </c>
      <c r="V231" s="80">
        <v>141.13999999999999</v>
      </c>
      <c r="W231" s="81">
        <v>105.19</v>
      </c>
      <c r="X231" s="82">
        <v>105.07</v>
      </c>
      <c r="Y231" s="83">
        <v>140.22</v>
      </c>
      <c r="Z231" s="84">
        <v>129.69999999999999</v>
      </c>
      <c r="AA231" s="85">
        <v>145.1</v>
      </c>
      <c r="AB231" s="86">
        <v>145.12</v>
      </c>
      <c r="AC231" s="87">
        <v>143</v>
      </c>
      <c r="AD231" s="88">
        <v>92.72</v>
      </c>
      <c r="AE231" s="89">
        <v>404.65</v>
      </c>
      <c r="AF231" s="90">
        <v>435.58</v>
      </c>
      <c r="AG231" s="91">
        <v>252</v>
      </c>
      <c r="AH231" s="92">
        <v>227.06</v>
      </c>
      <c r="AI231" s="93">
        <v>430.3</v>
      </c>
      <c r="AJ231" s="94">
        <v>120.7</v>
      </c>
      <c r="AK231" s="95">
        <v>127.2</v>
      </c>
      <c r="AL231" s="96">
        <v>115.1</v>
      </c>
      <c r="AM231" s="97">
        <v>120.7</v>
      </c>
      <c r="AN231" s="98">
        <v>72.97</v>
      </c>
      <c r="AO231" s="99">
        <v>1214.03</v>
      </c>
      <c r="AP231" s="100">
        <v>74.19</v>
      </c>
      <c r="AQ231" s="101">
        <v>94.2</v>
      </c>
      <c r="AR231" s="102">
        <v>95.1</v>
      </c>
      <c r="AS231" s="103">
        <v>91.4</v>
      </c>
      <c r="AT231" s="104">
        <v>99.1</v>
      </c>
      <c r="AU231" s="105">
        <v>99.5</v>
      </c>
      <c r="AV231" s="106">
        <v>96.8</v>
      </c>
      <c r="AW231" s="107">
        <v>101.8</v>
      </c>
      <c r="AX231" s="108">
        <v>99.5</v>
      </c>
      <c r="AY231" s="109">
        <v>101.5</v>
      </c>
      <c r="AZ231" s="110">
        <v>100.2</v>
      </c>
      <c r="BA231" s="111">
        <v>104.1</v>
      </c>
      <c r="BB231" s="112">
        <v>111.1</v>
      </c>
      <c r="BC231" s="113">
        <v>103.9</v>
      </c>
      <c r="BD231" s="114">
        <v>105.7</v>
      </c>
      <c r="BE231" s="115">
        <v>111</v>
      </c>
      <c r="BF231" s="116">
        <v>111.2</v>
      </c>
      <c r="BG231" s="117">
        <v>109.3</v>
      </c>
      <c r="BH231" s="118">
        <v>94.6</v>
      </c>
      <c r="BI231" s="119">
        <v>398.726</v>
      </c>
      <c r="BJ231" s="120">
        <v>77.099999999999994</v>
      </c>
      <c r="BK231" s="121">
        <v>79</v>
      </c>
      <c r="BL231" s="122">
        <v>107.5</v>
      </c>
      <c r="BM231" s="123">
        <v>74.599999999999994</v>
      </c>
      <c r="BN231" s="124">
        <v>88.2</v>
      </c>
      <c r="BO231" s="125">
        <v>84.418000000000006</v>
      </c>
      <c r="BP231" s="126">
        <v>111.1</v>
      </c>
      <c r="BQ231" s="127">
        <v>110.2</v>
      </c>
      <c r="BR231" s="128">
        <v>111.4</v>
      </c>
      <c r="BS231" s="129">
        <v>433</v>
      </c>
      <c r="BT231" s="130">
        <v>1070</v>
      </c>
      <c r="BU231" s="131">
        <v>812</v>
      </c>
      <c r="BV231" s="132">
        <v>677</v>
      </c>
      <c r="BW231" s="133">
        <v>79.400000000000006</v>
      </c>
      <c r="BX231" s="134">
        <v>1702</v>
      </c>
      <c r="BY231" s="135">
        <v>86.8</v>
      </c>
      <c r="BZ231" s="136">
        <v>72.3</v>
      </c>
      <c r="CA231" s="137">
        <v>1691.8</v>
      </c>
      <c r="CB231" s="138">
        <v>85.78</v>
      </c>
      <c r="CC231" s="139">
        <v>88.1</v>
      </c>
      <c r="CD231" s="140">
        <v>1721.1</v>
      </c>
      <c r="CE231" s="141">
        <v>87.78</v>
      </c>
      <c r="CF231" s="142">
        <v>103.1</v>
      </c>
      <c r="CG231" s="143">
        <v>101.8</v>
      </c>
      <c r="CH231" s="144">
        <v>107.5</v>
      </c>
      <c r="CI231" s="145">
        <v>101</v>
      </c>
      <c r="CJ231" s="146">
        <v>102.3</v>
      </c>
      <c r="CK231" s="147">
        <v>19.3</v>
      </c>
      <c r="CL231" s="148">
        <v>101.1</v>
      </c>
      <c r="CM231" s="149">
        <v>103.7</v>
      </c>
      <c r="CN231" s="150">
        <v>101.1</v>
      </c>
      <c r="CO231" s="151">
        <v>139.30000000000001</v>
      </c>
      <c r="CP231" s="152">
        <v>106.6</v>
      </c>
      <c r="CQ231" s="153">
        <v>110.5</v>
      </c>
      <c r="CR231" s="154">
        <v>105.7</v>
      </c>
      <c r="CS231" s="155">
        <v>239</v>
      </c>
      <c r="CT231" s="156">
        <v>3750</v>
      </c>
      <c r="CU231" s="157">
        <v>129.69999999999999</v>
      </c>
      <c r="CV231" s="158">
        <v>8350</v>
      </c>
      <c r="CW231" s="159">
        <v>311</v>
      </c>
      <c r="CX231" s="160">
        <v>119</v>
      </c>
      <c r="CY231" s="161">
        <v>5022</v>
      </c>
      <c r="CZ231" s="162">
        <v>87.8</v>
      </c>
      <c r="DA231" s="163">
        <v>201333</v>
      </c>
      <c r="DB231" s="164">
        <v>679.4</v>
      </c>
      <c r="DC231" s="165">
        <v>84.86</v>
      </c>
      <c r="DD231" s="166">
        <v>83.31</v>
      </c>
      <c r="DE231" s="167">
        <v>87.32</v>
      </c>
      <c r="DF231" s="168">
        <v>264.16000000000003</v>
      </c>
      <c r="DG231" s="169">
        <v>83.53</v>
      </c>
      <c r="DH231" s="170">
        <v>82.95</v>
      </c>
      <c r="DI231" s="171">
        <v>84.62</v>
      </c>
      <c r="DJ231" s="172">
        <v>82.71</v>
      </c>
      <c r="DK231" s="173">
        <v>78.680000000000007</v>
      </c>
      <c r="DL231" s="174">
        <v>77.45</v>
      </c>
      <c r="DM231" s="175">
        <v>81.739999999999995</v>
      </c>
      <c r="DN231" s="176">
        <v>87.24</v>
      </c>
      <c r="DO231" s="177">
        <v>86.74</v>
      </c>
      <c r="DP231" s="178">
        <v>87.91</v>
      </c>
      <c r="DQ231" s="179">
        <v>84.06</v>
      </c>
      <c r="DR231" s="180">
        <v>87.87</v>
      </c>
      <c r="DS231" s="181">
        <v>83.87</v>
      </c>
      <c r="DT231" s="182">
        <v>92.47</v>
      </c>
      <c r="DU231" s="183">
        <v>182.1</v>
      </c>
      <c r="DV231" s="184">
        <v>101.38</v>
      </c>
      <c r="DW231" s="185">
        <v>99.18</v>
      </c>
      <c r="DX231" s="186">
        <v>104.42</v>
      </c>
      <c r="DY231" s="187">
        <v>101.01</v>
      </c>
      <c r="DZ231" s="188">
        <v>102.22</v>
      </c>
      <c r="EA231" s="189">
        <v>100.69</v>
      </c>
      <c r="EB231" s="190">
        <v>159.88999999999999</v>
      </c>
      <c r="EC231" s="191">
        <v>95.4</v>
      </c>
      <c r="ED231" s="192">
        <v>95.3</v>
      </c>
      <c r="EE231" s="193">
        <v>96.4</v>
      </c>
      <c r="EF231" s="194">
        <v>249.37</v>
      </c>
      <c r="EG231" s="195">
        <v>16850853</v>
      </c>
      <c r="EH231" s="196">
        <v>144</v>
      </c>
      <c r="EI231" s="197">
        <v>465973575</v>
      </c>
      <c r="EJ231" s="198">
        <v>139081036</v>
      </c>
      <c r="EK231" s="199">
        <v>58810661</v>
      </c>
      <c r="EL231" s="200">
        <v>125.5</v>
      </c>
      <c r="EM231" s="201">
        <v>100.5</v>
      </c>
      <c r="EN231" s="3" t="s">
        <v>1259</v>
      </c>
      <c r="EO231" s="3" t="s">
        <v>1259</v>
      </c>
      <c r="EP231" s="3" t="s">
        <v>1259</v>
      </c>
      <c r="EQ231" s="3" t="s">
        <v>1259</v>
      </c>
      <c r="ER231" s="3" t="s">
        <v>1259</v>
      </c>
      <c r="ES231" s="3" t="s">
        <v>1259</v>
      </c>
      <c r="ET231" s="208">
        <v>300.10000000000002</v>
      </c>
      <c r="EU231" s="209">
        <v>106.9</v>
      </c>
      <c r="EV231" s="210">
        <v>108.8</v>
      </c>
      <c r="EW231" s="211">
        <v>103.4</v>
      </c>
      <c r="EX231" s="212">
        <v>109.58</v>
      </c>
      <c r="EY231" s="213">
        <v>102.73</v>
      </c>
      <c r="EZ231" s="214">
        <v>150.36000000000001</v>
      </c>
      <c r="FA231" s="215">
        <v>108.1</v>
      </c>
      <c r="FB231" s="216">
        <v>126.6</v>
      </c>
      <c r="FC231" s="217">
        <v>119.1</v>
      </c>
      <c r="FD231" s="218">
        <v>105.5</v>
      </c>
      <c r="FE231" s="219">
        <v>113.1</v>
      </c>
      <c r="FF231" s="220">
        <v>98.76</v>
      </c>
      <c r="FG231" s="221">
        <v>173.1</v>
      </c>
      <c r="FH231" s="222">
        <v>97.99</v>
      </c>
      <c r="FI231" s="223">
        <v>96.17</v>
      </c>
      <c r="FJ231" s="224">
        <v>224218</v>
      </c>
      <c r="FK231" s="225">
        <v>161.9</v>
      </c>
      <c r="FL231" s="226">
        <v>491145</v>
      </c>
      <c r="FM231" s="227">
        <v>185.2</v>
      </c>
      <c r="FN231" s="228">
        <v>96.2</v>
      </c>
      <c r="FO231" s="229">
        <v>252.51</v>
      </c>
      <c r="FP231" s="230">
        <v>95.8</v>
      </c>
      <c r="FQ231" s="231">
        <v>184.91</v>
      </c>
      <c r="FR231" s="232">
        <v>95.8</v>
      </c>
      <c r="FS231" s="233">
        <v>151.6</v>
      </c>
      <c r="FT231" s="234">
        <v>150.5</v>
      </c>
      <c r="FU231" s="235">
        <v>154</v>
      </c>
      <c r="FV231" s="236">
        <v>152.19999999999999</v>
      </c>
      <c r="FW231" s="237">
        <v>152.5</v>
      </c>
      <c r="FX231" s="238">
        <v>1474.2</v>
      </c>
      <c r="FY231" s="239">
        <v>1486.5</v>
      </c>
      <c r="FZ231" s="240">
        <v>1452</v>
      </c>
      <c r="GA231" s="241">
        <v>3673.2</v>
      </c>
      <c r="GB231" s="242">
        <v>107169</v>
      </c>
      <c r="GC231" s="243">
        <v>277849</v>
      </c>
      <c r="GD231" s="244">
        <v>99.3</v>
      </c>
      <c r="GE231" s="245">
        <v>9363</v>
      </c>
      <c r="GF231" s="246">
        <v>7826</v>
      </c>
      <c r="GG231" s="247">
        <v>143</v>
      </c>
      <c r="GH231" s="248">
        <v>7119</v>
      </c>
      <c r="GI231" s="249">
        <v>6487</v>
      </c>
      <c r="GJ231" s="250">
        <v>6948</v>
      </c>
      <c r="GK231" s="251">
        <v>4489</v>
      </c>
      <c r="GL231" s="252">
        <v>4896</v>
      </c>
      <c r="GM231" s="253">
        <v>91.51</v>
      </c>
      <c r="GN231" s="254">
        <v>73.17</v>
      </c>
      <c r="GO231" s="255">
        <v>76.98</v>
      </c>
      <c r="GP231" s="256">
        <v>72.53</v>
      </c>
      <c r="GQ231" s="257">
        <v>67.37</v>
      </c>
      <c r="GR231" s="258">
        <v>78.930000000000007</v>
      </c>
      <c r="GS231" s="259">
        <v>73.44</v>
      </c>
      <c r="GT231" s="260">
        <v>48242.98</v>
      </c>
      <c r="GU231" s="261">
        <v>43686.07</v>
      </c>
      <c r="GV231" s="262">
        <v>101</v>
      </c>
      <c r="GW231" s="263">
        <v>527</v>
      </c>
      <c r="GX231" s="264">
        <v>147.4</v>
      </c>
      <c r="GY231" s="265">
        <v>124.5</v>
      </c>
      <c r="GZ231" s="266">
        <v>121.4</v>
      </c>
      <c r="HA231" s="267">
        <v>79.5</v>
      </c>
      <c r="HB231" s="268">
        <v>101.02</v>
      </c>
      <c r="HC231" s="269">
        <v>98.12</v>
      </c>
      <c r="HD231" s="270">
        <v>104.73</v>
      </c>
      <c r="HE231" s="271">
        <v>96.47</v>
      </c>
      <c r="HF231" s="272">
        <v>95.78</v>
      </c>
      <c r="HG231" s="273">
        <v>98.78</v>
      </c>
      <c r="HH231" s="274">
        <v>107.63</v>
      </c>
      <c r="HI231" s="275">
        <v>98.42</v>
      </c>
      <c r="HJ231" s="276">
        <v>99.89</v>
      </c>
      <c r="HK231" s="277">
        <v>97.3</v>
      </c>
      <c r="HL231" s="278">
        <v>208.8</v>
      </c>
      <c r="HM231" s="279">
        <v>97.2</v>
      </c>
      <c r="HN231" s="280">
        <v>97.5</v>
      </c>
      <c r="HO231" s="281">
        <v>137.58000000000001</v>
      </c>
      <c r="HP231" s="282">
        <v>312.10000000000002</v>
      </c>
      <c r="HQ231" s="283">
        <v>94</v>
      </c>
      <c r="HR231" s="284">
        <v>99.761300000000006</v>
      </c>
      <c r="HS231" s="285">
        <v>100.3</v>
      </c>
    </row>
    <row r="232" spans="1:227" x14ac:dyDescent="0.25">
      <c r="A232" s="4">
        <v>40999</v>
      </c>
      <c r="B232" s="60">
        <v>146.4</v>
      </c>
      <c r="C232" s="61">
        <v>137.6</v>
      </c>
      <c r="D232" s="62">
        <v>123.5</v>
      </c>
      <c r="E232" s="63">
        <v>143.69999999999999</v>
      </c>
      <c r="F232" s="64">
        <v>146.30000000000001</v>
      </c>
      <c r="G232" s="65">
        <v>125.5</v>
      </c>
      <c r="H232" s="66">
        <v>129.19999999999999</v>
      </c>
      <c r="I232" s="67">
        <v>170</v>
      </c>
      <c r="J232" s="68">
        <v>164.4</v>
      </c>
      <c r="K232" s="69">
        <v>170.4</v>
      </c>
      <c r="L232" s="70">
        <v>173.6</v>
      </c>
      <c r="M232" s="71">
        <v>151.69999999999999</v>
      </c>
      <c r="N232" s="72">
        <v>219.3</v>
      </c>
      <c r="O232" s="73">
        <v>100.3</v>
      </c>
      <c r="P232" s="74">
        <v>99.7</v>
      </c>
      <c r="Q232" s="75">
        <v>101.6</v>
      </c>
      <c r="R232" s="76">
        <v>100</v>
      </c>
      <c r="S232" s="77">
        <v>99.7</v>
      </c>
      <c r="T232" s="78">
        <v>100.8</v>
      </c>
      <c r="U232" s="79">
        <v>105.9</v>
      </c>
      <c r="V232" s="80">
        <v>141.28</v>
      </c>
      <c r="W232" s="81">
        <v>106</v>
      </c>
      <c r="X232" s="82">
        <v>105.66</v>
      </c>
      <c r="Y232" s="83">
        <v>140.21</v>
      </c>
      <c r="Z232" s="84">
        <v>128.55000000000001</v>
      </c>
      <c r="AA232" s="85">
        <v>145.69999999999999</v>
      </c>
      <c r="AB232" s="86">
        <v>145.57</v>
      </c>
      <c r="AC232" s="87">
        <v>138</v>
      </c>
      <c r="AD232" s="88">
        <v>92.84</v>
      </c>
      <c r="AE232" s="89">
        <v>410.43</v>
      </c>
      <c r="AF232" s="90">
        <v>444.6</v>
      </c>
      <c r="AG232" s="91">
        <v>251.72</v>
      </c>
      <c r="AH232" s="92">
        <v>224.41</v>
      </c>
      <c r="AI232" s="93">
        <v>432.4</v>
      </c>
      <c r="AJ232" s="94">
        <v>117.61</v>
      </c>
      <c r="AK232" s="95">
        <v>123.42</v>
      </c>
      <c r="AL232" s="96">
        <v>112.59</v>
      </c>
      <c r="AM232" s="97">
        <v>116</v>
      </c>
      <c r="AN232" s="98">
        <v>74.62</v>
      </c>
      <c r="AO232" s="99">
        <v>1247.19</v>
      </c>
      <c r="AP232" s="100">
        <v>76.11</v>
      </c>
      <c r="AQ232" s="101">
        <v>93.2</v>
      </c>
      <c r="AR232" s="102">
        <v>93.9</v>
      </c>
      <c r="AS232" s="103">
        <v>90.8</v>
      </c>
      <c r="AT232" s="104">
        <v>98.7</v>
      </c>
      <c r="AU232" s="105">
        <v>99</v>
      </c>
      <c r="AV232" s="106">
        <v>96.6</v>
      </c>
      <c r="AW232" s="107">
        <v>101.7</v>
      </c>
      <c r="AX232" s="108">
        <v>99.1</v>
      </c>
      <c r="AY232" s="109">
        <v>101.6</v>
      </c>
      <c r="AZ232" s="110">
        <v>100.6</v>
      </c>
      <c r="BA232" s="111">
        <v>104.9</v>
      </c>
      <c r="BB232" s="112">
        <v>112</v>
      </c>
      <c r="BC232" s="113">
        <v>104.7</v>
      </c>
      <c r="BD232" s="114">
        <v>106.6</v>
      </c>
      <c r="BE232" s="115">
        <v>112.1</v>
      </c>
      <c r="BF232" s="116">
        <v>111.8</v>
      </c>
      <c r="BG232" s="117">
        <v>112.6</v>
      </c>
      <c r="BH232" s="118">
        <v>94.6</v>
      </c>
      <c r="BI232" s="119">
        <v>397.31599999999997</v>
      </c>
      <c r="BJ232" s="120">
        <v>77.7</v>
      </c>
      <c r="BK232" s="121">
        <v>94</v>
      </c>
      <c r="BL232" s="122">
        <v>105.6</v>
      </c>
      <c r="BM232" s="123">
        <v>90.6</v>
      </c>
      <c r="BN232" s="124">
        <v>88.7</v>
      </c>
      <c r="BO232" s="125">
        <v>85.09</v>
      </c>
      <c r="BP232" s="126">
        <v>112.5</v>
      </c>
      <c r="BQ232" s="127">
        <v>114.2</v>
      </c>
      <c r="BR232" s="128">
        <v>111.7</v>
      </c>
      <c r="BS232" s="129">
        <v>449</v>
      </c>
      <c r="BT232" s="130">
        <v>1076</v>
      </c>
      <c r="BU232" s="131">
        <v>875</v>
      </c>
      <c r="BV232" s="132">
        <v>686</v>
      </c>
      <c r="BW232" s="133">
        <v>75.400000000000006</v>
      </c>
      <c r="BX232" s="134">
        <v>1649</v>
      </c>
      <c r="BY232" s="135">
        <v>82.5</v>
      </c>
      <c r="BZ232" s="136">
        <v>68.599999999999994</v>
      </c>
      <c r="CA232" s="137">
        <v>1637.5</v>
      </c>
      <c r="CB232" s="138">
        <v>81.400000000000006</v>
      </c>
      <c r="CC232" s="139">
        <v>83.9</v>
      </c>
      <c r="CD232" s="140">
        <v>1671.5</v>
      </c>
      <c r="CE232" s="141">
        <v>83.54</v>
      </c>
      <c r="CF232" s="142">
        <v>104.8</v>
      </c>
      <c r="CG232" s="143">
        <v>103.2</v>
      </c>
      <c r="CH232" s="144">
        <v>109.1</v>
      </c>
      <c r="CI232" s="145">
        <v>102</v>
      </c>
      <c r="CJ232" s="146">
        <v>104.1</v>
      </c>
      <c r="CK232" s="147">
        <v>20.2</v>
      </c>
      <c r="CL232" s="148">
        <v>109.6</v>
      </c>
      <c r="CM232" s="149">
        <v>105.7</v>
      </c>
      <c r="CN232" s="150">
        <v>102.3</v>
      </c>
      <c r="CO232" s="151">
        <v>137.5</v>
      </c>
      <c r="CP232" s="152">
        <v>105.2</v>
      </c>
      <c r="CQ232" s="153">
        <v>109</v>
      </c>
      <c r="CR232" s="154">
        <v>104.7</v>
      </c>
      <c r="CS232" s="155">
        <v>260</v>
      </c>
      <c r="CT232" s="156">
        <v>3882</v>
      </c>
      <c r="CU232" s="157">
        <v>128.30000000000001</v>
      </c>
      <c r="CV232" s="158">
        <v>8260</v>
      </c>
      <c r="CW232" s="159">
        <v>355</v>
      </c>
      <c r="CX232" s="160">
        <v>118.4</v>
      </c>
      <c r="CY232" s="161">
        <v>4913</v>
      </c>
      <c r="CZ232" s="162">
        <v>86.9</v>
      </c>
      <c r="DA232" s="163">
        <v>198667</v>
      </c>
      <c r="DB232" s="164">
        <v>666.1</v>
      </c>
      <c r="DC232" s="165">
        <v>81.510000000000005</v>
      </c>
      <c r="DD232" s="166">
        <v>80.680000000000007</v>
      </c>
      <c r="DE232" s="167">
        <v>82.83</v>
      </c>
      <c r="DF232" s="168">
        <v>252.3</v>
      </c>
      <c r="DG232" s="169">
        <v>80.86</v>
      </c>
      <c r="DH232" s="170">
        <v>81.38</v>
      </c>
      <c r="DI232" s="171">
        <v>79.87</v>
      </c>
      <c r="DJ232" s="172">
        <v>69.88</v>
      </c>
      <c r="DK232" s="173">
        <v>73.81</v>
      </c>
      <c r="DL232" s="174">
        <v>71.989999999999995</v>
      </c>
      <c r="DM232" s="175">
        <v>78.37</v>
      </c>
      <c r="DN232" s="176">
        <v>83.42</v>
      </c>
      <c r="DO232" s="177">
        <v>83.24</v>
      </c>
      <c r="DP232" s="178">
        <v>83.67</v>
      </c>
      <c r="DQ232" s="179">
        <v>80.52</v>
      </c>
      <c r="DR232" s="180">
        <v>84.21</v>
      </c>
      <c r="DS232" s="181">
        <v>81.06</v>
      </c>
      <c r="DT232" s="182">
        <v>87.85</v>
      </c>
      <c r="DU232" s="183">
        <v>185.3</v>
      </c>
      <c r="DV232" s="184">
        <v>100.8</v>
      </c>
      <c r="DW232" s="185">
        <v>98.58</v>
      </c>
      <c r="DX232" s="186">
        <v>103.9</v>
      </c>
      <c r="DY232" s="187">
        <v>99.99</v>
      </c>
      <c r="DZ232" s="188">
        <v>101.73</v>
      </c>
      <c r="EA232" s="189">
        <v>100.74</v>
      </c>
      <c r="EB232" s="190">
        <v>166.16</v>
      </c>
      <c r="EC232" s="191">
        <v>96.3</v>
      </c>
      <c r="ED232" s="192">
        <v>96.3</v>
      </c>
      <c r="EE232" s="193">
        <v>97.2</v>
      </c>
      <c r="EF232" s="194">
        <v>245.94</v>
      </c>
      <c r="EG232" s="195">
        <v>20685996</v>
      </c>
      <c r="EH232" s="196">
        <v>145</v>
      </c>
      <c r="EI232" s="197">
        <v>470170774</v>
      </c>
      <c r="EJ232" s="198">
        <v>140104775</v>
      </c>
      <c r="EK232" s="199">
        <v>59293665</v>
      </c>
      <c r="EL232" s="200">
        <v>134.1</v>
      </c>
      <c r="EM232" s="201">
        <v>99.9</v>
      </c>
      <c r="EN232" s="202">
        <v>75.2</v>
      </c>
      <c r="EO232" s="203">
        <v>65.599999999999994</v>
      </c>
      <c r="EP232" s="204">
        <v>75.5</v>
      </c>
      <c r="EQ232" s="205">
        <v>71.2</v>
      </c>
      <c r="ER232" s="206">
        <v>62.2</v>
      </c>
      <c r="ES232" s="207">
        <v>45.3</v>
      </c>
      <c r="ET232" s="208">
        <v>311.89999999999998</v>
      </c>
      <c r="EU232" s="209">
        <v>105.6</v>
      </c>
      <c r="EV232" s="210">
        <v>106.9</v>
      </c>
      <c r="EW232" s="211">
        <v>103</v>
      </c>
      <c r="EX232" s="212">
        <v>111.05</v>
      </c>
      <c r="EY232" s="213">
        <v>103.57</v>
      </c>
      <c r="EZ232" s="214">
        <v>155.99</v>
      </c>
      <c r="FA232" s="215">
        <v>107.8</v>
      </c>
      <c r="FB232" s="216">
        <v>125.8</v>
      </c>
      <c r="FC232" s="217">
        <v>121.4</v>
      </c>
      <c r="FD232" s="218">
        <v>104.7</v>
      </c>
      <c r="FE232" s="219">
        <v>114.2</v>
      </c>
      <c r="FF232" s="220">
        <v>98.71</v>
      </c>
      <c r="FG232" s="221">
        <v>172.9</v>
      </c>
      <c r="FH232" s="222">
        <v>98.72</v>
      </c>
      <c r="FI232" s="223">
        <v>97.75</v>
      </c>
      <c r="FJ232" s="224">
        <v>231369</v>
      </c>
      <c r="FK232" s="225">
        <v>167</v>
      </c>
      <c r="FL232" s="226">
        <v>517195</v>
      </c>
      <c r="FM232" s="227">
        <v>195</v>
      </c>
      <c r="FN232" s="228">
        <v>94.3</v>
      </c>
      <c r="FO232" s="229">
        <v>254.233</v>
      </c>
      <c r="FP232" s="230">
        <v>94.7</v>
      </c>
      <c r="FQ232" s="231">
        <v>187.393</v>
      </c>
      <c r="FR232" s="232">
        <v>94.2</v>
      </c>
      <c r="FS232" s="233">
        <v>157</v>
      </c>
      <c r="FT232" s="234">
        <v>155.5</v>
      </c>
      <c r="FU232" s="235">
        <v>160</v>
      </c>
      <c r="FV232" s="236">
        <v>157.69999999999999</v>
      </c>
      <c r="FW232" s="237">
        <v>157.9</v>
      </c>
      <c r="FX232" s="238">
        <v>1488.3</v>
      </c>
      <c r="FY232" s="239">
        <v>1500.5</v>
      </c>
      <c r="FZ232" s="240">
        <v>1468</v>
      </c>
      <c r="GA232" s="241">
        <v>3874.6</v>
      </c>
      <c r="GB232" s="242">
        <v>114061</v>
      </c>
      <c r="GC232" s="243">
        <v>284130</v>
      </c>
      <c r="GD232" s="244">
        <v>98</v>
      </c>
      <c r="GE232" s="245">
        <v>9111</v>
      </c>
      <c r="GF232" s="246">
        <v>7879</v>
      </c>
      <c r="GG232" s="247">
        <v>144</v>
      </c>
      <c r="GH232" s="248">
        <v>7024</v>
      </c>
      <c r="GI232" s="249">
        <v>6208</v>
      </c>
      <c r="GJ232" s="250">
        <v>6978</v>
      </c>
      <c r="GK232" s="251">
        <v>4438</v>
      </c>
      <c r="GL232" s="252">
        <v>4806</v>
      </c>
      <c r="GM232" s="253">
        <v>90.21</v>
      </c>
      <c r="GN232" s="254">
        <v>75.92</v>
      </c>
      <c r="GO232" s="255">
        <v>78.81</v>
      </c>
      <c r="GP232" s="256">
        <v>75.44</v>
      </c>
      <c r="GQ232" s="257">
        <v>71.27</v>
      </c>
      <c r="GR232" s="258">
        <v>78.94</v>
      </c>
      <c r="GS232" s="259">
        <v>78.56</v>
      </c>
      <c r="GT232" s="260">
        <v>51907.199999999997</v>
      </c>
      <c r="GU232" s="261">
        <v>44955.519999999997</v>
      </c>
      <c r="GV232" s="262">
        <v>102</v>
      </c>
      <c r="GW232" s="263">
        <v>525</v>
      </c>
      <c r="GX232" s="264">
        <v>147.19999999999999</v>
      </c>
      <c r="GY232" s="265">
        <v>124.5</v>
      </c>
      <c r="GZ232" s="266">
        <v>122.1</v>
      </c>
      <c r="HA232" s="267">
        <v>85.3</v>
      </c>
      <c r="HB232" s="268">
        <v>96.93</v>
      </c>
      <c r="HC232" s="269">
        <v>95.71</v>
      </c>
      <c r="HD232" s="270">
        <v>97.64</v>
      </c>
      <c r="HE232" s="271">
        <v>93.67</v>
      </c>
      <c r="HF232" s="272">
        <v>94.45</v>
      </c>
      <c r="HG232" s="273">
        <v>96.55</v>
      </c>
      <c r="HH232" s="274">
        <v>99.06</v>
      </c>
      <c r="HI232" s="275">
        <v>95.54</v>
      </c>
      <c r="HJ232" s="276">
        <v>98.61</v>
      </c>
      <c r="HK232" s="277">
        <v>96.7</v>
      </c>
      <c r="HL232" s="278">
        <v>208.6</v>
      </c>
      <c r="HM232" s="279">
        <v>97.3</v>
      </c>
      <c r="HN232" s="280">
        <v>95.2</v>
      </c>
      <c r="HO232" s="281">
        <v>139.63999999999999</v>
      </c>
      <c r="HP232" s="282">
        <v>308.89999999999998</v>
      </c>
      <c r="HQ232" s="283">
        <v>94</v>
      </c>
      <c r="HR232" s="284">
        <v>99.154600000000002</v>
      </c>
      <c r="HS232" s="285">
        <v>100.2</v>
      </c>
    </row>
    <row r="233" spans="1:227" x14ac:dyDescent="0.25">
      <c r="A233" s="4">
        <v>41090</v>
      </c>
      <c r="B233" s="60">
        <v>148.6</v>
      </c>
      <c r="C233" s="61">
        <v>136.6</v>
      </c>
      <c r="D233" s="62">
        <v>120.2</v>
      </c>
      <c r="E233" s="63">
        <v>143.6</v>
      </c>
      <c r="F233" s="64">
        <v>146.6</v>
      </c>
      <c r="G233" s="65">
        <v>123</v>
      </c>
      <c r="H233" s="66">
        <v>125.9</v>
      </c>
      <c r="I233" s="67">
        <v>181</v>
      </c>
      <c r="J233" s="68">
        <v>176.8</v>
      </c>
      <c r="K233" s="69">
        <v>181.3</v>
      </c>
      <c r="L233" s="70">
        <v>186.6</v>
      </c>
      <c r="M233" s="71">
        <v>150.19999999999999</v>
      </c>
      <c r="N233" s="72">
        <v>192.5</v>
      </c>
      <c r="O233" s="73">
        <v>101.4</v>
      </c>
      <c r="P233" s="74">
        <v>101.2</v>
      </c>
      <c r="Q233" s="75">
        <v>101.6</v>
      </c>
      <c r="R233" s="76">
        <v>100.4</v>
      </c>
      <c r="S233" s="77">
        <v>100.3</v>
      </c>
      <c r="T233" s="78">
        <v>100.5</v>
      </c>
      <c r="U233" s="79">
        <v>105.99</v>
      </c>
      <c r="V233" s="80">
        <v>141.18</v>
      </c>
      <c r="W233" s="81">
        <v>105.97</v>
      </c>
      <c r="X233" s="82">
        <v>106.12</v>
      </c>
      <c r="Y233" s="83">
        <v>139.9</v>
      </c>
      <c r="Z233" s="84">
        <v>128.22</v>
      </c>
      <c r="AA233" s="85">
        <v>145.41</v>
      </c>
      <c r="AB233" s="86">
        <v>145.9</v>
      </c>
      <c r="AC233" s="87">
        <v>143</v>
      </c>
      <c r="AD233" s="88">
        <v>93.25</v>
      </c>
      <c r="AE233" s="89">
        <v>408.64</v>
      </c>
      <c r="AF233" s="90">
        <v>437.49</v>
      </c>
      <c r="AG233" s="91">
        <v>259.26</v>
      </c>
      <c r="AH233" s="92">
        <v>227.42</v>
      </c>
      <c r="AI233" s="93">
        <v>432.3</v>
      </c>
      <c r="AJ233" s="94">
        <v>121.67</v>
      </c>
      <c r="AK233" s="95">
        <v>130.83000000000001</v>
      </c>
      <c r="AL233" s="96">
        <v>113.68</v>
      </c>
      <c r="AM233" s="97">
        <v>120.51</v>
      </c>
      <c r="AN233" s="98">
        <v>77.22</v>
      </c>
      <c r="AO233" s="99">
        <v>1308.48</v>
      </c>
      <c r="AP233" s="100">
        <v>78.77</v>
      </c>
      <c r="AQ233" s="101">
        <v>91.3</v>
      </c>
      <c r="AR233" s="102">
        <v>91.9</v>
      </c>
      <c r="AS233" s="103">
        <v>89.3</v>
      </c>
      <c r="AT233" s="104">
        <v>98.7</v>
      </c>
      <c r="AU233" s="105">
        <v>99.1</v>
      </c>
      <c r="AV233" s="106">
        <v>96.5</v>
      </c>
      <c r="AW233" s="107">
        <v>102.1</v>
      </c>
      <c r="AX233" s="108">
        <v>98.5</v>
      </c>
      <c r="AY233" s="109">
        <v>102.6</v>
      </c>
      <c r="AZ233" s="110">
        <v>102</v>
      </c>
      <c r="BA233" s="111">
        <v>106.3</v>
      </c>
      <c r="BB233" s="112">
        <v>113.5</v>
      </c>
      <c r="BC233" s="113">
        <v>106.1</v>
      </c>
      <c r="BD233" s="114">
        <v>107.3</v>
      </c>
      <c r="BE233" s="115">
        <v>113.3</v>
      </c>
      <c r="BF233" s="116">
        <v>114</v>
      </c>
      <c r="BG233" s="117">
        <v>114.8</v>
      </c>
      <c r="BH233" s="118">
        <v>96</v>
      </c>
      <c r="BI233" s="119">
        <v>401.077</v>
      </c>
      <c r="BJ233" s="120">
        <v>78.3</v>
      </c>
      <c r="BK233" s="121">
        <v>88.9</v>
      </c>
      <c r="BL233" s="122">
        <v>132.4</v>
      </c>
      <c r="BM233" s="123">
        <v>99.1</v>
      </c>
      <c r="BN233" s="124">
        <v>85.3</v>
      </c>
      <c r="BO233" s="125">
        <v>85.408000000000001</v>
      </c>
      <c r="BP233" s="126">
        <v>116.2</v>
      </c>
      <c r="BQ233" s="127">
        <v>112.4</v>
      </c>
      <c r="BR233" s="128">
        <v>117.9</v>
      </c>
      <c r="BS233" s="129">
        <v>459</v>
      </c>
      <c r="BT233" s="130">
        <v>1104</v>
      </c>
      <c r="BU233" s="131">
        <v>879</v>
      </c>
      <c r="BV233" s="132">
        <v>712</v>
      </c>
      <c r="BW233" s="133">
        <v>73</v>
      </c>
      <c r="BX233" s="134">
        <v>1606</v>
      </c>
      <c r="BY233" s="135">
        <v>79.8</v>
      </c>
      <c r="BZ233" s="136">
        <v>66.099999999999994</v>
      </c>
      <c r="CA233" s="137">
        <v>1593.3</v>
      </c>
      <c r="CB233" s="138">
        <v>78.37</v>
      </c>
      <c r="CC233" s="139">
        <v>81.7</v>
      </c>
      <c r="CD233" s="140">
        <v>1645</v>
      </c>
      <c r="CE233" s="141">
        <v>81.41</v>
      </c>
      <c r="CF233" s="142">
        <v>105.9</v>
      </c>
      <c r="CG233" s="143">
        <v>104.2</v>
      </c>
      <c r="CH233" s="144">
        <v>112.2</v>
      </c>
      <c r="CI233" s="145">
        <v>103.2</v>
      </c>
      <c r="CJ233" s="146">
        <v>105</v>
      </c>
      <c r="CK233" s="147">
        <v>18.3</v>
      </c>
      <c r="CL233" s="148">
        <v>113.9</v>
      </c>
      <c r="CM233" s="149">
        <v>106.5</v>
      </c>
      <c r="CN233" s="150">
        <v>103.3</v>
      </c>
      <c r="CO233" s="151">
        <v>142.9</v>
      </c>
      <c r="CP233" s="152">
        <v>105.3</v>
      </c>
      <c r="CQ233" s="153">
        <v>109</v>
      </c>
      <c r="CR233" s="154">
        <v>104.9</v>
      </c>
      <c r="CS233" s="155">
        <v>255</v>
      </c>
      <c r="CT233" s="156">
        <v>3955</v>
      </c>
      <c r="CU233" s="157">
        <v>129.80000000000001</v>
      </c>
      <c r="CV233" s="158">
        <v>8350</v>
      </c>
      <c r="CW233" s="159">
        <v>329</v>
      </c>
      <c r="CX233" s="160">
        <v>118</v>
      </c>
      <c r="CY233" s="161">
        <v>4948</v>
      </c>
      <c r="CZ233" s="162">
        <v>88.5</v>
      </c>
      <c r="DA233" s="163">
        <v>201333</v>
      </c>
      <c r="DB233" s="164">
        <v>675.6</v>
      </c>
      <c r="DC233" s="165">
        <v>79.72</v>
      </c>
      <c r="DD233" s="166">
        <v>78.72</v>
      </c>
      <c r="DE233" s="167">
        <v>81.34</v>
      </c>
      <c r="DF233" s="168">
        <v>241.4</v>
      </c>
      <c r="DG233" s="169">
        <v>78.239999999999995</v>
      </c>
      <c r="DH233" s="170">
        <v>78.959999999999994</v>
      </c>
      <c r="DI233" s="171">
        <v>76.900000000000006</v>
      </c>
      <c r="DJ233" s="172">
        <v>77.430000000000007</v>
      </c>
      <c r="DK233" s="173">
        <v>73.41</v>
      </c>
      <c r="DL233" s="174">
        <v>72.37</v>
      </c>
      <c r="DM233" s="175">
        <v>76</v>
      </c>
      <c r="DN233" s="176">
        <v>81.97</v>
      </c>
      <c r="DO233" s="177">
        <v>81.05</v>
      </c>
      <c r="DP233" s="178">
        <v>83.21</v>
      </c>
      <c r="DQ233" s="179">
        <v>78.709999999999994</v>
      </c>
      <c r="DR233" s="180">
        <v>83.24</v>
      </c>
      <c r="DS233" s="181">
        <v>79.17</v>
      </c>
      <c r="DT233" s="182">
        <v>87.93</v>
      </c>
      <c r="DU233" s="183">
        <v>202.3</v>
      </c>
      <c r="DV233" s="184">
        <v>99.45</v>
      </c>
      <c r="DW233" s="185">
        <v>97.1</v>
      </c>
      <c r="DX233" s="186">
        <v>102.76</v>
      </c>
      <c r="DY233" s="187">
        <v>98.12</v>
      </c>
      <c r="DZ233" s="188">
        <v>100.57</v>
      </c>
      <c r="EA233" s="189">
        <v>99.91</v>
      </c>
      <c r="EB233" s="190">
        <v>152.37</v>
      </c>
      <c r="EC233" s="191">
        <v>93</v>
      </c>
      <c r="ED233" s="192">
        <v>92.8</v>
      </c>
      <c r="EE233" s="193">
        <v>96.1</v>
      </c>
      <c r="EF233" s="194">
        <v>242.35</v>
      </c>
      <c r="EG233" s="195">
        <v>22805500</v>
      </c>
      <c r="EH233" s="196">
        <v>146</v>
      </c>
      <c r="EI233" s="197">
        <v>474805364</v>
      </c>
      <c r="EJ233" s="198">
        <v>142044080</v>
      </c>
      <c r="EK233" s="199">
        <v>59974788</v>
      </c>
      <c r="EL233" s="200">
        <v>142.6</v>
      </c>
      <c r="EM233" s="201">
        <v>99.1</v>
      </c>
      <c r="EN233" s="3" t="s">
        <v>1259</v>
      </c>
      <c r="EO233" s="3" t="s">
        <v>1259</v>
      </c>
      <c r="EP233" s="3" t="s">
        <v>1259</v>
      </c>
      <c r="EQ233" s="3" t="s">
        <v>1259</v>
      </c>
      <c r="ER233" s="3" t="s">
        <v>1259</v>
      </c>
      <c r="ES233" s="3" t="s">
        <v>1259</v>
      </c>
      <c r="ET233" s="208">
        <v>288.7</v>
      </c>
      <c r="EU233" s="209">
        <v>107.6</v>
      </c>
      <c r="EV233" s="210">
        <v>108.6</v>
      </c>
      <c r="EW233" s="211">
        <v>105.6</v>
      </c>
      <c r="EX233" s="212">
        <v>112.36</v>
      </c>
      <c r="EY233" s="213">
        <v>106.62</v>
      </c>
      <c r="EZ233" s="214">
        <v>145.5</v>
      </c>
      <c r="FA233" s="215">
        <v>109</v>
      </c>
      <c r="FB233" s="216">
        <v>125.8</v>
      </c>
      <c r="FC233" s="217">
        <v>125</v>
      </c>
      <c r="FD233" s="218">
        <v>105.2</v>
      </c>
      <c r="FE233" s="219">
        <v>118.7</v>
      </c>
      <c r="FF233" s="220">
        <v>97.31</v>
      </c>
      <c r="FG233" s="221">
        <v>167.4</v>
      </c>
      <c r="FH233" s="222">
        <v>100.02</v>
      </c>
      <c r="FI233" s="223">
        <v>99.67</v>
      </c>
      <c r="FJ233" s="224">
        <v>238810</v>
      </c>
      <c r="FK233" s="225">
        <v>172.4</v>
      </c>
      <c r="FL233" s="226">
        <v>513008</v>
      </c>
      <c r="FM233" s="227">
        <v>193.4</v>
      </c>
      <c r="FN233" s="228">
        <v>92.8</v>
      </c>
      <c r="FO233" s="229">
        <v>251.70500000000001</v>
      </c>
      <c r="FP233" s="230">
        <v>92.8</v>
      </c>
      <c r="FQ233" s="231">
        <v>183.35</v>
      </c>
      <c r="FR233" s="232">
        <v>92.9</v>
      </c>
      <c r="FS233" s="233">
        <v>162.1</v>
      </c>
      <c r="FT233" s="234">
        <v>161.6</v>
      </c>
      <c r="FU233" s="235">
        <v>163.4</v>
      </c>
      <c r="FV233" s="236">
        <v>161.6</v>
      </c>
      <c r="FW233" s="237">
        <v>162.9</v>
      </c>
      <c r="FX233" s="238">
        <v>1511.8</v>
      </c>
      <c r="FY233" s="239">
        <v>1523.6</v>
      </c>
      <c r="FZ233" s="240">
        <v>1495</v>
      </c>
      <c r="GA233" s="241">
        <v>4477.3999999999996</v>
      </c>
      <c r="GB233" s="242">
        <v>115429</v>
      </c>
      <c r="GC233" s="243">
        <v>284635</v>
      </c>
      <c r="GD233" s="244">
        <v>97.4</v>
      </c>
      <c r="GE233" s="245">
        <v>9035</v>
      </c>
      <c r="GF233" s="246">
        <v>8123</v>
      </c>
      <c r="GG233" s="247">
        <v>138</v>
      </c>
      <c r="GH233" s="248">
        <v>6951</v>
      </c>
      <c r="GI233" s="249">
        <v>6299</v>
      </c>
      <c r="GJ233" s="250">
        <v>6966</v>
      </c>
      <c r="GK233" s="251">
        <v>4442</v>
      </c>
      <c r="GL233" s="252">
        <v>4903</v>
      </c>
      <c r="GM233" s="253">
        <v>88.16</v>
      </c>
      <c r="GN233" s="254">
        <v>75.430000000000007</v>
      </c>
      <c r="GO233" s="255">
        <v>78.569999999999993</v>
      </c>
      <c r="GP233" s="256">
        <v>74.91</v>
      </c>
      <c r="GQ233" s="257">
        <v>70.680000000000007</v>
      </c>
      <c r="GR233" s="258">
        <v>78.650000000000006</v>
      </c>
      <c r="GS233" s="259">
        <v>78.400000000000006</v>
      </c>
      <c r="GT233" s="260">
        <v>53357.9</v>
      </c>
      <c r="GU233" s="261">
        <v>46359.5</v>
      </c>
      <c r="GV233" s="262">
        <v>103</v>
      </c>
      <c r="GW233" s="263">
        <v>531</v>
      </c>
      <c r="GX233" s="264">
        <v>147.9</v>
      </c>
      <c r="GY233" s="265">
        <v>123.4</v>
      </c>
      <c r="GZ233" s="266">
        <v>122.6</v>
      </c>
      <c r="HA233" s="267">
        <v>92.5</v>
      </c>
      <c r="HB233" s="268">
        <v>98.04</v>
      </c>
      <c r="HC233" s="269">
        <v>97.98</v>
      </c>
      <c r="HD233" s="270">
        <v>96.64</v>
      </c>
      <c r="HE233" s="271">
        <v>97.69</v>
      </c>
      <c r="HF233" s="272">
        <v>96.28</v>
      </c>
      <c r="HG233" s="273">
        <v>98.03</v>
      </c>
      <c r="HH233" s="274">
        <v>97.34</v>
      </c>
      <c r="HI233" s="275">
        <v>96.99</v>
      </c>
      <c r="HJ233" s="276">
        <v>100.16</v>
      </c>
      <c r="HK233" s="277">
        <v>95.8</v>
      </c>
      <c r="HL233" s="278">
        <v>207.3</v>
      </c>
      <c r="HM233" s="279">
        <v>97.4</v>
      </c>
      <c r="HN233" s="280">
        <v>92.2</v>
      </c>
      <c r="HO233" s="281">
        <v>142.76</v>
      </c>
      <c r="HP233" s="282">
        <v>307.8</v>
      </c>
      <c r="HQ233" s="283">
        <v>95.2</v>
      </c>
      <c r="HR233" s="284">
        <v>98.891300000000001</v>
      </c>
      <c r="HS233" s="285">
        <v>100.3</v>
      </c>
    </row>
    <row r="234" spans="1:227" x14ac:dyDescent="0.25">
      <c r="A234" s="4">
        <v>41182</v>
      </c>
      <c r="B234" s="60">
        <v>150.6</v>
      </c>
      <c r="C234" s="61">
        <v>137.4</v>
      </c>
      <c r="D234" s="62">
        <v>120.2</v>
      </c>
      <c r="E234" s="63">
        <v>144.80000000000001</v>
      </c>
      <c r="F234" s="64">
        <v>147.9</v>
      </c>
      <c r="G234" s="65">
        <v>123.2</v>
      </c>
      <c r="H234" s="66">
        <v>127.3</v>
      </c>
      <c r="I234" s="67">
        <v>186.3</v>
      </c>
      <c r="J234" s="68">
        <v>174.3</v>
      </c>
      <c r="K234" s="69">
        <v>187.2</v>
      </c>
      <c r="L234" s="70">
        <v>192.2</v>
      </c>
      <c r="M234" s="71">
        <v>158.19999999999999</v>
      </c>
      <c r="N234" s="72">
        <v>189.4</v>
      </c>
      <c r="O234" s="73">
        <v>100.9</v>
      </c>
      <c r="P234" s="74">
        <v>100.9</v>
      </c>
      <c r="Q234" s="75">
        <v>100.9</v>
      </c>
      <c r="R234" s="76">
        <v>100.2</v>
      </c>
      <c r="S234" s="77">
        <v>100.1</v>
      </c>
      <c r="T234" s="78">
        <v>100.5</v>
      </c>
      <c r="U234" s="79">
        <v>107.18</v>
      </c>
      <c r="V234" s="80">
        <v>143.5</v>
      </c>
      <c r="W234" s="81">
        <v>107.58</v>
      </c>
      <c r="X234" s="82">
        <v>106.05</v>
      </c>
      <c r="Y234" s="83">
        <v>142.79</v>
      </c>
      <c r="Z234" s="84">
        <v>129.05000000000001</v>
      </c>
      <c r="AA234" s="85">
        <v>149.36000000000001</v>
      </c>
      <c r="AB234" s="86">
        <v>147.07</v>
      </c>
      <c r="AC234" s="87">
        <v>141</v>
      </c>
      <c r="AD234" s="88">
        <v>93.16</v>
      </c>
      <c r="AE234" s="89">
        <v>412.9</v>
      </c>
      <c r="AF234" s="90">
        <v>448.41</v>
      </c>
      <c r="AG234" s="91">
        <v>263.42</v>
      </c>
      <c r="AH234" s="92">
        <v>231.38</v>
      </c>
      <c r="AI234" s="93">
        <v>434.2</v>
      </c>
      <c r="AJ234" s="94">
        <v>124.93</v>
      </c>
      <c r="AK234" s="95">
        <v>135.69</v>
      </c>
      <c r="AL234" s="96">
        <v>115.52</v>
      </c>
      <c r="AM234" s="97">
        <v>124.38</v>
      </c>
      <c r="AN234" s="98">
        <v>79.790000000000006</v>
      </c>
      <c r="AO234" s="99">
        <v>1325.23</v>
      </c>
      <c r="AP234" s="100">
        <v>80.61</v>
      </c>
      <c r="AQ234" s="101">
        <v>90.4</v>
      </c>
      <c r="AR234" s="102">
        <v>91</v>
      </c>
      <c r="AS234" s="103">
        <v>88.4</v>
      </c>
      <c r="AT234" s="104">
        <v>98.5</v>
      </c>
      <c r="AU234" s="105">
        <v>99</v>
      </c>
      <c r="AV234" s="106">
        <v>95.4</v>
      </c>
      <c r="AW234" s="107">
        <v>101.8</v>
      </c>
      <c r="AX234" s="108">
        <v>98.2</v>
      </c>
      <c r="AY234" s="109">
        <v>103.2</v>
      </c>
      <c r="AZ234" s="110">
        <v>103.4</v>
      </c>
      <c r="BA234" s="111">
        <v>107.8</v>
      </c>
      <c r="BB234" s="112">
        <v>113.9</v>
      </c>
      <c r="BC234" s="113">
        <v>107.7</v>
      </c>
      <c r="BD234" s="114">
        <v>108.4</v>
      </c>
      <c r="BE234" s="115">
        <v>113.4</v>
      </c>
      <c r="BF234" s="116">
        <v>115.5</v>
      </c>
      <c r="BG234" s="117">
        <v>116.7</v>
      </c>
      <c r="BH234" s="118">
        <v>96.3</v>
      </c>
      <c r="BI234" s="119">
        <v>401.077</v>
      </c>
      <c r="BJ234" s="120">
        <v>80.7</v>
      </c>
      <c r="BK234" s="121">
        <v>96.8</v>
      </c>
      <c r="BL234" s="122">
        <v>103.1</v>
      </c>
      <c r="BM234" s="123">
        <v>79.8</v>
      </c>
      <c r="BN234" s="124">
        <v>83.9</v>
      </c>
      <c r="BO234" s="125">
        <v>86.498000000000005</v>
      </c>
      <c r="BP234" s="126">
        <v>119.2</v>
      </c>
      <c r="BQ234" s="127">
        <v>117.5</v>
      </c>
      <c r="BR234" s="128">
        <v>119.9</v>
      </c>
      <c r="BS234" s="129">
        <v>508</v>
      </c>
      <c r="BT234" s="130">
        <v>1101</v>
      </c>
      <c r="BU234" s="131">
        <v>958</v>
      </c>
      <c r="BV234" s="132">
        <v>792</v>
      </c>
      <c r="BW234" s="133">
        <v>70.2</v>
      </c>
      <c r="BX234" s="134">
        <v>1566</v>
      </c>
      <c r="BY234" s="135">
        <v>76.8</v>
      </c>
      <c r="BZ234" s="136">
        <v>63.2</v>
      </c>
      <c r="CA234" s="137">
        <v>1554.2</v>
      </c>
      <c r="CB234" s="138">
        <v>74.94</v>
      </c>
      <c r="CC234" s="139">
        <v>79.400000000000006</v>
      </c>
      <c r="CD234" s="140">
        <v>1603.7</v>
      </c>
      <c r="CE234" s="141">
        <v>79.08</v>
      </c>
      <c r="CF234" s="142">
        <v>105.8</v>
      </c>
      <c r="CG234" s="143">
        <v>105</v>
      </c>
      <c r="CH234" s="144">
        <v>112.9</v>
      </c>
      <c r="CI234" s="145">
        <v>103.4</v>
      </c>
      <c r="CJ234" s="146">
        <v>106.1</v>
      </c>
      <c r="CK234" s="147">
        <v>19</v>
      </c>
      <c r="CL234" s="148">
        <v>114.2</v>
      </c>
      <c r="CM234" s="149">
        <v>107.7</v>
      </c>
      <c r="CN234" s="150">
        <v>103.7</v>
      </c>
      <c r="CO234" s="151">
        <v>143.80000000000001</v>
      </c>
      <c r="CP234" s="152">
        <v>106</v>
      </c>
      <c r="CQ234" s="153">
        <v>110</v>
      </c>
      <c r="CR234" s="154">
        <v>103.8</v>
      </c>
      <c r="CS234" s="155">
        <v>250</v>
      </c>
      <c r="CT234" s="156">
        <v>3843</v>
      </c>
      <c r="CU234" s="157">
        <v>131.1</v>
      </c>
      <c r="CV234" s="158">
        <v>8440</v>
      </c>
      <c r="CW234" s="159">
        <v>341</v>
      </c>
      <c r="CX234" s="160">
        <v>120.1</v>
      </c>
      <c r="CY234" s="161">
        <v>4687</v>
      </c>
      <c r="CZ234" s="162">
        <v>89.5</v>
      </c>
      <c r="DA234" s="163">
        <v>199667</v>
      </c>
      <c r="DB234" s="164">
        <v>687.1</v>
      </c>
      <c r="DC234" s="165">
        <v>76.569999999999993</v>
      </c>
      <c r="DD234" s="166">
        <v>75.16</v>
      </c>
      <c r="DE234" s="167">
        <v>78.83</v>
      </c>
      <c r="DF234" s="168">
        <v>235.1</v>
      </c>
      <c r="DG234" s="169">
        <v>75.88</v>
      </c>
      <c r="DH234" s="170">
        <v>76.11</v>
      </c>
      <c r="DI234" s="171">
        <v>75.45</v>
      </c>
      <c r="DJ234" s="172">
        <v>74.73</v>
      </c>
      <c r="DK234" s="173">
        <v>69.010000000000005</v>
      </c>
      <c r="DL234" s="174">
        <v>68.099999999999994</v>
      </c>
      <c r="DM234" s="175">
        <v>71.28</v>
      </c>
      <c r="DN234" s="176">
        <v>79.03</v>
      </c>
      <c r="DO234" s="177">
        <v>77.75</v>
      </c>
      <c r="DP234" s="178">
        <v>80.760000000000005</v>
      </c>
      <c r="DQ234" s="179">
        <v>76.11</v>
      </c>
      <c r="DR234" s="180">
        <v>78.739999999999995</v>
      </c>
      <c r="DS234" s="181">
        <v>73.900000000000006</v>
      </c>
      <c r="DT234" s="182">
        <v>84.32</v>
      </c>
      <c r="DU234" s="183">
        <v>211.6</v>
      </c>
      <c r="DV234" s="184">
        <v>98.76</v>
      </c>
      <c r="DW234" s="185">
        <v>96.7</v>
      </c>
      <c r="DX234" s="186">
        <v>101.58</v>
      </c>
      <c r="DY234" s="187">
        <v>97.26</v>
      </c>
      <c r="DZ234" s="188">
        <v>99.83</v>
      </c>
      <c r="EA234" s="189">
        <v>99.62</v>
      </c>
      <c r="EB234" s="190">
        <v>146.71</v>
      </c>
      <c r="EC234" s="191">
        <v>92.2</v>
      </c>
      <c r="ED234" s="192">
        <v>91.8</v>
      </c>
      <c r="EE234" s="193">
        <v>97.6</v>
      </c>
      <c r="EF234" s="194">
        <v>237.87</v>
      </c>
      <c r="EG234" s="195">
        <v>24072985</v>
      </c>
      <c r="EH234" s="196">
        <v>148</v>
      </c>
      <c r="EI234" s="197">
        <v>478934620</v>
      </c>
      <c r="EJ234" s="198">
        <v>143616156</v>
      </c>
      <c r="EK234" s="199">
        <v>60653321</v>
      </c>
      <c r="EL234" s="200">
        <v>147.1</v>
      </c>
      <c r="EM234" s="201">
        <v>97.4</v>
      </c>
      <c r="EN234" s="202">
        <v>74.900000000000006</v>
      </c>
      <c r="EO234" s="203">
        <v>65.2</v>
      </c>
      <c r="EP234" s="204">
        <v>75.5</v>
      </c>
      <c r="EQ234" s="205">
        <v>71.2</v>
      </c>
      <c r="ER234" s="206">
        <v>61.4</v>
      </c>
      <c r="ES234" s="207">
        <v>44.6</v>
      </c>
      <c r="ET234" s="208">
        <v>279.8</v>
      </c>
      <c r="EU234" s="209">
        <v>107.9</v>
      </c>
      <c r="EV234" s="210">
        <v>108.6</v>
      </c>
      <c r="EW234" s="211">
        <v>106.4</v>
      </c>
      <c r="EX234" s="212">
        <v>115.18</v>
      </c>
      <c r="EY234" s="213">
        <v>107.16</v>
      </c>
      <c r="EZ234" s="214">
        <v>163.52000000000001</v>
      </c>
      <c r="FA234" s="215">
        <v>109.7</v>
      </c>
      <c r="FB234" s="216">
        <v>127.7</v>
      </c>
      <c r="FC234" s="217">
        <v>125</v>
      </c>
      <c r="FD234" s="218">
        <v>105.7</v>
      </c>
      <c r="FE234" s="219">
        <v>115.7</v>
      </c>
      <c r="FF234" s="220">
        <v>95.71</v>
      </c>
      <c r="FG234" s="221">
        <v>170.8</v>
      </c>
      <c r="FH234" s="222">
        <v>100.44</v>
      </c>
      <c r="FI234" s="223">
        <v>100.82</v>
      </c>
      <c r="FJ234" s="224">
        <v>244454</v>
      </c>
      <c r="FK234" s="225">
        <v>176.5</v>
      </c>
      <c r="FL234" s="226">
        <v>529672</v>
      </c>
      <c r="FM234" s="227">
        <v>199.7</v>
      </c>
      <c r="FN234" s="228">
        <v>89.2</v>
      </c>
      <c r="FO234" s="229">
        <v>230.977</v>
      </c>
      <c r="FP234" s="230">
        <v>89</v>
      </c>
      <c r="FQ234" s="231">
        <v>176.928</v>
      </c>
      <c r="FR234" s="232">
        <v>90.2</v>
      </c>
      <c r="FS234" s="233">
        <v>163</v>
      </c>
      <c r="FT234" s="234">
        <v>161.4</v>
      </c>
      <c r="FU234" s="235">
        <v>164.3</v>
      </c>
      <c r="FV234" s="236">
        <v>166.2</v>
      </c>
      <c r="FW234" s="237">
        <v>167.3</v>
      </c>
      <c r="FX234" s="238">
        <v>1542.6</v>
      </c>
      <c r="FY234" s="239">
        <v>1553.8</v>
      </c>
      <c r="FZ234" s="240">
        <v>1535</v>
      </c>
      <c r="GA234" s="241">
        <v>4323.3</v>
      </c>
      <c r="GB234" s="242">
        <v>116050</v>
      </c>
      <c r="GC234" s="243">
        <v>289100</v>
      </c>
      <c r="GD234" s="244">
        <v>96</v>
      </c>
      <c r="GE234" s="245">
        <v>8900</v>
      </c>
      <c r="GF234" s="246">
        <v>7875</v>
      </c>
      <c r="GG234" s="247">
        <v>138</v>
      </c>
      <c r="GH234" s="248">
        <v>6853</v>
      </c>
      <c r="GI234" s="249">
        <v>6104</v>
      </c>
      <c r="GJ234" s="250">
        <v>6846</v>
      </c>
      <c r="GK234" s="251">
        <v>4360</v>
      </c>
      <c r="GL234" s="252">
        <v>4962</v>
      </c>
      <c r="GM234" s="253">
        <v>87.28</v>
      </c>
      <c r="GN234" s="254">
        <v>72.28</v>
      </c>
      <c r="GO234" s="255">
        <v>77.17</v>
      </c>
      <c r="GP234" s="256">
        <v>71.47</v>
      </c>
      <c r="GQ234" s="257">
        <v>65.599999999999994</v>
      </c>
      <c r="GR234" s="258">
        <v>76.73</v>
      </c>
      <c r="GS234" s="259">
        <v>77.97</v>
      </c>
      <c r="GT234" s="260">
        <v>54848.38</v>
      </c>
      <c r="GU234" s="261">
        <v>47482.84</v>
      </c>
      <c r="GV234" s="262">
        <v>104</v>
      </c>
      <c r="GW234" s="263">
        <v>539</v>
      </c>
      <c r="GX234" s="264">
        <v>148.80000000000001</v>
      </c>
      <c r="GY234" s="265">
        <v>125.8</v>
      </c>
      <c r="GZ234" s="266">
        <v>123.5</v>
      </c>
      <c r="HA234" s="267">
        <v>100.7</v>
      </c>
      <c r="HB234" s="268">
        <v>95.48</v>
      </c>
      <c r="HC234" s="269">
        <v>94.35</v>
      </c>
      <c r="HD234" s="270">
        <v>96.06</v>
      </c>
      <c r="HE234" s="271">
        <v>97.14</v>
      </c>
      <c r="HF234" s="272">
        <v>90.28</v>
      </c>
      <c r="HG234" s="273">
        <v>93.01</v>
      </c>
      <c r="HH234" s="274">
        <v>98.11</v>
      </c>
      <c r="HI234" s="275">
        <v>92.02</v>
      </c>
      <c r="HJ234" s="276">
        <v>95.03</v>
      </c>
      <c r="HK234" s="277">
        <v>96.4</v>
      </c>
      <c r="HL234" s="278">
        <v>209.5</v>
      </c>
      <c r="HM234" s="279">
        <v>97.5</v>
      </c>
      <c r="HN234" s="280">
        <v>94.1</v>
      </c>
      <c r="HO234" s="281">
        <v>145.71</v>
      </c>
      <c r="HP234" s="282">
        <v>311.8</v>
      </c>
      <c r="HQ234" s="283">
        <v>98.9</v>
      </c>
      <c r="HR234" s="284">
        <v>98.322599999999994</v>
      </c>
      <c r="HS234" s="285">
        <v>100</v>
      </c>
    </row>
    <row r="235" spans="1:227" x14ac:dyDescent="0.25">
      <c r="A235" s="4">
        <v>41274</v>
      </c>
      <c r="B235" s="60">
        <v>150.69999999999999</v>
      </c>
      <c r="C235" s="61">
        <v>137.80000000000001</v>
      </c>
      <c r="D235" s="62">
        <v>124.5</v>
      </c>
      <c r="E235" s="63">
        <v>143.6</v>
      </c>
      <c r="F235" s="64">
        <v>146.4</v>
      </c>
      <c r="G235" s="65">
        <v>123.7</v>
      </c>
      <c r="H235" s="66">
        <v>144.19999999999999</v>
      </c>
      <c r="I235" s="67">
        <v>185.4</v>
      </c>
      <c r="J235" s="68">
        <v>169.8</v>
      </c>
      <c r="K235" s="69">
        <v>186.6</v>
      </c>
      <c r="L235" s="70">
        <v>191.4</v>
      </c>
      <c r="M235" s="71">
        <v>158.19999999999999</v>
      </c>
      <c r="N235" s="72">
        <v>183.3</v>
      </c>
      <c r="O235" s="73">
        <v>103.7</v>
      </c>
      <c r="P235" s="74">
        <v>103.4</v>
      </c>
      <c r="Q235" s="75">
        <v>104.2</v>
      </c>
      <c r="R235" s="76">
        <v>102.4</v>
      </c>
      <c r="S235" s="77">
        <v>102.3</v>
      </c>
      <c r="T235" s="78">
        <v>102.7</v>
      </c>
      <c r="U235" s="79">
        <v>106.32</v>
      </c>
      <c r="V235" s="80">
        <v>143.16999999999999</v>
      </c>
      <c r="W235" s="81">
        <v>106.58</v>
      </c>
      <c r="X235" s="82">
        <v>105.61</v>
      </c>
      <c r="Y235" s="83">
        <v>141.97999999999999</v>
      </c>
      <c r="Z235" s="84">
        <v>128.41</v>
      </c>
      <c r="AA235" s="85">
        <v>148.46</v>
      </c>
      <c r="AB235" s="86">
        <v>147.81</v>
      </c>
      <c r="AC235" s="87">
        <v>138</v>
      </c>
      <c r="AD235" s="88">
        <v>91.5</v>
      </c>
      <c r="AE235" s="89">
        <v>419.35</v>
      </c>
      <c r="AF235" s="90">
        <v>452.69</v>
      </c>
      <c r="AG235" s="91">
        <v>266.94</v>
      </c>
      <c r="AH235" s="92">
        <v>235.03</v>
      </c>
      <c r="AI235" s="93">
        <v>438.3</v>
      </c>
      <c r="AJ235" s="94">
        <v>129.62</v>
      </c>
      <c r="AK235" s="95">
        <v>138.44</v>
      </c>
      <c r="AL235" s="96">
        <v>121.92</v>
      </c>
      <c r="AM235" s="97">
        <v>129.02000000000001</v>
      </c>
      <c r="AN235" s="98">
        <v>82.3</v>
      </c>
      <c r="AO235" s="99">
        <v>1358.73</v>
      </c>
      <c r="AP235" s="100">
        <v>82.6</v>
      </c>
      <c r="AQ235" s="101">
        <v>89.8</v>
      </c>
      <c r="AR235" s="102">
        <v>90.5</v>
      </c>
      <c r="AS235" s="103">
        <v>87.3</v>
      </c>
      <c r="AT235" s="104">
        <v>98.4</v>
      </c>
      <c r="AU235" s="105">
        <v>98.7</v>
      </c>
      <c r="AV235" s="106">
        <v>96.9</v>
      </c>
      <c r="AW235" s="107">
        <v>101.6</v>
      </c>
      <c r="AX235" s="108">
        <v>97.9</v>
      </c>
      <c r="AY235" s="109">
        <v>103</v>
      </c>
      <c r="AZ235" s="110">
        <v>104.3</v>
      </c>
      <c r="BA235" s="111">
        <v>109.3</v>
      </c>
      <c r="BB235" s="112">
        <v>114.9</v>
      </c>
      <c r="BC235" s="113">
        <v>109.2</v>
      </c>
      <c r="BD235" s="114">
        <v>109.9</v>
      </c>
      <c r="BE235" s="115">
        <v>113.9</v>
      </c>
      <c r="BF235" s="116">
        <v>117.7</v>
      </c>
      <c r="BG235" s="117">
        <v>118.9</v>
      </c>
      <c r="BH235" s="118">
        <v>95.8</v>
      </c>
      <c r="BI235" s="119">
        <v>401.077</v>
      </c>
      <c r="BJ235" s="120">
        <v>80.8</v>
      </c>
      <c r="BK235" s="121">
        <v>90.8</v>
      </c>
      <c r="BL235" s="122">
        <v>100.4</v>
      </c>
      <c r="BM235" s="123">
        <v>90.2</v>
      </c>
      <c r="BN235" s="124">
        <v>86.4</v>
      </c>
      <c r="BO235" s="125">
        <v>86.088999999999999</v>
      </c>
      <c r="BP235" s="126">
        <v>117.6</v>
      </c>
      <c r="BQ235" s="127">
        <v>119.5</v>
      </c>
      <c r="BR235" s="128">
        <v>116.6</v>
      </c>
      <c r="BS235" s="129">
        <v>474</v>
      </c>
      <c r="BT235" s="130">
        <v>1128</v>
      </c>
      <c r="BU235" s="131">
        <v>902</v>
      </c>
      <c r="BV235" s="132">
        <v>770</v>
      </c>
      <c r="BW235" s="133">
        <v>69.2</v>
      </c>
      <c r="BX235" s="134">
        <v>1531</v>
      </c>
      <c r="BY235" s="135">
        <v>75.7</v>
      </c>
      <c r="BZ235" s="136">
        <v>62.2</v>
      </c>
      <c r="CA235" s="137">
        <v>1515.2</v>
      </c>
      <c r="CB235" s="138">
        <v>73.73</v>
      </c>
      <c r="CC235" s="139">
        <v>78.5</v>
      </c>
      <c r="CD235" s="140">
        <v>1587.7</v>
      </c>
      <c r="CE235" s="141">
        <v>78.2</v>
      </c>
      <c r="CF235" s="142">
        <v>106.1</v>
      </c>
      <c r="CG235" s="143">
        <v>104.5</v>
      </c>
      <c r="CH235" s="144">
        <v>114.5</v>
      </c>
      <c r="CI235" s="145">
        <v>102.5</v>
      </c>
      <c r="CJ235" s="146">
        <v>105.9</v>
      </c>
      <c r="CK235" s="147">
        <v>21.6</v>
      </c>
      <c r="CL235" s="148">
        <v>117.3</v>
      </c>
      <c r="CM235" s="149">
        <v>108.1</v>
      </c>
      <c r="CN235" s="150">
        <v>102.7</v>
      </c>
      <c r="CO235" s="151">
        <v>142.19999999999999</v>
      </c>
      <c r="CP235" s="152">
        <v>104.4</v>
      </c>
      <c r="CQ235" s="153">
        <v>108.2</v>
      </c>
      <c r="CR235" s="154">
        <v>103.6</v>
      </c>
      <c r="CS235" s="155">
        <v>238</v>
      </c>
      <c r="CT235" s="156">
        <v>3810</v>
      </c>
      <c r="CU235" s="157">
        <v>128.30000000000001</v>
      </c>
      <c r="CV235" s="158">
        <v>8260</v>
      </c>
      <c r="CW235" s="159">
        <v>336</v>
      </c>
      <c r="CX235" s="160">
        <v>118.3</v>
      </c>
      <c r="CY235" s="161">
        <v>4852</v>
      </c>
      <c r="CZ235" s="162">
        <v>88.7</v>
      </c>
      <c r="DA235" s="163">
        <v>204333</v>
      </c>
      <c r="DB235" s="164">
        <v>667.5</v>
      </c>
      <c r="DC235" s="165">
        <v>74.02</v>
      </c>
      <c r="DD235" s="166">
        <v>71.819999999999993</v>
      </c>
      <c r="DE235" s="167">
        <v>77.55</v>
      </c>
      <c r="DF235" s="168">
        <v>224.8</v>
      </c>
      <c r="DG235" s="169">
        <v>72.72</v>
      </c>
      <c r="DH235" s="170">
        <v>71.84</v>
      </c>
      <c r="DI235" s="171">
        <v>74.38</v>
      </c>
      <c r="DJ235" s="172">
        <v>72.02</v>
      </c>
      <c r="DK235" s="173">
        <v>68.56</v>
      </c>
      <c r="DL235" s="174">
        <v>67.12</v>
      </c>
      <c r="DM235" s="175">
        <v>72.17</v>
      </c>
      <c r="DN235" s="176">
        <v>76.63</v>
      </c>
      <c r="DO235" s="177">
        <v>73.73</v>
      </c>
      <c r="DP235" s="178">
        <v>80.56</v>
      </c>
      <c r="DQ235" s="179">
        <v>73.319999999999993</v>
      </c>
      <c r="DR235" s="180">
        <v>76.430000000000007</v>
      </c>
      <c r="DS235" s="181">
        <v>72.36</v>
      </c>
      <c r="DT235" s="182">
        <v>81.12</v>
      </c>
      <c r="DU235" s="183">
        <v>225.9</v>
      </c>
      <c r="DV235" s="184">
        <v>95.42</v>
      </c>
      <c r="DW235" s="185">
        <v>93.65</v>
      </c>
      <c r="DX235" s="186">
        <v>97.77</v>
      </c>
      <c r="DY235" s="187">
        <v>95.36</v>
      </c>
      <c r="DZ235" s="188">
        <v>95.46</v>
      </c>
      <c r="EA235" s="189">
        <v>95.91</v>
      </c>
      <c r="EB235" s="190">
        <v>146.79</v>
      </c>
      <c r="EC235" s="191">
        <v>90.4</v>
      </c>
      <c r="ED235" s="192">
        <v>90</v>
      </c>
      <c r="EE235" s="193">
        <v>95.8</v>
      </c>
      <c r="EF235" s="194">
        <v>234.75</v>
      </c>
      <c r="EG235" s="195">
        <v>25696614</v>
      </c>
      <c r="EH235" s="196">
        <v>153</v>
      </c>
      <c r="EI235" s="197">
        <v>488805068</v>
      </c>
      <c r="EJ235" s="198">
        <v>149606340</v>
      </c>
      <c r="EK235" s="199">
        <v>63413487</v>
      </c>
      <c r="EL235" s="200">
        <v>157</v>
      </c>
      <c r="EM235" s="201">
        <v>95.3</v>
      </c>
      <c r="EN235" s="3" t="s">
        <v>1259</v>
      </c>
      <c r="EO235" s="3" t="s">
        <v>1259</v>
      </c>
      <c r="EP235" s="3" t="s">
        <v>1259</v>
      </c>
      <c r="EQ235" s="3" t="s">
        <v>1259</v>
      </c>
      <c r="ER235" s="3" t="s">
        <v>1259</v>
      </c>
      <c r="ES235" s="3" t="s">
        <v>1259</v>
      </c>
      <c r="ET235" s="208">
        <v>282.2</v>
      </c>
      <c r="EU235" s="209">
        <v>111</v>
      </c>
      <c r="EV235" s="210">
        <v>111.8</v>
      </c>
      <c r="EW235" s="211">
        <v>109.3</v>
      </c>
      <c r="EX235" s="212">
        <v>116.26</v>
      </c>
      <c r="EY235" s="213">
        <v>109.83</v>
      </c>
      <c r="EZ235" s="214">
        <v>153.85</v>
      </c>
      <c r="FA235" s="215">
        <v>110.9</v>
      </c>
      <c r="FB235" s="216">
        <v>127.8</v>
      </c>
      <c r="FC235" s="217">
        <v>124</v>
      </c>
      <c r="FD235" s="218">
        <v>107.9</v>
      </c>
      <c r="FE235" s="219">
        <v>117.5</v>
      </c>
      <c r="FF235" s="220">
        <v>95.19</v>
      </c>
      <c r="FG235" s="221">
        <v>169.3</v>
      </c>
      <c r="FH235" s="222">
        <v>100.83</v>
      </c>
      <c r="FI235" s="223">
        <v>101.77</v>
      </c>
      <c r="FJ235" s="224">
        <v>251731</v>
      </c>
      <c r="FK235" s="225">
        <v>181.7</v>
      </c>
      <c r="FL235" s="226">
        <v>576991</v>
      </c>
      <c r="FM235" s="227">
        <v>217.5</v>
      </c>
      <c r="FN235" s="228">
        <v>89.5</v>
      </c>
      <c r="FO235" s="229">
        <v>232.904</v>
      </c>
      <c r="FP235" s="230">
        <v>88.5</v>
      </c>
      <c r="FQ235" s="231">
        <v>177.303</v>
      </c>
      <c r="FR235" s="232">
        <v>88.8</v>
      </c>
      <c r="FS235" s="233">
        <v>161.9</v>
      </c>
      <c r="FT235" s="234">
        <v>159.4</v>
      </c>
      <c r="FU235" s="235">
        <v>164.5</v>
      </c>
      <c r="FV235" s="236">
        <v>165.7</v>
      </c>
      <c r="FW235" s="237">
        <v>165.1</v>
      </c>
      <c r="FX235" s="238">
        <v>1575.4</v>
      </c>
      <c r="FY235" s="239">
        <v>1586.9</v>
      </c>
      <c r="FZ235" s="240">
        <v>1575</v>
      </c>
      <c r="GA235" s="241">
        <v>4339.3</v>
      </c>
      <c r="GB235" s="242">
        <v>117950</v>
      </c>
      <c r="GC235" s="243">
        <v>291825</v>
      </c>
      <c r="GD235" s="244">
        <v>95</v>
      </c>
      <c r="GE235" s="245">
        <v>8768</v>
      </c>
      <c r="GF235" s="246">
        <v>7695</v>
      </c>
      <c r="GG235" s="247">
        <v>137</v>
      </c>
      <c r="GH235" s="248">
        <v>6792</v>
      </c>
      <c r="GI235" s="249">
        <v>5931</v>
      </c>
      <c r="GJ235" s="250">
        <v>6679</v>
      </c>
      <c r="GK235" s="251">
        <v>4379</v>
      </c>
      <c r="GL235" s="252">
        <v>4889</v>
      </c>
      <c r="GM235" s="253">
        <v>87.85</v>
      </c>
      <c r="GN235" s="254">
        <v>72.19</v>
      </c>
      <c r="GO235" s="255">
        <v>83.33</v>
      </c>
      <c r="GP235" s="256">
        <v>70.34</v>
      </c>
      <c r="GQ235" s="257">
        <v>68.73</v>
      </c>
      <c r="GR235" s="258">
        <v>84.25</v>
      </c>
      <c r="GS235" s="259">
        <v>81.66</v>
      </c>
      <c r="GT235" s="260">
        <v>56369.5</v>
      </c>
      <c r="GU235" s="261">
        <v>48162.53</v>
      </c>
      <c r="GV235" s="262">
        <v>105</v>
      </c>
      <c r="GW235" s="263">
        <v>539</v>
      </c>
      <c r="GX235" s="264">
        <v>151.5</v>
      </c>
      <c r="GY235" s="265">
        <v>126.2</v>
      </c>
      <c r="GZ235" s="266">
        <v>123.8</v>
      </c>
      <c r="HA235" s="267">
        <v>100</v>
      </c>
      <c r="HB235" s="268">
        <v>92.1</v>
      </c>
      <c r="HC235" s="269">
        <v>92.16</v>
      </c>
      <c r="HD235" s="270">
        <v>90.59</v>
      </c>
      <c r="HE235" s="271">
        <v>93.8</v>
      </c>
      <c r="HF235" s="272">
        <v>95.66</v>
      </c>
      <c r="HG235" s="273">
        <v>91.34</v>
      </c>
      <c r="HH235" s="274">
        <v>89.91</v>
      </c>
      <c r="HI235" s="275">
        <v>90.21</v>
      </c>
      <c r="HJ235" s="276">
        <v>93.55</v>
      </c>
      <c r="HK235" s="277">
        <v>94.5</v>
      </c>
      <c r="HL235" s="278">
        <v>210.7</v>
      </c>
      <c r="HM235" s="279">
        <v>95.7</v>
      </c>
      <c r="HN235" s="280">
        <v>91.9</v>
      </c>
      <c r="HO235" s="281">
        <v>149.30000000000001</v>
      </c>
      <c r="HP235" s="282">
        <v>314.3</v>
      </c>
      <c r="HQ235" s="283">
        <v>100</v>
      </c>
      <c r="HR235" s="284">
        <v>97.667500000000004</v>
      </c>
      <c r="HS235" s="285">
        <v>99.5</v>
      </c>
    </row>
    <row r="236" spans="1:227" x14ac:dyDescent="0.25">
      <c r="A236" s="4">
        <v>41364</v>
      </c>
      <c r="B236" s="60">
        <v>153.5</v>
      </c>
      <c r="C236" s="61">
        <v>140.19999999999999</v>
      </c>
      <c r="D236" s="62">
        <v>123.8</v>
      </c>
      <c r="E236" s="63">
        <v>147.30000000000001</v>
      </c>
      <c r="F236" s="64">
        <v>149</v>
      </c>
      <c r="G236" s="65">
        <v>135.69999999999999</v>
      </c>
      <c r="H236" s="66">
        <v>140.80000000000001</v>
      </c>
      <c r="I236" s="67">
        <v>189.3</v>
      </c>
      <c r="J236" s="68">
        <v>181</v>
      </c>
      <c r="K236" s="69">
        <v>189.9</v>
      </c>
      <c r="L236" s="70">
        <v>194.1</v>
      </c>
      <c r="M236" s="71">
        <v>165.4</v>
      </c>
      <c r="N236" s="72">
        <v>196.3</v>
      </c>
      <c r="O236" s="73">
        <v>104.7</v>
      </c>
      <c r="P236" s="74">
        <v>104.6</v>
      </c>
      <c r="Q236" s="75">
        <v>104.9</v>
      </c>
      <c r="R236" s="76">
        <v>103.1</v>
      </c>
      <c r="S236" s="77">
        <v>103.1</v>
      </c>
      <c r="T236" s="78">
        <v>103.4</v>
      </c>
      <c r="U236" s="79">
        <v>106.98</v>
      </c>
      <c r="V236" s="80">
        <v>143.68</v>
      </c>
      <c r="W236" s="81">
        <v>106.72</v>
      </c>
      <c r="X236" s="82">
        <v>107.85</v>
      </c>
      <c r="Y236" s="83">
        <v>142.41999999999999</v>
      </c>
      <c r="Z236" s="84">
        <v>129.88</v>
      </c>
      <c r="AA236" s="85">
        <v>148.31</v>
      </c>
      <c r="AB236" s="86">
        <v>148.46</v>
      </c>
      <c r="AC236" s="87">
        <v>141</v>
      </c>
      <c r="AD236" s="88">
        <v>90.73</v>
      </c>
      <c r="AE236" s="89">
        <v>425.24</v>
      </c>
      <c r="AF236" s="90">
        <v>457.33</v>
      </c>
      <c r="AG236" s="91">
        <v>271.08</v>
      </c>
      <c r="AH236" s="92">
        <v>233.92</v>
      </c>
      <c r="AI236" s="93">
        <v>441.4</v>
      </c>
      <c r="AJ236" s="94">
        <v>129.02000000000001</v>
      </c>
      <c r="AK236" s="95">
        <v>138.09</v>
      </c>
      <c r="AL236" s="96">
        <v>121.1</v>
      </c>
      <c r="AM236" s="97">
        <v>127.87</v>
      </c>
      <c r="AN236" s="98">
        <v>85.18</v>
      </c>
      <c r="AO236" s="99">
        <v>1410.13</v>
      </c>
      <c r="AP236" s="100">
        <v>85.06</v>
      </c>
      <c r="AQ236" s="101">
        <v>88.4</v>
      </c>
      <c r="AR236" s="102">
        <v>89.2</v>
      </c>
      <c r="AS236" s="103">
        <v>85.7</v>
      </c>
      <c r="AT236" s="104">
        <v>98.3</v>
      </c>
      <c r="AU236" s="105">
        <v>98.7</v>
      </c>
      <c r="AV236" s="106">
        <v>95.6</v>
      </c>
      <c r="AW236" s="107">
        <v>102.2</v>
      </c>
      <c r="AX236" s="108">
        <v>97.5</v>
      </c>
      <c r="AY236" s="109">
        <v>102.7</v>
      </c>
      <c r="AZ236" s="110">
        <v>104.1</v>
      </c>
      <c r="BA236" s="111">
        <v>108.9</v>
      </c>
      <c r="BB236" s="112">
        <v>115.8</v>
      </c>
      <c r="BC236" s="113">
        <v>108.9</v>
      </c>
      <c r="BD236" s="114">
        <v>108.8</v>
      </c>
      <c r="BE236" s="115">
        <v>114.9</v>
      </c>
      <c r="BF236" s="116">
        <v>118.2</v>
      </c>
      <c r="BG236" s="117">
        <v>122.8</v>
      </c>
      <c r="BH236" s="118">
        <v>97.1</v>
      </c>
      <c r="BI236" s="119">
        <v>404.839</v>
      </c>
      <c r="BJ236" s="120">
        <v>83.2</v>
      </c>
      <c r="BK236" s="121">
        <v>103.3</v>
      </c>
      <c r="BL236" s="122">
        <v>118</v>
      </c>
      <c r="BM236" s="123">
        <v>72.2</v>
      </c>
      <c r="BN236" s="124">
        <v>88.9</v>
      </c>
      <c r="BO236" s="125">
        <v>88.1</v>
      </c>
      <c r="BP236" s="126">
        <v>121.2</v>
      </c>
      <c r="BQ236" s="127">
        <v>113.9</v>
      </c>
      <c r="BR236" s="128">
        <v>124.1</v>
      </c>
      <c r="BS236" s="129">
        <v>505</v>
      </c>
      <c r="BT236" s="130">
        <v>1176</v>
      </c>
      <c r="BU236" s="131">
        <v>956</v>
      </c>
      <c r="BV236" s="132">
        <v>726</v>
      </c>
      <c r="BW236" s="133">
        <v>64.7</v>
      </c>
      <c r="BX236" s="134">
        <v>1516</v>
      </c>
      <c r="BY236" s="135">
        <v>71.900000000000006</v>
      </c>
      <c r="BZ236" s="136">
        <v>58.1</v>
      </c>
      <c r="CA236" s="137">
        <v>1499.9</v>
      </c>
      <c r="CB236" s="138">
        <v>68.95</v>
      </c>
      <c r="CC236" s="139">
        <v>73.099999999999994</v>
      </c>
      <c r="CD236" s="140">
        <v>1570.2</v>
      </c>
      <c r="CE236" s="141">
        <v>76.92</v>
      </c>
      <c r="CF236" s="142">
        <v>106.8</v>
      </c>
      <c r="CG236" s="143">
        <v>104.8</v>
      </c>
      <c r="CH236" s="144">
        <v>116.2</v>
      </c>
      <c r="CI236" s="145">
        <v>102.2</v>
      </c>
      <c r="CJ236" s="146">
        <v>106.7</v>
      </c>
      <c r="CK236" s="147">
        <v>23.5</v>
      </c>
      <c r="CL236" s="148">
        <v>114.6</v>
      </c>
      <c r="CM236" s="149">
        <v>109.3</v>
      </c>
      <c r="CN236" s="150">
        <v>102.9</v>
      </c>
      <c r="CO236" s="151">
        <v>145.30000000000001</v>
      </c>
      <c r="CP236" s="152">
        <v>103.2</v>
      </c>
      <c r="CQ236" s="153">
        <v>106.8</v>
      </c>
      <c r="CR236" s="154">
        <v>102.8</v>
      </c>
      <c r="CS236" s="155">
        <v>241</v>
      </c>
      <c r="CT236" s="156">
        <v>3832</v>
      </c>
      <c r="CU236" s="157">
        <v>128.80000000000001</v>
      </c>
      <c r="CV236" s="158">
        <v>8290</v>
      </c>
      <c r="CW236" s="159">
        <v>307</v>
      </c>
      <c r="CX236" s="160">
        <v>117.5</v>
      </c>
      <c r="CY236" s="161">
        <v>4678</v>
      </c>
      <c r="CZ236" s="162">
        <v>88.1</v>
      </c>
      <c r="DA236" s="163">
        <v>200667</v>
      </c>
      <c r="DB236" s="164">
        <v>694.7</v>
      </c>
      <c r="DC236" s="165">
        <v>72.150000000000006</v>
      </c>
      <c r="DD236" s="166">
        <v>70.77</v>
      </c>
      <c r="DE236" s="167">
        <v>74.349999999999994</v>
      </c>
      <c r="DF236" s="168">
        <v>219.7</v>
      </c>
      <c r="DG236" s="169">
        <v>70.430000000000007</v>
      </c>
      <c r="DH236" s="170">
        <v>70.02</v>
      </c>
      <c r="DI236" s="171">
        <v>71.22</v>
      </c>
      <c r="DJ236" s="172">
        <v>70.05</v>
      </c>
      <c r="DK236" s="173">
        <v>68.180000000000007</v>
      </c>
      <c r="DL236" s="174">
        <v>67.11</v>
      </c>
      <c r="DM236" s="175">
        <v>70.88</v>
      </c>
      <c r="DN236" s="176">
        <v>74.02</v>
      </c>
      <c r="DO236" s="177">
        <v>72.45</v>
      </c>
      <c r="DP236" s="178">
        <v>76.13</v>
      </c>
      <c r="DQ236" s="179">
        <v>71.55</v>
      </c>
      <c r="DR236" s="180">
        <v>75.53</v>
      </c>
      <c r="DS236" s="181">
        <v>72.959999999999994</v>
      </c>
      <c r="DT236" s="182">
        <v>78.489999999999995</v>
      </c>
      <c r="DU236" s="183">
        <v>237.5</v>
      </c>
      <c r="DV236" s="184">
        <v>95.31</v>
      </c>
      <c r="DW236" s="185">
        <v>92.37</v>
      </c>
      <c r="DX236" s="186">
        <v>99.68</v>
      </c>
      <c r="DY236" s="187">
        <v>93.58</v>
      </c>
      <c r="DZ236" s="188">
        <v>96.65</v>
      </c>
      <c r="EA236" s="189">
        <v>94.98</v>
      </c>
      <c r="EB236" s="190">
        <v>149.88</v>
      </c>
      <c r="EC236" s="191">
        <v>90.7</v>
      </c>
      <c r="ED236" s="192">
        <v>90.2</v>
      </c>
      <c r="EE236" s="193">
        <v>96.4</v>
      </c>
      <c r="EF236" s="194">
        <v>231.92</v>
      </c>
      <c r="EG236" s="195">
        <v>27257187</v>
      </c>
      <c r="EH236" s="196">
        <v>161</v>
      </c>
      <c r="EI236" s="197">
        <v>503742472</v>
      </c>
      <c r="EJ236" s="198">
        <v>153794829</v>
      </c>
      <c r="EK236" s="199">
        <v>68876622</v>
      </c>
      <c r="EL236" s="200">
        <v>160.80000000000001</v>
      </c>
      <c r="EM236" s="201">
        <v>93.9</v>
      </c>
      <c r="EN236" s="202">
        <v>74.8</v>
      </c>
      <c r="EO236" s="203">
        <v>65</v>
      </c>
      <c r="EP236" s="204">
        <v>75.599999999999994</v>
      </c>
      <c r="EQ236" s="205">
        <v>71.400000000000006</v>
      </c>
      <c r="ER236" s="206">
        <v>60.8</v>
      </c>
      <c r="ES236" s="207">
        <v>44</v>
      </c>
      <c r="ET236" s="208">
        <v>312.60000000000002</v>
      </c>
      <c r="EU236" s="209">
        <v>111.3</v>
      </c>
      <c r="EV236" s="210">
        <v>111.1</v>
      </c>
      <c r="EW236" s="211">
        <v>111</v>
      </c>
      <c r="EX236" s="212">
        <v>116.39</v>
      </c>
      <c r="EY236" s="213">
        <v>110.5</v>
      </c>
      <c r="EZ236" s="214">
        <v>151.16999999999999</v>
      </c>
      <c r="FA236" s="215">
        <v>110.2</v>
      </c>
      <c r="FB236" s="216">
        <v>125.7</v>
      </c>
      <c r="FC236" s="217">
        <v>124.2</v>
      </c>
      <c r="FD236" s="218">
        <v>107</v>
      </c>
      <c r="FE236" s="219">
        <v>117.1</v>
      </c>
      <c r="FF236" s="220">
        <v>93.41</v>
      </c>
      <c r="FG236" s="221">
        <v>171.8</v>
      </c>
      <c r="FH236" s="222">
        <v>101.6</v>
      </c>
      <c r="FI236" s="223">
        <v>102.97</v>
      </c>
      <c r="FJ236" s="224">
        <v>256199</v>
      </c>
      <c r="FK236" s="225">
        <v>184.9</v>
      </c>
      <c r="FL236" s="226">
        <v>587879</v>
      </c>
      <c r="FM236" s="227">
        <v>221.6</v>
      </c>
      <c r="FN236" s="228">
        <v>87.1</v>
      </c>
      <c r="FO236" s="229">
        <v>228.404</v>
      </c>
      <c r="FP236" s="230">
        <v>86.4</v>
      </c>
      <c r="FQ236" s="231">
        <v>172.45699999999999</v>
      </c>
      <c r="FR236" s="232">
        <v>87</v>
      </c>
      <c r="FS236" s="233">
        <v>166.9</v>
      </c>
      <c r="FT236" s="234">
        <v>164.2</v>
      </c>
      <c r="FU236" s="235">
        <v>170.4</v>
      </c>
      <c r="FV236" s="236">
        <v>170.6</v>
      </c>
      <c r="FW236" s="237">
        <v>170.3</v>
      </c>
      <c r="FX236" s="238">
        <v>1602.8</v>
      </c>
      <c r="FY236" s="239">
        <v>1614.7</v>
      </c>
      <c r="FZ236" s="240">
        <v>1609</v>
      </c>
      <c r="GA236" s="241">
        <v>4628.8999999999996</v>
      </c>
      <c r="GB236" s="242">
        <v>120400</v>
      </c>
      <c r="GC236" s="243">
        <v>300000</v>
      </c>
      <c r="GD236" s="244">
        <v>92.5</v>
      </c>
      <c r="GE236" s="245">
        <v>8606</v>
      </c>
      <c r="GF236" s="246">
        <v>8076</v>
      </c>
      <c r="GG236" s="247">
        <v>131</v>
      </c>
      <c r="GH236" s="248">
        <v>6738</v>
      </c>
      <c r="GI236" s="249">
        <v>6031</v>
      </c>
      <c r="GJ236" s="250">
        <v>6783</v>
      </c>
      <c r="GK236" s="251">
        <v>4304</v>
      </c>
      <c r="GL236" s="252">
        <v>4877</v>
      </c>
      <c r="GM236" s="253">
        <v>86.11</v>
      </c>
      <c r="GN236" s="254">
        <v>75.27</v>
      </c>
      <c r="GO236" s="255">
        <v>81.430000000000007</v>
      </c>
      <c r="GP236" s="256">
        <v>74.239999999999995</v>
      </c>
      <c r="GQ236" s="257">
        <v>69.33</v>
      </c>
      <c r="GR236" s="258">
        <v>83.49</v>
      </c>
      <c r="GS236" s="259">
        <v>77.66</v>
      </c>
      <c r="GT236" s="260">
        <v>55998.45</v>
      </c>
      <c r="GU236" s="261">
        <v>49330.65</v>
      </c>
      <c r="GV236" s="262">
        <v>107</v>
      </c>
      <c r="GW236" s="263">
        <v>539</v>
      </c>
      <c r="GX236" s="264">
        <v>152.4</v>
      </c>
      <c r="GY236" s="265">
        <v>128.9</v>
      </c>
      <c r="GZ236" s="266">
        <v>125.5</v>
      </c>
      <c r="HA236" s="267">
        <v>104.5</v>
      </c>
      <c r="HB236" s="268">
        <v>92.76</v>
      </c>
      <c r="HC236" s="269">
        <v>91.52</v>
      </c>
      <c r="HD236" s="270">
        <v>94.01</v>
      </c>
      <c r="HE236" s="271">
        <v>89.27</v>
      </c>
      <c r="HF236" s="272">
        <v>88.7</v>
      </c>
      <c r="HG236" s="273">
        <v>92.55</v>
      </c>
      <c r="HH236" s="274">
        <v>96.64</v>
      </c>
      <c r="HI236" s="275">
        <v>94.42</v>
      </c>
      <c r="HJ236" s="276">
        <v>90.25</v>
      </c>
      <c r="HK236" s="277">
        <v>96.7</v>
      </c>
      <c r="HL236" s="278">
        <v>209.5</v>
      </c>
      <c r="HM236" s="279">
        <v>98.3</v>
      </c>
      <c r="HN236" s="280">
        <v>93.1</v>
      </c>
      <c r="HO236" s="281">
        <v>153.71</v>
      </c>
      <c r="HP236" s="282">
        <v>316</v>
      </c>
      <c r="HQ236" s="283">
        <v>101.3</v>
      </c>
      <c r="HR236" s="284">
        <v>96.586600000000004</v>
      </c>
      <c r="HS236" s="285">
        <v>99.3</v>
      </c>
    </row>
    <row r="237" spans="1:227" x14ac:dyDescent="0.25">
      <c r="A237" s="4">
        <v>41455</v>
      </c>
      <c r="B237" s="60">
        <v>156</v>
      </c>
      <c r="C237" s="61">
        <v>141.19999999999999</v>
      </c>
      <c r="D237" s="62">
        <v>122.6</v>
      </c>
      <c r="E237" s="63">
        <v>149.19999999999999</v>
      </c>
      <c r="F237" s="64">
        <v>152</v>
      </c>
      <c r="G237" s="65">
        <v>130.1</v>
      </c>
      <c r="H237" s="66">
        <v>137</v>
      </c>
      <c r="I237" s="67">
        <v>196</v>
      </c>
      <c r="J237" s="68">
        <v>174.9</v>
      </c>
      <c r="K237" s="69">
        <v>197.5</v>
      </c>
      <c r="L237" s="70">
        <v>203.8</v>
      </c>
      <c r="M237" s="71">
        <v>160.4</v>
      </c>
      <c r="N237" s="72">
        <v>181.5</v>
      </c>
      <c r="O237" s="73">
        <v>108.7</v>
      </c>
      <c r="P237" s="74">
        <v>108.5</v>
      </c>
      <c r="Q237" s="75">
        <v>109</v>
      </c>
      <c r="R237" s="76">
        <v>105.7</v>
      </c>
      <c r="S237" s="77">
        <v>105.6</v>
      </c>
      <c r="T237" s="78">
        <v>106.1</v>
      </c>
      <c r="U237" s="79">
        <v>107.27</v>
      </c>
      <c r="V237" s="80">
        <v>144.63999999999999</v>
      </c>
      <c r="W237" s="81">
        <v>106.35</v>
      </c>
      <c r="X237" s="82">
        <v>110.1</v>
      </c>
      <c r="Y237" s="83">
        <v>142.18</v>
      </c>
      <c r="Z237" s="84">
        <v>128.35</v>
      </c>
      <c r="AA237" s="85">
        <v>148.78</v>
      </c>
      <c r="AB237" s="86">
        <v>152.02000000000001</v>
      </c>
      <c r="AC237" s="87">
        <v>150</v>
      </c>
      <c r="AD237" s="88">
        <v>91.19</v>
      </c>
      <c r="AE237" s="89">
        <v>430.93</v>
      </c>
      <c r="AF237" s="90">
        <v>458.86</v>
      </c>
      <c r="AG237" s="91">
        <v>273.47000000000003</v>
      </c>
      <c r="AH237" s="92">
        <v>237.05</v>
      </c>
      <c r="AI237" s="93">
        <v>445.6</v>
      </c>
      <c r="AJ237" s="94">
        <v>131.30000000000001</v>
      </c>
      <c r="AK237" s="95">
        <v>138.19</v>
      </c>
      <c r="AL237" s="96">
        <v>125.59</v>
      </c>
      <c r="AM237" s="97">
        <v>130.05000000000001</v>
      </c>
      <c r="AN237" s="98">
        <v>88.99</v>
      </c>
      <c r="AO237" s="99">
        <v>1444.19</v>
      </c>
      <c r="AP237" s="100">
        <v>88.2</v>
      </c>
      <c r="AQ237" s="101">
        <v>86.3</v>
      </c>
      <c r="AR237" s="102">
        <v>87.3</v>
      </c>
      <c r="AS237" s="103">
        <v>83</v>
      </c>
      <c r="AT237" s="104">
        <v>98.8</v>
      </c>
      <c r="AU237" s="105">
        <v>99.1</v>
      </c>
      <c r="AV237" s="106">
        <v>96.5</v>
      </c>
      <c r="AW237" s="107">
        <v>103.1</v>
      </c>
      <c r="AX237" s="108">
        <v>98.1</v>
      </c>
      <c r="AY237" s="109">
        <v>104.1</v>
      </c>
      <c r="AZ237" s="110">
        <v>103.8</v>
      </c>
      <c r="BA237" s="111">
        <v>111</v>
      </c>
      <c r="BB237" s="112">
        <v>117.2</v>
      </c>
      <c r="BC237" s="113">
        <v>111.1</v>
      </c>
      <c r="BD237" s="114">
        <v>110.1</v>
      </c>
      <c r="BE237" s="115">
        <v>115.9</v>
      </c>
      <c r="BF237" s="116">
        <v>120.8</v>
      </c>
      <c r="BG237" s="117">
        <v>125</v>
      </c>
      <c r="BH237" s="118">
        <v>100.6</v>
      </c>
      <c r="BI237" s="119">
        <v>413.77300000000002</v>
      </c>
      <c r="BJ237" s="120">
        <v>86</v>
      </c>
      <c r="BK237" s="121">
        <v>96.5</v>
      </c>
      <c r="BL237" s="122">
        <v>114.1</v>
      </c>
      <c r="BM237" s="123">
        <v>73.3</v>
      </c>
      <c r="BN237" s="124">
        <v>86.2</v>
      </c>
      <c r="BO237" s="125">
        <v>89.6</v>
      </c>
      <c r="BP237" s="126">
        <v>125.7</v>
      </c>
      <c r="BQ237" s="127">
        <v>117.9</v>
      </c>
      <c r="BR237" s="128">
        <v>128.80000000000001</v>
      </c>
      <c r="BS237" s="129">
        <v>532</v>
      </c>
      <c r="BT237" s="130">
        <v>1224</v>
      </c>
      <c r="BU237" s="131">
        <v>969</v>
      </c>
      <c r="BV237" s="132">
        <v>776</v>
      </c>
      <c r="BW237" s="133">
        <v>64.2</v>
      </c>
      <c r="BX237" s="134">
        <v>1503</v>
      </c>
      <c r="BY237" s="135">
        <v>71.3</v>
      </c>
      <c r="BZ237" s="136">
        <v>58.1</v>
      </c>
      <c r="CA237" s="137">
        <v>1479.9</v>
      </c>
      <c r="CB237" s="138">
        <v>68.88</v>
      </c>
      <c r="CC237" s="139">
        <v>71.400000000000006</v>
      </c>
      <c r="CD237" s="140">
        <v>1567.1</v>
      </c>
      <c r="CE237" s="141">
        <v>75.099999999999994</v>
      </c>
      <c r="CF237" s="142">
        <v>107.3</v>
      </c>
      <c r="CG237" s="143">
        <v>106</v>
      </c>
      <c r="CH237" s="144">
        <v>114.9</v>
      </c>
      <c r="CI237" s="145">
        <v>103.2</v>
      </c>
      <c r="CJ237" s="146">
        <v>108.1</v>
      </c>
      <c r="CK237" s="147">
        <v>20.7</v>
      </c>
      <c r="CL237" s="148">
        <v>115.7</v>
      </c>
      <c r="CM237" s="149">
        <v>110.8</v>
      </c>
      <c r="CN237" s="150">
        <v>104.3</v>
      </c>
      <c r="CO237" s="151">
        <v>143.5</v>
      </c>
      <c r="CP237" s="152">
        <v>103</v>
      </c>
      <c r="CQ237" s="153">
        <v>106.6</v>
      </c>
      <c r="CR237" s="154">
        <v>103.3</v>
      </c>
      <c r="CS237" s="155">
        <v>244</v>
      </c>
      <c r="CT237" s="156">
        <v>3841</v>
      </c>
      <c r="CU237" s="157">
        <v>127.7</v>
      </c>
      <c r="CV237" s="158">
        <v>8220</v>
      </c>
      <c r="CW237" s="159">
        <v>335</v>
      </c>
      <c r="CX237" s="160">
        <v>117.9</v>
      </c>
      <c r="CY237" s="161">
        <v>4696</v>
      </c>
      <c r="CZ237" s="162">
        <v>89.9</v>
      </c>
      <c r="DA237" s="163">
        <v>205667</v>
      </c>
      <c r="DB237" s="164">
        <v>721.8</v>
      </c>
      <c r="DC237" s="165">
        <v>70.180000000000007</v>
      </c>
      <c r="DD237" s="166">
        <v>69.19</v>
      </c>
      <c r="DE237" s="167">
        <v>71.77</v>
      </c>
      <c r="DF237" s="168">
        <v>210.7</v>
      </c>
      <c r="DG237" s="169">
        <v>67.94</v>
      </c>
      <c r="DH237" s="170">
        <v>67.95</v>
      </c>
      <c r="DI237" s="171">
        <v>67.930000000000007</v>
      </c>
      <c r="DJ237" s="172">
        <v>67.52</v>
      </c>
      <c r="DK237" s="173">
        <v>65.42</v>
      </c>
      <c r="DL237" s="174">
        <v>63.57</v>
      </c>
      <c r="DM237" s="175">
        <v>70.06</v>
      </c>
      <c r="DN237" s="176">
        <v>72.489999999999995</v>
      </c>
      <c r="DO237" s="177">
        <v>71.47</v>
      </c>
      <c r="DP237" s="178">
        <v>73.87</v>
      </c>
      <c r="DQ237" s="179">
        <v>69.38</v>
      </c>
      <c r="DR237" s="180">
        <v>74.569999999999993</v>
      </c>
      <c r="DS237" s="181">
        <v>73.099999999999994</v>
      </c>
      <c r="DT237" s="182">
        <v>76.27</v>
      </c>
      <c r="DU237" s="183">
        <v>241.2</v>
      </c>
      <c r="DV237" s="184">
        <v>94.71</v>
      </c>
      <c r="DW237" s="185">
        <v>92.82</v>
      </c>
      <c r="DX237" s="186">
        <v>97.29</v>
      </c>
      <c r="DY237" s="187">
        <v>91.67</v>
      </c>
      <c r="DZ237" s="188">
        <v>96.21</v>
      </c>
      <c r="EA237" s="189">
        <v>96.23</v>
      </c>
      <c r="EB237" s="190">
        <v>148.72</v>
      </c>
      <c r="EC237" s="191">
        <v>90.9</v>
      </c>
      <c r="ED237" s="192">
        <v>90.4</v>
      </c>
      <c r="EE237" s="193">
        <v>97.8</v>
      </c>
      <c r="EF237" s="194">
        <v>231.37</v>
      </c>
      <c r="EG237" s="195">
        <v>28498210</v>
      </c>
      <c r="EH237" s="196">
        <v>164</v>
      </c>
      <c r="EI237" s="197">
        <v>515691646</v>
      </c>
      <c r="EJ237" s="198">
        <v>157737279</v>
      </c>
      <c r="EK237" s="199">
        <v>69994252</v>
      </c>
      <c r="EL237" s="200">
        <v>162.30000000000001</v>
      </c>
      <c r="EM237" s="201">
        <v>93.3</v>
      </c>
      <c r="EN237" s="3" t="s">
        <v>1259</v>
      </c>
      <c r="EO237" s="3" t="s">
        <v>1259</v>
      </c>
      <c r="EP237" s="3" t="s">
        <v>1259</v>
      </c>
      <c r="EQ237" s="3" t="s">
        <v>1259</v>
      </c>
      <c r="ER237" s="3" t="s">
        <v>1259</v>
      </c>
      <c r="ES237" s="3" t="s">
        <v>1259</v>
      </c>
      <c r="ET237" s="208">
        <v>301.10000000000002</v>
      </c>
      <c r="EU237" s="209">
        <v>112.6</v>
      </c>
      <c r="EV237" s="210">
        <v>112.6</v>
      </c>
      <c r="EW237" s="211">
        <v>112.1</v>
      </c>
      <c r="EX237" s="212">
        <v>121.19</v>
      </c>
      <c r="EY237" s="213">
        <v>116.29</v>
      </c>
      <c r="EZ237" s="214">
        <v>151</v>
      </c>
      <c r="FA237" s="215">
        <v>110</v>
      </c>
      <c r="FB237" s="216">
        <v>122.6</v>
      </c>
      <c r="FC237" s="217">
        <v>127.5</v>
      </c>
      <c r="FD237" s="218">
        <v>106</v>
      </c>
      <c r="FE237" s="219">
        <v>116.5</v>
      </c>
      <c r="FF237" s="220">
        <v>92.99</v>
      </c>
      <c r="FG237" s="221">
        <v>169.2</v>
      </c>
      <c r="FH237" s="222">
        <v>103.96</v>
      </c>
      <c r="FI237" s="223">
        <v>106.21</v>
      </c>
      <c r="FJ237" s="224">
        <v>265737</v>
      </c>
      <c r="FK237" s="225">
        <v>191.8</v>
      </c>
      <c r="FL237" s="226">
        <v>612225</v>
      </c>
      <c r="FM237" s="227">
        <v>230.8</v>
      </c>
      <c r="FN237" s="228">
        <v>85.3</v>
      </c>
      <c r="FO237" s="229">
        <v>225.75200000000001</v>
      </c>
      <c r="FP237" s="230">
        <v>84.6</v>
      </c>
      <c r="FQ237" s="231">
        <v>172.20500000000001</v>
      </c>
      <c r="FR237" s="232">
        <v>85.9</v>
      </c>
      <c r="FS237" s="233">
        <v>171.4</v>
      </c>
      <c r="FT237" s="234">
        <v>170.6</v>
      </c>
      <c r="FU237" s="235">
        <v>172.2</v>
      </c>
      <c r="FV237" s="236">
        <v>172.6</v>
      </c>
      <c r="FW237" s="237">
        <v>171.6</v>
      </c>
      <c r="FX237" s="238">
        <v>1648.3</v>
      </c>
      <c r="FY237" s="239">
        <v>1662.2</v>
      </c>
      <c r="FZ237" s="240">
        <v>1663</v>
      </c>
      <c r="GA237" s="241">
        <v>5072.6000000000004</v>
      </c>
      <c r="GB237" s="242">
        <v>128730</v>
      </c>
      <c r="GC237" s="243">
        <v>304230</v>
      </c>
      <c r="GD237" s="244">
        <v>92.3</v>
      </c>
      <c r="GE237" s="245">
        <v>8638</v>
      </c>
      <c r="GF237" s="246">
        <v>8081</v>
      </c>
      <c r="GG237" s="247">
        <v>130</v>
      </c>
      <c r="GH237" s="248">
        <v>6740</v>
      </c>
      <c r="GI237" s="249">
        <v>6166</v>
      </c>
      <c r="GJ237" s="250">
        <v>6824</v>
      </c>
      <c r="GK237" s="251">
        <v>4277</v>
      </c>
      <c r="GL237" s="252">
        <v>5000</v>
      </c>
      <c r="GM237" s="253">
        <v>85.93</v>
      </c>
      <c r="GN237" s="254">
        <v>74.680000000000007</v>
      </c>
      <c r="GO237" s="255">
        <v>81.53</v>
      </c>
      <c r="GP237" s="256">
        <v>73.53</v>
      </c>
      <c r="GQ237" s="257">
        <v>65.89</v>
      </c>
      <c r="GR237" s="258">
        <v>83.19</v>
      </c>
      <c r="GS237" s="259">
        <v>78.510000000000005</v>
      </c>
      <c r="GT237" s="260">
        <v>55998.45</v>
      </c>
      <c r="GU237" s="261">
        <v>49330.65</v>
      </c>
      <c r="GV237" s="262">
        <v>108</v>
      </c>
      <c r="GW237" s="263">
        <v>547</v>
      </c>
      <c r="GX237" s="264">
        <v>154</v>
      </c>
      <c r="GY237" s="265">
        <v>130.80000000000001</v>
      </c>
      <c r="GZ237" s="266">
        <v>128.4</v>
      </c>
      <c r="HA237" s="267">
        <v>103.8</v>
      </c>
      <c r="HB237" s="268">
        <v>93.51</v>
      </c>
      <c r="HC237" s="269">
        <v>92.1</v>
      </c>
      <c r="HD237" s="270">
        <v>95.13</v>
      </c>
      <c r="HE237" s="271">
        <v>91.55</v>
      </c>
      <c r="HF237" s="272">
        <v>82.3</v>
      </c>
      <c r="HG237" s="273">
        <v>92.32</v>
      </c>
      <c r="HH237" s="274">
        <v>100.14</v>
      </c>
      <c r="HI237" s="275">
        <v>95.05</v>
      </c>
      <c r="HJ237" s="276">
        <v>88.73</v>
      </c>
      <c r="HK237" s="277">
        <v>96.9</v>
      </c>
      <c r="HL237" s="278">
        <v>207.8</v>
      </c>
      <c r="HM237" s="279">
        <v>98.7</v>
      </c>
      <c r="HN237" s="280">
        <v>93.1</v>
      </c>
      <c r="HO237" s="281">
        <v>158.69</v>
      </c>
      <c r="HP237" s="282">
        <v>321.10000000000002</v>
      </c>
      <c r="HQ237" s="283">
        <v>104.7</v>
      </c>
      <c r="HR237" s="284">
        <v>96.662300000000002</v>
      </c>
      <c r="HS237" s="285">
        <v>99.3</v>
      </c>
    </row>
    <row r="238" spans="1:227" x14ac:dyDescent="0.25">
      <c r="A238" s="4">
        <v>41547</v>
      </c>
      <c r="B238" s="60">
        <v>157.69999999999999</v>
      </c>
      <c r="C238" s="61">
        <v>142.80000000000001</v>
      </c>
      <c r="D238" s="62">
        <v>122.6</v>
      </c>
      <c r="E238" s="63">
        <v>151.5</v>
      </c>
      <c r="F238" s="64">
        <v>155</v>
      </c>
      <c r="G238" s="65">
        <v>127.1</v>
      </c>
      <c r="H238" s="66">
        <v>151.4</v>
      </c>
      <c r="I238" s="67">
        <v>197.8</v>
      </c>
      <c r="J238" s="68">
        <v>171.6</v>
      </c>
      <c r="K238" s="69">
        <v>199.7</v>
      </c>
      <c r="L238" s="70">
        <v>207.1</v>
      </c>
      <c r="M238" s="71">
        <v>156.30000000000001</v>
      </c>
      <c r="N238" s="72">
        <v>213</v>
      </c>
      <c r="O238" s="73">
        <v>112.8</v>
      </c>
      <c r="P238" s="74">
        <v>113</v>
      </c>
      <c r="Q238" s="75">
        <v>112.4</v>
      </c>
      <c r="R238" s="76">
        <v>108.3</v>
      </c>
      <c r="S238" s="77">
        <v>108.4</v>
      </c>
      <c r="T238" s="78">
        <v>108.2</v>
      </c>
      <c r="U238" s="79">
        <v>108.6</v>
      </c>
      <c r="V238" s="80">
        <v>145.80000000000001</v>
      </c>
      <c r="W238" s="81">
        <v>108.14</v>
      </c>
      <c r="X238" s="82">
        <v>110.04</v>
      </c>
      <c r="Y238" s="83">
        <v>144.97</v>
      </c>
      <c r="Z238" s="84">
        <v>130.52000000000001</v>
      </c>
      <c r="AA238" s="85">
        <v>151.88</v>
      </c>
      <c r="AB238" s="86">
        <v>149.88</v>
      </c>
      <c r="AC238" s="87">
        <v>150</v>
      </c>
      <c r="AD238" s="88">
        <v>90.28</v>
      </c>
      <c r="AE238" s="89">
        <v>433.6</v>
      </c>
      <c r="AF238" s="90">
        <v>462.67</v>
      </c>
      <c r="AG238" s="91">
        <v>275.76</v>
      </c>
      <c r="AH238" s="92">
        <v>232.24</v>
      </c>
      <c r="AI238" s="93">
        <v>448.3</v>
      </c>
      <c r="AJ238" s="94">
        <v>135.63</v>
      </c>
      <c r="AK238" s="95">
        <v>142.79</v>
      </c>
      <c r="AL238" s="96">
        <v>129.68</v>
      </c>
      <c r="AM238" s="97">
        <v>135.80000000000001</v>
      </c>
      <c r="AN238" s="98">
        <v>89.81</v>
      </c>
      <c r="AO238" s="99">
        <v>1453.94</v>
      </c>
      <c r="AP238" s="100">
        <v>89.86</v>
      </c>
      <c r="AQ238" s="101">
        <v>84.2</v>
      </c>
      <c r="AR238" s="102">
        <v>85</v>
      </c>
      <c r="AS238" s="103">
        <v>81.7</v>
      </c>
      <c r="AT238" s="104">
        <v>98.7</v>
      </c>
      <c r="AU238" s="105">
        <v>99</v>
      </c>
      <c r="AV238" s="106">
        <v>96.5</v>
      </c>
      <c r="AW238" s="107">
        <v>103</v>
      </c>
      <c r="AX238" s="108">
        <v>98.7</v>
      </c>
      <c r="AY238" s="109">
        <v>105.9</v>
      </c>
      <c r="AZ238" s="110">
        <v>103.9</v>
      </c>
      <c r="BA238" s="111">
        <v>110.7</v>
      </c>
      <c r="BB238" s="112">
        <v>118.2</v>
      </c>
      <c r="BC238" s="113">
        <v>110.9</v>
      </c>
      <c r="BD238" s="114">
        <v>109.4</v>
      </c>
      <c r="BE238" s="115">
        <v>117.2</v>
      </c>
      <c r="BF238" s="116">
        <v>121</v>
      </c>
      <c r="BG238" s="117">
        <v>127.9</v>
      </c>
      <c r="BH238" s="118">
        <v>100.6</v>
      </c>
      <c r="BI238" s="119">
        <v>411.892</v>
      </c>
      <c r="BJ238" s="120">
        <v>87.1</v>
      </c>
      <c r="BK238" s="121">
        <v>95.4</v>
      </c>
      <c r="BL238" s="122">
        <v>113.1</v>
      </c>
      <c r="BM238" s="123">
        <v>70.099999999999994</v>
      </c>
      <c r="BN238" s="124">
        <v>85.6</v>
      </c>
      <c r="BO238" s="125">
        <v>89.5</v>
      </c>
      <c r="BP238" s="126">
        <v>132.4</v>
      </c>
      <c r="BQ238" s="127">
        <v>125.4</v>
      </c>
      <c r="BR238" s="128">
        <v>135.19999999999999</v>
      </c>
      <c r="BS238" s="129">
        <v>527</v>
      </c>
      <c r="BT238" s="130">
        <v>1272</v>
      </c>
      <c r="BU238" s="131">
        <v>1074</v>
      </c>
      <c r="BV238" s="132">
        <v>806</v>
      </c>
      <c r="BW238" s="133">
        <v>64.7</v>
      </c>
      <c r="BX238" s="134">
        <v>1495</v>
      </c>
      <c r="BY238" s="135">
        <v>71.900000000000006</v>
      </c>
      <c r="BZ238" s="136">
        <v>58.1</v>
      </c>
      <c r="CA238" s="137">
        <v>1472.7</v>
      </c>
      <c r="CB238" s="138">
        <v>68.95</v>
      </c>
      <c r="CC238" s="139">
        <v>73.099999999999994</v>
      </c>
      <c r="CD238" s="140">
        <v>1564</v>
      </c>
      <c r="CE238" s="141">
        <v>76.86</v>
      </c>
      <c r="CF238" s="142">
        <v>107.1</v>
      </c>
      <c r="CG238" s="143">
        <v>106.1</v>
      </c>
      <c r="CH238" s="144">
        <v>116.9</v>
      </c>
      <c r="CI238" s="145">
        <v>102.6</v>
      </c>
      <c r="CJ238" s="146">
        <v>108.6</v>
      </c>
      <c r="CK238" s="147">
        <v>17.3</v>
      </c>
      <c r="CL238" s="148">
        <v>118.4</v>
      </c>
      <c r="CM238" s="149">
        <v>112.1</v>
      </c>
      <c r="CN238" s="150">
        <v>103.4</v>
      </c>
      <c r="CO238" s="151">
        <v>144.5</v>
      </c>
      <c r="CP238" s="152">
        <v>103.9</v>
      </c>
      <c r="CQ238" s="153">
        <v>107.4</v>
      </c>
      <c r="CR238" s="154">
        <v>104.9</v>
      </c>
      <c r="CS238" s="155">
        <v>234</v>
      </c>
      <c r="CT238" s="156">
        <v>3858</v>
      </c>
      <c r="CU238" s="157">
        <v>128.5</v>
      </c>
      <c r="CV238" s="158">
        <v>8270</v>
      </c>
      <c r="CW238" s="159">
        <v>328</v>
      </c>
      <c r="CX238" s="160">
        <v>118.3</v>
      </c>
      <c r="CY238" s="161">
        <v>4735</v>
      </c>
      <c r="CZ238" s="162">
        <v>92.1</v>
      </c>
      <c r="DA238" s="163">
        <v>208000</v>
      </c>
      <c r="DB238" s="164">
        <v>749.1</v>
      </c>
      <c r="DC238" s="165">
        <v>68.77</v>
      </c>
      <c r="DD238" s="166">
        <v>67.900000000000006</v>
      </c>
      <c r="DE238" s="167">
        <v>70.16</v>
      </c>
      <c r="DF238" s="168">
        <v>210.8</v>
      </c>
      <c r="DG238" s="169">
        <v>67.14</v>
      </c>
      <c r="DH238" s="170">
        <v>67.400000000000006</v>
      </c>
      <c r="DI238" s="171">
        <v>66.650000000000006</v>
      </c>
      <c r="DJ238" s="172">
        <v>66.37</v>
      </c>
      <c r="DK238" s="173">
        <v>62.55</v>
      </c>
      <c r="DL238" s="174">
        <v>60.74</v>
      </c>
      <c r="DM238" s="175">
        <v>67.099999999999994</v>
      </c>
      <c r="DN238" s="176">
        <v>71.3</v>
      </c>
      <c r="DO238" s="177">
        <v>70.540000000000006</v>
      </c>
      <c r="DP238" s="178">
        <v>72.319999999999993</v>
      </c>
      <c r="DQ238" s="179">
        <v>68.08</v>
      </c>
      <c r="DR238" s="180">
        <v>72.28</v>
      </c>
      <c r="DS238" s="181">
        <v>68.7</v>
      </c>
      <c r="DT238" s="182">
        <v>74.45</v>
      </c>
      <c r="DU238" s="183">
        <v>245.6</v>
      </c>
      <c r="DV238" s="184">
        <v>95.02</v>
      </c>
      <c r="DW238" s="185">
        <v>92.7</v>
      </c>
      <c r="DX238" s="186">
        <v>98.34</v>
      </c>
      <c r="DY238" s="187">
        <v>91.7</v>
      </c>
      <c r="DZ238" s="188">
        <v>97.8</v>
      </c>
      <c r="EA238" s="189">
        <v>93.36</v>
      </c>
      <c r="EB238" s="190">
        <v>147.34</v>
      </c>
      <c r="EC238" s="191">
        <v>91</v>
      </c>
      <c r="ED238" s="192">
        <v>90.5</v>
      </c>
      <c r="EE238" s="193">
        <v>97.8</v>
      </c>
      <c r="EF238" s="194">
        <v>230.04</v>
      </c>
      <c r="EG238" s="195">
        <v>30403453</v>
      </c>
      <c r="EH238" s="196">
        <v>168</v>
      </c>
      <c r="EI238" s="197">
        <v>523323882</v>
      </c>
      <c r="EJ238" s="198">
        <v>162011960</v>
      </c>
      <c r="EK238" s="199">
        <v>71870098</v>
      </c>
      <c r="EL238" s="200">
        <v>169.2</v>
      </c>
      <c r="EM238" s="201">
        <v>91.9</v>
      </c>
      <c r="EN238" s="202">
        <v>74.900000000000006</v>
      </c>
      <c r="EO238" s="203">
        <v>65.099999999999994</v>
      </c>
      <c r="EP238" s="204">
        <v>75.900000000000006</v>
      </c>
      <c r="EQ238" s="205">
        <v>72.2</v>
      </c>
      <c r="ER238" s="206">
        <v>60.4</v>
      </c>
      <c r="ES238" s="207">
        <v>43.5</v>
      </c>
      <c r="ET238" s="208">
        <v>284.8</v>
      </c>
      <c r="EU238" s="209">
        <v>114.1</v>
      </c>
      <c r="EV238" s="210">
        <v>112.9</v>
      </c>
      <c r="EW238" s="211">
        <v>115.4</v>
      </c>
      <c r="EX238" s="212">
        <v>122.61</v>
      </c>
      <c r="EY238" s="213">
        <v>115.04</v>
      </c>
      <c r="EZ238" s="214">
        <v>166.31</v>
      </c>
      <c r="FA238" s="215">
        <v>109.9</v>
      </c>
      <c r="FB238" s="216">
        <v>124.2</v>
      </c>
      <c r="FC238" s="217">
        <v>127.1</v>
      </c>
      <c r="FD238" s="218">
        <v>106.1</v>
      </c>
      <c r="FE238" s="219">
        <v>116.8</v>
      </c>
      <c r="FF238" s="220">
        <v>94.23</v>
      </c>
      <c r="FG238" s="221">
        <v>173.5</v>
      </c>
      <c r="FH238" s="222">
        <v>104.85</v>
      </c>
      <c r="FI238" s="223">
        <v>108.07</v>
      </c>
      <c r="FJ238" s="224">
        <v>274351</v>
      </c>
      <c r="FK238" s="225">
        <v>198</v>
      </c>
      <c r="FL238" s="226">
        <v>631960</v>
      </c>
      <c r="FM238" s="227">
        <v>238.2</v>
      </c>
      <c r="FN238" s="228">
        <v>85.8</v>
      </c>
      <c r="FO238" s="229">
        <v>228.721</v>
      </c>
      <c r="FP238" s="230">
        <v>85</v>
      </c>
      <c r="FQ238" s="231">
        <v>174.70599999999999</v>
      </c>
      <c r="FR238" s="232">
        <v>86</v>
      </c>
      <c r="FS238" s="233">
        <v>168.2</v>
      </c>
      <c r="FT238" s="234">
        <v>166.3</v>
      </c>
      <c r="FU238" s="235">
        <v>170</v>
      </c>
      <c r="FV238" s="236">
        <v>171.1</v>
      </c>
      <c r="FW238" s="237">
        <v>168.4</v>
      </c>
      <c r="FX238" s="238">
        <v>1701.1</v>
      </c>
      <c r="FY238" s="239">
        <v>1712.4</v>
      </c>
      <c r="FZ238" s="240">
        <v>1731</v>
      </c>
      <c r="GA238" s="241">
        <v>5172.5</v>
      </c>
      <c r="GB238" s="242">
        <v>132047</v>
      </c>
      <c r="GC238" s="243">
        <v>322360</v>
      </c>
      <c r="GD238" s="244">
        <v>92.3</v>
      </c>
      <c r="GE238" s="245">
        <v>8544</v>
      </c>
      <c r="GF238" s="246">
        <v>8146</v>
      </c>
      <c r="GG238" s="247">
        <v>133</v>
      </c>
      <c r="GH238" s="248">
        <v>6746</v>
      </c>
      <c r="GI238" s="249">
        <v>6227</v>
      </c>
      <c r="GJ238" s="250">
        <v>6737</v>
      </c>
      <c r="GK238" s="251">
        <v>4279</v>
      </c>
      <c r="GL238" s="252">
        <v>5039</v>
      </c>
      <c r="GM238" s="253">
        <v>86.39</v>
      </c>
      <c r="GN238" s="254">
        <v>72.87</v>
      </c>
      <c r="GO238" s="255">
        <v>80.400000000000006</v>
      </c>
      <c r="GP238" s="256">
        <v>71.62</v>
      </c>
      <c r="GQ238" s="257">
        <v>64.41</v>
      </c>
      <c r="GR238" s="258">
        <v>82.08</v>
      </c>
      <c r="GS238" s="259">
        <v>77.34</v>
      </c>
      <c r="GT238" s="260">
        <v>56246.79</v>
      </c>
      <c r="GU238" s="261">
        <v>49959.49</v>
      </c>
      <c r="GV238" s="262">
        <v>110</v>
      </c>
      <c r="GW238" s="263">
        <v>555</v>
      </c>
      <c r="GX238" s="264">
        <v>154.6</v>
      </c>
      <c r="GY238" s="265">
        <v>132.1</v>
      </c>
      <c r="GZ238" s="266">
        <v>129.1</v>
      </c>
      <c r="HA238" s="267">
        <v>106.8</v>
      </c>
      <c r="HB238" s="268">
        <v>88.14</v>
      </c>
      <c r="HC238" s="269">
        <v>89</v>
      </c>
      <c r="HD238" s="270">
        <v>84.95</v>
      </c>
      <c r="HE238" s="271">
        <v>88.4</v>
      </c>
      <c r="HF238" s="272">
        <v>87.41</v>
      </c>
      <c r="HG238" s="273">
        <v>89.25</v>
      </c>
      <c r="HH238" s="274">
        <v>85.03</v>
      </c>
      <c r="HI238" s="275">
        <v>94.42</v>
      </c>
      <c r="HJ238" s="276">
        <v>81.97</v>
      </c>
      <c r="HK238" s="277">
        <v>96.7</v>
      </c>
      <c r="HL238" s="278">
        <v>206.1</v>
      </c>
      <c r="HM238" s="279">
        <v>98.2</v>
      </c>
      <c r="HN238" s="280">
        <v>93.2</v>
      </c>
      <c r="HO238" s="281">
        <v>162.81</v>
      </c>
      <c r="HP238" s="282">
        <v>326.3</v>
      </c>
      <c r="HQ238" s="283">
        <v>104.8</v>
      </c>
      <c r="HR238" s="284">
        <v>96.994299999999996</v>
      </c>
      <c r="HS238" s="285">
        <v>98.9</v>
      </c>
    </row>
    <row r="239" spans="1:227" x14ac:dyDescent="0.25">
      <c r="A239" s="4">
        <v>41639</v>
      </c>
      <c r="B239" s="60">
        <v>156.9</v>
      </c>
      <c r="C239" s="61">
        <v>140.1</v>
      </c>
      <c r="D239" s="62">
        <v>125</v>
      </c>
      <c r="E239" s="63">
        <v>146.5</v>
      </c>
      <c r="F239" s="64">
        <v>151.4</v>
      </c>
      <c r="G239" s="65">
        <v>113.4</v>
      </c>
      <c r="H239" s="66">
        <v>141.9</v>
      </c>
      <c r="I239" s="67">
        <v>202.3</v>
      </c>
      <c r="J239" s="68">
        <v>177.7</v>
      </c>
      <c r="K239" s="69">
        <v>204.2</v>
      </c>
      <c r="L239" s="70">
        <v>211.8</v>
      </c>
      <c r="M239" s="71">
        <v>159.19999999999999</v>
      </c>
      <c r="N239" s="72">
        <v>204.3</v>
      </c>
      <c r="O239" s="73">
        <v>119</v>
      </c>
      <c r="P239" s="74">
        <v>119.9</v>
      </c>
      <c r="Q239" s="75">
        <v>117.1</v>
      </c>
      <c r="R239" s="76">
        <v>112.6</v>
      </c>
      <c r="S239" s="77">
        <v>113</v>
      </c>
      <c r="T239" s="78">
        <v>111.7</v>
      </c>
      <c r="U239" s="79">
        <v>107.52</v>
      </c>
      <c r="V239" s="80">
        <v>144.75</v>
      </c>
      <c r="W239" s="81">
        <v>106.29</v>
      </c>
      <c r="X239" s="82">
        <v>111.3</v>
      </c>
      <c r="Y239" s="83">
        <v>142.77000000000001</v>
      </c>
      <c r="Z239" s="84">
        <v>126.47</v>
      </c>
      <c r="AA239" s="85">
        <v>150.78</v>
      </c>
      <c r="AB239" s="86">
        <v>151.25</v>
      </c>
      <c r="AC239" s="87">
        <v>147</v>
      </c>
      <c r="AD239" s="88">
        <v>90.41</v>
      </c>
      <c r="AE239" s="89">
        <v>438.64</v>
      </c>
      <c r="AF239" s="90">
        <v>464.03</v>
      </c>
      <c r="AG239" s="91">
        <v>276.79000000000002</v>
      </c>
      <c r="AH239" s="92">
        <v>233.79</v>
      </c>
      <c r="AI239" s="93">
        <v>452.2</v>
      </c>
      <c r="AJ239" s="94">
        <v>139.88</v>
      </c>
      <c r="AK239" s="95">
        <v>145.19999999999999</v>
      </c>
      <c r="AL239" s="96">
        <v>135.79</v>
      </c>
      <c r="AM239" s="97">
        <v>142.72999999999999</v>
      </c>
      <c r="AN239" s="98">
        <v>91.37</v>
      </c>
      <c r="AO239" s="99">
        <v>1440.46</v>
      </c>
      <c r="AP239" s="100">
        <v>91.35</v>
      </c>
      <c r="AQ239" s="101">
        <v>82.1</v>
      </c>
      <c r="AR239" s="102">
        <v>83.1</v>
      </c>
      <c r="AS239" s="103">
        <v>79.3</v>
      </c>
      <c r="AT239" s="104">
        <v>98.5</v>
      </c>
      <c r="AU239" s="105">
        <v>98.8</v>
      </c>
      <c r="AV239" s="106">
        <v>97</v>
      </c>
      <c r="AW239" s="107">
        <v>102.7</v>
      </c>
      <c r="AX239" s="108">
        <v>97.8</v>
      </c>
      <c r="AY239" s="109">
        <v>103.4</v>
      </c>
      <c r="AZ239" s="110">
        <v>105.1</v>
      </c>
      <c r="BA239" s="111">
        <v>110.9</v>
      </c>
      <c r="BB239" s="112">
        <v>117.7</v>
      </c>
      <c r="BC239" s="113">
        <v>111.2</v>
      </c>
      <c r="BD239" s="114">
        <v>109.1</v>
      </c>
      <c r="BE239" s="115">
        <v>116.4</v>
      </c>
      <c r="BF239" s="116">
        <v>121.4</v>
      </c>
      <c r="BG239" s="117">
        <v>129.6</v>
      </c>
      <c r="BH239" s="118">
        <v>99.2</v>
      </c>
      <c r="BI239" s="119">
        <v>412.83199999999999</v>
      </c>
      <c r="BJ239" s="120">
        <v>87.9</v>
      </c>
      <c r="BK239" s="121">
        <v>79.599999999999994</v>
      </c>
      <c r="BL239" s="122">
        <v>111.1</v>
      </c>
      <c r="BM239" s="123">
        <v>70</v>
      </c>
      <c r="BN239" s="124">
        <v>81.099999999999994</v>
      </c>
      <c r="BO239" s="125">
        <v>89.2</v>
      </c>
      <c r="BP239" s="126">
        <v>135.9</v>
      </c>
      <c r="BQ239" s="127">
        <v>125.3</v>
      </c>
      <c r="BR239" s="128">
        <v>140.19999999999999</v>
      </c>
      <c r="BS239" s="129">
        <v>532</v>
      </c>
      <c r="BT239" s="130">
        <v>1334</v>
      </c>
      <c r="BU239" s="131">
        <v>1092</v>
      </c>
      <c r="BV239" s="132">
        <v>788</v>
      </c>
      <c r="BW239" s="133">
        <v>63.8</v>
      </c>
      <c r="BX239" s="134">
        <v>1467</v>
      </c>
      <c r="BY239" s="135">
        <v>71</v>
      </c>
      <c r="BZ239" s="136">
        <v>57.4</v>
      </c>
      <c r="CA239" s="137">
        <v>1444.7</v>
      </c>
      <c r="CB239" s="138">
        <v>68.040000000000006</v>
      </c>
      <c r="CC239" s="139">
        <v>72.2</v>
      </c>
      <c r="CD239" s="140">
        <v>1536.5</v>
      </c>
      <c r="CE239" s="141">
        <v>75.97</v>
      </c>
      <c r="CF239" s="142">
        <v>106.5</v>
      </c>
      <c r="CG239" s="143">
        <v>105.4</v>
      </c>
      <c r="CH239" s="144">
        <v>114.5</v>
      </c>
      <c r="CI239" s="145">
        <v>101.5</v>
      </c>
      <c r="CJ239" s="146">
        <v>108.3</v>
      </c>
      <c r="CK239" s="147">
        <v>25.3</v>
      </c>
      <c r="CL239" s="148">
        <v>112.9</v>
      </c>
      <c r="CM239" s="149">
        <v>111.4</v>
      </c>
      <c r="CN239" s="150">
        <v>102.9</v>
      </c>
      <c r="CO239" s="151">
        <v>143.30000000000001</v>
      </c>
      <c r="CP239" s="152">
        <v>102.8</v>
      </c>
      <c r="CQ239" s="153">
        <v>106.2</v>
      </c>
      <c r="CR239" s="154">
        <v>104.4</v>
      </c>
      <c r="CS239" s="155">
        <v>252</v>
      </c>
      <c r="CT239" s="156">
        <v>3869</v>
      </c>
      <c r="CU239" s="157">
        <v>126.5</v>
      </c>
      <c r="CV239" s="158">
        <v>8140</v>
      </c>
      <c r="CW239" s="159">
        <v>353</v>
      </c>
      <c r="CX239" s="160">
        <v>116.4</v>
      </c>
      <c r="CY239" s="161">
        <v>4674</v>
      </c>
      <c r="CZ239" s="162">
        <v>92.6</v>
      </c>
      <c r="DA239" s="163">
        <v>213333</v>
      </c>
      <c r="DB239" s="164">
        <v>770.1</v>
      </c>
      <c r="DC239" s="165">
        <v>66.89</v>
      </c>
      <c r="DD239" s="166">
        <v>65.400000000000006</v>
      </c>
      <c r="DE239" s="167">
        <v>69.27</v>
      </c>
      <c r="DF239" s="168">
        <v>203.2</v>
      </c>
      <c r="DG239" s="169">
        <v>64.400000000000006</v>
      </c>
      <c r="DH239" s="170">
        <v>63.96</v>
      </c>
      <c r="DI239" s="171">
        <v>65.23</v>
      </c>
      <c r="DJ239" s="172">
        <v>64.12</v>
      </c>
      <c r="DK239" s="173">
        <v>62.75</v>
      </c>
      <c r="DL239" s="174">
        <v>61.08</v>
      </c>
      <c r="DM239" s="175">
        <v>66.95</v>
      </c>
      <c r="DN239" s="176">
        <v>69.73</v>
      </c>
      <c r="DO239" s="177">
        <v>68.05</v>
      </c>
      <c r="DP239" s="178">
        <v>72</v>
      </c>
      <c r="DQ239" s="179">
        <v>65.95</v>
      </c>
      <c r="DR239" s="180">
        <v>71</v>
      </c>
      <c r="DS239" s="181">
        <v>68.61</v>
      </c>
      <c r="DT239" s="182">
        <v>73.66</v>
      </c>
      <c r="DU239" s="183">
        <v>245.2</v>
      </c>
      <c r="DV239" s="184">
        <v>93.81</v>
      </c>
      <c r="DW239" s="185">
        <v>91.76</v>
      </c>
      <c r="DX239" s="186">
        <v>96.68</v>
      </c>
      <c r="DY239" s="187">
        <v>90.96</v>
      </c>
      <c r="DZ239" s="188">
        <v>95.19</v>
      </c>
      <c r="EA239" s="189">
        <v>95.34</v>
      </c>
      <c r="EB239" s="190">
        <v>147.65</v>
      </c>
      <c r="EC239" s="191">
        <v>89.8</v>
      </c>
      <c r="ED239" s="192">
        <v>89.2</v>
      </c>
      <c r="EE239" s="193">
        <v>98.6</v>
      </c>
      <c r="EF239" s="194">
        <v>228.63</v>
      </c>
      <c r="EG239" s="195">
        <v>32533206</v>
      </c>
      <c r="EH239" s="196">
        <v>171</v>
      </c>
      <c r="EI239" s="197">
        <v>530598084</v>
      </c>
      <c r="EJ239" s="198">
        <v>165479016</v>
      </c>
      <c r="EK239" s="199">
        <v>73142198</v>
      </c>
      <c r="EL239" s="200">
        <v>172.8</v>
      </c>
      <c r="EM239" s="201">
        <v>90.2</v>
      </c>
      <c r="EN239" s="3" t="s">
        <v>1259</v>
      </c>
      <c r="EO239" s="3" t="s">
        <v>1259</v>
      </c>
      <c r="EP239" s="3" t="s">
        <v>1259</v>
      </c>
      <c r="EQ239" s="3" t="s">
        <v>1259</v>
      </c>
      <c r="ER239" s="3" t="s">
        <v>1259</v>
      </c>
      <c r="ES239" s="3" t="s">
        <v>1259</v>
      </c>
      <c r="ET239" s="208">
        <v>305.8</v>
      </c>
      <c r="EU239" s="209">
        <v>115.7</v>
      </c>
      <c r="EV239" s="210">
        <v>113.7</v>
      </c>
      <c r="EW239" s="211">
        <v>118.3</v>
      </c>
      <c r="EX239" s="212">
        <v>125.8</v>
      </c>
      <c r="EY239" s="213">
        <v>117.14</v>
      </c>
      <c r="EZ239" s="214">
        <v>175.27</v>
      </c>
      <c r="FA239" s="215">
        <v>110.9</v>
      </c>
      <c r="FB239" s="216">
        <v>129.19999999999999</v>
      </c>
      <c r="FC239" s="217">
        <v>127.5</v>
      </c>
      <c r="FD239" s="218">
        <v>107</v>
      </c>
      <c r="FE239" s="219">
        <v>118.7</v>
      </c>
      <c r="FF239" s="220">
        <v>91.76</v>
      </c>
      <c r="FG239" s="221">
        <v>180.1</v>
      </c>
      <c r="FH239" s="222">
        <v>104.93</v>
      </c>
      <c r="FI239" s="223">
        <v>108.89</v>
      </c>
      <c r="FJ239" s="224">
        <v>275870</v>
      </c>
      <c r="FK239" s="225">
        <v>199.1</v>
      </c>
      <c r="FL239" s="226">
        <v>644249</v>
      </c>
      <c r="FM239" s="227">
        <v>242.8</v>
      </c>
      <c r="FN239" s="228">
        <v>85.6</v>
      </c>
      <c r="FO239" s="229">
        <v>227.70099999999999</v>
      </c>
      <c r="FP239" s="230">
        <v>84.6</v>
      </c>
      <c r="FQ239" s="231">
        <v>175.988</v>
      </c>
      <c r="FR239" s="232">
        <v>85.9</v>
      </c>
      <c r="FS239" s="233">
        <v>163.6</v>
      </c>
      <c r="FT239" s="234">
        <v>161.69999999999999</v>
      </c>
      <c r="FU239" s="235">
        <v>167.4</v>
      </c>
      <c r="FV239" s="236">
        <v>164.3</v>
      </c>
      <c r="FW239" s="237">
        <v>163.19999999999999</v>
      </c>
      <c r="FX239" s="238">
        <v>1720.1</v>
      </c>
      <c r="FY239" s="239">
        <v>1732.2</v>
      </c>
      <c r="FZ239" s="240">
        <v>1752</v>
      </c>
      <c r="GA239" s="241">
        <v>5011.5</v>
      </c>
      <c r="GB239" s="242">
        <v>134905</v>
      </c>
      <c r="GC239" s="243">
        <v>341505</v>
      </c>
      <c r="GD239" s="244">
        <v>92.3</v>
      </c>
      <c r="GE239" s="245">
        <v>8627</v>
      </c>
      <c r="GF239" s="246">
        <v>8088</v>
      </c>
      <c r="GG239" s="247">
        <v>131</v>
      </c>
      <c r="GH239" s="248">
        <v>6794</v>
      </c>
      <c r="GI239" s="249">
        <v>6314</v>
      </c>
      <c r="GJ239" s="250">
        <v>6745</v>
      </c>
      <c r="GK239" s="251">
        <v>4283</v>
      </c>
      <c r="GL239" s="252">
        <v>4981</v>
      </c>
      <c r="GM239" s="253">
        <v>88.39</v>
      </c>
      <c r="GN239" s="254">
        <v>72.33</v>
      </c>
      <c r="GO239" s="255">
        <v>80.430000000000007</v>
      </c>
      <c r="GP239" s="256">
        <v>70.98</v>
      </c>
      <c r="GQ239" s="257">
        <v>62.36</v>
      </c>
      <c r="GR239" s="258">
        <v>82.11</v>
      </c>
      <c r="GS239" s="259">
        <v>77.36</v>
      </c>
      <c r="GT239" s="260">
        <v>56478.11</v>
      </c>
      <c r="GU239" s="261">
        <v>50208.31</v>
      </c>
      <c r="GV239" s="262">
        <v>112</v>
      </c>
      <c r="GW239" s="263">
        <v>560</v>
      </c>
      <c r="GX239" s="264">
        <v>153.19999999999999</v>
      </c>
      <c r="GY239" s="265">
        <v>132.80000000000001</v>
      </c>
      <c r="GZ239" s="266">
        <v>129.5</v>
      </c>
      <c r="HA239" s="267">
        <v>103.2</v>
      </c>
      <c r="HB239" s="268">
        <v>88.07</v>
      </c>
      <c r="HC239" s="269">
        <v>87.5</v>
      </c>
      <c r="HD239" s="270">
        <v>87.97</v>
      </c>
      <c r="HE239" s="271">
        <v>88.37</v>
      </c>
      <c r="HF239" s="272">
        <v>88.71</v>
      </c>
      <c r="HG239" s="273">
        <v>87.05</v>
      </c>
      <c r="HH239" s="274">
        <v>88.62</v>
      </c>
      <c r="HI239" s="275">
        <v>91.08</v>
      </c>
      <c r="HJ239" s="276">
        <v>81.48</v>
      </c>
      <c r="HK239" s="277">
        <v>96.6</v>
      </c>
      <c r="HL239" s="278">
        <v>205.3</v>
      </c>
      <c r="HM239" s="279">
        <v>98.5</v>
      </c>
      <c r="HN239" s="280">
        <v>92.4</v>
      </c>
      <c r="HO239" s="281">
        <v>166.4</v>
      </c>
      <c r="HP239" s="282">
        <v>329.4</v>
      </c>
      <c r="HQ239" s="283">
        <v>105.8</v>
      </c>
      <c r="HR239" s="284">
        <v>96.237499999999997</v>
      </c>
      <c r="HS239" s="285">
        <v>98.6</v>
      </c>
    </row>
    <row r="240" spans="1:227" x14ac:dyDescent="0.25">
      <c r="A240" s="4">
        <v>41729</v>
      </c>
      <c r="B240" s="60">
        <v>159.80000000000001</v>
      </c>
      <c r="C240" s="61">
        <v>143.30000000000001</v>
      </c>
      <c r="D240" s="62">
        <v>126</v>
      </c>
      <c r="E240" s="63">
        <v>150.69999999999999</v>
      </c>
      <c r="F240" s="64">
        <v>156.5</v>
      </c>
      <c r="G240" s="65">
        <v>110.7</v>
      </c>
      <c r="H240" s="66">
        <v>157.6</v>
      </c>
      <c r="I240" s="67">
        <v>204.6</v>
      </c>
      <c r="J240" s="68">
        <v>172.1</v>
      </c>
      <c r="K240" s="69">
        <v>207</v>
      </c>
      <c r="L240" s="70">
        <v>215</v>
      </c>
      <c r="M240" s="71">
        <v>160.1</v>
      </c>
      <c r="N240" s="72">
        <v>208.4</v>
      </c>
      <c r="O240" s="73">
        <v>121.7</v>
      </c>
      <c r="P240" s="74">
        <v>122</v>
      </c>
      <c r="Q240" s="75">
        <v>121</v>
      </c>
      <c r="R240" s="76">
        <v>114.2</v>
      </c>
      <c r="S240" s="77">
        <v>114.4</v>
      </c>
      <c r="T240" s="78">
        <v>113.7</v>
      </c>
      <c r="U240" s="79">
        <v>105.53</v>
      </c>
      <c r="V240" s="80">
        <v>144.43</v>
      </c>
      <c r="W240" s="81">
        <v>105.4</v>
      </c>
      <c r="X240" s="82">
        <v>105.88</v>
      </c>
      <c r="Y240" s="83">
        <v>141.65</v>
      </c>
      <c r="Z240" s="84">
        <v>127.7</v>
      </c>
      <c r="AA240" s="85">
        <v>148.30000000000001</v>
      </c>
      <c r="AB240" s="86">
        <v>152.72</v>
      </c>
      <c r="AC240" s="87">
        <v>141</v>
      </c>
      <c r="AD240" s="88">
        <v>91.35</v>
      </c>
      <c r="AE240" s="89">
        <v>434.32</v>
      </c>
      <c r="AF240" s="90">
        <v>467.61</v>
      </c>
      <c r="AG240" s="91">
        <v>274.2</v>
      </c>
      <c r="AH240" s="92">
        <v>230.38</v>
      </c>
      <c r="AI240" s="93">
        <v>453.8</v>
      </c>
      <c r="AJ240" s="94">
        <v>136.91999999999999</v>
      </c>
      <c r="AK240" s="95">
        <v>138.49</v>
      </c>
      <c r="AL240" s="96">
        <v>135.83000000000001</v>
      </c>
      <c r="AM240" s="97">
        <v>140.9</v>
      </c>
      <c r="AN240" s="98">
        <v>96.56</v>
      </c>
      <c r="AO240" s="99">
        <v>1520.37</v>
      </c>
      <c r="AP240" s="100">
        <v>95.54</v>
      </c>
      <c r="AQ240" s="101">
        <v>80</v>
      </c>
      <c r="AR240" s="102">
        <v>80.900000000000006</v>
      </c>
      <c r="AS240" s="103">
        <v>77.3</v>
      </c>
      <c r="AT240" s="104">
        <v>99.7</v>
      </c>
      <c r="AU240" s="105">
        <v>100</v>
      </c>
      <c r="AV240" s="106">
        <v>98.1</v>
      </c>
      <c r="AW240" s="107">
        <v>104.3</v>
      </c>
      <c r="AX240" s="108">
        <v>99.6</v>
      </c>
      <c r="AY240" s="109">
        <v>100.8</v>
      </c>
      <c r="AZ240" s="110">
        <v>105.1</v>
      </c>
      <c r="BA240" s="111">
        <v>111.9</v>
      </c>
      <c r="BB240" s="112">
        <v>118.6</v>
      </c>
      <c r="BC240" s="113">
        <v>112.1</v>
      </c>
      <c r="BD240" s="114">
        <v>110.4</v>
      </c>
      <c r="BE240" s="115">
        <v>117</v>
      </c>
      <c r="BF240" s="116">
        <v>123</v>
      </c>
      <c r="BG240" s="117">
        <v>131.80000000000001</v>
      </c>
      <c r="BH240" s="118">
        <v>100.6</v>
      </c>
      <c r="BI240" s="119">
        <v>416.12400000000002</v>
      </c>
      <c r="BJ240" s="120">
        <v>90.4</v>
      </c>
      <c r="BK240" s="3" t="s">
        <v>1259</v>
      </c>
      <c r="BL240" s="122">
        <v>116.2</v>
      </c>
      <c r="BM240" s="123">
        <v>64</v>
      </c>
      <c r="BN240" s="124">
        <v>87.9</v>
      </c>
      <c r="BO240" s="125">
        <v>91.3</v>
      </c>
      <c r="BP240" s="126">
        <v>142.4</v>
      </c>
      <c r="BQ240" s="127">
        <v>125.2</v>
      </c>
      <c r="BR240" s="128">
        <v>149.6</v>
      </c>
      <c r="BS240" s="129">
        <v>557</v>
      </c>
      <c r="BT240" s="130">
        <v>1421</v>
      </c>
      <c r="BU240" s="131">
        <v>1141</v>
      </c>
      <c r="BV240" s="132">
        <v>884</v>
      </c>
      <c r="BW240" s="133">
        <v>63.6</v>
      </c>
      <c r="BX240" s="134">
        <v>1459</v>
      </c>
      <c r="BY240" s="135">
        <v>70.8</v>
      </c>
      <c r="BZ240" s="136">
        <v>57.1</v>
      </c>
      <c r="CA240" s="137">
        <v>1437.2</v>
      </c>
      <c r="CB240" s="138">
        <v>67.760000000000005</v>
      </c>
      <c r="CC240" s="139">
        <v>72.3</v>
      </c>
      <c r="CD240" s="140">
        <v>1522.7</v>
      </c>
      <c r="CE240" s="141">
        <v>76.09</v>
      </c>
      <c r="CF240" s="142">
        <v>106.6</v>
      </c>
      <c r="CG240" s="143">
        <v>104.8</v>
      </c>
      <c r="CH240" s="144">
        <v>117.5</v>
      </c>
      <c r="CI240" s="145">
        <v>101</v>
      </c>
      <c r="CJ240" s="146">
        <v>107.7</v>
      </c>
      <c r="CK240" s="147">
        <v>20.3</v>
      </c>
      <c r="CL240" s="148">
        <v>118.7</v>
      </c>
      <c r="CM240" s="149">
        <v>111.1</v>
      </c>
      <c r="CN240" s="150">
        <v>102</v>
      </c>
      <c r="CO240" s="151">
        <v>146.19999999999999</v>
      </c>
      <c r="CP240" s="152">
        <v>101.6</v>
      </c>
      <c r="CQ240" s="153">
        <v>104.8</v>
      </c>
      <c r="CR240" s="154">
        <v>103.8</v>
      </c>
      <c r="CS240" s="155">
        <v>248</v>
      </c>
      <c r="CT240" s="156">
        <v>3858</v>
      </c>
      <c r="CU240" s="157">
        <v>126.5</v>
      </c>
      <c r="CV240" s="158">
        <v>8140</v>
      </c>
      <c r="CW240" s="159">
        <v>329</v>
      </c>
      <c r="CX240" s="160">
        <v>116.6</v>
      </c>
      <c r="CY240" s="161">
        <v>4676</v>
      </c>
      <c r="CZ240" s="162">
        <v>93.8</v>
      </c>
      <c r="DA240" s="163">
        <v>215667</v>
      </c>
      <c r="DB240" s="164">
        <v>802.4</v>
      </c>
      <c r="DC240" s="165">
        <v>65.59</v>
      </c>
      <c r="DD240" s="166">
        <v>64.03</v>
      </c>
      <c r="DE240" s="167">
        <v>68.09</v>
      </c>
      <c r="DF240" s="168">
        <v>206.1</v>
      </c>
      <c r="DG240" s="169">
        <v>62.58</v>
      </c>
      <c r="DH240" s="170">
        <v>61.65</v>
      </c>
      <c r="DI240" s="171">
        <v>64.33</v>
      </c>
      <c r="DJ240" s="172">
        <v>62.54</v>
      </c>
      <c r="DK240" s="173">
        <v>62.33</v>
      </c>
      <c r="DL240" s="174">
        <v>60.51</v>
      </c>
      <c r="DM240" s="175">
        <v>66.88</v>
      </c>
      <c r="DN240" s="176">
        <v>67.989999999999995</v>
      </c>
      <c r="DO240" s="177">
        <v>67.25</v>
      </c>
      <c r="DP240" s="178">
        <v>69</v>
      </c>
      <c r="DQ240" s="179">
        <v>64.53</v>
      </c>
      <c r="DR240" s="180">
        <v>70.87</v>
      </c>
      <c r="DS240" s="181">
        <v>68.64</v>
      </c>
      <c r="DT240" s="182">
        <v>73.44</v>
      </c>
      <c r="DU240" s="183">
        <v>244.2</v>
      </c>
      <c r="DV240" s="184">
        <v>93.19</v>
      </c>
      <c r="DW240" s="185">
        <v>91.72</v>
      </c>
      <c r="DX240" s="186">
        <v>94.78</v>
      </c>
      <c r="DY240" s="187">
        <v>90.68</v>
      </c>
      <c r="DZ240" s="188">
        <v>94.39</v>
      </c>
      <c r="EA240" s="189">
        <v>94.64</v>
      </c>
      <c r="EB240" s="190">
        <v>153.99</v>
      </c>
      <c r="EC240" s="191">
        <v>91.9</v>
      </c>
      <c r="ED240" s="192">
        <v>91</v>
      </c>
      <c r="EE240" s="193">
        <v>99.5</v>
      </c>
      <c r="EF240" s="194">
        <v>233.71</v>
      </c>
      <c r="EG240" s="195">
        <v>32601270</v>
      </c>
      <c r="EH240" s="196">
        <v>173</v>
      </c>
      <c r="EI240" s="197">
        <v>534865241</v>
      </c>
      <c r="EJ240" s="198">
        <v>168217270</v>
      </c>
      <c r="EK240" s="199">
        <v>74531775</v>
      </c>
      <c r="EL240" s="200">
        <v>180.5</v>
      </c>
      <c r="EM240" s="201">
        <v>89.3</v>
      </c>
      <c r="EN240" s="202">
        <v>75.3</v>
      </c>
      <c r="EO240" s="203">
        <v>65.3</v>
      </c>
      <c r="EP240" s="204">
        <v>76.400000000000006</v>
      </c>
      <c r="EQ240" s="205">
        <v>73.8</v>
      </c>
      <c r="ER240" s="206">
        <v>60.1</v>
      </c>
      <c r="ES240" s="207">
        <v>43.2</v>
      </c>
      <c r="ET240" s="208">
        <v>332.5</v>
      </c>
      <c r="EU240" s="209">
        <v>114</v>
      </c>
      <c r="EV240" s="210">
        <v>115.9</v>
      </c>
      <c r="EW240" s="211">
        <v>109</v>
      </c>
      <c r="EX240" s="212">
        <v>128.66999999999999</v>
      </c>
      <c r="EY240" s="213">
        <v>120.25</v>
      </c>
      <c r="EZ240" s="214">
        <v>177.01</v>
      </c>
      <c r="FA240" s="215">
        <v>109.4</v>
      </c>
      <c r="FB240" s="216">
        <v>123.9</v>
      </c>
      <c r="FC240" s="217">
        <v>126.1</v>
      </c>
      <c r="FD240" s="218">
        <v>105.6</v>
      </c>
      <c r="FE240" s="219">
        <v>118.2</v>
      </c>
      <c r="FF240" s="220">
        <v>90.69</v>
      </c>
      <c r="FG240" s="221">
        <v>183.4</v>
      </c>
      <c r="FH240" s="222">
        <v>106.69</v>
      </c>
      <c r="FI240" s="223">
        <v>111.4</v>
      </c>
      <c r="FJ240" s="224">
        <v>280886</v>
      </c>
      <c r="FK240" s="225">
        <v>202.7</v>
      </c>
      <c r="FL240" s="226">
        <v>643491</v>
      </c>
      <c r="FM240" s="227">
        <v>242.6</v>
      </c>
      <c r="FN240" s="228">
        <v>86</v>
      </c>
      <c r="FO240" s="229">
        <v>230.839</v>
      </c>
      <c r="FP240" s="230">
        <v>85.1</v>
      </c>
      <c r="FQ240" s="231">
        <v>178.25899999999999</v>
      </c>
      <c r="FR240" s="232">
        <v>86.3</v>
      </c>
      <c r="FS240" s="233">
        <v>167.5</v>
      </c>
      <c r="FT240" s="234">
        <v>165.6</v>
      </c>
      <c r="FU240" s="235">
        <v>171.3</v>
      </c>
      <c r="FV240" s="236">
        <v>168.3</v>
      </c>
      <c r="FW240" s="237">
        <v>166.2</v>
      </c>
      <c r="FX240" s="238">
        <v>1729.6</v>
      </c>
      <c r="FY240" s="239">
        <v>1743.2</v>
      </c>
      <c r="FZ240" s="240">
        <v>1771</v>
      </c>
      <c r="GA240" s="241">
        <v>5396.8</v>
      </c>
      <c r="GB240" s="242">
        <v>136534</v>
      </c>
      <c r="GC240" s="243">
        <v>353795</v>
      </c>
      <c r="GD240" s="244">
        <v>92</v>
      </c>
      <c r="GE240" s="245">
        <v>8622</v>
      </c>
      <c r="GF240" s="246">
        <v>8005</v>
      </c>
      <c r="GG240" s="247">
        <v>132</v>
      </c>
      <c r="GH240" s="248">
        <v>6784</v>
      </c>
      <c r="GI240" s="249">
        <v>6182</v>
      </c>
      <c r="GJ240" s="250">
        <v>6748</v>
      </c>
      <c r="GK240" s="251">
        <v>4329</v>
      </c>
      <c r="GL240" s="252">
        <v>4932</v>
      </c>
      <c r="GM240" s="253">
        <v>89.57</v>
      </c>
      <c r="GN240" s="254">
        <v>72.790000000000006</v>
      </c>
      <c r="GO240" s="255">
        <v>81.319999999999993</v>
      </c>
      <c r="GP240" s="256">
        <v>71.38</v>
      </c>
      <c r="GQ240" s="257">
        <v>62.24</v>
      </c>
      <c r="GR240" s="258">
        <v>81.540000000000006</v>
      </c>
      <c r="GS240" s="259">
        <v>80.92</v>
      </c>
      <c r="GT240" s="260">
        <v>55924.7</v>
      </c>
      <c r="GU240" s="261">
        <v>49938.5</v>
      </c>
      <c r="GV240" s="262">
        <v>115</v>
      </c>
      <c r="GW240" s="263">
        <v>569</v>
      </c>
      <c r="GX240" s="264">
        <v>151.30000000000001</v>
      </c>
      <c r="GY240" s="265">
        <v>133.5</v>
      </c>
      <c r="GZ240" s="266">
        <v>129.5</v>
      </c>
      <c r="HA240" s="267">
        <v>107.1</v>
      </c>
      <c r="HB240" s="268">
        <v>86.61</v>
      </c>
      <c r="HC240" s="269">
        <v>84.77</v>
      </c>
      <c r="HD240" s="270">
        <v>89.72</v>
      </c>
      <c r="HE240" s="271">
        <v>86.67</v>
      </c>
      <c r="HF240" s="272">
        <v>90.39</v>
      </c>
      <c r="HG240" s="273">
        <v>83.81</v>
      </c>
      <c r="HH240" s="274">
        <v>90.43</v>
      </c>
      <c r="HI240" s="275">
        <v>86.64</v>
      </c>
      <c r="HJ240" s="276">
        <v>80.010000000000005</v>
      </c>
      <c r="HK240" s="277">
        <v>96.5</v>
      </c>
      <c r="HL240" s="278">
        <v>206.3</v>
      </c>
      <c r="HM240" s="279">
        <v>98.3</v>
      </c>
      <c r="HN240" s="280">
        <v>92.4</v>
      </c>
      <c r="HO240" s="281">
        <v>169.25</v>
      </c>
      <c r="HP240" s="282">
        <v>332.4</v>
      </c>
      <c r="HQ240" s="283">
        <v>106.8</v>
      </c>
      <c r="HR240" s="284">
        <v>96.075699999999998</v>
      </c>
      <c r="HS240" s="285">
        <v>98.8</v>
      </c>
    </row>
    <row r="241" spans="1:227" x14ac:dyDescent="0.25">
      <c r="A241" s="4">
        <v>41820</v>
      </c>
      <c r="B241" s="60">
        <v>163.5</v>
      </c>
      <c r="C241" s="61">
        <v>147.30000000000001</v>
      </c>
      <c r="D241" s="62">
        <v>133.5</v>
      </c>
      <c r="E241" s="63">
        <v>153.19999999999999</v>
      </c>
      <c r="F241" s="64">
        <v>159</v>
      </c>
      <c r="G241" s="65">
        <v>113.6</v>
      </c>
      <c r="H241" s="66">
        <v>175.1</v>
      </c>
      <c r="I241" s="67">
        <v>207.3</v>
      </c>
      <c r="J241" s="68">
        <v>165.1</v>
      </c>
      <c r="K241" s="69">
        <v>210.5</v>
      </c>
      <c r="L241" s="70">
        <v>219.1</v>
      </c>
      <c r="M241" s="71">
        <v>160.1</v>
      </c>
      <c r="N241" s="72">
        <v>212.4</v>
      </c>
      <c r="O241" s="73">
        <v>126</v>
      </c>
      <c r="P241" s="74">
        <v>126.8</v>
      </c>
      <c r="Q241" s="75">
        <v>124.2</v>
      </c>
      <c r="R241" s="76">
        <v>116.4</v>
      </c>
      <c r="S241" s="77">
        <v>116.8</v>
      </c>
      <c r="T241" s="78">
        <v>115.5</v>
      </c>
      <c r="U241" s="79">
        <v>106.26</v>
      </c>
      <c r="V241" s="80">
        <v>144.56</v>
      </c>
      <c r="W241" s="81">
        <v>106.32</v>
      </c>
      <c r="X241" s="82">
        <v>106</v>
      </c>
      <c r="Y241" s="83">
        <v>142.16999999999999</v>
      </c>
      <c r="Z241" s="84">
        <v>128.97999999999999</v>
      </c>
      <c r="AA241" s="85">
        <v>148.38</v>
      </c>
      <c r="AB241" s="86">
        <v>152.07</v>
      </c>
      <c r="AC241" s="87">
        <v>146</v>
      </c>
      <c r="AD241" s="88">
        <v>91.65</v>
      </c>
      <c r="AE241" s="89">
        <v>437.18</v>
      </c>
      <c r="AF241" s="90">
        <v>471.15</v>
      </c>
      <c r="AG241" s="91">
        <v>273.64999999999998</v>
      </c>
      <c r="AH241" s="92">
        <v>233.66</v>
      </c>
      <c r="AI241" s="93">
        <v>457.4</v>
      </c>
      <c r="AJ241" s="94">
        <v>138.16</v>
      </c>
      <c r="AK241" s="95">
        <v>139.08000000000001</v>
      </c>
      <c r="AL241" s="96">
        <v>137.63999999999999</v>
      </c>
      <c r="AM241" s="97">
        <v>139.58000000000001</v>
      </c>
      <c r="AN241" s="98">
        <v>98.07</v>
      </c>
      <c r="AO241" s="99">
        <v>1554.28</v>
      </c>
      <c r="AP241" s="100">
        <v>97.01</v>
      </c>
      <c r="AQ241" s="101">
        <v>78.400000000000006</v>
      </c>
      <c r="AR241" s="102">
        <v>79.400000000000006</v>
      </c>
      <c r="AS241" s="103">
        <v>75.599999999999994</v>
      </c>
      <c r="AT241" s="104">
        <v>100.6</v>
      </c>
      <c r="AU241" s="105">
        <v>101</v>
      </c>
      <c r="AV241" s="106">
        <v>97.5</v>
      </c>
      <c r="AW241" s="107">
        <v>104.8</v>
      </c>
      <c r="AX241" s="108">
        <v>100.5</v>
      </c>
      <c r="AY241" s="109">
        <v>96.6</v>
      </c>
      <c r="AZ241" s="110">
        <v>107</v>
      </c>
      <c r="BA241" s="111">
        <v>114.1</v>
      </c>
      <c r="BB241" s="112">
        <v>120.1</v>
      </c>
      <c r="BC241" s="113">
        <v>114.2</v>
      </c>
      <c r="BD241" s="114">
        <v>112.8</v>
      </c>
      <c r="BE241" s="115">
        <v>118.9</v>
      </c>
      <c r="BF241" s="116">
        <v>123.5</v>
      </c>
      <c r="BG241" s="117">
        <v>133.19999999999999</v>
      </c>
      <c r="BH241" s="118">
        <v>104.4</v>
      </c>
      <c r="BI241" s="119">
        <v>428.34899999999999</v>
      </c>
      <c r="BJ241" s="120">
        <v>93.7</v>
      </c>
      <c r="BK241" s="3" t="s">
        <v>1259</v>
      </c>
      <c r="BL241" s="122">
        <v>100.7</v>
      </c>
      <c r="BM241" s="123">
        <v>74.400000000000006</v>
      </c>
      <c r="BN241" s="124">
        <v>85.1</v>
      </c>
      <c r="BO241" s="125">
        <v>93.8</v>
      </c>
      <c r="BP241" s="126">
        <v>143.9</v>
      </c>
      <c r="BQ241" s="127">
        <v>128.30000000000001</v>
      </c>
      <c r="BR241" s="128">
        <v>150.5</v>
      </c>
      <c r="BS241" s="129">
        <v>577</v>
      </c>
      <c r="BT241" s="130">
        <v>1421</v>
      </c>
      <c r="BU241" s="131">
        <v>1154</v>
      </c>
      <c r="BV241" s="132">
        <v>880</v>
      </c>
      <c r="BW241" s="133">
        <v>64.7</v>
      </c>
      <c r="BX241" s="134">
        <v>1459</v>
      </c>
      <c r="BY241" s="135">
        <v>71.900000000000006</v>
      </c>
      <c r="BZ241" s="136">
        <v>58.2</v>
      </c>
      <c r="CA241" s="137">
        <v>1436.7</v>
      </c>
      <c r="CB241" s="138">
        <v>69.040000000000006</v>
      </c>
      <c r="CC241" s="139">
        <v>72.8</v>
      </c>
      <c r="CD241" s="140">
        <v>1523.5</v>
      </c>
      <c r="CE241" s="141">
        <v>76.56</v>
      </c>
      <c r="CF241" s="142">
        <v>107</v>
      </c>
      <c r="CG241" s="143">
        <v>105.4</v>
      </c>
      <c r="CH241" s="144">
        <v>117.7</v>
      </c>
      <c r="CI241" s="145">
        <v>101.4</v>
      </c>
      <c r="CJ241" s="146">
        <v>108.4</v>
      </c>
      <c r="CK241" s="147">
        <v>23.2</v>
      </c>
      <c r="CL241" s="148">
        <v>117.1</v>
      </c>
      <c r="CM241" s="149">
        <v>112.4</v>
      </c>
      <c r="CN241" s="150">
        <v>102.3</v>
      </c>
      <c r="CO241" s="151">
        <v>147.80000000000001</v>
      </c>
      <c r="CP241" s="152">
        <v>101.8</v>
      </c>
      <c r="CQ241" s="153">
        <v>105.2</v>
      </c>
      <c r="CR241" s="154">
        <v>103.3</v>
      </c>
      <c r="CS241" s="155">
        <v>253</v>
      </c>
      <c r="CT241" s="156">
        <v>3846</v>
      </c>
      <c r="CU241" s="157">
        <v>126.4</v>
      </c>
      <c r="CV241" s="158">
        <v>8130</v>
      </c>
      <c r="CW241" s="159">
        <v>350</v>
      </c>
      <c r="CX241" s="160">
        <v>116.1</v>
      </c>
      <c r="CY241" s="161">
        <v>4551</v>
      </c>
      <c r="CZ241" s="162">
        <v>97.2</v>
      </c>
      <c r="DA241" s="163">
        <v>224333</v>
      </c>
      <c r="DB241" s="164">
        <v>836.5</v>
      </c>
      <c r="DC241" s="165">
        <v>64.42</v>
      </c>
      <c r="DD241" s="166">
        <v>62.7</v>
      </c>
      <c r="DE241" s="167">
        <v>67.180000000000007</v>
      </c>
      <c r="DF241" s="168">
        <v>206.9</v>
      </c>
      <c r="DG241" s="169">
        <v>60.76</v>
      </c>
      <c r="DH241" s="170">
        <v>59.65</v>
      </c>
      <c r="DI241" s="171">
        <v>62.87</v>
      </c>
      <c r="DJ241" s="172">
        <v>60.83</v>
      </c>
      <c r="DK241" s="173">
        <v>61.18</v>
      </c>
      <c r="DL241" s="174">
        <v>59.4</v>
      </c>
      <c r="DM241" s="175">
        <v>65.66</v>
      </c>
      <c r="DN241" s="176">
        <v>67.94</v>
      </c>
      <c r="DO241" s="177">
        <v>67.16</v>
      </c>
      <c r="DP241" s="178">
        <v>69</v>
      </c>
      <c r="DQ241" s="179">
        <v>63.43</v>
      </c>
      <c r="DR241" s="180">
        <v>69.930000000000007</v>
      </c>
      <c r="DS241" s="181">
        <v>67.59</v>
      </c>
      <c r="DT241" s="182">
        <v>72.62</v>
      </c>
      <c r="DU241" s="183">
        <v>247.6</v>
      </c>
      <c r="DV241" s="184">
        <v>93.98</v>
      </c>
      <c r="DW241" s="185">
        <v>92.5</v>
      </c>
      <c r="DX241" s="186">
        <v>95.59</v>
      </c>
      <c r="DY241" s="187">
        <v>90.85</v>
      </c>
      <c r="DZ241" s="188">
        <v>95.71</v>
      </c>
      <c r="EA241" s="189">
        <v>94.85</v>
      </c>
      <c r="EB241" s="190">
        <v>157.02000000000001</v>
      </c>
      <c r="EC241" s="191">
        <v>93.6</v>
      </c>
      <c r="ED241" s="192">
        <v>92.8</v>
      </c>
      <c r="EE241" s="193">
        <v>103.7</v>
      </c>
      <c r="EF241" s="194">
        <v>245.64</v>
      </c>
      <c r="EG241" s="195">
        <v>33211375</v>
      </c>
      <c r="EH241" s="196">
        <v>176</v>
      </c>
      <c r="EI241" s="197">
        <v>541283623</v>
      </c>
      <c r="EJ241" s="198">
        <v>171228360</v>
      </c>
      <c r="EK241" s="199">
        <v>76089489</v>
      </c>
      <c r="EL241" s="200">
        <v>188</v>
      </c>
      <c r="EM241" s="201">
        <v>88.7</v>
      </c>
      <c r="EN241" s="3" t="s">
        <v>1259</v>
      </c>
      <c r="EO241" s="3" t="s">
        <v>1259</v>
      </c>
      <c r="EP241" s="3" t="s">
        <v>1259</v>
      </c>
      <c r="EQ241" s="3" t="s">
        <v>1259</v>
      </c>
      <c r="ER241" s="3" t="s">
        <v>1259</v>
      </c>
      <c r="ES241" s="3" t="s">
        <v>1259</v>
      </c>
      <c r="ET241" s="208">
        <v>321.8</v>
      </c>
      <c r="EU241" s="209">
        <v>118.2</v>
      </c>
      <c r="EV241" s="210">
        <v>118.4</v>
      </c>
      <c r="EW241" s="211">
        <v>116.4</v>
      </c>
      <c r="EX241" s="212">
        <v>130.56</v>
      </c>
      <c r="EY241" s="213">
        <v>121.61</v>
      </c>
      <c r="EZ241" s="214">
        <v>181.67</v>
      </c>
      <c r="FA241" s="215">
        <v>110.2</v>
      </c>
      <c r="FB241" s="216">
        <v>122.1</v>
      </c>
      <c r="FC241" s="217">
        <v>127.7</v>
      </c>
      <c r="FD241" s="218">
        <v>106.6</v>
      </c>
      <c r="FE241" s="219">
        <v>116.6</v>
      </c>
      <c r="FF241" s="220">
        <v>92.61</v>
      </c>
      <c r="FG241" s="221">
        <v>184.3</v>
      </c>
      <c r="FH241" s="222">
        <v>107.45</v>
      </c>
      <c r="FI241" s="223">
        <v>113.48</v>
      </c>
      <c r="FJ241" s="224">
        <v>288193</v>
      </c>
      <c r="FK241" s="225">
        <v>208</v>
      </c>
      <c r="FL241" s="226">
        <v>664497</v>
      </c>
      <c r="FM241" s="227">
        <v>250.5</v>
      </c>
      <c r="FN241" s="228">
        <v>86.4</v>
      </c>
      <c r="FO241" s="229">
        <v>236.19399999999999</v>
      </c>
      <c r="FP241" s="230">
        <v>85.6</v>
      </c>
      <c r="FQ241" s="231">
        <v>183.28899999999999</v>
      </c>
      <c r="FR241" s="232">
        <v>87.1</v>
      </c>
      <c r="FS241" s="233">
        <v>173.8</v>
      </c>
      <c r="FT241" s="234">
        <v>173.5</v>
      </c>
      <c r="FU241" s="235">
        <v>173.9</v>
      </c>
      <c r="FV241" s="236">
        <v>174.3</v>
      </c>
      <c r="FW241" s="237">
        <v>173.5</v>
      </c>
      <c r="FX241" s="238">
        <v>1765.1</v>
      </c>
      <c r="FY241" s="239">
        <v>1777.2</v>
      </c>
      <c r="FZ241" s="240">
        <v>1803</v>
      </c>
      <c r="GA241" s="241">
        <v>5874.4</v>
      </c>
      <c r="GB241" s="242">
        <v>138085</v>
      </c>
      <c r="GC241" s="243">
        <v>366425</v>
      </c>
      <c r="GD241" s="244">
        <v>94</v>
      </c>
      <c r="GE241" s="245">
        <v>8691</v>
      </c>
      <c r="GF241" s="246">
        <v>7924</v>
      </c>
      <c r="GG241" s="247">
        <v>134</v>
      </c>
      <c r="GH241" s="248">
        <v>6759</v>
      </c>
      <c r="GI241" s="249">
        <v>6259</v>
      </c>
      <c r="GJ241" s="250">
        <v>6708</v>
      </c>
      <c r="GK241" s="251">
        <v>4261</v>
      </c>
      <c r="GL241" s="252">
        <v>4917</v>
      </c>
      <c r="GM241" s="253">
        <v>91.01</v>
      </c>
      <c r="GN241" s="254">
        <v>71.819999999999993</v>
      </c>
      <c r="GO241" s="255">
        <v>79.66</v>
      </c>
      <c r="GP241" s="256">
        <v>70.510000000000005</v>
      </c>
      <c r="GQ241" s="257">
        <v>62.01</v>
      </c>
      <c r="GR241" s="258">
        <v>79.7</v>
      </c>
      <c r="GS241" s="259">
        <v>79.58</v>
      </c>
      <c r="GT241" s="260">
        <v>56630.42</v>
      </c>
      <c r="GU241" s="261">
        <v>50919.48</v>
      </c>
      <c r="GV241" s="262">
        <v>118</v>
      </c>
      <c r="GW241" s="263">
        <v>583</v>
      </c>
      <c r="GX241" s="264">
        <v>149.69999999999999</v>
      </c>
      <c r="GY241" s="265">
        <v>133.5</v>
      </c>
      <c r="GZ241" s="266">
        <v>129.1</v>
      </c>
      <c r="HA241" s="267">
        <v>107.9</v>
      </c>
      <c r="HB241" s="268">
        <v>84.33</v>
      </c>
      <c r="HC241" s="269">
        <v>84.03</v>
      </c>
      <c r="HD241" s="270">
        <v>83.64</v>
      </c>
      <c r="HE241" s="271">
        <v>85.51</v>
      </c>
      <c r="HF241" s="272">
        <v>81.64</v>
      </c>
      <c r="HG241" s="273">
        <v>83.28</v>
      </c>
      <c r="HH241" s="274">
        <v>85.57</v>
      </c>
      <c r="HI241" s="275">
        <v>86.62</v>
      </c>
      <c r="HJ241" s="276">
        <v>78.7</v>
      </c>
      <c r="HK241" s="277">
        <v>98</v>
      </c>
      <c r="HL241" s="278">
        <v>204.6</v>
      </c>
      <c r="HM241" s="279">
        <v>99.5</v>
      </c>
      <c r="HN241" s="280">
        <v>94.7</v>
      </c>
      <c r="HO241" s="281">
        <v>170.43</v>
      </c>
      <c r="HP241" s="282">
        <v>339.2</v>
      </c>
      <c r="HQ241" s="283">
        <v>112.7</v>
      </c>
      <c r="HR241" s="284">
        <v>96.801699999999997</v>
      </c>
      <c r="HS241" s="285">
        <v>99.7</v>
      </c>
    </row>
    <row r="242" spans="1:227" x14ac:dyDescent="0.25">
      <c r="A242" s="4">
        <v>41912</v>
      </c>
      <c r="B242" s="60">
        <v>161.5</v>
      </c>
      <c r="C242" s="61">
        <v>146.5</v>
      </c>
      <c r="D242" s="62">
        <v>133.9</v>
      </c>
      <c r="E242" s="63">
        <v>151.9</v>
      </c>
      <c r="F242" s="64">
        <v>157.6</v>
      </c>
      <c r="G242" s="65">
        <v>112.7</v>
      </c>
      <c r="H242" s="66">
        <v>160.1</v>
      </c>
      <c r="I242" s="67">
        <v>202.2</v>
      </c>
      <c r="J242" s="68">
        <v>171.3</v>
      </c>
      <c r="K242" s="69">
        <v>204.5</v>
      </c>
      <c r="L242" s="70">
        <v>211.3</v>
      </c>
      <c r="M242" s="71">
        <v>164.3</v>
      </c>
      <c r="N242" s="72">
        <v>203.2</v>
      </c>
      <c r="O242" s="73">
        <v>128.80000000000001</v>
      </c>
      <c r="P242" s="74">
        <v>130.5</v>
      </c>
      <c r="Q242" s="75">
        <v>125.4</v>
      </c>
      <c r="R242" s="76">
        <v>117.8</v>
      </c>
      <c r="S242" s="77">
        <v>118.4</v>
      </c>
      <c r="T242" s="78">
        <v>116.1</v>
      </c>
      <c r="U242" s="79">
        <v>107.66</v>
      </c>
      <c r="V242" s="80">
        <v>147.63</v>
      </c>
      <c r="W242" s="81">
        <v>107.3</v>
      </c>
      <c r="X242" s="82">
        <v>108.75</v>
      </c>
      <c r="Y242" s="83">
        <v>146.22999999999999</v>
      </c>
      <c r="Z242" s="84">
        <v>132.52000000000001</v>
      </c>
      <c r="AA242" s="85">
        <v>152.71</v>
      </c>
      <c r="AB242" s="86">
        <v>153.08000000000001</v>
      </c>
      <c r="AC242" s="87">
        <v>149</v>
      </c>
      <c r="AD242" s="88">
        <v>91.87</v>
      </c>
      <c r="AE242" s="89">
        <v>438.69</v>
      </c>
      <c r="AF242" s="90">
        <v>473.18</v>
      </c>
      <c r="AG242" s="91">
        <v>275.05</v>
      </c>
      <c r="AH242" s="92">
        <v>232.28</v>
      </c>
      <c r="AI242" s="93">
        <v>455.4</v>
      </c>
      <c r="AJ242" s="94">
        <v>143.59</v>
      </c>
      <c r="AK242" s="95">
        <v>145.56</v>
      </c>
      <c r="AL242" s="96">
        <v>142.16999999999999</v>
      </c>
      <c r="AM242" s="97">
        <v>147.33000000000001</v>
      </c>
      <c r="AN242" s="98">
        <v>98.37</v>
      </c>
      <c r="AO242" s="99">
        <v>1582.7</v>
      </c>
      <c r="AP242" s="100">
        <v>98.16</v>
      </c>
      <c r="AQ242" s="101">
        <v>77.099999999999994</v>
      </c>
      <c r="AR242" s="102">
        <v>78.3</v>
      </c>
      <c r="AS242" s="103">
        <v>73.599999999999994</v>
      </c>
      <c r="AT242" s="104">
        <v>101.4</v>
      </c>
      <c r="AU242" s="105">
        <v>101.8</v>
      </c>
      <c r="AV242" s="106">
        <v>98.1</v>
      </c>
      <c r="AW242" s="107">
        <v>105</v>
      </c>
      <c r="AX242" s="108">
        <v>100.6</v>
      </c>
      <c r="AY242" s="109">
        <v>95.2</v>
      </c>
      <c r="AZ242" s="110">
        <v>108.2</v>
      </c>
      <c r="BA242" s="111">
        <v>114.8</v>
      </c>
      <c r="BB242" s="112">
        <v>121.9</v>
      </c>
      <c r="BC242" s="113">
        <v>114.7</v>
      </c>
      <c r="BD242" s="114">
        <v>115</v>
      </c>
      <c r="BE242" s="115">
        <v>121.1</v>
      </c>
      <c r="BF242" s="116">
        <v>124.1</v>
      </c>
      <c r="BG242" s="117">
        <v>135.19999999999999</v>
      </c>
      <c r="BH242" s="118">
        <v>103.9</v>
      </c>
      <c r="BI242" s="119">
        <v>427.40800000000002</v>
      </c>
      <c r="BJ242" s="120">
        <v>94.5</v>
      </c>
      <c r="BK242" s="3" t="s">
        <v>1259</v>
      </c>
      <c r="BL242" s="122">
        <v>97.2</v>
      </c>
      <c r="BM242" s="123">
        <v>55.1</v>
      </c>
      <c r="BN242" s="124">
        <v>90.4</v>
      </c>
      <c r="BO242" s="125">
        <v>94.1</v>
      </c>
      <c r="BP242" s="126">
        <v>149.9</v>
      </c>
      <c r="BQ242" s="127">
        <v>135.30000000000001</v>
      </c>
      <c r="BR242" s="128">
        <v>155.9</v>
      </c>
      <c r="BS242" s="129">
        <v>586</v>
      </c>
      <c r="BT242" s="130">
        <v>1460</v>
      </c>
      <c r="BU242" s="131">
        <v>1158</v>
      </c>
      <c r="BV242" s="132">
        <v>844</v>
      </c>
      <c r="BW242" s="133">
        <v>64.8</v>
      </c>
      <c r="BX242" s="134">
        <v>1456</v>
      </c>
      <c r="BY242" s="135">
        <v>72.099999999999994</v>
      </c>
      <c r="BZ242" s="136">
        <v>58.2</v>
      </c>
      <c r="CA242" s="137">
        <v>1434.1</v>
      </c>
      <c r="CB242" s="138">
        <v>69.05</v>
      </c>
      <c r="CC242" s="139">
        <v>73.599999999999994</v>
      </c>
      <c r="CD242" s="140">
        <v>1518.5</v>
      </c>
      <c r="CE242" s="141">
        <v>77.459999999999994</v>
      </c>
      <c r="CF242" s="142">
        <v>106.6</v>
      </c>
      <c r="CG242" s="143">
        <v>105</v>
      </c>
      <c r="CH242" s="144">
        <v>116.4</v>
      </c>
      <c r="CI242" s="145">
        <v>100.7</v>
      </c>
      <c r="CJ242" s="146">
        <v>108.1</v>
      </c>
      <c r="CK242" s="147">
        <v>26.1</v>
      </c>
      <c r="CL242" s="148">
        <v>115.9</v>
      </c>
      <c r="CM242" s="149">
        <v>111.3</v>
      </c>
      <c r="CN242" s="150">
        <v>102.3</v>
      </c>
      <c r="CO242" s="151">
        <v>144.80000000000001</v>
      </c>
      <c r="CP242" s="152">
        <v>102.5</v>
      </c>
      <c r="CQ242" s="153">
        <v>105.9</v>
      </c>
      <c r="CR242" s="154">
        <v>104.5</v>
      </c>
      <c r="CS242" s="155">
        <v>260</v>
      </c>
      <c r="CT242" s="156">
        <v>3912</v>
      </c>
      <c r="CU242" s="157">
        <v>125.8</v>
      </c>
      <c r="CV242" s="158">
        <v>8100</v>
      </c>
      <c r="CW242" s="159">
        <v>325</v>
      </c>
      <c r="CX242" s="160">
        <v>116.7</v>
      </c>
      <c r="CY242" s="161">
        <v>4113</v>
      </c>
      <c r="CZ242" s="162">
        <v>100.3</v>
      </c>
      <c r="DA242" s="163">
        <v>226667</v>
      </c>
      <c r="DB242" s="164">
        <v>904.2</v>
      </c>
      <c r="DC242" s="165">
        <v>64.040000000000006</v>
      </c>
      <c r="DD242" s="166">
        <v>62.67</v>
      </c>
      <c r="DE242" s="167">
        <v>66.23</v>
      </c>
      <c r="DF242" s="168">
        <v>203.1</v>
      </c>
      <c r="DG242" s="169">
        <v>61.12</v>
      </c>
      <c r="DH242" s="170">
        <v>60.58</v>
      </c>
      <c r="DI242" s="171">
        <v>62.14</v>
      </c>
      <c r="DJ242" s="172">
        <v>60.85</v>
      </c>
      <c r="DK242" s="173">
        <v>59.51</v>
      </c>
      <c r="DL242" s="174">
        <v>57.64</v>
      </c>
      <c r="DM242" s="175">
        <v>64.2</v>
      </c>
      <c r="DN242" s="176">
        <v>66.819999999999993</v>
      </c>
      <c r="DO242" s="177">
        <v>65.86</v>
      </c>
      <c r="DP242" s="178">
        <v>68.12</v>
      </c>
      <c r="DQ242" s="179">
        <v>62.87</v>
      </c>
      <c r="DR242" s="180">
        <v>69.27</v>
      </c>
      <c r="DS242" s="181">
        <v>67.430000000000007</v>
      </c>
      <c r="DT242" s="182">
        <v>71.400000000000006</v>
      </c>
      <c r="DU242" s="183">
        <v>261.3</v>
      </c>
      <c r="DV242" s="184">
        <v>93.24</v>
      </c>
      <c r="DW242" s="185">
        <v>90.74</v>
      </c>
      <c r="DX242" s="186">
        <v>97.09</v>
      </c>
      <c r="DY242" s="187">
        <v>90.9</v>
      </c>
      <c r="DZ242" s="188">
        <v>93.87</v>
      </c>
      <c r="EA242" s="189">
        <v>96.3</v>
      </c>
      <c r="EB242" s="190">
        <v>157.96</v>
      </c>
      <c r="EC242" s="191">
        <v>95.3</v>
      </c>
      <c r="ED242" s="192">
        <v>94.7</v>
      </c>
      <c r="EE242" s="193">
        <v>102.7</v>
      </c>
      <c r="EF242" s="194">
        <v>245.55</v>
      </c>
      <c r="EG242" s="195">
        <v>33638450</v>
      </c>
      <c r="EH242" s="196">
        <v>179</v>
      </c>
      <c r="EI242" s="197">
        <v>547454257</v>
      </c>
      <c r="EJ242" s="198">
        <v>174327593</v>
      </c>
      <c r="EK242" s="199">
        <v>77185178</v>
      </c>
      <c r="EL242" s="200">
        <v>193</v>
      </c>
      <c r="EM242" s="201">
        <v>88.3</v>
      </c>
      <c r="EN242" s="202">
        <v>75.5</v>
      </c>
      <c r="EO242" s="203">
        <v>65.7</v>
      </c>
      <c r="EP242" s="204">
        <v>76.8</v>
      </c>
      <c r="EQ242" s="205">
        <v>75.400000000000006</v>
      </c>
      <c r="ER242" s="206">
        <v>59.9</v>
      </c>
      <c r="ES242" s="207">
        <v>43</v>
      </c>
      <c r="ET242" s="208">
        <v>315.39999999999998</v>
      </c>
      <c r="EU242" s="209">
        <v>119.8</v>
      </c>
      <c r="EV242" s="210">
        <v>118.9</v>
      </c>
      <c r="EW242" s="211">
        <v>120.1</v>
      </c>
      <c r="EX242" s="212">
        <v>135.71</v>
      </c>
      <c r="EY242" s="213">
        <v>125.84</v>
      </c>
      <c r="EZ242" s="214">
        <v>191.73</v>
      </c>
      <c r="FA242" s="215">
        <v>110.4</v>
      </c>
      <c r="FB242" s="216">
        <v>122.5</v>
      </c>
      <c r="FC242" s="217">
        <v>126.6</v>
      </c>
      <c r="FD242" s="218">
        <v>106.7</v>
      </c>
      <c r="FE242" s="219">
        <v>118.9</v>
      </c>
      <c r="FF242" s="220">
        <v>96.24</v>
      </c>
      <c r="FG242" s="221">
        <v>186.7</v>
      </c>
      <c r="FH242" s="222">
        <v>109.19</v>
      </c>
      <c r="FI242" s="223">
        <v>116.47</v>
      </c>
      <c r="FJ242" s="224">
        <v>296042</v>
      </c>
      <c r="FK242" s="225">
        <v>213.6</v>
      </c>
      <c r="FL242" s="226">
        <v>682438</v>
      </c>
      <c r="FM242" s="227">
        <v>257.2</v>
      </c>
      <c r="FN242" s="228">
        <v>86.9</v>
      </c>
      <c r="FO242" s="229">
        <v>240.84200000000001</v>
      </c>
      <c r="FP242" s="230">
        <v>86.4</v>
      </c>
      <c r="FQ242" s="231">
        <v>186.52199999999999</v>
      </c>
      <c r="FR242" s="232">
        <v>88</v>
      </c>
      <c r="FS242" s="233">
        <v>174</v>
      </c>
      <c r="FT242" s="234">
        <v>172.5</v>
      </c>
      <c r="FU242" s="235">
        <v>174.8</v>
      </c>
      <c r="FV242" s="236">
        <v>177</v>
      </c>
      <c r="FW242" s="237">
        <v>176</v>
      </c>
      <c r="FX242" s="238">
        <v>1782</v>
      </c>
      <c r="FY242" s="239">
        <v>1794.8</v>
      </c>
      <c r="FZ242" s="240">
        <v>1830</v>
      </c>
      <c r="GA242" s="241">
        <v>5525.5</v>
      </c>
      <c r="GB242" s="242">
        <v>142750</v>
      </c>
      <c r="GC242" s="243">
        <v>435000</v>
      </c>
      <c r="GD242" s="244">
        <v>93.4</v>
      </c>
      <c r="GE242" s="245">
        <v>8626</v>
      </c>
      <c r="GF242" s="246">
        <v>7819</v>
      </c>
      <c r="GG242" s="247">
        <v>135</v>
      </c>
      <c r="GH242" s="248">
        <v>6736</v>
      </c>
      <c r="GI242" s="249">
        <v>6302</v>
      </c>
      <c r="GJ242" s="250">
        <v>6618</v>
      </c>
      <c r="GK242" s="251">
        <v>4269</v>
      </c>
      <c r="GL242" s="252">
        <v>4918</v>
      </c>
      <c r="GM242" s="253">
        <v>90.64</v>
      </c>
      <c r="GN242" s="254">
        <v>71.19</v>
      </c>
      <c r="GO242" s="255">
        <v>79.489999999999995</v>
      </c>
      <c r="GP242" s="256">
        <v>69.81</v>
      </c>
      <c r="GQ242" s="257">
        <v>61.19</v>
      </c>
      <c r="GR242" s="258">
        <v>79.569999999999993</v>
      </c>
      <c r="GS242" s="259">
        <v>79.349999999999994</v>
      </c>
      <c r="GT242" s="260">
        <v>57119.360000000001</v>
      </c>
      <c r="GU242" s="261">
        <v>51115.56</v>
      </c>
      <c r="GV242" s="262">
        <v>122</v>
      </c>
      <c r="GW242" s="263">
        <v>601</v>
      </c>
      <c r="GX242" s="264">
        <v>148.6</v>
      </c>
      <c r="GY242" s="265">
        <v>135.6</v>
      </c>
      <c r="GZ242" s="266">
        <v>128.80000000000001</v>
      </c>
      <c r="HA242" s="267">
        <v>106.9</v>
      </c>
      <c r="HB242" s="268">
        <v>83.42</v>
      </c>
      <c r="HC242" s="269">
        <v>83.07</v>
      </c>
      <c r="HD242" s="270">
        <v>82.83</v>
      </c>
      <c r="HE242" s="271">
        <v>84.98</v>
      </c>
      <c r="HF242" s="272">
        <v>82.18</v>
      </c>
      <c r="HG242" s="273">
        <v>82.11</v>
      </c>
      <c r="HH242" s="274">
        <v>84.1</v>
      </c>
      <c r="HI242" s="275">
        <v>84.55</v>
      </c>
      <c r="HJ242" s="276">
        <v>78.89</v>
      </c>
      <c r="HK242" s="277">
        <v>97.9</v>
      </c>
      <c r="HL242" s="278">
        <v>205.3</v>
      </c>
      <c r="HM242" s="279">
        <v>99.8</v>
      </c>
      <c r="HN242" s="280">
        <v>93.6</v>
      </c>
      <c r="HO242" s="281">
        <v>172.44</v>
      </c>
      <c r="HP242" s="282">
        <v>344.4</v>
      </c>
      <c r="HQ242" s="283">
        <v>114.5</v>
      </c>
      <c r="HR242" s="284">
        <v>97.502399999999994</v>
      </c>
      <c r="HS242" s="285">
        <v>100.7</v>
      </c>
    </row>
    <row r="243" spans="1:227" x14ac:dyDescent="0.25">
      <c r="A243" s="4">
        <v>42004</v>
      </c>
      <c r="B243" s="60">
        <v>160.69999999999999</v>
      </c>
      <c r="C243" s="61">
        <v>144.5</v>
      </c>
      <c r="D243" s="62">
        <v>132.19999999999999</v>
      </c>
      <c r="E243" s="63">
        <v>149.80000000000001</v>
      </c>
      <c r="F243" s="64">
        <v>155.19999999999999</v>
      </c>
      <c r="G243" s="65">
        <v>112.6</v>
      </c>
      <c r="H243" s="66">
        <v>151</v>
      </c>
      <c r="I243" s="67">
        <v>204.4</v>
      </c>
      <c r="J243" s="68">
        <v>173.4</v>
      </c>
      <c r="K243" s="69">
        <v>206.7</v>
      </c>
      <c r="L243" s="70">
        <v>214.1</v>
      </c>
      <c r="M243" s="71">
        <v>163.1</v>
      </c>
      <c r="N243" s="72">
        <v>204.3</v>
      </c>
      <c r="O243" s="73">
        <v>133.4</v>
      </c>
      <c r="P243" s="74">
        <v>135.19999999999999</v>
      </c>
      <c r="Q243" s="75">
        <v>129.6</v>
      </c>
      <c r="R243" s="76">
        <v>120.2</v>
      </c>
      <c r="S243" s="77">
        <v>120.9</v>
      </c>
      <c r="T243" s="78">
        <v>118.3</v>
      </c>
      <c r="U243" s="79">
        <v>108.55</v>
      </c>
      <c r="V243" s="80">
        <v>146.11000000000001</v>
      </c>
      <c r="W243" s="81">
        <v>108.27</v>
      </c>
      <c r="X243" s="82">
        <v>109.37</v>
      </c>
      <c r="Y243" s="83">
        <v>145.24</v>
      </c>
      <c r="Z243" s="84">
        <v>128.38999999999999</v>
      </c>
      <c r="AA243" s="85">
        <v>153.58000000000001</v>
      </c>
      <c r="AB243" s="86">
        <v>150.35</v>
      </c>
      <c r="AC243" s="87">
        <v>152</v>
      </c>
      <c r="AD243" s="88">
        <v>92.92</v>
      </c>
      <c r="AE243" s="89">
        <v>440.47</v>
      </c>
      <c r="AF243" s="90">
        <v>472.26</v>
      </c>
      <c r="AG243" s="91">
        <v>276.67</v>
      </c>
      <c r="AH243" s="92">
        <v>239.81</v>
      </c>
      <c r="AI243" s="93">
        <v>460.2</v>
      </c>
      <c r="AJ243" s="94">
        <v>150.12</v>
      </c>
      <c r="AK243" s="95">
        <v>153.43</v>
      </c>
      <c r="AL243" s="96">
        <v>147.54</v>
      </c>
      <c r="AM243" s="97">
        <v>154.16</v>
      </c>
      <c r="AN243" s="98">
        <v>100</v>
      </c>
      <c r="AO243" s="99">
        <v>1552.72</v>
      </c>
      <c r="AP243" s="100">
        <v>100</v>
      </c>
      <c r="AQ243" s="101">
        <v>75.599999999999994</v>
      </c>
      <c r="AR243" s="102">
        <v>76.599999999999994</v>
      </c>
      <c r="AS243" s="103">
        <v>72.400000000000006</v>
      </c>
      <c r="AT243" s="104">
        <v>102.2</v>
      </c>
      <c r="AU243" s="105">
        <v>102.6</v>
      </c>
      <c r="AV243" s="106">
        <v>98.8</v>
      </c>
      <c r="AW243" s="107">
        <v>105.1</v>
      </c>
      <c r="AX243" s="108">
        <v>101</v>
      </c>
      <c r="AY243" s="109">
        <v>96.1</v>
      </c>
      <c r="AZ243" s="110">
        <v>109.7</v>
      </c>
      <c r="BA243" s="111">
        <v>114.7</v>
      </c>
      <c r="BB243" s="112">
        <v>122.8</v>
      </c>
      <c r="BC243" s="113">
        <v>114.6</v>
      </c>
      <c r="BD243" s="114">
        <v>115.4</v>
      </c>
      <c r="BE243" s="115">
        <v>121.9</v>
      </c>
      <c r="BF243" s="116">
        <v>125.4</v>
      </c>
      <c r="BG243" s="117">
        <v>136.6</v>
      </c>
      <c r="BH243" s="118">
        <v>103.5</v>
      </c>
      <c r="BI243" s="119">
        <v>427.40800000000002</v>
      </c>
      <c r="BJ243" s="120">
        <v>95.1</v>
      </c>
      <c r="BK243" s="3" t="s">
        <v>1259</v>
      </c>
      <c r="BL243" s="122">
        <v>114.2</v>
      </c>
      <c r="BM243" s="123">
        <v>75.8</v>
      </c>
      <c r="BN243" s="124">
        <v>90.2</v>
      </c>
      <c r="BO243" s="125">
        <v>94.7</v>
      </c>
      <c r="BP243" s="126">
        <v>149.6</v>
      </c>
      <c r="BQ243" s="127">
        <v>137.6</v>
      </c>
      <c r="BR243" s="128">
        <v>154.4</v>
      </c>
      <c r="BS243" s="129">
        <v>570</v>
      </c>
      <c r="BT243" s="130">
        <v>1496</v>
      </c>
      <c r="BU243" s="131">
        <v>1176</v>
      </c>
      <c r="BV243" s="132">
        <v>797</v>
      </c>
      <c r="BW243" s="133">
        <v>65</v>
      </c>
      <c r="BX243" s="134">
        <v>1463</v>
      </c>
      <c r="BY243" s="135">
        <v>72.2</v>
      </c>
      <c r="BZ243" s="136">
        <v>58.4</v>
      </c>
      <c r="CA243" s="137">
        <v>1441.4</v>
      </c>
      <c r="CB243" s="138">
        <v>69.22</v>
      </c>
      <c r="CC243" s="139">
        <v>73.599999999999994</v>
      </c>
      <c r="CD243" s="140">
        <v>1517.6</v>
      </c>
      <c r="CE243" s="141">
        <v>77.39</v>
      </c>
      <c r="CF243" s="142">
        <v>105.9</v>
      </c>
      <c r="CG243" s="143">
        <v>104</v>
      </c>
      <c r="CH243" s="144">
        <v>117.4</v>
      </c>
      <c r="CI243" s="145">
        <v>100.1</v>
      </c>
      <c r="CJ243" s="146">
        <v>106.8</v>
      </c>
      <c r="CK243" s="147">
        <v>24.5</v>
      </c>
      <c r="CL243" s="148">
        <v>116.2</v>
      </c>
      <c r="CM243" s="149">
        <v>110.5</v>
      </c>
      <c r="CN243" s="150">
        <v>101.1</v>
      </c>
      <c r="CO243" s="151">
        <v>142.6</v>
      </c>
      <c r="CP243" s="152">
        <v>100.4</v>
      </c>
      <c r="CQ243" s="153">
        <v>103.5</v>
      </c>
      <c r="CR243" s="154">
        <v>104.4</v>
      </c>
      <c r="CS243" s="155">
        <v>250</v>
      </c>
      <c r="CT243" s="156">
        <v>3852</v>
      </c>
      <c r="CU243" s="157">
        <v>123.6</v>
      </c>
      <c r="CV243" s="158">
        <v>7950</v>
      </c>
      <c r="CW243" s="159">
        <v>309</v>
      </c>
      <c r="CX243" s="160">
        <v>115.7</v>
      </c>
      <c r="CY243" s="161">
        <v>4719</v>
      </c>
      <c r="CZ243" s="162">
        <v>100.5</v>
      </c>
      <c r="DA243" s="163">
        <v>228333</v>
      </c>
      <c r="DB243" s="164">
        <v>881.9</v>
      </c>
      <c r="DC243" s="165">
        <v>63.18</v>
      </c>
      <c r="DD243" s="166">
        <v>61.73</v>
      </c>
      <c r="DE243" s="167">
        <v>65.510000000000005</v>
      </c>
      <c r="DF243" s="168">
        <v>200.5</v>
      </c>
      <c r="DG243" s="169">
        <v>60.02</v>
      </c>
      <c r="DH243" s="170">
        <v>59.46</v>
      </c>
      <c r="DI243" s="171">
        <v>61.08</v>
      </c>
      <c r="DJ243" s="172">
        <v>59.83</v>
      </c>
      <c r="DK243" s="173">
        <v>58.91</v>
      </c>
      <c r="DL243" s="174">
        <v>57.33</v>
      </c>
      <c r="DM243" s="175">
        <v>62.89</v>
      </c>
      <c r="DN243" s="176">
        <v>65.91</v>
      </c>
      <c r="DO243" s="177">
        <v>64.8</v>
      </c>
      <c r="DP243" s="178">
        <v>67.41</v>
      </c>
      <c r="DQ243" s="179">
        <v>62.19</v>
      </c>
      <c r="DR243" s="180">
        <v>68.88</v>
      </c>
      <c r="DS243" s="181">
        <v>66.739999999999995</v>
      </c>
      <c r="DT243" s="182">
        <v>71.349999999999994</v>
      </c>
      <c r="DU243" s="183">
        <v>274.3</v>
      </c>
      <c r="DV243" s="184">
        <v>92.46</v>
      </c>
      <c r="DW243" s="185">
        <v>90.01</v>
      </c>
      <c r="DX243" s="186">
        <v>96.2</v>
      </c>
      <c r="DY243" s="187">
        <v>90.79</v>
      </c>
      <c r="DZ243" s="188">
        <v>93.98</v>
      </c>
      <c r="EA243" s="189">
        <v>91.15</v>
      </c>
      <c r="EB243" s="190">
        <v>163.16</v>
      </c>
      <c r="EC243" s="191">
        <v>97.2</v>
      </c>
      <c r="ED243" s="192">
        <v>97</v>
      </c>
      <c r="EE243" s="193">
        <v>101.2</v>
      </c>
      <c r="EF243" s="194">
        <v>253.12</v>
      </c>
      <c r="EG243" s="195">
        <v>34093637</v>
      </c>
      <c r="EH243" s="196">
        <v>182</v>
      </c>
      <c r="EI243" s="197">
        <v>556651488</v>
      </c>
      <c r="EJ243" s="198">
        <v>176942507</v>
      </c>
      <c r="EK243" s="199">
        <v>78288926</v>
      </c>
      <c r="EL243" s="200">
        <v>202</v>
      </c>
      <c r="EM243" s="201">
        <v>86.9</v>
      </c>
      <c r="EN243" s="3" t="s">
        <v>1259</v>
      </c>
      <c r="EO243" s="3" t="s">
        <v>1259</v>
      </c>
      <c r="EP243" s="3" t="s">
        <v>1259</v>
      </c>
      <c r="EQ243" s="3" t="s">
        <v>1259</v>
      </c>
      <c r="ER243" s="3" t="s">
        <v>1259</v>
      </c>
      <c r="ES243" s="3" t="s">
        <v>1259</v>
      </c>
      <c r="ET243" s="208">
        <v>326.3</v>
      </c>
      <c r="EU243" s="209">
        <v>121.6</v>
      </c>
      <c r="EV243" s="210">
        <v>120.1</v>
      </c>
      <c r="EW243" s="211">
        <v>123.1</v>
      </c>
      <c r="EX243" s="212">
        <v>120.18</v>
      </c>
      <c r="EY243" s="213">
        <v>115.54</v>
      </c>
      <c r="EZ243" s="214">
        <v>148.88</v>
      </c>
      <c r="FA243" s="215">
        <v>110</v>
      </c>
      <c r="FB243" s="216">
        <v>126.9</v>
      </c>
      <c r="FC243" s="217">
        <v>127.3</v>
      </c>
      <c r="FD243" s="218">
        <v>106.2</v>
      </c>
      <c r="FE243" s="219">
        <v>121.7</v>
      </c>
      <c r="FF243" s="220">
        <v>91.12</v>
      </c>
      <c r="FG243" s="221">
        <v>188.6</v>
      </c>
      <c r="FH243" s="222">
        <v>110.3</v>
      </c>
      <c r="FI243" s="223">
        <v>118.96</v>
      </c>
      <c r="FJ243" s="224">
        <v>297934</v>
      </c>
      <c r="FK243" s="225">
        <v>215</v>
      </c>
      <c r="FL243" s="226">
        <v>690541</v>
      </c>
      <c r="FM243" s="227">
        <v>260.3</v>
      </c>
      <c r="FN243" s="228">
        <v>87.3</v>
      </c>
      <c r="FO243" s="229">
        <v>239.995</v>
      </c>
      <c r="FP243" s="230">
        <v>86.3</v>
      </c>
      <c r="FQ243" s="231">
        <v>187.38900000000001</v>
      </c>
      <c r="FR243" s="232">
        <v>88.6</v>
      </c>
      <c r="FS243" s="233">
        <v>173.1</v>
      </c>
      <c r="FT243" s="234">
        <v>170.8</v>
      </c>
      <c r="FU243" s="235">
        <v>173.6</v>
      </c>
      <c r="FV243" s="236">
        <v>178.2</v>
      </c>
      <c r="FW243" s="237">
        <v>176.7</v>
      </c>
      <c r="FX243" s="238">
        <v>1829.1</v>
      </c>
      <c r="FY243" s="239">
        <v>1842.3</v>
      </c>
      <c r="FZ243" s="240">
        <v>1894</v>
      </c>
      <c r="GA243" s="241">
        <v>5614.3</v>
      </c>
      <c r="GB243" s="242">
        <v>144500</v>
      </c>
      <c r="GC243" s="243">
        <v>440000</v>
      </c>
      <c r="GD243" s="244">
        <v>93.6</v>
      </c>
      <c r="GE243" s="245">
        <v>8636</v>
      </c>
      <c r="GF243" s="246">
        <v>7691</v>
      </c>
      <c r="GG243" s="247">
        <v>135</v>
      </c>
      <c r="GH243" s="248">
        <v>6754</v>
      </c>
      <c r="GI243" s="249">
        <v>6213</v>
      </c>
      <c r="GJ243" s="250">
        <v>6607</v>
      </c>
      <c r="GK243" s="251">
        <v>4276</v>
      </c>
      <c r="GL243" s="252">
        <v>4957</v>
      </c>
      <c r="GM243" s="253">
        <v>90.34</v>
      </c>
      <c r="GN243" s="254">
        <v>72.489999999999995</v>
      </c>
      <c r="GO243" s="255">
        <v>79.709999999999994</v>
      </c>
      <c r="GP243" s="256">
        <v>71.290000000000006</v>
      </c>
      <c r="GQ243" s="257">
        <v>62.24</v>
      </c>
      <c r="GR243" s="258">
        <v>79.33</v>
      </c>
      <c r="GS243" s="259">
        <v>80.39</v>
      </c>
      <c r="GT243" s="260">
        <v>58084.71</v>
      </c>
      <c r="GU243" s="261">
        <v>51714.18</v>
      </c>
      <c r="GV243" s="262">
        <v>124</v>
      </c>
      <c r="GW243" s="263">
        <v>608</v>
      </c>
      <c r="GX243" s="264">
        <v>147</v>
      </c>
      <c r="GY243" s="265">
        <v>138.80000000000001</v>
      </c>
      <c r="GZ243" s="266">
        <v>130.69999999999999</v>
      </c>
      <c r="HA243" s="267">
        <v>106.8</v>
      </c>
      <c r="HB243" s="268">
        <v>84.2</v>
      </c>
      <c r="HC243" s="269">
        <v>83.31</v>
      </c>
      <c r="HD243" s="270">
        <v>84.98</v>
      </c>
      <c r="HE243" s="271">
        <v>85.67</v>
      </c>
      <c r="HF243" s="272">
        <v>84.66</v>
      </c>
      <c r="HG243" s="273">
        <v>82.12</v>
      </c>
      <c r="HH243" s="274">
        <v>86.11</v>
      </c>
      <c r="HI243" s="275">
        <v>84.55</v>
      </c>
      <c r="HJ243" s="276">
        <v>78.930000000000007</v>
      </c>
      <c r="HK243" s="277">
        <v>99.9</v>
      </c>
      <c r="HL243" s="278">
        <v>205.8</v>
      </c>
      <c r="HM243" s="279">
        <v>101.2</v>
      </c>
      <c r="HN243" s="280">
        <v>96.8</v>
      </c>
      <c r="HO243" s="281">
        <v>174.9</v>
      </c>
      <c r="HP243" s="282">
        <v>347.4</v>
      </c>
      <c r="HQ243" s="283">
        <v>119.2</v>
      </c>
      <c r="HR243" s="284">
        <v>96.996300000000005</v>
      </c>
      <c r="HS243" s="285">
        <v>100.7</v>
      </c>
    </row>
    <row r="244" spans="1:227" x14ac:dyDescent="0.25">
      <c r="A244" s="4">
        <v>42094</v>
      </c>
      <c r="B244" s="60">
        <v>165.5</v>
      </c>
      <c r="C244" s="61">
        <v>150.19999999999999</v>
      </c>
      <c r="D244" s="62">
        <v>136.19999999999999</v>
      </c>
      <c r="E244" s="63">
        <v>156.1</v>
      </c>
      <c r="F244" s="64">
        <v>162.19999999999999</v>
      </c>
      <c r="G244" s="65">
        <v>114.5</v>
      </c>
      <c r="H244" s="66">
        <v>175.2</v>
      </c>
      <c r="I244" s="67">
        <v>206.8</v>
      </c>
      <c r="J244" s="68">
        <v>174.2</v>
      </c>
      <c r="K244" s="69">
        <v>209.3</v>
      </c>
      <c r="L244" s="70">
        <v>216.7</v>
      </c>
      <c r="M244" s="71">
        <v>165.9</v>
      </c>
      <c r="N244" s="72">
        <v>212.6</v>
      </c>
      <c r="O244" s="73">
        <v>137.6</v>
      </c>
      <c r="P244" s="74">
        <v>140.30000000000001</v>
      </c>
      <c r="Q244" s="75">
        <v>132.4</v>
      </c>
      <c r="R244" s="76">
        <v>122.1</v>
      </c>
      <c r="S244" s="77">
        <v>123</v>
      </c>
      <c r="T244" s="78">
        <v>119.3</v>
      </c>
      <c r="U244" s="79">
        <v>105.95</v>
      </c>
      <c r="V244" s="80">
        <v>148.16</v>
      </c>
      <c r="W244" s="81">
        <v>105.46</v>
      </c>
      <c r="X244" s="82">
        <v>107.37</v>
      </c>
      <c r="Y244" s="83">
        <v>144.5</v>
      </c>
      <c r="Z244" s="84">
        <v>132.94999999999999</v>
      </c>
      <c r="AA244" s="85">
        <v>149.72</v>
      </c>
      <c r="AB244" s="86">
        <v>159.44</v>
      </c>
      <c r="AC244" s="3" t="s">
        <v>1259</v>
      </c>
      <c r="AD244" s="88">
        <v>93.43</v>
      </c>
      <c r="AE244" s="89">
        <v>445.24</v>
      </c>
      <c r="AF244" s="90">
        <v>476.02</v>
      </c>
      <c r="AG244" s="91">
        <v>279.7</v>
      </c>
      <c r="AH244" s="92">
        <v>241.47</v>
      </c>
      <c r="AI244" s="93">
        <v>461.8</v>
      </c>
      <c r="AJ244" s="94">
        <v>148.6</v>
      </c>
      <c r="AK244" s="95">
        <v>147.24</v>
      </c>
      <c r="AL244" s="96">
        <v>149.57</v>
      </c>
      <c r="AM244" s="97">
        <v>154.88</v>
      </c>
      <c r="AN244" s="98">
        <v>103.08</v>
      </c>
      <c r="AO244" s="99">
        <v>1637.27</v>
      </c>
      <c r="AP244" s="100">
        <v>102.37</v>
      </c>
      <c r="AQ244" s="101">
        <v>74.8</v>
      </c>
      <c r="AR244" s="102">
        <v>76</v>
      </c>
      <c r="AS244" s="103">
        <v>71.400000000000006</v>
      </c>
      <c r="AT244" s="104">
        <v>103.3</v>
      </c>
      <c r="AU244" s="105">
        <v>103.6</v>
      </c>
      <c r="AV244" s="106">
        <v>100.5</v>
      </c>
      <c r="AW244" s="3" t="s">
        <v>1259</v>
      </c>
      <c r="AX244" s="3" t="s">
        <v>1259</v>
      </c>
      <c r="AY244" s="3" t="s">
        <v>1259</v>
      </c>
      <c r="AZ244" s="3" t="s">
        <v>1259</v>
      </c>
      <c r="BA244" s="111">
        <v>116.6</v>
      </c>
      <c r="BB244" s="112">
        <v>124.5</v>
      </c>
      <c r="BC244" s="113">
        <v>116.6</v>
      </c>
      <c r="BD244" s="114">
        <v>116.7</v>
      </c>
      <c r="BE244" s="115">
        <v>123.8</v>
      </c>
      <c r="BF244" s="116">
        <v>126.5</v>
      </c>
      <c r="BG244" s="3" t="s">
        <v>1259</v>
      </c>
      <c r="BH244" s="118">
        <v>107.8</v>
      </c>
      <c r="BI244" s="119">
        <v>441.04399999999998</v>
      </c>
      <c r="BJ244" s="120">
        <v>99.1</v>
      </c>
      <c r="BK244" s="3" t="s">
        <v>1259</v>
      </c>
      <c r="BL244" s="122">
        <v>102.4</v>
      </c>
      <c r="BM244" s="123">
        <v>76.3</v>
      </c>
      <c r="BN244" s="124">
        <v>86.4</v>
      </c>
      <c r="BO244" s="125">
        <v>97.5</v>
      </c>
      <c r="BP244" s="126">
        <v>153.9</v>
      </c>
      <c r="BQ244" s="127">
        <v>139.1</v>
      </c>
      <c r="BR244" s="128">
        <v>160.1</v>
      </c>
      <c r="BS244" s="129">
        <v>634</v>
      </c>
      <c r="BT244" s="130">
        <v>1543</v>
      </c>
      <c r="BU244" s="131">
        <v>1205</v>
      </c>
      <c r="BV244" s="132">
        <v>834</v>
      </c>
      <c r="BW244" s="133">
        <v>64.599999999999994</v>
      </c>
      <c r="BX244" s="134">
        <v>1458</v>
      </c>
      <c r="BY244" s="135">
        <v>71.900000000000006</v>
      </c>
      <c r="BZ244" s="136">
        <v>57.8</v>
      </c>
      <c r="CA244" s="3" t="s">
        <v>1259</v>
      </c>
      <c r="CB244" s="138">
        <v>68.510000000000005</v>
      </c>
      <c r="CC244" s="139">
        <v>75.2</v>
      </c>
      <c r="CD244" s="3" t="s">
        <v>1259</v>
      </c>
      <c r="CE244" s="141">
        <v>79.12</v>
      </c>
      <c r="CF244" s="142">
        <v>106.2</v>
      </c>
      <c r="CG244" s="143">
        <v>103.6</v>
      </c>
      <c r="CH244" s="144">
        <v>120.7</v>
      </c>
      <c r="CI244" s="145">
        <v>99.2</v>
      </c>
      <c r="CJ244" s="146">
        <v>106.9</v>
      </c>
      <c r="CK244" s="147">
        <v>24.7</v>
      </c>
      <c r="CL244" s="148">
        <v>115.1</v>
      </c>
      <c r="CM244" s="149">
        <v>111.7</v>
      </c>
      <c r="CN244" s="150">
        <v>100.2</v>
      </c>
      <c r="CO244" s="151">
        <v>150</v>
      </c>
      <c r="CP244" s="152">
        <v>99.5</v>
      </c>
      <c r="CQ244" s="153">
        <v>102.3</v>
      </c>
      <c r="CR244" s="154">
        <v>105</v>
      </c>
      <c r="CS244" s="155">
        <v>246</v>
      </c>
      <c r="CT244" s="156">
        <v>3869</v>
      </c>
      <c r="CU244" s="157">
        <v>122.9</v>
      </c>
      <c r="CV244" s="158">
        <v>7910</v>
      </c>
      <c r="CW244" s="159">
        <v>324</v>
      </c>
      <c r="CX244" s="160">
        <v>114</v>
      </c>
      <c r="CY244" s="161">
        <v>4730</v>
      </c>
      <c r="CZ244" s="162">
        <v>100.2</v>
      </c>
      <c r="DA244" s="163">
        <v>229667</v>
      </c>
      <c r="DB244" s="164">
        <v>925.1</v>
      </c>
      <c r="DC244" s="165">
        <v>62.89</v>
      </c>
      <c r="DD244" s="166">
        <v>61.47</v>
      </c>
      <c r="DE244" s="167">
        <v>65.180000000000007</v>
      </c>
      <c r="DF244" s="168">
        <v>196.6</v>
      </c>
      <c r="DG244" s="169">
        <v>59.41</v>
      </c>
      <c r="DH244" s="170">
        <v>58.79</v>
      </c>
      <c r="DI244" s="171">
        <v>60.59</v>
      </c>
      <c r="DJ244" s="172">
        <v>59.41</v>
      </c>
      <c r="DK244" s="173">
        <v>59.43</v>
      </c>
      <c r="DL244" s="174">
        <v>57.96</v>
      </c>
      <c r="DM244" s="175">
        <v>63.13</v>
      </c>
      <c r="DN244" s="176">
        <v>65.69</v>
      </c>
      <c r="DO244" s="177">
        <v>64.8</v>
      </c>
      <c r="DP244" s="178">
        <v>66.89</v>
      </c>
      <c r="DQ244" s="179">
        <v>61.9</v>
      </c>
      <c r="DR244" s="180">
        <v>68.86</v>
      </c>
      <c r="DS244" s="181">
        <v>66.73</v>
      </c>
      <c r="DT244" s="182">
        <v>71.31</v>
      </c>
      <c r="DU244" s="183">
        <v>289.2</v>
      </c>
      <c r="DV244" s="184">
        <v>91.47</v>
      </c>
      <c r="DW244" s="185">
        <v>90.96</v>
      </c>
      <c r="DX244" s="186">
        <v>90.81</v>
      </c>
      <c r="DY244" s="187">
        <v>90.31</v>
      </c>
      <c r="DZ244" s="188">
        <v>92.33</v>
      </c>
      <c r="EA244" s="189">
        <v>91.85</v>
      </c>
      <c r="EB244" s="190">
        <v>177.84</v>
      </c>
      <c r="EC244" s="191">
        <v>99.7</v>
      </c>
      <c r="ED244" s="192">
        <v>99.4</v>
      </c>
      <c r="EE244" s="193">
        <v>106.7</v>
      </c>
      <c r="EF244" s="194">
        <v>270.06</v>
      </c>
      <c r="EG244" s="195">
        <v>35706303</v>
      </c>
      <c r="EH244" s="196">
        <v>184</v>
      </c>
      <c r="EI244" s="197">
        <v>562830320</v>
      </c>
      <c r="EJ244" s="198">
        <v>179101205</v>
      </c>
      <c r="EK244" s="199">
        <v>79839047</v>
      </c>
      <c r="EL244" s="200">
        <v>212.1</v>
      </c>
      <c r="EM244" s="201">
        <v>86.1</v>
      </c>
      <c r="EN244" s="202">
        <v>75.8</v>
      </c>
      <c r="EO244" s="203">
        <v>66</v>
      </c>
      <c r="EP244" s="204">
        <v>77.2</v>
      </c>
      <c r="EQ244" s="205">
        <v>76.900000000000006</v>
      </c>
      <c r="ER244" s="206">
        <v>59.7</v>
      </c>
      <c r="ES244" s="207">
        <v>42.8</v>
      </c>
      <c r="ET244" s="208">
        <v>339.6</v>
      </c>
      <c r="EU244" s="209">
        <v>122</v>
      </c>
      <c r="EV244" s="210">
        <v>120.8</v>
      </c>
      <c r="EW244" s="211">
        <v>123</v>
      </c>
      <c r="EX244" s="212">
        <v>120.26</v>
      </c>
      <c r="EY244" s="213">
        <v>114.04</v>
      </c>
      <c r="EZ244" s="214">
        <v>156.96</v>
      </c>
      <c r="FA244" s="215">
        <v>114.2</v>
      </c>
      <c r="FB244" s="216">
        <v>124</v>
      </c>
      <c r="FC244" s="217">
        <v>127.3</v>
      </c>
      <c r="FD244" s="218">
        <v>111.6</v>
      </c>
      <c r="FE244" s="219">
        <v>119.2</v>
      </c>
      <c r="FF244" s="220">
        <v>92.47</v>
      </c>
      <c r="FG244" s="221">
        <v>193.1</v>
      </c>
      <c r="FH244" s="222">
        <v>111.92</v>
      </c>
      <c r="FI244" s="223">
        <v>121.38</v>
      </c>
      <c r="FJ244" s="224">
        <v>302716</v>
      </c>
      <c r="FK244" s="225">
        <v>218.5</v>
      </c>
      <c r="FL244" s="226">
        <v>704210</v>
      </c>
      <c r="FM244" s="227">
        <v>265.39999999999998</v>
      </c>
      <c r="FN244" s="228">
        <v>88.2</v>
      </c>
      <c r="FO244" s="229">
        <v>239.15799999999999</v>
      </c>
      <c r="FP244" s="230">
        <v>87</v>
      </c>
      <c r="FQ244" s="231">
        <v>183.77699999999999</v>
      </c>
      <c r="FR244" s="232">
        <v>89</v>
      </c>
      <c r="FS244" s="233">
        <v>179.5</v>
      </c>
      <c r="FT244" s="234">
        <v>175.5</v>
      </c>
      <c r="FU244" s="235">
        <v>181.6</v>
      </c>
      <c r="FV244" s="236">
        <v>187.3</v>
      </c>
      <c r="FW244" s="237">
        <v>185.9</v>
      </c>
      <c r="FX244" s="238">
        <v>1887</v>
      </c>
      <c r="FY244" s="239">
        <v>1899.7</v>
      </c>
      <c r="FZ244" s="240">
        <v>1966</v>
      </c>
      <c r="GA244" s="241">
        <v>5847.3</v>
      </c>
      <c r="GB244" s="242">
        <v>147350</v>
      </c>
      <c r="GC244" s="243">
        <v>443750</v>
      </c>
      <c r="GD244" s="244">
        <v>93.8</v>
      </c>
      <c r="GE244" s="245">
        <v>8608</v>
      </c>
      <c r="GF244" s="246">
        <v>7839</v>
      </c>
      <c r="GG244" s="247">
        <v>135</v>
      </c>
      <c r="GH244" s="248">
        <v>6793</v>
      </c>
      <c r="GI244" s="249">
        <v>6317</v>
      </c>
      <c r="GJ244" s="250">
        <v>6701</v>
      </c>
      <c r="GK244" s="251">
        <v>4254</v>
      </c>
      <c r="GL244" s="252">
        <v>5007</v>
      </c>
      <c r="GM244" s="253">
        <v>90.3</v>
      </c>
      <c r="GN244" s="254">
        <v>75.47</v>
      </c>
      <c r="GO244" s="255">
        <v>81.56</v>
      </c>
      <c r="GP244" s="256">
        <v>74.459999999999994</v>
      </c>
      <c r="GQ244" s="257">
        <v>64.069999999999993</v>
      </c>
      <c r="GR244" s="258">
        <v>80.209999999999994</v>
      </c>
      <c r="GS244" s="259">
        <v>84.01</v>
      </c>
      <c r="GT244" s="260">
        <v>58734.39</v>
      </c>
      <c r="GU244" s="261">
        <v>52596.41</v>
      </c>
      <c r="GV244" s="262">
        <v>129</v>
      </c>
      <c r="GW244" s="263">
        <v>621</v>
      </c>
      <c r="GX244" s="264">
        <v>145.5</v>
      </c>
      <c r="GY244" s="265">
        <v>138.6</v>
      </c>
      <c r="GZ244" s="266">
        <v>130.69999999999999</v>
      </c>
      <c r="HA244" s="267">
        <v>107.6</v>
      </c>
      <c r="HB244" s="268">
        <v>85.41</v>
      </c>
      <c r="HC244" s="269">
        <v>84.58</v>
      </c>
      <c r="HD244" s="270">
        <v>85.85</v>
      </c>
      <c r="HE244" s="271">
        <v>85.84</v>
      </c>
      <c r="HF244" s="272">
        <v>81.69</v>
      </c>
      <c r="HG244" s="273">
        <v>83.91</v>
      </c>
      <c r="HH244" s="274">
        <v>87.95</v>
      </c>
      <c r="HI244" s="275">
        <v>86.4</v>
      </c>
      <c r="HJ244" s="276">
        <v>80.64</v>
      </c>
      <c r="HK244" s="277">
        <v>101.5</v>
      </c>
      <c r="HL244" s="278">
        <v>207.1</v>
      </c>
      <c r="HM244" s="279">
        <v>104.4</v>
      </c>
      <c r="HN244" s="280">
        <v>95.3</v>
      </c>
      <c r="HO244" s="281">
        <v>177.33</v>
      </c>
      <c r="HP244" s="282">
        <v>350.8</v>
      </c>
      <c r="HQ244" s="283">
        <v>112.8</v>
      </c>
      <c r="HR244" s="284">
        <v>97.168300000000002</v>
      </c>
      <c r="HS244" s="285">
        <v>101.5</v>
      </c>
    </row>
    <row r="245" spans="1:227" x14ac:dyDescent="0.25">
      <c r="A245" s="4">
        <v>42185</v>
      </c>
      <c r="B245" s="60">
        <v>165.9</v>
      </c>
      <c r="C245" s="61">
        <v>150.1</v>
      </c>
      <c r="D245" s="62">
        <v>137.19999999999999</v>
      </c>
      <c r="E245" s="63">
        <v>155.6</v>
      </c>
      <c r="F245" s="64">
        <v>161.6</v>
      </c>
      <c r="G245" s="65">
        <v>114.4</v>
      </c>
      <c r="H245" s="66">
        <v>177.5</v>
      </c>
      <c r="I245" s="67">
        <v>208.7</v>
      </c>
      <c r="J245" s="68">
        <v>171.8</v>
      </c>
      <c r="K245" s="69">
        <v>211.4</v>
      </c>
      <c r="L245" s="70">
        <v>219.3</v>
      </c>
      <c r="M245" s="71">
        <v>165.2</v>
      </c>
      <c r="N245" s="72">
        <v>219.7</v>
      </c>
      <c r="O245" s="73">
        <v>149.80000000000001</v>
      </c>
      <c r="P245" s="74">
        <v>154</v>
      </c>
      <c r="Q245" s="75">
        <v>141.6</v>
      </c>
      <c r="R245" s="76">
        <v>127.8</v>
      </c>
      <c r="S245" s="77">
        <v>129.1</v>
      </c>
      <c r="T245" s="78">
        <v>124.2</v>
      </c>
      <c r="U245" s="79">
        <v>108.38</v>
      </c>
      <c r="V245" s="80">
        <v>151.22</v>
      </c>
      <c r="W245" s="81">
        <v>107.09</v>
      </c>
      <c r="X245" s="82">
        <v>112.15</v>
      </c>
      <c r="Y245" s="83">
        <v>148.63</v>
      </c>
      <c r="Z245" s="84">
        <v>133.16999999999999</v>
      </c>
      <c r="AA245" s="85">
        <v>155.93</v>
      </c>
      <c r="AB245" s="86">
        <v>160.94</v>
      </c>
      <c r="AC245" s="3" t="s">
        <v>1259</v>
      </c>
      <c r="AD245" s="88">
        <v>94.24</v>
      </c>
      <c r="AE245" s="89">
        <v>446.99</v>
      </c>
      <c r="AF245" s="90">
        <v>478.58</v>
      </c>
      <c r="AG245" s="91">
        <v>281.57</v>
      </c>
      <c r="AH245" s="92">
        <v>236.16</v>
      </c>
      <c r="AI245" s="93">
        <v>462.6</v>
      </c>
      <c r="AJ245" s="94">
        <v>149.79</v>
      </c>
      <c r="AK245" s="95">
        <v>149.41999999999999</v>
      </c>
      <c r="AL245" s="96">
        <v>150.04</v>
      </c>
      <c r="AM245" s="97">
        <v>154.36000000000001</v>
      </c>
      <c r="AN245" s="98">
        <v>104.16</v>
      </c>
      <c r="AO245" s="99">
        <v>1710.83</v>
      </c>
      <c r="AP245" s="100">
        <v>103.77</v>
      </c>
      <c r="AQ245" s="101">
        <v>74.5</v>
      </c>
      <c r="AR245" s="102">
        <v>75.7</v>
      </c>
      <c r="AS245" s="103">
        <v>70.900000000000006</v>
      </c>
      <c r="AT245" s="104">
        <v>104.4</v>
      </c>
      <c r="AU245" s="105">
        <v>104.6</v>
      </c>
      <c r="AV245" s="106">
        <v>103.2</v>
      </c>
      <c r="AW245" s="3" t="s">
        <v>1259</v>
      </c>
      <c r="AX245" s="3" t="s">
        <v>1259</v>
      </c>
      <c r="AY245" s="3" t="s">
        <v>1259</v>
      </c>
      <c r="AZ245" s="3" t="s">
        <v>1259</v>
      </c>
      <c r="BA245" s="111">
        <v>119.2</v>
      </c>
      <c r="BB245" s="112">
        <v>125.4</v>
      </c>
      <c r="BC245" s="113">
        <v>119.3</v>
      </c>
      <c r="BD245" s="114">
        <v>118.6</v>
      </c>
      <c r="BE245" s="115">
        <v>124.6</v>
      </c>
      <c r="BF245" s="116">
        <v>127.7</v>
      </c>
      <c r="BG245" s="3" t="s">
        <v>1259</v>
      </c>
      <c r="BH245" s="118">
        <v>111.4</v>
      </c>
      <c r="BI245" s="119">
        <v>454.21</v>
      </c>
      <c r="BJ245" s="120">
        <v>103.2</v>
      </c>
      <c r="BK245" s="3" t="s">
        <v>1259</v>
      </c>
      <c r="BL245" s="122">
        <v>98.8</v>
      </c>
      <c r="BM245" s="123">
        <v>75.2</v>
      </c>
      <c r="BN245" s="124">
        <v>86.2</v>
      </c>
      <c r="BO245" s="3" t="s">
        <v>1259</v>
      </c>
      <c r="BP245" s="126">
        <v>159</v>
      </c>
      <c r="BQ245" s="127">
        <v>143.6</v>
      </c>
      <c r="BR245" s="128">
        <v>165.5</v>
      </c>
      <c r="BS245" s="129">
        <v>631</v>
      </c>
      <c r="BT245" s="130">
        <v>1548</v>
      </c>
      <c r="BU245" s="131">
        <v>1240</v>
      </c>
      <c r="BV245" s="132">
        <v>925</v>
      </c>
      <c r="BW245" s="133">
        <v>67.3</v>
      </c>
      <c r="BX245" s="134">
        <v>1477</v>
      </c>
      <c r="BY245" s="135">
        <v>74.8</v>
      </c>
      <c r="BZ245" s="136">
        <v>60.4</v>
      </c>
      <c r="CA245" s="3" t="s">
        <v>1259</v>
      </c>
      <c r="CB245" s="138">
        <v>71.69</v>
      </c>
      <c r="CC245" s="139">
        <v>76.3</v>
      </c>
      <c r="CD245" s="3" t="s">
        <v>1259</v>
      </c>
      <c r="CE245" s="141">
        <v>80.290000000000006</v>
      </c>
      <c r="CF245" s="142">
        <v>106.9</v>
      </c>
      <c r="CG245" s="143">
        <v>104.2</v>
      </c>
      <c r="CH245" s="144">
        <v>118.4</v>
      </c>
      <c r="CI245" s="145">
        <v>100.1</v>
      </c>
      <c r="CJ245" s="146">
        <v>107.2</v>
      </c>
      <c r="CK245" s="147">
        <v>23.9</v>
      </c>
      <c r="CL245" s="148">
        <v>115.5</v>
      </c>
      <c r="CM245" s="3" t="s">
        <v>1259</v>
      </c>
      <c r="CN245" s="150">
        <v>101</v>
      </c>
      <c r="CO245" s="3" t="s">
        <v>1259</v>
      </c>
      <c r="CP245" s="152">
        <v>99.6</v>
      </c>
      <c r="CQ245" s="153">
        <v>102.4</v>
      </c>
      <c r="CR245" s="154">
        <v>105.8</v>
      </c>
      <c r="CS245" s="155">
        <v>252</v>
      </c>
      <c r="CT245" s="156">
        <v>3914</v>
      </c>
      <c r="CU245" s="157">
        <v>122.6</v>
      </c>
      <c r="CV245" s="158">
        <v>7890</v>
      </c>
      <c r="CW245" s="159">
        <v>332</v>
      </c>
      <c r="CX245" s="160">
        <v>113.5</v>
      </c>
      <c r="CY245" s="161">
        <v>4811</v>
      </c>
      <c r="CZ245" s="162">
        <v>102.3</v>
      </c>
      <c r="DA245" s="163">
        <v>231000</v>
      </c>
      <c r="DB245" s="164">
        <v>985.2</v>
      </c>
      <c r="DC245" s="165">
        <v>61.26</v>
      </c>
      <c r="DD245" s="166">
        <v>59.99</v>
      </c>
      <c r="DE245" s="167">
        <v>63.3</v>
      </c>
      <c r="DF245" s="168">
        <v>190.9</v>
      </c>
      <c r="DG245" s="169">
        <v>57.95</v>
      </c>
      <c r="DH245" s="170">
        <v>57.1</v>
      </c>
      <c r="DI245" s="171">
        <v>59.54</v>
      </c>
      <c r="DJ245" s="172">
        <v>57.97</v>
      </c>
      <c r="DK245" s="173">
        <v>58.07</v>
      </c>
      <c r="DL245" s="174">
        <v>56.55</v>
      </c>
      <c r="DM245" s="175">
        <v>61.87</v>
      </c>
      <c r="DN245" s="176">
        <v>63.99</v>
      </c>
      <c r="DO245" s="177">
        <v>63.49</v>
      </c>
      <c r="DP245" s="178">
        <v>64.650000000000006</v>
      </c>
      <c r="DQ245" s="179">
        <v>60.32</v>
      </c>
      <c r="DR245" s="180">
        <v>66.84</v>
      </c>
      <c r="DS245" s="181">
        <v>65.56</v>
      </c>
      <c r="DT245" s="182">
        <v>68.31</v>
      </c>
      <c r="DU245" s="183">
        <v>299.2</v>
      </c>
      <c r="DV245" s="184">
        <v>89.74</v>
      </c>
      <c r="DW245" s="185">
        <v>89.35</v>
      </c>
      <c r="DX245" s="186">
        <v>88.82</v>
      </c>
      <c r="DY245" s="187">
        <v>88.72</v>
      </c>
      <c r="DZ245" s="188">
        <v>90.02</v>
      </c>
      <c r="EA245" s="189">
        <v>92.13</v>
      </c>
      <c r="EB245" s="190">
        <v>180.53</v>
      </c>
      <c r="EC245" s="191">
        <v>103.9</v>
      </c>
      <c r="ED245" s="192">
        <v>103.6</v>
      </c>
      <c r="EE245" s="193">
        <v>108.2</v>
      </c>
      <c r="EF245" s="194">
        <v>288.58999999999997</v>
      </c>
      <c r="EG245" s="195">
        <v>38564848</v>
      </c>
      <c r="EH245" s="196">
        <v>187</v>
      </c>
      <c r="EI245" s="197">
        <v>566770132</v>
      </c>
      <c r="EJ245" s="198">
        <v>180623566</v>
      </c>
      <c r="EK245" s="199">
        <v>81914862</v>
      </c>
      <c r="EL245" s="200">
        <v>215.3</v>
      </c>
      <c r="EM245" s="201">
        <v>86.1</v>
      </c>
      <c r="EN245" s="3" t="s">
        <v>1259</v>
      </c>
      <c r="EO245" s="3" t="s">
        <v>1259</v>
      </c>
      <c r="EP245" s="3" t="s">
        <v>1259</v>
      </c>
      <c r="EQ245" s="3" t="s">
        <v>1259</v>
      </c>
      <c r="ER245" s="3" t="s">
        <v>1259</v>
      </c>
      <c r="ES245" s="3" t="s">
        <v>1259</v>
      </c>
      <c r="ET245" s="208">
        <v>326.39999999999998</v>
      </c>
      <c r="EU245" s="209">
        <v>124.6</v>
      </c>
      <c r="EV245" s="210">
        <v>123.2</v>
      </c>
      <c r="EW245" s="211">
        <v>126</v>
      </c>
      <c r="EX245" s="212">
        <v>124.53</v>
      </c>
      <c r="EY245" s="213">
        <v>118.8</v>
      </c>
      <c r="EZ245" s="214">
        <v>158.88999999999999</v>
      </c>
      <c r="FA245" s="215">
        <v>110.3</v>
      </c>
      <c r="FB245" s="216">
        <v>124.7</v>
      </c>
      <c r="FC245" s="217">
        <v>128.30000000000001</v>
      </c>
      <c r="FD245" s="218">
        <v>106.2</v>
      </c>
      <c r="FE245" s="219">
        <v>122.7</v>
      </c>
      <c r="FF245" s="220">
        <v>93.64</v>
      </c>
      <c r="FG245" s="221">
        <v>193.1</v>
      </c>
      <c r="FH245" s="222">
        <v>114.31</v>
      </c>
      <c r="FI245" s="223">
        <v>124.08</v>
      </c>
      <c r="FJ245" s="224">
        <v>309705</v>
      </c>
      <c r="FK245" s="225">
        <v>223.5</v>
      </c>
      <c r="FL245" s="226">
        <v>710089</v>
      </c>
      <c r="FM245" s="227">
        <v>267.7</v>
      </c>
      <c r="FN245" s="228">
        <v>88.6</v>
      </c>
      <c r="FO245" s="229">
        <v>245.56100000000001</v>
      </c>
      <c r="FP245" s="230">
        <v>87.7</v>
      </c>
      <c r="FQ245" s="231">
        <v>186.72399999999999</v>
      </c>
      <c r="FR245" s="232">
        <v>89.9</v>
      </c>
      <c r="FS245" s="233">
        <v>185.3</v>
      </c>
      <c r="FT245" s="234">
        <v>182.6</v>
      </c>
      <c r="FU245" s="235">
        <v>186.2</v>
      </c>
      <c r="FV245" s="236">
        <v>191.1</v>
      </c>
      <c r="FW245" s="237">
        <v>190.9</v>
      </c>
      <c r="FX245" s="238">
        <v>1964</v>
      </c>
      <c r="FY245" s="239">
        <v>1975.6</v>
      </c>
      <c r="FZ245" s="240">
        <v>2060</v>
      </c>
      <c r="GA245" s="241">
        <v>5868.6</v>
      </c>
      <c r="GB245" s="242">
        <v>149000</v>
      </c>
      <c r="GC245" s="243">
        <v>452500</v>
      </c>
      <c r="GD245" s="244">
        <v>95.1</v>
      </c>
      <c r="GE245" s="245">
        <v>8553</v>
      </c>
      <c r="GF245" s="246">
        <v>7872</v>
      </c>
      <c r="GG245" s="247">
        <v>135</v>
      </c>
      <c r="GH245" s="248">
        <v>6712</v>
      </c>
      <c r="GI245" s="249">
        <v>6345</v>
      </c>
      <c r="GJ245" s="250">
        <v>6755</v>
      </c>
      <c r="GK245" s="251">
        <v>4301</v>
      </c>
      <c r="GL245" s="252">
        <v>4943</v>
      </c>
      <c r="GM245" s="253">
        <v>93.68</v>
      </c>
      <c r="GN245" s="254">
        <v>74.650000000000006</v>
      </c>
      <c r="GO245" s="255">
        <v>80.819999999999993</v>
      </c>
      <c r="GP245" s="256">
        <v>73.63</v>
      </c>
      <c r="GQ245" s="257">
        <v>62.99</v>
      </c>
      <c r="GR245" s="258">
        <v>79.89</v>
      </c>
      <c r="GS245" s="259">
        <v>82.51</v>
      </c>
      <c r="GT245" s="260">
        <v>58310.48</v>
      </c>
      <c r="GU245" s="261">
        <v>52190.48</v>
      </c>
      <c r="GV245" s="262">
        <v>133</v>
      </c>
      <c r="GW245" s="263">
        <v>644</v>
      </c>
      <c r="GX245" s="264">
        <v>144.19999999999999</v>
      </c>
      <c r="GY245" s="265">
        <v>139</v>
      </c>
      <c r="GZ245" s="266">
        <v>130.1</v>
      </c>
      <c r="HA245" s="267">
        <v>106.9</v>
      </c>
      <c r="HB245" s="268">
        <v>87.35</v>
      </c>
      <c r="HC245" s="269">
        <v>86.12</v>
      </c>
      <c r="HD245" s="270">
        <v>89.66</v>
      </c>
      <c r="HE245" s="271">
        <v>85.82</v>
      </c>
      <c r="HF245" s="272">
        <v>78.849999999999994</v>
      </c>
      <c r="HG245" s="273">
        <v>86.19</v>
      </c>
      <c r="HH245" s="274">
        <v>93.46</v>
      </c>
      <c r="HI245" s="275">
        <v>88.34</v>
      </c>
      <c r="HJ245" s="276">
        <v>83.36</v>
      </c>
      <c r="HK245" s="277">
        <v>103.5</v>
      </c>
      <c r="HL245" s="278">
        <v>206.3</v>
      </c>
      <c r="HM245" s="279">
        <v>106.2</v>
      </c>
      <c r="HN245" s="280">
        <v>97.6</v>
      </c>
      <c r="HO245" s="281">
        <v>179.3</v>
      </c>
      <c r="HP245" s="282">
        <v>357.7</v>
      </c>
      <c r="HQ245" s="283">
        <v>111.5</v>
      </c>
      <c r="HR245" s="284">
        <v>98.003799999999998</v>
      </c>
      <c r="HS245" s="285">
        <v>103.7</v>
      </c>
    </row>
    <row r="246" spans="1:227" x14ac:dyDescent="0.25">
      <c r="A246" s="4">
        <v>42277</v>
      </c>
      <c r="B246" s="60">
        <v>168</v>
      </c>
      <c r="C246" s="61">
        <v>152.80000000000001</v>
      </c>
      <c r="D246" s="62">
        <v>140.5</v>
      </c>
      <c r="E246" s="63">
        <v>158.1</v>
      </c>
      <c r="F246" s="64">
        <v>165</v>
      </c>
      <c r="G246" s="65">
        <v>110.7</v>
      </c>
      <c r="H246" s="66">
        <v>188.8</v>
      </c>
      <c r="I246" s="67">
        <v>209</v>
      </c>
      <c r="J246" s="68">
        <v>181.2</v>
      </c>
      <c r="K246" s="69">
        <v>211.1</v>
      </c>
      <c r="L246" s="70">
        <v>218.8</v>
      </c>
      <c r="M246" s="71">
        <v>165.9</v>
      </c>
      <c r="N246" s="72">
        <v>186.9</v>
      </c>
      <c r="O246" s="73">
        <v>154.4</v>
      </c>
      <c r="P246" s="74">
        <v>159.1</v>
      </c>
      <c r="Q246" s="75">
        <v>145.19999999999999</v>
      </c>
      <c r="R246" s="76">
        <v>130.4</v>
      </c>
      <c r="S246" s="77">
        <v>131.9</v>
      </c>
      <c r="T246" s="78">
        <v>126.2</v>
      </c>
      <c r="U246" s="79">
        <v>110.07</v>
      </c>
      <c r="V246" s="80">
        <v>154.32</v>
      </c>
      <c r="W246" s="81">
        <v>109.21</v>
      </c>
      <c r="X246" s="82">
        <v>112.6</v>
      </c>
      <c r="Y246" s="83">
        <v>152.9</v>
      </c>
      <c r="Z246" s="84">
        <v>135.22999999999999</v>
      </c>
      <c r="AA246" s="85">
        <v>161.41999999999999</v>
      </c>
      <c r="AB246" s="86">
        <v>161.91</v>
      </c>
      <c r="AC246" s="3" t="s">
        <v>1259</v>
      </c>
      <c r="AD246" s="88">
        <v>93.74</v>
      </c>
      <c r="AE246" s="89">
        <v>447.49</v>
      </c>
      <c r="AF246" s="90">
        <v>478.66</v>
      </c>
      <c r="AG246" s="91">
        <v>286.49</v>
      </c>
      <c r="AH246" s="92">
        <v>235.72</v>
      </c>
      <c r="AI246" s="93">
        <v>459.8</v>
      </c>
      <c r="AJ246" s="94">
        <v>157.04</v>
      </c>
      <c r="AK246" s="95">
        <v>158.96</v>
      </c>
      <c r="AL246" s="96">
        <v>155.65</v>
      </c>
      <c r="AM246" s="97">
        <v>161.69</v>
      </c>
      <c r="AN246" s="98">
        <v>104.42</v>
      </c>
      <c r="AO246" s="99">
        <v>1741.76</v>
      </c>
      <c r="AP246" s="100">
        <v>105.29</v>
      </c>
      <c r="AQ246" s="101">
        <v>74.2</v>
      </c>
      <c r="AR246" s="102">
        <v>75.2</v>
      </c>
      <c r="AS246" s="103">
        <v>71.5</v>
      </c>
      <c r="AT246" s="104">
        <v>105.7</v>
      </c>
      <c r="AU246" s="105">
        <v>106</v>
      </c>
      <c r="AV246" s="106">
        <v>103.6</v>
      </c>
      <c r="AW246" s="3" t="s">
        <v>1259</v>
      </c>
      <c r="AX246" s="3" t="s">
        <v>1259</v>
      </c>
      <c r="AY246" s="3" t="s">
        <v>1259</v>
      </c>
      <c r="AZ246" s="3" t="s">
        <v>1259</v>
      </c>
      <c r="BA246" s="111">
        <v>119.8</v>
      </c>
      <c r="BB246" s="112">
        <v>127.2</v>
      </c>
      <c r="BC246" s="113">
        <v>119.7</v>
      </c>
      <c r="BD246" s="114">
        <v>120.6</v>
      </c>
      <c r="BE246" s="115">
        <v>126.3</v>
      </c>
      <c r="BF246" s="116">
        <v>129.6</v>
      </c>
      <c r="BG246" s="3" t="s">
        <v>1259</v>
      </c>
      <c r="BH246" s="118">
        <v>111.2</v>
      </c>
      <c r="BI246" s="119">
        <v>453.26900000000001</v>
      </c>
      <c r="BJ246" s="120">
        <v>105.4</v>
      </c>
      <c r="BK246" s="3" t="s">
        <v>1259</v>
      </c>
      <c r="BL246" s="122">
        <v>111.4</v>
      </c>
      <c r="BM246" s="123">
        <v>77.8</v>
      </c>
      <c r="BN246" s="124">
        <v>90.4</v>
      </c>
      <c r="BO246" s="3" t="s">
        <v>1259</v>
      </c>
      <c r="BP246" s="126">
        <v>155.9</v>
      </c>
      <c r="BQ246" s="127">
        <v>138.30000000000001</v>
      </c>
      <c r="BR246" s="128">
        <v>163.5</v>
      </c>
      <c r="BS246" s="129">
        <v>624</v>
      </c>
      <c r="BT246" s="130">
        <v>1545</v>
      </c>
      <c r="BU246" s="131">
        <v>1247</v>
      </c>
      <c r="BV246" s="132">
        <v>856</v>
      </c>
      <c r="BW246" s="133">
        <v>67.8</v>
      </c>
      <c r="BX246" s="134">
        <v>1476</v>
      </c>
      <c r="BY246" s="135">
        <v>75.3</v>
      </c>
      <c r="BZ246" s="136">
        <v>60.9</v>
      </c>
      <c r="CA246" s="3" t="s">
        <v>1259</v>
      </c>
      <c r="CB246" s="138">
        <v>72.180000000000007</v>
      </c>
      <c r="CC246" s="139">
        <v>76.8</v>
      </c>
      <c r="CD246" s="3" t="s">
        <v>1259</v>
      </c>
      <c r="CE246" s="141">
        <v>80.78</v>
      </c>
      <c r="CF246" s="142">
        <v>106.5</v>
      </c>
      <c r="CG246" s="143">
        <v>104.1</v>
      </c>
      <c r="CH246" s="144">
        <v>118.4</v>
      </c>
      <c r="CI246" s="145">
        <v>99.7</v>
      </c>
      <c r="CJ246" s="146">
        <v>107.4</v>
      </c>
      <c r="CK246" s="147">
        <v>19.600000000000001</v>
      </c>
      <c r="CL246" s="148">
        <v>113.5</v>
      </c>
      <c r="CM246" s="3" t="s">
        <v>1259</v>
      </c>
      <c r="CN246" s="150">
        <v>100.6</v>
      </c>
      <c r="CO246" s="3" t="s">
        <v>1259</v>
      </c>
      <c r="CP246" s="152">
        <v>101</v>
      </c>
      <c r="CQ246" s="153">
        <v>103.9</v>
      </c>
      <c r="CR246" s="154">
        <v>106.2</v>
      </c>
      <c r="CS246" s="155">
        <v>245</v>
      </c>
      <c r="CT246" s="156">
        <v>3904</v>
      </c>
      <c r="CU246" s="157">
        <v>124.5</v>
      </c>
      <c r="CV246" s="158">
        <v>8010</v>
      </c>
      <c r="CW246" s="159">
        <v>314</v>
      </c>
      <c r="CX246" s="160">
        <v>114.9</v>
      </c>
      <c r="CY246" s="161">
        <v>4744</v>
      </c>
      <c r="CZ246" s="162">
        <v>105.7</v>
      </c>
      <c r="DA246" s="163">
        <v>236333</v>
      </c>
      <c r="DB246" s="164">
        <v>1024.5999999999999</v>
      </c>
      <c r="DC246" s="165">
        <v>60.34</v>
      </c>
      <c r="DD246" s="166">
        <v>59.27</v>
      </c>
      <c r="DE246" s="167">
        <v>62.06</v>
      </c>
      <c r="DF246" s="168">
        <v>186.8</v>
      </c>
      <c r="DG246" s="169">
        <v>57.44</v>
      </c>
      <c r="DH246" s="170">
        <v>56.76</v>
      </c>
      <c r="DI246" s="171">
        <v>58.73</v>
      </c>
      <c r="DJ246" s="172">
        <v>57.21</v>
      </c>
      <c r="DK246" s="173">
        <v>56.04</v>
      </c>
      <c r="DL246" s="174">
        <v>54.39</v>
      </c>
      <c r="DM246" s="175">
        <v>60.18</v>
      </c>
      <c r="DN246" s="176">
        <v>62.86</v>
      </c>
      <c r="DO246" s="177">
        <v>62.2</v>
      </c>
      <c r="DP246" s="178">
        <v>63.76</v>
      </c>
      <c r="DQ246" s="179">
        <v>59.27</v>
      </c>
      <c r="DR246" s="180">
        <v>65.72</v>
      </c>
      <c r="DS246" s="181">
        <v>65.31</v>
      </c>
      <c r="DT246" s="182">
        <v>66.2</v>
      </c>
      <c r="DU246" s="183">
        <v>305</v>
      </c>
      <c r="DV246" s="184">
        <v>90.4</v>
      </c>
      <c r="DW246" s="185">
        <v>89.38</v>
      </c>
      <c r="DX246" s="186">
        <v>90.91</v>
      </c>
      <c r="DY246" s="187">
        <v>88.79</v>
      </c>
      <c r="DZ246" s="188">
        <v>91.43</v>
      </c>
      <c r="EA246" s="189">
        <v>90.89</v>
      </c>
      <c r="EB246" s="190">
        <v>176.19</v>
      </c>
      <c r="EC246" s="191">
        <v>107</v>
      </c>
      <c r="ED246" s="192">
        <v>106.6</v>
      </c>
      <c r="EE246" s="193">
        <v>114.7</v>
      </c>
      <c r="EF246" s="194">
        <v>304.83999999999997</v>
      </c>
      <c r="EG246" s="195">
        <v>38695098</v>
      </c>
      <c r="EH246" s="196">
        <v>189</v>
      </c>
      <c r="EI246" s="197">
        <v>571757709</v>
      </c>
      <c r="EJ246" s="198">
        <v>182556238</v>
      </c>
      <c r="EK246" s="199">
        <v>82750394</v>
      </c>
      <c r="EL246" s="200">
        <v>218.2</v>
      </c>
      <c r="EM246" s="201">
        <v>86.3</v>
      </c>
      <c r="EN246" s="202">
        <v>76</v>
      </c>
      <c r="EO246" s="203">
        <v>66.400000000000006</v>
      </c>
      <c r="EP246" s="204">
        <v>77.7</v>
      </c>
      <c r="EQ246" s="205">
        <v>78.7</v>
      </c>
      <c r="ER246" s="206">
        <v>59.6</v>
      </c>
      <c r="ES246" s="207">
        <v>42.6</v>
      </c>
      <c r="ET246" s="208">
        <v>331.1</v>
      </c>
      <c r="EU246" s="209">
        <v>126.4</v>
      </c>
      <c r="EV246" s="210">
        <v>124.4</v>
      </c>
      <c r="EW246" s="211">
        <v>128.80000000000001</v>
      </c>
      <c r="EX246" s="212">
        <v>124.96</v>
      </c>
      <c r="EY246" s="213">
        <v>119.27</v>
      </c>
      <c r="EZ246" s="214">
        <v>159.15</v>
      </c>
      <c r="FA246" s="215">
        <v>109.6</v>
      </c>
      <c r="FB246" s="216">
        <v>130</v>
      </c>
      <c r="FC246" s="217">
        <v>129.69999999999999</v>
      </c>
      <c r="FD246" s="218">
        <v>104.9</v>
      </c>
      <c r="FE246" s="219">
        <v>119.1</v>
      </c>
      <c r="FF246" s="220">
        <v>92.88</v>
      </c>
      <c r="FG246" s="221">
        <v>195.9</v>
      </c>
      <c r="FH246" s="222">
        <v>118.21</v>
      </c>
      <c r="FI246" s="223">
        <v>128.35</v>
      </c>
      <c r="FJ246" s="224">
        <v>317768</v>
      </c>
      <c r="FK246" s="225">
        <v>229.3</v>
      </c>
      <c r="FL246" s="226">
        <v>734769</v>
      </c>
      <c r="FM246" s="227">
        <v>277</v>
      </c>
      <c r="FN246" s="228">
        <v>90.7</v>
      </c>
      <c r="FO246" s="229">
        <v>249.91200000000001</v>
      </c>
      <c r="FP246" s="230">
        <v>88.7</v>
      </c>
      <c r="FQ246" s="231">
        <v>191.946</v>
      </c>
      <c r="FR246" s="232">
        <v>91.7</v>
      </c>
      <c r="FS246" s="233">
        <v>184.6</v>
      </c>
      <c r="FT246" s="234">
        <v>181.2</v>
      </c>
      <c r="FU246" s="235">
        <v>184.8</v>
      </c>
      <c r="FV246" s="236">
        <v>192.8</v>
      </c>
      <c r="FW246" s="237">
        <v>194.1</v>
      </c>
      <c r="FX246" s="238">
        <v>2053</v>
      </c>
      <c r="FY246" s="239">
        <v>2062</v>
      </c>
      <c r="FZ246" s="240">
        <v>2166</v>
      </c>
      <c r="GA246" s="241">
        <v>5966.5</v>
      </c>
      <c r="GB246" s="242">
        <v>151000</v>
      </c>
      <c r="GC246" s="243">
        <v>460000</v>
      </c>
      <c r="GD246" s="244">
        <v>95.3</v>
      </c>
      <c r="GE246" s="245">
        <v>8565</v>
      </c>
      <c r="GF246" s="246">
        <v>7807</v>
      </c>
      <c r="GG246" s="247">
        <v>135</v>
      </c>
      <c r="GH246" s="248">
        <v>6731</v>
      </c>
      <c r="GI246" s="249">
        <v>6495</v>
      </c>
      <c r="GJ246" s="250">
        <v>6715</v>
      </c>
      <c r="GK246" s="251">
        <v>4282</v>
      </c>
      <c r="GL246" s="252">
        <v>4949</v>
      </c>
      <c r="GM246" s="253">
        <v>93.75</v>
      </c>
      <c r="GN246" s="254">
        <v>73.73</v>
      </c>
      <c r="GO246" s="255">
        <v>79.790000000000006</v>
      </c>
      <c r="GP246" s="256">
        <v>72.73</v>
      </c>
      <c r="GQ246" s="257">
        <v>63.66</v>
      </c>
      <c r="GR246" s="258">
        <v>79.59</v>
      </c>
      <c r="GS246" s="259">
        <v>80.14</v>
      </c>
      <c r="GT246" s="260">
        <v>57233.16</v>
      </c>
      <c r="GU246" s="261">
        <v>51719.97</v>
      </c>
      <c r="GV246" s="262">
        <v>138</v>
      </c>
      <c r="GW246" s="263">
        <v>667</v>
      </c>
      <c r="GX246" s="264">
        <v>142.30000000000001</v>
      </c>
      <c r="GY246" s="265">
        <v>138.80000000000001</v>
      </c>
      <c r="GZ246" s="266">
        <v>129.69999999999999</v>
      </c>
      <c r="HA246" s="267">
        <v>106.6</v>
      </c>
      <c r="HB246" s="268">
        <v>84.27</v>
      </c>
      <c r="HC246" s="269">
        <v>83.69</v>
      </c>
      <c r="HD246" s="270">
        <v>83.47</v>
      </c>
      <c r="HE246" s="271">
        <v>77.59</v>
      </c>
      <c r="HF246" s="272">
        <v>67.62</v>
      </c>
      <c r="HG246" s="273">
        <v>86.53</v>
      </c>
      <c r="HH246" s="274">
        <v>88.45</v>
      </c>
      <c r="HI246" s="275">
        <v>86.74</v>
      </c>
      <c r="HJ246" s="276">
        <v>86.17</v>
      </c>
      <c r="HK246" s="277">
        <v>103.6</v>
      </c>
      <c r="HL246" s="278">
        <v>207.6</v>
      </c>
      <c r="HM246" s="279">
        <v>106.4</v>
      </c>
      <c r="HN246" s="280">
        <v>97.3</v>
      </c>
      <c r="HO246" s="281">
        <v>181.25</v>
      </c>
      <c r="HP246" s="282">
        <v>363.9</v>
      </c>
      <c r="HQ246" s="283">
        <v>112.8</v>
      </c>
      <c r="HR246" s="284">
        <v>99.076700000000002</v>
      </c>
      <c r="HS246" s="285">
        <v>104.2</v>
      </c>
    </row>
    <row r="247" spans="1:227" x14ac:dyDescent="0.25">
      <c r="A247" s="4">
        <v>42369</v>
      </c>
      <c r="B247" s="60">
        <v>172.9</v>
      </c>
      <c r="C247" s="61">
        <v>158.4</v>
      </c>
      <c r="D247" s="62">
        <v>147.30000000000001</v>
      </c>
      <c r="E247" s="63">
        <v>163.1</v>
      </c>
      <c r="F247" s="64">
        <v>170.6</v>
      </c>
      <c r="G247" s="65">
        <v>111.8</v>
      </c>
      <c r="H247" s="66">
        <v>196.4</v>
      </c>
      <c r="I247" s="67">
        <v>212.3</v>
      </c>
      <c r="J247" s="68">
        <v>172.5</v>
      </c>
      <c r="K247" s="69">
        <v>215.3</v>
      </c>
      <c r="L247" s="70">
        <v>221</v>
      </c>
      <c r="M247" s="71">
        <v>181.3</v>
      </c>
      <c r="N247" s="72">
        <v>179.7</v>
      </c>
      <c r="O247" s="73">
        <v>151.9</v>
      </c>
      <c r="P247" s="74">
        <v>155.69999999999999</v>
      </c>
      <c r="Q247" s="75">
        <v>144.1</v>
      </c>
      <c r="R247" s="76">
        <v>130.6</v>
      </c>
      <c r="S247" s="77">
        <v>132.1</v>
      </c>
      <c r="T247" s="78">
        <v>126.2</v>
      </c>
      <c r="U247" s="79">
        <v>110.23</v>
      </c>
      <c r="V247" s="80">
        <v>153.63</v>
      </c>
      <c r="W247" s="81">
        <v>108.22</v>
      </c>
      <c r="X247" s="82">
        <v>116.17</v>
      </c>
      <c r="Y247" s="83">
        <v>152.37</v>
      </c>
      <c r="Z247" s="84">
        <v>136.26</v>
      </c>
      <c r="AA247" s="85">
        <v>159.94999999999999</v>
      </c>
      <c r="AB247" s="86">
        <v>160.80000000000001</v>
      </c>
      <c r="AC247" s="3" t="s">
        <v>1259</v>
      </c>
      <c r="AD247" s="88">
        <v>96.64</v>
      </c>
      <c r="AE247" s="89">
        <v>450.56</v>
      </c>
      <c r="AF247" s="90">
        <v>479.96</v>
      </c>
      <c r="AG247" s="91">
        <v>284.68</v>
      </c>
      <c r="AH247" s="92">
        <v>236.86</v>
      </c>
      <c r="AI247" s="93">
        <v>460.4</v>
      </c>
      <c r="AJ247" s="3" t="s">
        <v>1259</v>
      </c>
      <c r="AK247" s="3" t="s">
        <v>1259</v>
      </c>
      <c r="AL247" s="3" t="s">
        <v>1259</v>
      </c>
      <c r="AM247" s="3" t="s">
        <v>1259</v>
      </c>
      <c r="AN247" s="98">
        <v>105.56</v>
      </c>
      <c r="AO247" s="99">
        <v>1776.32</v>
      </c>
      <c r="AP247" s="100">
        <v>106.89</v>
      </c>
      <c r="AQ247" s="101">
        <v>74.2</v>
      </c>
      <c r="AR247" s="102">
        <v>75.599999999999994</v>
      </c>
      <c r="AS247" s="103">
        <v>70.400000000000006</v>
      </c>
      <c r="AT247" s="104">
        <v>106.8</v>
      </c>
      <c r="AU247" s="105">
        <v>107.2</v>
      </c>
      <c r="AV247" s="106">
        <v>104.2</v>
      </c>
      <c r="AW247" s="3" t="s">
        <v>1259</v>
      </c>
      <c r="AX247" s="3" t="s">
        <v>1259</v>
      </c>
      <c r="AY247" s="3" t="s">
        <v>1259</v>
      </c>
      <c r="AZ247" s="3" t="s">
        <v>1259</v>
      </c>
      <c r="BA247" s="111">
        <v>121.5</v>
      </c>
      <c r="BB247" s="112">
        <v>128.19999999999999</v>
      </c>
      <c r="BC247" s="113">
        <v>121.2</v>
      </c>
      <c r="BD247" s="114">
        <v>122.9</v>
      </c>
      <c r="BE247" s="115">
        <v>126.8</v>
      </c>
      <c r="BF247" s="116">
        <v>131.9</v>
      </c>
      <c r="BG247" s="3" t="s">
        <v>1259</v>
      </c>
      <c r="BH247" s="118">
        <v>110.8</v>
      </c>
      <c r="BI247" s="119">
        <v>454.21</v>
      </c>
      <c r="BJ247" s="120">
        <v>105.6</v>
      </c>
      <c r="BK247" s="3" t="s">
        <v>1259</v>
      </c>
      <c r="BL247" s="122">
        <v>135.9</v>
      </c>
      <c r="BM247" s="123">
        <v>82.1</v>
      </c>
      <c r="BN247" s="124">
        <v>92.7</v>
      </c>
      <c r="BO247" s="3" t="s">
        <v>1259</v>
      </c>
      <c r="BP247" s="126">
        <v>157.19999999999999</v>
      </c>
      <c r="BQ247" s="127">
        <v>138.4</v>
      </c>
      <c r="BR247" s="128">
        <v>165.4</v>
      </c>
      <c r="BS247" s="129">
        <v>616</v>
      </c>
      <c r="BT247" s="130">
        <v>1556</v>
      </c>
      <c r="BU247" s="131">
        <v>1160</v>
      </c>
      <c r="BV247" s="132">
        <v>923</v>
      </c>
      <c r="BW247" s="133">
        <v>67.7</v>
      </c>
      <c r="BX247" s="134">
        <v>1490</v>
      </c>
      <c r="BY247" s="135">
        <v>75.3</v>
      </c>
      <c r="BZ247" s="136">
        <v>60.7</v>
      </c>
      <c r="CA247" s="3" t="s">
        <v>1259</v>
      </c>
      <c r="CB247" s="138">
        <v>71.97</v>
      </c>
      <c r="CC247" s="139">
        <v>77.8</v>
      </c>
      <c r="CD247" s="3" t="s">
        <v>1259</v>
      </c>
      <c r="CE247" s="141">
        <v>81.87</v>
      </c>
      <c r="CF247" s="142">
        <v>106.4</v>
      </c>
      <c r="CG247" s="143">
        <v>103.8</v>
      </c>
      <c r="CH247" s="144">
        <v>119.5</v>
      </c>
      <c r="CI247" s="145">
        <v>98.9</v>
      </c>
      <c r="CJ247" s="146">
        <v>107.5</v>
      </c>
      <c r="CK247" s="147">
        <v>24.6</v>
      </c>
      <c r="CL247" s="148">
        <v>116.5</v>
      </c>
      <c r="CM247" s="3" t="s">
        <v>1259</v>
      </c>
      <c r="CN247" s="150">
        <v>99.8</v>
      </c>
      <c r="CO247" s="3" t="s">
        <v>1259</v>
      </c>
      <c r="CP247" s="152">
        <v>100.3</v>
      </c>
      <c r="CQ247" s="153">
        <v>103</v>
      </c>
      <c r="CR247" s="154">
        <v>106.1</v>
      </c>
      <c r="CS247" s="155">
        <v>254</v>
      </c>
      <c r="CT247" s="156">
        <v>3892</v>
      </c>
      <c r="CU247" s="157">
        <v>124.1</v>
      </c>
      <c r="CV247" s="158">
        <v>7980</v>
      </c>
      <c r="CW247" s="159">
        <v>316</v>
      </c>
      <c r="CX247" s="160">
        <v>113.1</v>
      </c>
      <c r="CY247" s="161">
        <v>4725</v>
      </c>
      <c r="CZ247" s="162">
        <v>107</v>
      </c>
      <c r="DA247" s="163">
        <v>242000</v>
      </c>
      <c r="DB247" s="164">
        <v>1030.3</v>
      </c>
      <c r="DC247" s="165">
        <v>59.86</v>
      </c>
      <c r="DD247" s="166">
        <v>58.66</v>
      </c>
      <c r="DE247" s="167">
        <v>61.78</v>
      </c>
      <c r="DF247" s="168">
        <v>182.6</v>
      </c>
      <c r="DG247" s="169">
        <v>57.17</v>
      </c>
      <c r="DH247" s="170">
        <v>56.44</v>
      </c>
      <c r="DI247" s="171">
        <v>58.54</v>
      </c>
      <c r="DJ247" s="172">
        <v>56.91</v>
      </c>
      <c r="DK247" s="173">
        <v>55.62</v>
      </c>
      <c r="DL247" s="174">
        <v>54.2</v>
      </c>
      <c r="DM247" s="175">
        <v>59.19</v>
      </c>
      <c r="DN247" s="176">
        <v>61.91</v>
      </c>
      <c r="DO247" s="177">
        <v>60.97</v>
      </c>
      <c r="DP247" s="178">
        <v>63.17</v>
      </c>
      <c r="DQ247" s="179">
        <v>58.83</v>
      </c>
      <c r="DR247" s="180">
        <v>65.239999999999995</v>
      </c>
      <c r="DS247" s="181">
        <v>64.38</v>
      </c>
      <c r="DT247" s="182">
        <v>66.239999999999995</v>
      </c>
      <c r="DU247" s="183">
        <v>293.60000000000002</v>
      </c>
      <c r="DV247" s="184">
        <v>90.49</v>
      </c>
      <c r="DW247" s="185">
        <v>90.11</v>
      </c>
      <c r="DX247" s="186">
        <v>89.55</v>
      </c>
      <c r="DY247" s="187">
        <v>87.64</v>
      </c>
      <c r="DZ247" s="188">
        <v>91.88</v>
      </c>
      <c r="EA247" s="189">
        <v>91.82</v>
      </c>
      <c r="EB247" s="190">
        <v>181.51</v>
      </c>
      <c r="EC247" s="191">
        <v>108.9</v>
      </c>
      <c r="ED247" s="192">
        <v>108.8</v>
      </c>
      <c r="EE247" s="193">
        <v>111.9</v>
      </c>
      <c r="EF247" s="194">
        <v>316.62</v>
      </c>
      <c r="EG247" s="195">
        <v>38714139</v>
      </c>
      <c r="EH247" s="196">
        <v>190</v>
      </c>
      <c r="EI247" s="197">
        <v>573930389</v>
      </c>
      <c r="EJ247" s="198">
        <v>183943665</v>
      </c>
      <c r="EK247" s="199">
        <v>83610998</v>
      </c>
      <c r="EL247" s="200">
        <v>221.7</v>
      </c>
      <c r="EM247" s="201">
        <v>85.4</v>
      </c>
      <c r="EN247" s="3" t="s">
        <v>1259</v>
      </c>
      <c r="EO247" s="3" t="s">
        <v>1259</v>
      </c>
      <c r="EP247" s="3" t="s">
        <v>1259</v>
      </c>
      <c r="EQ247" s="3" t="s">
        <v>1259</v>
      </c>
      <c r="ER247" s="3" t="s">
        <v>1259</v>
      </c>
      <c r="ES247" s="3" t="s">
        <v>1259</v>
      </c>
      <c r="ET247" s="208">
        <v>360.5</v>
      </c>
      <c r="EU247" s="209">
        <v>126.1</v>
      </c>
      <c r="EV247" s="210">
        <v>123.7</v>
      </c>
      <c r="EW247" s="211">
        <v>129.30000000000001</v>
      </c>
      <c r="EX247" s="212">
        <v>128.08000000000001</v>
      </c>
      <c r="EY247" s="213">
        <v>120.75</v>
      </c>
      <c r="EZ247" s="214">
        <v>170.65</v>
      </c>
      <c r="FA247" s="215">
        <v>110.8</v>
      </c>
      <c r="FB247" s="216">
        <v>127</v>
      </c>
      <c r="FC247" s="217">
        <v>128.80000000000001</v>
      </c>
      <c r="FD247" s="218">
        <v>106.9</v>
      </c>
      <c r="FE247" s="219">
        <v>123.1</v>
      </c>
      <c r="FF247" s="220">
        <v>91.95</v>
      </c>
      <c r="FG247" s="221">
        <v>207.5</v>
      </c>
      <c r="FH247" s="222">
        <v>117.74</v>
      </c>
      <c r="FI247" s="223">
        <v>128.35</v>
      </c>
      <c r="FJ247" s="224">
        <v>315287</v>
      </c>
      <c r="FK247" s="225">
        <v>227.5</v>
      </c>
      <c r="FL247" s="226">
        <v>734957</v>
      </c>
      <c r="FM247" s="227">
        <v>277</v>
      </c>
      <c r="FN247" s="228">
        <v>91.5</v>
      </c>
      <c r="FO247" s="229">
        <v>253.465</v>
      </c>
      <c r="FP247" s="230">
        <v>89.3</v>
      </c>
      <c r="FQ247" s="231">
        <v>192.821</v>
      </c>
      <c r="FR247" s="232">
        <v>92.3</v>
      </c>
      <c r="FS247" s="233">
        <v>181</v>
      </c>
      <c r="FT247" s="234">
        <v>176.3</v>
      </c>
      <c r="FU247" s="235">
        <v>182.9</v>
      </c>
      <c r="FV247" s="236">
        <v>191.1</v>
      </c>
      <c r="FW247" s="237">
        <v>192.9</v>
      </c>
      <c r="FX247" s="238">
        <v>2039.2</v>
      </c>
      <c r="FY247" s="239">
        <v>2047.7</v>
      </c>
      <c r="FZ247" s="240">
        <v>2125</v>
      </c>
      <c r="GA247" s="241">
        <v>6124.1</v>
      </c>
      <c r="GB247" s="242">
        <v>151300</v>
      </c>
      <c r="GC247" s="243">
        <v>500000</v>
      </c>
      <c r="GD247" s="244">
        <v>94.6</v>
      </c>
      <c r="GE247" s="245">
        <v>8655</v>
      </c>
      <c r="GF247" s="246">
        <v>7789</v>
      </c>
      <c r="GG247" s="247">
        <v>137</v>
      </c>
      <c r="GH247" s="248">
        <v>6801</v>
      </c>
      <c r="GI247" s="249">
        <v>6451</v>
      </c>
      <c r="GJ247" s="250">
        <v>6674</v>
      </c>
      <c r="GK247" s="251">
        <v>4260</v>
      </c>
      <c r="GL247" s="252">
        <v>4976</v>
      </c>
      <c r="GM247" s="253">
        <v>94.86</v>
      </c>
      <c r="GN247" s="254">
        <v>75.069999999999993</v>
      </c>
      <c r="GO247" s="255">
        <v>81.55</v>
      </c>
      <c r="GP247" s="256">
        <v>74</v>
      </c>
      <c r="GQ247" s="257">
        <v>64.37</v>
      </c>
      <c r="GR247" s="258">
        <v>81.52</v>
      </c>
      <c r="GS247" s="259">
        <v>81.599999999999994</v>
      </c>
      <c r="GT247" s="260">
        <v>56282.879999999997</v>
      </c>
      <c r="GU247" s="261">
        <v>51530.15</v>
      </c>
      <c r="GV247" s="262">
        <v>141</v>
      </c>
      <c r="GW247" s="263">
        <v>684</v>
      </c>
      <c r="GX247" s="264">
        <v>141.6</v>
      </c>
      <c r="GY247" s="265">
        <v>138.6</v>
      </c>
      <c r="GZ247" s="266">
        <v>129.6</v>
      </c>
      <c r="HA247" s="267">
        <v>105</v>
      </c>
      <c r="HB247" s="268">
        <v>84.25</v>
      </c>
      <c r="HC247" s="269">
        <v>82.67</v>
      </c>
      <c r="HD247" s="270">
        <v>88.44</v>
      </c>
      <c r="HE247" s="271">
        <v>78.8</v>
      </c>
      <c r="HF247" s="272">
        <v>69.83</v>
      </c>
      <c r="HG247" s="273">
        <v>84.44</v>
      </c>
      <c r="HH247" s="274">
        <v>94.17</v>
      </c>
      <c r="HI247" s="275">
        <v>85.45</v>
      </c>
      <c r="HJ247" s="276">
        <v>83.06</v>
      </c>
      <c r="HK247" s="277">
        <v>104.7</v>
      </c>
      <c r="HL247" s="278">
        <v>208.1</v>
      </c>
      <c r="HM247" s="279">
        <v>107.5</v>
      </c>
      <c r="HN247" s="280">
        <v>98.5</v>
      </c>
      <c r="HO247" s="281">
        <v>184.24</v>
      </c>
      <c r="HP247" s="282">
        <v>366.9</v>
      </c>
      <c r="HQ247" s="283">
        <v>116.7</v>
      </c>
      <c r="HR247" s="284">
        <v>99.149500000000003</v>
      </c>
      <c r="HS247" s="285">
        <v>105.7</v>
      </c>
    </row>
    <row r="248" spans="1:227" x14ac:dyDescent="0.25">
      <c r="A248" s="4">
        <v>42460</v>
      </c>
      <c r="B248" s="60">
        <v>178.9</v>
      </c>
      <c r="C248" s="61">
        <v>163.6</v>
      </c>
      <c r="D248" s="62">
        <v>150.80000000000001</v>
      </c>
      <c r="E248" s="63">
        <v>169</v>
      </c>
      <c r="F248" s="64">
        <v>175.4</v>
      </c>
      <c r="G248" s="65">
        <v>125.5</v>
      </c>
      <c r="H248" s="66">
        <v>175.6</v>
      </c>
      <c r="I248" s="67">
        <v>220.3</v>
      </c>
      <c r="J248" s="68">
        <v>160.5</v>
      </c>
      <c r="K248" s="69">
        <v>224.8</v>
      </c>
      <c r="L248" s="70">
        <v>231.8</v>
      </c>
      <c r="M248" s="71">
        <v>183</v>
      </c>
      <c r="N248" s="72">
        <v>173.6</v>
      </c>
      <c r="O248" s="73">
        <v>150.9</v>
      </c>
      <c r="P248" s="74">
        <v>154.80000000000001</v>
      </c>
      <c r="Q248" s="75">
        <v>143.19999999999999</v>
      </c>
      <c r="R248" s="76">
        <v>130.4</v>
      </c>
      <c r="S248" s="77">
        <v>132.1</v>
      </c>
      <c r="T248" s="78">
        <v>125.2</v>
      </c>
      <c r="U248" s="79">
        <v>109.61</v>
      </c>
      <c r="V248" s="80">
        <v>157.77000000000001</v>
      </c>
      <c r="W248" s="81">
        <v>108.05</v>
      </c>
      <c r="X248" s="82">
        <v>113.98</v>
      </c>
      <c r="Y248" s="83">
        <v>153.94</v>
      </c>
      <c r="Z248" s="84">
        <v>134.46</v>
      </c>
      <c r="AA248" s="85">
        <v>163.49</v>
      </c>
      <c r="AB248" s="86">
        <v>171.43</v>
      </c>
      <c r="AC248" s="3" t="s">
        <v>1259</v>
      </c>
      <c r="AD248" s="88">
        <v>97.68</v>
      </c>
      <c r="AE248" s="89">
        <v>450.86</v>
      </c>
      <c r="AF248" s="90">
        <v>480.91</v>
      </c>
      <c r="AG248" s="91">
        <v>285.75</v>
      </c>
      <c r="AH248" s="92">
        <v>240.98</v>
      </c>
      <c r="AI248" s="93">
        <v>458.1</v>
      </c>
      <c r="AJ248" s="3" t="s">
        <v>1259</v>
      </c>
      <c r="AK248" s="3" t="s">
        <v>1259</v>
      </c>
      <c r="AL248" s="3" t="s">
        <v>1259</v>
      </c>
      <c r="AM248" s="3" t="s">
        <v>1259</v>
      </c>
      <c r="AN248" s="98">
        <v>108.55</v>
      </c>
      <c r="AO248" s="99">
        <v>1884.19</v>
      </c>
      <c r="AP248" s="100">
        <v>109.36</v>
      </c>
      <c r="AQ248" s="101">
        <v>73.599999999999994</v>
      </c>
      <c r="AR248" s="102">
        <v>74.599999999999994</v>
      </c>
      <c r="AS248" s="103">
        <v>70.8</v>
      </c>
      <c r="AT248" s="104">
        <v>107.9</v>
      </c>
      <c r="AU248" s="105">
        <v>108.3</v>
      </c>
      <c r="AV248" s="106">
        <v>104.2</v>
      </c>
      <c r="AW248" s="3" t="s">
        <v>1259</v>
      </c>
      <c r="AX248" s="3" t="s">
        <v>1259</v>
      </c>
      <c r="AY248" s="3" t="s">
        <v>1259</v>
      </c>
      <c r="AZ248" s="3" t="s">
        <v>1259</v>
      </c>
      <c r="BA248" s="111">
        <v>121.7</v>
      </c>
      <c r="BB248" s="112">
        <v>130.4</v>
      </c>
      <c r="BC248" s="113">
        <v>121.6</v>
      </c>
      <c r="BD248" s="114">
        <v>122.6</v>
      </c>
      <c r="BE248" s="115">
        <v>129.19999999999999</v>
      </c>
      <c r="BF248" s="116">
        <v>133.69999999999999</v>
      </c>
      <c r="BG248" s="3" t="s">
        <v>1259</v>
      </c>
      <c r="BH248" s="118">
        <v>113.2</v>
      </c>
      <c r="BI248" s="119">
        <v>456.56</v>
      </c>
      <c r="BJ248" s="120">
        <v>109.1</v>
      </c>
      <c r="BK248" s="3" t="s">
        <v>1259</v>
      </c>
      <c r="BL248" s="122">
        <v>106.5</v>
      </c>
      <c r="BM248" s="123">
        <v>72.7</v>
      </c>
      <c r="BN248" s="124">
        <v>85.2</v>
      </c>
      <c r="BO248" s="3" t="s">
        <v>1259</v>
      </c>
      <c r="BP248" s="126">
        <v>157</v>
      </c>
      <c r="BQ248" s="127">
        <v>138.4</v>
      </c>
      <c r="BR248" s="128">
        <v>165.1</v>
      </c>
      <c r="BS248" s="129">
        <v>615</v>
      </c>
      <c r="BT248" s="130">
        <v>1555</v>
      </c>
      <c r="BU248" s="131">
        <v>1218</v>
      </c>
      <c r="BV248" s="132">
        <v>935</v>
      </c>
      <c r="BW248" s="133">
        <v>68.7</v>
      </c>
      <c r="BX248" s="134">
        <v>1492</v>
      </c>
      <c r="BY248" s="135">
        <v>76.400000000000006</v>
      </c>
      <c r="BZ248" s="136">
        <v>61.4</v>
      </c>
      <c r="CA248" s="3" t="s">
        <v>1259</v>
      </c>
      <c r="CB248" s="138">
        <v>72.87</v>
      </c>
      <c r="CC248" s="139">
        <v>79.8</v>
      </c>
      <c r="CD248" s="3" t="s">
        <v>1259</v>
      </c>
      <c r="CE248" s="141">
        <v>83.81</v>
      </c>
      <c r="CF248" s="142">
        <v>106.9</v>
      </c>
      <c r="CG248" s="143">
        <v>104</v>
      </c>
      <c r="CH248" s="144">
        <v>119</v>
      </c>
      <c r="CI248" s="145">
        <v>98.7</v>
      </c>
      <c r="CJ248" s="146">
        <v>107.9</v>
      </c>
      <c r="CK248" s="147">
        <v>33.200000000000003</v>
      </c>
      <c r="CL248" s="148">
        <v>113.4</v>
      </c>
      <c r="CM248" s="3" t="s">
        <v>1259</v>
      </c>
      <c r="CN248" s="150">
        <v>100.2</v>
      </c>
      <c r="CO248" s="3" t="s">
        <v>1259</v>
      </c>
      <c r="CP248" s="152">
        <v>100.1</v>
      </c>
      <c r="CQ248" s="153">
        <v>102.6</v>
      </c>
      <c r="CR248" s="154">
        <v>105.9</v>
      </c>
      <c r="CS248" s="3" t="s">
        <v>1259</v>
      </c>
      <c r="CT248" s="3" t="s">
        <v>1259</v>
      </c>
      <c r="CU248" s="157">
        <v>124.3</v>
      </c>
      <c r="CV248" s="3" t="s">
        <v>1259</v>
      </c>
      <c r="CW248" s="3" t="s">
        <v>1259</v>
      </c>
      <c r="CX248" s="160">
        <v>113.1</v>
      </c>
      <c r="CY248" s="3" t="s">
        <v>1259</v>
      </c>
      <c r="CZ248" s="162">
        <v>108.1</v>
      </c>
      <c r="DA248" s="163">
        <v>241333</v>
      </c>
      <c r="DB248" s="3" t="s">
        <v>1259</v>
      </c>
      <c r="DC248" s="165">
        <v>59.72</v>
      </c>
      <c r="DD248" s="166">
        <v>58.62</v>
      </c>
      <c r="DE248" s="167">
        <v>61.5</v>
      </c>
      <c r="DF248" s="3" t="s">
        <v>1259</v>
      </c>
      <c r="DG248" s="169">
        <v>56.98</v>
      </c>
      <c r="DH248" s="170">
        <v>56.38</v>
      </c>
      <c r="DI248" s="171">
        <v>58.12</v>
      </c>
      <c r="DJ248" s="172">
        <v>56.76</v>
      </c>
      <c r="DK248" s="173">
        <v>55.64</v>
      </c>
      <c r="DL248" s="174">
        <v>54.23</v>
      </c>
      <c r="DM248" s="175">
        <v>59.19</v>
      </c>
      <c r="DN248" s="176">
        <v>61.67</v>
      </c>
      <c r="DO248" s="177">
        <v>60.87</v>
      </c>
      <c r="DP248" s="178">
        <v>62.75</v>
      </c>
      <c r="DQ248" s="179">
        <v>58.63</v>
      </c>
      <c r="DR248" s="180">
        <v>65.25</v>
      </c>
      <c r="DS248" s="181">
        <v>64.400000000000006</v>
      </c>
      <c r="DT248" s="182">
        <v>66.22</v>
      </c>
      <c r="DU248" s="183">
        <v>274.60000000000002</v>
      </c>
      <c r="DV248" s="184">
        <v>91.62</v>
      </c>
      <c r="DW248" s="185">
        <v>91.5</v>
      </c>
      <c r="DX248" s="186">
        <v>89.19</v>
      </c>
      <c r="DY248" s="187">
        <v>89.25</v>
      </c>
      <c r="DZ248" s="188">
        <v>93.03</v>
      </c>
      <c r="EA248" s="189">
        <v>91.87</v>
      </c>
      <c r="EB248" s="190">
        <v>187.14</v>
      </c>
      <c r="EC248" s="191">
        <v>114.9</v>
      </c>
      <c r="ED248" s="192">
        <v>114.8</v>
      </c>
      <c r="EE248" s="193">
        <v>117.1</v>
      </c>
      <c r="EF248" s="194">
        <v>333.66</v>
      </c>
      <c r="EG248" s="195">
        <v>38714359</v>
      </c>
      <c r="EH248" s="196">
        <v>192</v>
      </c>
      <c r="EI248" s="197">
        <v>576857433</v>
      </c>
      <c r="EJ248" s="198">
        <v>186150989</v>
      </c>
      <c r="EK248" s="199">
        <v>84672857</v>
      </c>
      <c r="EL248" s="200">
        <v>223.2</v>
      </c>
      <c r="EM248" s="201">
        <v>85.1</v>
      </c>
      <c r="EN248" s="202">
        <v>76.2</v>
      </c>
      <c r="EO248" s="203">
        <v>66.900000000000006</v>
      </c>
      <c r="EP248" s="204">
        <v>78.099999999999994</v>
      </c>
      <c r="EQ248" s="205">
        <v>81.099999999999994</v>
      </c>
      <c r="ER248" s="206">
        <v>59.5</v>
      </c>
      <c r="ES248" s="207">
        <v>42.6</v>
      </c>
      <c r="ET248" s="208">
        <v>363.2</v>
      </c>
      <c r="EU248" s="209">
        <v>127.9</v>
      </c>
      <c r="EV248" s="210">
        <v>126.2</v>
      </c>
      <c r="EW248" s="211">
        <v>129.6</v>
      </c>
      <c r="EX248" s="212">
        <v>129.13</v>
      </c>
      <c r="EY248" s="213">
        <v>122.93</v>
      </c>
      <c r="EZ248" s="214">
        <v>164.2</v>
      </c>
      <c r="FA248" s="215">
        <v>110.1</v>
      </c>
      <c r="FB248" s="216">
        <v>127.3</v>
      </c>
      <c r="FC248" s="217">
        <v>127</v>
      </c>
      <c r="FD248" s="218">
        <v>106.2</v>
      </c>
      <c r="FE248" s="219">
        <v>122</v>
      </c>
      <c r="FF248" s="220">
        <v>95.38</v>
      </c>
      <c r="FG248" s="221">
        <v>212.3</v>
      </c>
      <c r="FH248" s="222">
        <v>120.96</v>
      </c>
      <c r="FI248" s="223">
        <v>132.26</v>
      </c>
      <c r="FJ248" s="3" t="s">
        <v>1259</v>
      </c>
      <c r="FK248" s="3" t="s">
        <v>1259</v>
      </c>
      <c r="FL248" s="3" t="s">
        <v>1259</v>
      </c>
      <c r="FM248" s="3" t="s">
        <v>1259</v>
      </c>
      <c r="FN248" s="228">
        <v>92.7</v>
      </c>
      <c r="FO248" s="229">
        <v>255.32599999999999</v>
      </c>
      <c r="FP248" s="230">
        <v>90.4</v>
      </c>
      <c r="FQ248" s="231">
        <v>193.77</v>
      </c>
      <c r="FR248" s="232">
        <v>93.6</v>
      </c>
      <c r="FS248" s="233">
        <v>187.8</v>
      </c>
      <c r="FT248" s="234">
        <v>182.8</v>
      </c>
      <c r="FU248" s="235">
        <v>189.9</v>
      </c>
      <c r="FV248" s="236">
        <v>198.6</v>
      </c>
      <c r="FW248" s="237">
        <v>203.3</v>
      </c>
      <c r="FX248" s="238">
        <v>2098.6</v>
      </c>
      <c r="FY248" s="239">
        <v>2107.5</v>
      </c>
      <c r="FZ248" s="240">
        <v>2193</v>
      </c>
      <c r="GA248" s="3" t="s">
        <v>1259</v>
      </c>
      <c r="GB248" s="242">
        <v>151600</v>
      </c>
      <c r="GC248" s="243">
        <v>523000</v>
      </c>
      <c r="GD248" s="244">
        <v>94.7</v>
      </c>
      <c r="GE248" s="245">
        <v>8658</v>
      </c>
      <c r="GF248" s="246">
        <v>7878</v>
      </c>
      <c r="GG248" s="247">
        <v>135</v>
      </c>
      <c r="GH248" s="248">
        <v>6811</v>
      </c>
      <c r="GI248" s="249">
        <v>6610</v>
      </c>
      <c r="GJ248" s="250">
        <v>6929</v>
      </c>
      <c r="GK248" s="251">
        <v>4314</v>
      </c>
      <c r="GL248" s="252">
        <v>4948</v>
      </c>
      <c r="GM248" s="253">
        <v>96.56</v>
      </c>
      <c r="GN248" s="254">
        <v>77.48</v>
      </c>
      <c r="GO248" s="255">
        <v>82.82</v>
      </c>
      <c r="GP248" s="256">
        <v>76.599999999999994</v>
      </c>
      <c r="GQ248" s="257">
        <v>66.13</v>
      </c>
      <c r="GR248" s="258">
        <v>82.59</v>
      </c>
      <c r="GS248" s="259">
        <v>83.25</v>
      </c>
      <c r="GT248" s="260">
        <v>55330.720000000001</v>
      </c>
      <c r="GU248" s="261">
        <v>53390.720000000001</v>
      </c>
      <c r="GV248" s="262">
        <v>145</v>
      </c>
      <c r="GW248" s="263">
        <v>701</v>
      </c>
      <c r="GX248" s="264">
        <v>140.6</v>
      </c>
      <c r="GY248" s="265">
        <v>138.19999999999999</v>
      </c>
      <c r="GZ248" s="266">
        <v>127.1</v>
      </c>
      <c r="HA248" s="267">
        <v>102.4</v>
      </c>
      <c r="HB248" s="268">
        <v>86.12</v>
      </c>
      <c r="HC248" s="269">
        <v>85.43</v>
      </c>
      <c r="HD248" s="270">
        <v>85.52</v>
      </c>
      <c r="HE248" s="271">
        <v>82.79</v>
      </c>
      <c r="HF248" s="272">
        <v>71.25</v>
      </c>
      <c r="HG248" s="273">
        <v>86.53</v>
      </c>
      <c r="HH248" s="274">
        <v>89.98</v>
      </c>
      <c r="HI248" s="275">
        <v>87.4</v>
      </c>
      <c r="HJ248" s="276">
        <v>85.36</v>
      </c>
      <c r="HK248" s="277">
        <v>106.6</v>
      </c>
      <c r="HL248" s="278">
        <v>209.2</v>
      </c>
      <c r="HM248" s="279">
        <v>109.5</v>
      </c>
      <c r="HN248" s="280">
        <v>100.2</v>
      </c>
      <c r="HO248" s="281">
        <v>187.9</v>
      </c>
      <c r="HP248" s="282">
        <v>369.7</v>
      </c>
      <c r="HQ248" s="283">
        <v>120.4</v>
      </c>
      <c r="HR248" s="284">
        <v>100.00190000000001</v>
      </c>
      <c r="HS248" s="3" t="s">
        <v>1259</v>
      </c>
    </row>
    <row r="249" spans="1:227" x14ac:dyDescent="0.25">
      <c r="A249" s="4">
        <v>42551</v>
      </c>
      <c r="B249" s="3" t="s">
        <v>1259</v>
      </c>
      <c r="C249" s="3" t="s">
        <v>1259</v>
      </c>
      <c r="D249" s="3" t="s">
        <v>1259</v>
      </c>
      <c r="E249" s="3" t="s">
        <v>1259</v>
      </c>
      <c r="F249" s="3" t="s">
        <v>1259</v>
      </c>
      <c r="G249" s="3" t="s">
        <v>1259</v>
      </c>
      <c r="H249" s="3" t="s">
        <v>1259</v>
      </c>
      <c r="I249" s="3" t="s">
        <v>1259</v>
      </c>
      <c r="J249" s="3" t="s">
        <v>1259</v>
      </c>
      <c r="K249" s="3" t="s">
        <v>1259</v>
      </c>
      <c r="L249" s="3" t="s">
        <v>1259</v>
      </c>
      <c r="M249" s="3" t="s">
        <v>1259</v>
      </c>
      <c r="N249" s="3" t="s">
        <v>1259</v>
      </c>
      <c r="O249" s="3" t="s">
        <v>1259</v>
      </c>
      <c r="P249" s="3" t="s">
        <v>1259</v>
      </c>
      <c r="Q249" s="3" t="s">
        <v>1259</v>
      </c>
      <c r="R249" s="3" t="s">
        <v>1259</v>
      </c>
      <c r="S249" s="3" t="s">
        <v>1259</v>
      </c>
      <c r="T249" s="3" t="s">
        <v>1259</v>
      </c>
      <c r="U249" s="3" t="s">
        <v>1259</v>
      </c>
      <c r="V249" s="3" t="s">
        <v>1259</v>
      </c>
      <c r="W249" s="3" t="s">
        <v>1259</v>
      </c>
      <c r="X249" s="3" t="s">
        <v>1259</v>
      </c>
      <c r="Y249" s="3" t="s">
        <v>1259</v>
      </c>
      <c r="Z249" s="3" t="s">
        <v>1259</v>
      </c>
      <c r="AA249" s="3" t="s">
        <v>1259</v>
      </c>
      <c r="AB249" s="3" t="s">
        <v>1259</v>
      </c>
      <c r="AC249" s="3" t="s">
        <v>1259</v>
      </c>
      <c r="AD249" s="3" t="s">
        <v>1259</v>
      </c>
      <c r="AE249" s="89">
        <v>452.21</v>
      </c>
      <c r="AF249" s="90">
        <v>479.94</v>
      </c>
      <c r="AG249" s="91">
        <v>286.14999999999998</v>
      </c>
      <c r="AH249" s="92">
        <v>246.58</v>
      </c>
      <c r="AI249" s="93">
        <v>454.9</v>
      </c>
      <c r="AJ249" s="3" t="s">
        <v>1259</v>
      </c>
      <c r="AK249" s="3" t="s">
        <v>1259</v>
      </c>
      <c r="AL249" s="3" t="s">
        <v>1259</v>
      </c>
      <c r="AM249" s="3" t="s">
        <v>1259</v>
      </c>
      <c r="AN249" s="3" t="s">
        <v>1259</v>
      </c>
      <c r="AO249" s="3" t="s">
        <v>1259</v>
      </c>
      <c r="AP249" s="3" t="s">
        <v>1259</v>
      </c>
      <c r="AQ249" s="3" t="s">
        <v>1259</v>
      </c>
      <c r="AR249" s="3" t="s">
        <v>1259</v>
      </c>
      <c r="AS249" s="3" t="s">
        <v>1259</v>
      </c>
      <c r="AT249" s="3" t="s">
        <v>1259</v>
      </c>
      <c r="AU249" s="3" t="s">
        <v>1259</v>
      </c>
      <c r="AV249" s="3" t="s">
        <v>1259</v>
      </c>
      <c r="AW249" s="3" t="s">
        <v>1259</v>
      </c>
      <c r="AX249" s="3" t="s">
        <v>1259</v>
      </c>
      <c r="AY249" s="3" t="s">
        <v>1259</v>
      </c>
      <c r="AZ249" s="3" t="s">
        <v>1259</v>
      </c>
      <c r="BA249" s="3" t="s">
        <v>1259</v>
      </c>
      <c r="BB249" s="3" t="s">
        <v>1259</v>
      </c>
      <c r="BC249" s="3" t="s">
        <v>1259</v>
      </c>
      <c r="BD249" s="3" t="s">
        <v>1259</v>
      </c>
      <c r="BE249" s="3" t="s">
        <v>1259</v>
      </c>
      <c r="BF249" s="3" t="s">
        <v>1259</v>
      </c>
      <c r="BG249" s="3" t="s">
        <v>1259</v>
      </c>
      <c r="BH249" s="3" t="s">
        <v>1259</v>
      </c>
      <c r="BI249" s="3" t="s">
        <v>1259</v>
      </c>
      <c r="BJ249" s="3" t="s">
        <v>1259</v>
      </c>
      <c r="BK249" s="3" t="s">
        <v>1259</v>
      </c>
      <c r="BL249" s="3" t="s">
        <v>1259</v>
      </c>
      <c r="BM249" s="3" t="s">
        <v>1259</v>
      </c>
      <c r="BN249" s="3" t="s">
        <v>1259</v>
      </c>
      <c r="BO249" s="3" t="s">
        <v>1259</v>
      </c>
      <c r="BP249" s="3" t="s">
        <v>1259</v>
      </c>
      <c r="BQ249" s="3" t="s">
        <v>1259</v>
      </c>
      <c r="BR249" s="3" t="s">
        <v>1259</v>
      </c>
      <c r="BS249" s="3" t="s">
        <v>1259</v>
      </c>
      <c r="BT249" s="3" t="s">
        <v>1259</v>
      </c>
      <c r="BU249" s="3" t="s">
        <v>1259</v>
      </c>
      <c r="BV249" s="3" t="s">
        <v>1259</v>
      </c>
      <c r="BW249" s="3" t="s">
        <v>1259</v>
      </c>
      <c r="BX249" s="3" t="s">
        <v>1259</v>
      </c>
      <c r="BY249" s="3" t="s">
        <v>1259</v>
      </c>
      <c r="BZ249" s="3" t="s">
        <v>1259</v>
      </c>
      <c r="CA249" s="3" t="s">
        <v>1259</v>
      </c>
      <c r="CB249" s="3" t="s">
        <v>1259</v>
      </c>
      <c r="CC249" s="3" t="s">
        <v>1259</v>
      </c>
      <c r="CD249" s="3" t="s">
        <v>1259</v>
      </c>
      <c r="CE249" s="3" t="s">
        <v>1259</v>
      </c>
      <c r="CF249" s="3" t="s">
        <v>1259</v>
      </c>
      <c r="CG249" s="143">
        <v>105.4</v>
      </c>
      <c r="CH249" s="144">
        <v>119.4</v>
      </c>
      <c r="CI249" s="145">
        <v>100.2</v>
      </c>
      <c r="CJ249" s="146">
        <v>109.3</v>
      </c>
      <c r="CK249" s="3" t="s">
        <v>1259</v>
      </c>
      <c r="CL249" s="148">
        <v>114.9</v>
      </c>
      <c r="CM249" s="3" t="s">
        <v>1259</v>
      </c>
      <c r="CN249" s="150">
        <v>100.8</v>
      </c>
      <c r="CO249" s="3" t="s">
        <v>1259</v>
      </c>
      <c r="CP249" s="3" t="s">
        <v>1259</v>
      </c>
      <c r="CQ249" s="3" t="s">
        <v>1259</v>
      </c>
      <c r="CR249" s="3" t="s">
        <v>1259</v>
      </c>
      <c r="CS249" s="3" t="s">
        <v>1259</v>
      </c>
      <c r="CT249" s="3" t="s">
        <v>1259</v>
      </c>
      <c r="CU249" s="3" t="s">
        <v>1259</v>
      </c>
      <c r="CV249" s="3" t="s">
        <v>1259</v>
      </c>
      <c r="CW249" s="3" t="s">
        <v>1259</v>
      </c>
      <c r="CX249" s="3" t="s">
        <v>1259</v>
      </c>
      <c r="CY249" s="3" t="s">
        <v>1259</v>
      </c>
      <c r="CZ249" s="3" t="s">
        <v>1259</v>
      </c>
      <c r="DA249" s="3" t="s">
        <v>1259</v>
      </c>
      <c r="DB249" s="3" t="s">
        <v>1259</v>
      </c>
      <c r="DC249" s="3" t="s">
        <v>1259</v>
      </c>
      <c r="DD249" s="3" t="s">
        <v>1259</v>
      </c>
      <c r="DE249" s="3" t="s">
        <v>1259</v>
      </c>
      <c r="DF249" s="3" t="s">
        <v>1259</v>
      </c>
      <c r="DG249" s="3" t="s">
        <v>1259</v>
      </c>
      <c r="DH249" s="3" t="s">
        <v>1259</v>
      </c>
      <c r="DI249" s="3" t="s">
        <v>1259</v>
      </c>
      <c r="DJ249" s="3" t="s">
        <v>1259</v>
      </c>
      <c r="DK249" s="3" t="s">
        <v>1259</v>
      </c>
      <c r="DL249" s="3" t="s">
        <v>1259</v>
      </c>
      <c r="DM249" s="3" t="s">
        <v>1259</v>
      </c>
      <c r="DN249" s="3" t="s">
        <v>1259</v>
      </c>
      <c r="DO249" s="3" t="s">
        <v>1259</v>
      </c>
      <c r="DP249" s="3" t="s">
        <v>1259</v>
      </c>
      <c r="DQ249" s="3" t="s">
        <v>1259</v>
      </c>
      <c r="DR249" s="3" t="s">
        <v>1259</v>
      </c>
      <c r="DS249" s="3" t="s">
        <v>1259</v>
      </c>
      <c r="DT249" s="3" t="s">
        <v>1259</v>
      </c>
      <c r="DU249" s="183">
        <v>274.8</v>
      </c>
      <c r="DV249" s="3" t="s">
        <v>1259</v>
      </c>
      <c r="DW249" s="3" t="s">
        <v>1259</v>
      </c>
      <c r="DX249" s="3" t="s">
        <v>1259</v>
      </c>
      <c r="DY249" s="3" t="s">
        <v>1259</v>
      </c>
      <c r="DZ249" s="3" t="s">
        <v>1259</v>
      </c>
      <c r="EA249" s="3" t="s">
        <v>1259</v>
      </c>
      <c r="EB249" s="3" t="s">
        <v>1259</v>
      </c>
      <c r="EC249" s="3" t="s">
        <v>1259</v>
      </c>
      <c r="ED249" s="3" t="s">
        <v>1259</v>
      </c>
      <c r="EE249" s="3" t="s">
        <v>1259</v>
      </c>
      <c r="EF249" s="3" t="s">
        <v>1259</v>
      </c>
      <c r="EG249" s="3" t="s">
        <v>1259</v>
      </c>
      <c r="EH249" s="3" t="s">
        <v>1259</v>
      </c>
      <c r="EI249" s="3" t="s">
        <v>1259</v>
      </c>
      <c r="EJ249" s="3" t="s">
        <v>1259</v>
      </c>
      <c r="EK249" s="3" t="s">
        <v>1259</v>
      </c>
      <c r="EL249" s="3" t="s">
        <v>1259</v>
      </c>
      <c r="EM249" s="3" t="s">
        <v>1259</v>
      </c>
      <c r="EN249" s="3" t="s">
        <v>1259</v>
      </c>
      <c r="EO249" s="3" t="s">
        <v>1259</v>
      </c>
      <c r="EP249" s="3" t="s">
        <v>1259</v>
      </c>
      <c r="EQ249" s="3" t="s">
        <v>1259</v>
      </c>
      <c r="ER249" s="3" t="s">
        <v>1259</v>
      </c>
      <c r="ES249" s="3" t="s">
        <v>1259</v>
      </c>
      <c r="ET249" s="3" t="s">
        <v>1259</v>
      </c>
      <c r="EU249" s="3" t="s">
        <v>1259</v>
      </c>
      <c r="EV249" s="3" t="s">
        <v>1259</v>
      </c>
      <c r="EW249" s="3" t="s">
        <v>1259</v>
      </c>
      <c r="EX249" s="3" t="s">
        <v>1259</v>
      </c>
      <c r="EY249" s="3" t="s">
        <v>1259</v>
      </c>
      <c r="EZ249" s="3" t="s">
        <v>1259</v>
      </c>
      <c r="FA249" s="3" t="s">
        <v>1259</v>
      </c>
      <c r="FB249" s="3" t="s">
        <v>1259</v>
      </c>
      <c r="FC249" s="3" t="s">
        <v>1259</v>
      </c>
      <c r="FD249" s="3" t="s">
        <v>1259</v>
      </c>
      <c r="FE249" s="3" t="s">
        <v>1259</v>
      </c>
      <c r="FF249" s="220">
        <v>93.18</v>
      </c>
      <c r="FG249" s="3" t="s">
        <v>1259</v>
      </c>
      <c r="FH249" s="3" t="s">
        <v>1259</v>
      </c>
      <c r="FI249" s="3" t="s">
        <v>1259</v>
      </c>
      <c r="FJ249" s="3" t="s">
        <v>1259</v>
      </c>
      <c r="FK249" s="3" t="s">
        <v>1259</v>
      </c>
      <c r="FL249" s="3" t="s">
        <v>1259</v>
      </c>
      <c r="FM249" s="3" t="s">
        <v>1259</v>
      </c>
      <c r="FN249" s="3" t="s">
        <v>1259</v>
      </c>
      <c r="FO249" s="229">
        <v>258.637</v>
      </c>
      <c r="FP249" s="230">
        <v>91.2</v>
      </c>
      <c r="FQ249" s="231">
        <v>196.566</v>
      </c>
      <c r="FR249" s="232">
        <v>96</v>
      </c>
      <c r="FS249" s="3" t="s">
        <v>1259</v>
      </c>
      <c r="FT249" s="3" t="s">
        <v>1259</v>
      </c>
      <c r="FU249" s="3" t="s">
        <v>1259</v>
      </c>
      <c r="FV249" s="3" t="s">
        <v>1259</v>
      </c>
      <c r="FW249" s="3" t="s">
        <v>1259</v>
      </c>
      <c r="FX249" s="3" t="s">
        <v>1259</v>
      </c>
      <c r="FY249" s="3" t="s">
        <v>1259</v>
      </c>
      <c r="FZ249" s="3" t="s">
        <v>1259</v>
      </c>
      <c r="GA249" s="3" t="s">
        <v>1259</v>
      </c>
      <c r="GB249" s="3" t="s">
        <v>1259</v>
      </c>
      <c r="GC249" s="3" t="s">
        <v>1259</v>
      </c>
      <c r="GD249" s="3" t="s">
        <v>1259</v>
      </c>
      <c r="GE249" s="3" t="s">
        <v>1259</v>
      </c>
      <c r="GF249" s="3" t="s">
        <v>1259</v>
      </c>
      <c r="GG249" s="3" t="s">
        <v>1259</v>
      </c>
      <c r="GH249" s="3" t="s">
        <v>1259</v>
      </c>
      <c r="GI249" s="3" t="s">
        <v>1259</v>
      </c>
      <c r="GJ249" s="3" t="s">
        <v>1259</v>
      </c>
      <c r="GK249" s="3" t="s">
        <v>1259</v>
      </c>
      <c r="GL249" s="3" t="s">
        <v>1259</v>
      </c>
      <c r="GM249" s="3" t="s">
        <v>1259</v>
      </c>
      <c r="GN249" s="3" t="s">
        <v>1259</v>
      </c>
      <c r="GO249" s="3" t="s">
        <v>1259</v>
      </c>
      <c r="GP249" s="3" t="s">
        <v>1259</v>
      </c>
      <c r="GQ249" s="3" t="s">
        <v>1259</v>
      </c>
      <c r="GR249" s="3" t="s">
        <v>1259</v>
      </c>
      <c r="GS249" s="3" t="s">
        <v>1259</v>
      </c>
      <c r="GT249" s="3" t="s">
        <v>1259</v>
      </c>
      <c r="GU249" s="3" t="s">
        <v>1259</v>
      </c>
      <c r="GV249" s="3" t="s">
        <v>1259</v>
      </c>
      <c r="GW249" s="3" t="s">
        <v>1259</v>
      </c>
      <c r="GX249" s="3" t="s">
        <v>1259</v>
      </c>
      <c r="GY249" s="3" t="s">
        <v>1259</v>
      </c>
      <c r="GZ249" s="3" t="s">
        <v>1259</v>
      </c>
      <c r="HA249" s="3" t="s">
        <v>1259</v>
      </c>
      <c r="HB249" s="3" t="s">
        <v>1259</v>
      </c>
      <c r="HC249" s="3" t="s">
        <v>1259</v>
      </c>
      <c r="HD249" s="3" t="s">
        <v>1259</v>
      </c>
      <c r="HE249" s="3" t="s">
        <v>1259</v>
      </c>
      <c r="HF249" s="3" t="s">
        <v>1259</v>
      </c>
      <c r="HG249" s="3" t="s">
        <v>1259</v>
      </c>
      <c r="HH249" s="3" t="s">
        <v>1259</v>
      </c>
      <c r="HI249" s="3" t="s">
        <v>1259</v>
      </c>
      <c r="HJ249" s="3" t="s">
        <v>1259</v>
      </c>
      <c r="HK249" s="3" t="s">
        <v>1259</v>
      </c>
      <c r="HL249" s="3" t="s">
        <v>1259</v>
      </c>
      <c r="HM249" s="3" t="s">
        <v>1259</v>
      </c>
      <c r="HN249" s="3" t="s">
        <v>1259</v>
      </c>
      <c r="HO249" s="3" t="s">
        <v>1259</v>
      </c>
      <c r="HP249" s="3" t="s">
        <v>1259</v>
      </c>
      <c r="HQ249" s="283">
        <v>117</v>
      </c>
      <c r="HR249" s="3" t="s">
        <v>1259</v>
      </c>
      <c r="HS249" s="3" t="s">
        <v>1259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xSplit="1" ySplit="3" topLeftCell="B4" activePane="bottomRight" state="frozen"/>
      <selection pane="topRight"/>
      <selection pane="bottomLeft"/>
      <selection pane="bottomRight"/>
    </sheetView>
  </sheetViews>
  <sheetFormatPr defaultRowHeight="15" x14ac:dyDescent="0.25"/>
  <cols>
    <col min="1" max="1" width="13.5703125" bestFit="1" customWidth="1"/>
    <col min="2" max="5" width="22" bestFit="1" customWidth="1"/>
  </cols>
  <sheetData>
    <row r="1" spans="1:5" ht="36" x14ac:dyDescent="0.25">
      <c r="A1" s="6" t="e">
        <f ca="1">HYPERLINK("#"&amp;CELL("address",Documentation!#REF!),"Back to menu")</f>
        <v>#REF!</v>
      </c>
      <c r="B1" s="7" t="s">
        <v>601</v>
      </c>
      <c r="C1" s="7" t="s">
        <v>607</v>
      </c>
      <c r="D1" s="7" t="s">
        <v>615</v>
      </c>
      <c r="E1" s="7" t="s">
        <v>617</v>
      </c>
    </row>
    <row r="2" spans="1:5" x14ac:dyDescent="0.25">
      <c r="B2" s="7" t="s">
        <v>1263</v>
      </c>
      <c r="C2" s="7" t="s">
        <v>1263</v>
      </c>
      <c r="D2" s="7" t="s">
        <v>1263</v>
      </c>
      <c r="E2" s="7" t="s">
        <v>1263</v>
      </c>
    </row>
    <row r="3" spans="1:5" x14ac:dyDescent="0.25">
      <c r="A3" s="1" t="s">
        <v>1206</v>
      </c>
      <c r="B3" s="2" t="s">
        <v>1539</v>
      </c>
      <c r="C3" s="2" t="s">
        <v>1540</v>
      </c>
      <c r="D3" s="2" t="s">
        <v>1541</v>
      </c>
      <c r="E3" s="2" t="s">
        <v>1542</v>
      </c>
    </row>
    <row r="4" spans="1:5" x14ac:dyDescent="0.25">
      <c r="A4" s="4">
        <v>38898</v>
      </c>
      <c r="B4" s="3" t="s">
        <v>1259</v>
      </c>
      <c r="C4" s="3" t="s">
        <v>1259</v>
      </c>
      <c r="D4" s="288">
        <v>103.4</v>
      </c>
      <c r="E4" s="289">
        <v>100</v>
      </c>
    </row>
    <row r="5" spans="1:5" x14ac:dyDescent="0.25">
      <c r="A5" s="4">
        <v>39082</v>
      </c>
      <c r="B5" s="3" t="s">
        <v>1259</v>
      </c>
      <c r="C5" s="3" t="s">
        <v>1259</v>
      </c>
      <c r="D5" s="288">
        <v>104.6</v>
      </c>
      <c r="E5" s="289">
        <v>103.7</v>
      </c>
    </row>
    <row r="6" spans="1:5" x14ac:dyDescent="0.25">
      <c r="A6" s="4">
        <v>39263</v>
      </c>
      <c r="B6" s="3" t="s">
        <v>1259</v>
      </c>
      <c r="C6" s="3" t="s">
        <v>1259</v>
      </c>
      <c r="D6" s="288">
        <v>107.5</v>
      </c>
      <c r="E6" s="289">
        <v>107.7</v>
      </c>
    </row>
    <row r="7" spans="1:5" x14ac:dyDescent="0.25">
      <c r="A7" s="4">
        <v>39447</v>
      </c>
      <c r="B7" s="3" t="s">
        <v>1259</v>
      </c>
      <c r="C7" s="3" t="s">
        <v>1259</v>
      </c>
      <c r="D7" s="288">
        <v>109.1</v>
      </c>
      <c r="E7" s="289">
        <v>111.8</v>
      </c>
    </row>
    <row r="8" spans="1:5" x14ac:dyDescent="0.25">
      <c r="A8" s="4">
        <v>39629</v>
      </c>
      <c r="B8" s="3" t="s">
        <v>1259</v>
      </c>
      <c r="C8" s="3" t="s">
        <v>1259</v>
      </c>
      <c r="D8" s="288">
        <v>110.9</v>
      </c>
      <c r="E8" s="289">
        <v>111.7</v>
      </c>
    </row>
    <row r="9" spans="1:5" x14ac:dyDescent="0.25">
      <c r="A9" s="4">
        <v>39813</v>
      </c>
      <c r="B9" s="3" t="s">
        <v>1259</v>
      </c>
      <c r="C9" s="3" t="s">
        <v>1259</v>
      </c>
      <c r="D9" s="288">
        <v>114</v>
      </c>
      <c r="E9" s="289">
        <v>112.6</v>
      </c>
    </row>
    <row r="10" spans="1:5" x14ac:dyDescent="0.25">
      <c r="A10" s="4">
        <v>39994</v>
      </c>
      <c r="B10" s="3" t="s">
        <v>1259</v>
      </c>
      <c r="C10" s="3" t="s">
        <v>1259</v>
      </c>
      <c r="D10" s="288">
        <v>112</v>
      </c>
      <c r="E10" s="289">
        <v>112.5</v>
      </c>
    </row>
    <row r="11" spans="1:5" x14ac:dyDescent="0.25">
      <c r="A11" s="4">
        <v>40178</v>
      </c>
      <c r="B11" s="3" t="s">
        <v>1259</v>
      </c>
      <c r="C11" s="3" t="s">
        <v>1259</v>
      </c>
      <c r="D11" s="288">
        <v>109.8</v>
      </c>
      <c r="E11" s="289">
        <v>104.1</v>
      </c>
    </row>
    <row r="12" spans="1:5" x14ac:dyDescent="0.25">
      <c r="A12" s="4">
        <v>40359</v>
      </c>
      <c r="B12" s="286">
        <v>102.1</v>
      </c>
      <c r="C12" s="287">
        <v>101.6</v>
      </c>
      <c r="D12" s="288">
        <v>102.2</v>
      </c>
      <c r="E12" s="289">
        <v>101.5</v>
      </c>
    </row>
    <row r="13" spans="1:5" x14ac:dyDescent="0.25">
      <c r="A13" s="4">
        <v>40543</v>
      </c>
      <c r="B13" s="286">
        <v>97.9</v>
      </c>
      <c r="C13" s="287">
        <v>98.4</v>
      </c>
      <c r="D13" s="288">
        <v>97.9</v>
      </c>
      <c r="E13" s="289">
        <v>98.5</v>
      </c>
    </row>
    <row r="14" spans="1:5" x14ac:dyDescent="0.25">
      <c r="A14" s="4">
        <v>40724</v>
      </c>
      <c r="B14" s="286">
        <v>95.4</v>
      </c>
      <c r="C14" s="287">
        <v>95.5</v>
      </c>
      <c r="D14" s="288">
        <v>96.9</v>
      </c>
      <c r="E14" s="289">
        <v>95.3</v>
      </c>
    </row>
    <row r="15" spans="1:5" x14ac:dyDescent="0.25">
      <c r="A15" s="4">
        <v>40908</v>
      </c>
      <c r="B15" s="286">
        <v>90.3</v>
      </c>
      <c r="C15" s="287">
        <v>90.3</v>
      </c>
      <c r="D15" s="288">
        <v>92.2</v>
      </c>
      <c r="E15" s="289">
        <v>89.3</v>
      </c>
    </row>
    <row r="16" spans="1:5" x14ac:dyDescent="0.25">
      <c r="A16" s="4">
        <v>41090</v>
      </c>
      <c r="B16" s="286">
        <v>84.9</v>
      </c>
      <c r="C16" s="287">
        <v>83.4</v>
      </c>
      <c r="D16" s="288">
        <v>87.3</v>
      </c>
      <c r="E16" s="289">
        <v>81</v>
      </c>
    </row>
    <row r="17" spans="1:5" x14ac:dyDescent="0.25">
      <c r="A17" s="4">
        <v>41274</v>
      </c>
      <c r="B17" s="286">
        <v>78.8</v>
      </c>
      <c r="C17" s="287">
        <v>81.8</v>
      </c>
      <c r="D17" s="288">
        <v>82.8</v>
      </c>
      <c r="E17" s="289">
        <v>79.400000000000006</v>
      </c>
    </row>
    <row r="18" spans="1:5" x14ac:dyDescent="0.25">
      <c r="A18" s="4">
        <v>41455</v>
      </c>
      <c r="B18" s="286">
        <v>75</v>
      </c>
      <c r="C18" s="287">
        <v>77.900000000000006</v>
      </c>
      <c r="D18" s="288">
        <v>77.5</v>
      </c>
      <c r="E18" s="289">
        <v>76.7</v>
      </c>
    </row>
    <row r="19" spans="1:5" x14ac:dyDescent="0.25">
      <c r="A19" s="4">
        <v>41639</v>
      </c>
      <c r="B19" s="286">
        <v>72.400000000000006</v>
      </c>
      <c r="C19" s="287">
        <v>72.900000000000006</v>
      </c>
      <c r="D19" s="288">
        <v>74</v>
      </c>
      <c r="E19" s="289">
        <v>70.599999999999994</v>
      </c>
    </row>
    <row r="20" spans="1:5" x14ac:dyDescent="0.25">
      <c r="A20" s="4">
        <v>41820</v>
      </c>
      <c r="B20" s="286">
        <v>71.400000000000006</v>
      </c>
      <c r="C20" s="287">
        <v>74.2</v>
      </c>
      <c r="D20" s="288">
        <v>73.599999999999994</v>
      </c>
      <c r="E20" s="289">
        <v>71.400000000000006</v>
      </c>
    </row>
    <row r="21" spans="1:5" x14ac:dyDescent="0.25">
      <c r="A21" s="4">
        <v>42004</v>
      </c>
      <c r="B21" s="286">
        <v>70.900000000000006</v>
      </c>
      <c r="C21" s="287">
        <v>74</v>
      </c>
      <c r="D21" s="288">
        <v>73.099999999999994</v>
      </c>
      <c r="E21" s="289">
        <v>71.7</v>
      </c>
    </row>
    <row r="22" spans="1:5" x14ac:dyDescent="0.25">
      <c r="A22" s="4">
        <v>42185</v>
      </c>
      <c r="B22" s="286">
        <v>70.900000000000006</v>
      </c>
      <c r="C22" s="287">
        <v>71.3</v>
      </c>
      <c r="D22" s="288">
        <v>73</v>
      </c>
      <c r="E22" s="289">
        <v>69.599999999999994</v>
      </c>
    </row>
    <row r="23" spans="1:5" x14ac:dyDescent="0.25">
      <c r="A23" s="4">
        <v>42369</v>
      </c>
      <c r="B23" s="286">
        <v>71</v>
      </c>
      <c r="C23" s="287">
        <v>71.7</v>
      </c>
      <c r="D23" s="288">
        <v>73</v>
      </c>
      <c r="E23" s="289">
        <v>69.8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0"/>
  <sheetViews>
    <sheetView workbookViewId="0">
      <pane xSplit="1" ySplit="3" topLeftCell="B4" activePane="bottomRight" state="frozen"/>
      <selection pane="topRight"/>
      <selection pane="bottomLeft"/>
      <selection pane="bottomRight"/>
    </sheetView>
  </sheetViews>
  <sheetFormatPr defaultRowHeight="15" x14ac:dyDescent="0.25"/>
  <cols>
    <col min="1" max="1" width="13.5703125" bestFit="1" customWidth="1"/>
    <col min="2" max="2" width="21.5703125" bestFit="1" customWidth="1"/>
    <col min="3" max="12" width="21.85546875" bestFit="1" customWidth="1"/>
    <col min="13" max="13" width="22" bestFit="1" customWidth="1"/>
    <col min="14" max="14" width="21.85546875" bestFit="1" customWidth="1"/>
    <col min="15" max="15" width="22" bestFit="1" customWidth="1"/>
    <col min="16" max="16" width="22.140625" bestFit="1" customWidth="1"/>
    <col min="17" max="17" width="22" bestFit="1" customWidth="1"/>
    <col min="18" max="18" width="21.7109375" bestFit="1" customWidth="1"/>
    <col min="19" max="19" width="22" bestFit="1" customWidth="1"/>
    <col min="20" max="20" width="22.140625" bestFit="1" customWidth="1"/>
    <col min="21" max="21" width="27" bestFit="1" customWidth="1"/>
    <col min="22" max="22" width="22.140625" bestFit="1" customWidth="1"/>
    <col min="23" max="23" width="27" bestFit="1" customWidth="1"/>
    <col min="24" max="27" width="21.42578125" bestFit="1" customWidth="1"/>
    <col min="28" max="29" width="21.7109375" bestFit="1" customWidth="1"/>
  </cols>
  <sheetData>
    <row r="1" spans="1:29" ht="72" x14ac:dyDescent="0.25">
      <c r="A1" s="318" t="str">
        <f ca="1">HYPERLINK("#"&amp;CELL("address",Documentation!A1),"Back to menu")</f>
        <v>Back to menu</v>
      </c>
      <c r="B1" s="7" t="s">
        <v>155</v>
      </c>
      <c r="C1" s="7" t="s">
        <v>308</v>
      </c>
      <c r="D1" s="7" t="s">
        <v>317</v>
      </c>
      <c r="E1" s="7" t="s">
        <v>341</v>
      </c>
      <c r="F1" s="7" t="s">
        <v>348</v>
      </c>
      <c r="G1" s="7" t="s">
        <v>350</v>
      </c>
      <c r="H1" s="7" t="s">
        <v>353</v>
      </c>
      <c r="I1" s="7" t="s">
        <v>356</v>
      </c>
      <c r="J1" s="7" t="s">
        <v>358</v>
      </c>
      <c r="K1" s="7" t="s">
        <v>361</v>
      </c>
      <c r="L1" s="7" t="s">
        <v>363</v>
      </c>
      <c r="M1" s="7" t="s">
        <v>368</v>
      </c>
      <c r="N1" s="7" t="s">
        <v>372</v>
      </c>
      <c r="O1" s="7" t="s">
        <v>375</v>
      </c>
      <c r="P1" s="7" t="s">
        <v>377</v>
      </c>
      <c r="Q1" s="7" t="s">
        <v>805</v>
      </c>
      <c r="R1" s="7" t="s">
        <v>817</v>
      </c>
      <c r="S1" s="7" t="s">
        <v>832</v>
      </c>
      <c r="T1" s="7" t="s">
        <v>915</v>
      </c>
      <c r="U1" s="7" t="s">
        <v>919</v>
      </c>
      <c r="V1" s="7" t="s">
        <v>935</v>
      </c>
      <c r="W1" s="7" t="s">
        <v>937</v>
      </c>
      <c r="X1" s="7" t="s">
        <v>974</v>
      </c>
      <c r="Y1" s="7" t="s">
        <v>980</v>
      </c>
      <c r="Z1" s="7" t="s">
        <v>1011</v>
      </c>
      <c r="AA1" s="7" t="s">
        <v>1013</v>
      </c>
      <c r="AB1" s="7" t="s">
        <v>1015</v>
      </c>
      <c r="AC1" s="7" t="s">
        <v>1017</v>
      </c>
    </row>
    <row r="2" spans="1:29" x14ac:dyDescent="0.25">
      <c r="B2" s="7" t="s">
        <v>1650</v>
      </c>
      <c r="C2" s="7" t="s">
        <v>1263</v>
      </c>
      <c r="D2" s="7" t="s">
        <v>1273</v>
      </c>
      <c r="E2" s="7" t="s">
        <v>1273</v>
      </c>
      <c r="F2" s="7" t="s">
        <v>1273</v>
      </c>
      <c r="G2" s="7" t="s">
        <v>1273</v>
      </c>
      <c r="H2" s="7" t="s">
        <v>1273</v>
      </c>
      <c r="I2" s="7" t="s">
        <v>1273</v>
      </c>
      <c r="J2" s="7" t="s">
        <v>1273</v>
      </c>
      <c r="K2" s="7" t="s">
        <v>1273</v>
      </c>
      <c r="L2" s="7" t="s">
        <v>1509</v>
      </c>
      <c r="M2" s="7" t="s">
        <v>1263</v>
      </c>
      <c r="N2" s="7" t="s">
        <v>1263</v>
      </c>
      <c r="O2" s="7" t="s">
        <v>1263</v>
      </c>
      <c r="P2" s="7" t="s">
        <v>1263</v>
      </c>
      <c r="Q2" s="7" t="s">
        <v>1650</v>
      </c>
      <c r="R2" s="7" t="s">
        <v>1651</v>
      </c>
      <c r="S2" s="7" t="s">
        <v>1651</v>
      </c>
      <c r="T2" s="7" t="s">
        <v>1652</v>
      </c>
      <c r="U2" s="7" t="s">
        <v>1653</v>
      </c>
      <c r="V2" s="7" t="s">
        <v>1652</v>
      </c>
      <c r="W2" s="7" t="s">
        <v>1653</v>
      </c>
      <c r="X2" s="7" t="s">
        <v>1529</v>
      </c>
      <c r="Y2" s="7" t="s">
        <v>1529</v>
      </c>
      <c r="Z2" s="7" t="s">
        <v>1529</v>
      </c>
      <c r="AA2" s="7" t="s">
        <v>1529</v>
      </c>
      <c r="AB2" s="7" t="s">
        <v>1529</v>
      </c>
      <c r="AC2" s="7" t="s">
        <v>1529</v>
      </c>
    </row>
    <row r="3" spans="1:29" x14ac:dyDescent="0.25">
      <c r="A3" s="1" t="s">
        <v>1206</v>
      </c>
      <c r="B3" s="2" t="s">
        <v>1543</v>
      </c>
      <c r="C3" s="2" t="s">
        <v>1544</v>
      </c>
      <c r="D3" s="2" t="s">
        <v>1545</v>
      </c>
      <c r="E3" s="2" t="s">
        <v>1546</v>
      </c>
      <c r="F3" s="2" t="s">
        <v>1547</v>
      </c>
      <c r="G3" s="2" t="s">
        <v>1548</v>
      </c>
      <c r="H3" s="2" t="s">
        <v>1549</v>
      </c>
      <c r="I3" s="2" t="s">
        <v>1550</v>
      </c>
      <c r="J3" s="2" t="s">
        <v>1551</v>
      </c>
      <c r="K3" s="2" t="s">
        <v>1552</v>
      </c>
      <c r="L3" s="2" t="s">
        <v>1553</v>
      </c>
      <c r="M3" s="2" t="s">
        <v>1554</v>
      </c>
      <c r="N3" s="2" t="s">
        <v>1555</v>
      </c>
      <c r="O3" s="2" t="s">
        <v>1556</v>
      </c>
      <c r="P3" s="2" t="s">
        <v>1557</v>
      </c>
      <c r="Q3" s="2" t="s">
        <v>1558</v>
      </c>
      <c r="R3" s="2" t="s">
        <v>1559</v>
      </c>
      <c r="S3" s="2" t="s">
        <v>1560</v>
      </c>
      <c r="T3" s="2" t="s">
        <v>1561</v>
      </c>
      <c r="U3" s="2" t="s">
        <v>1562</v>
      </c>
      <c r="V3" s="2" t="s">
        <v>1563</v>
      </c>
      <c r="W3" s="2" t="s">
        <v>1564</v>
      </c>
      <c r="X3" s="2" t="s">
        <v>1565</v>
      </c>
      <c r="Y3" s="2" t="s">
        <v>1566</v>
      </c>
      <c r="Z3" s="2" t="s">
        <v>1567</v>
      </c>
      <c r="AA3" s="2" t="s">
        <v>1568</v>
      </c>
      <c r="AB3" s="2" t="s">
        <v>1569</v>
      </c>
      <c r="AC3" s="2" t="s">
        <v>1570</v>
      </c>
    </row>
    <row r="4" spans="1:29" x14ac:dyDescent="0.25">
      <c r="A4" s="3" t="s">
        <v>912</v>
      </c>
      <c r="B4" s="3" t="s">
        <v>1259</v>
      </c>
      <c r="C4" s="3" t="s">
        <v>1259</v>
      </c>
      <c r="D4" s="3" t="s">
        <v>1259</v>
      </c>
      <c r="E4" s="3" t="s">
        <v>1259</v>
      </c>
      <c r="F4" s="3" t="s">
        <v>1259</v>
      </c>
      <c r="G4" s="3" t="s">
        <v>1259</v>
      </c>
      <c r="H4" s="3" t="s">
        <v>1259</v>
      </c>
      <c r="I4" s="3" t="s">
        <v>1259</v>
      </c>
      <c r="J4" s="3" t="s">
        <v>1259</v>
      </c>
      <c r="K4" s="3" t="s">
        <v>1259</v>
      </c>
      <c r="L4" s="3" t="s">
        <v>1259</v>
      </c>
      <c r="M4" s="3" t="s">
        <v>1259</v>
      </c>
      <c r="N4" s="3" t="s">
        <v>1259</v>
      </c>
      <c r="O4" s="3" t="s">
        <v>1259</v>
      </c>
      <c r="P4" s="3" t="s">
        <v>1259</v>
      </c>
      <c r="Q4" s="3" t="s">
        <v>1259</v>
      </c>
      <c r="R4" s="3" t="s">
        <v>1259</v>
      </c>
      <c r="S4" s="3" t="s">
        <v>1259</v>
      </c>
      <c r="T4" s="308">
        <v>21.67</v>
      </c>
      <c r="U4" s="309">
        <v>4.0399999999999998E-2</v>
      </c>
      <c r="V4" s="310">
        <v>21.67</v>
      </c>
      <c r="W4" s="3" t="s">
        <v>1259</v>
      </c>
      <c r="X4" s="3" t="s">
        <v>1259</v>
      </c>
      <c r="Y4" s="3" t="s">
        <v>1259</v>
      </c>
      <c r="Z4" s="3" t="s">
        <v>1259</v>
      </c>
      <c r="AA4" s="3" t="s">
        <v>1259</v>
      </c>
      <c r="AB4" s="3" t="s">
        <v>1259</v>
      </c>
      <c r="AC4" s="3" t="s">
        <v>1259</v>
      </c>
    </row>
    <row r="5" spans="1:29" x14ac:dyDescent="0.25">
      <c r="A5" s="3" t="s">
        <v>1571</v>
      </c>
      <c r="B5" s="3" t="s">
        <v>1259</v>
      </c>
      <c r="C5" s="3" t="s">
        <v>1259</v>
      </c>
      <c r="D5" s="3" t="s">
        <v>1259</v>
      </c>
      <c r="E5" s="3" t="s">
        <v>1259</v>
      </c>
      <c r="F5" s="3" t="s">
        <v>1259</v>
      </c>
      <c r="G5" s="3" t="s">
        <v>1259</v>
      </c>
      <c r="H5" s="3" t="s">
        <v>1259</v>
      </c>
      <c r="I5" s="3" t="s">
        <v>1259</v>
      </c>
      <c r="J5" s="3" t="s">
        <v>1259</v>
      </c>
      <c r="K5" s="3" t="s">
        <v>1259</v>
      </c>
      <c r="L5" s="3" t="s">
        <v>1259</v>
      </c>
      <c r="M5" s="3" t="s">
        <v>1259</v>
      </c>
      <c r="N5" s="3" t="s">
        <v>1259</v>
      </c>
      <c r="O5" s="3" t="s">
        <v>1259</v>
      </c>
      <c r="P5" s="3" t="s">
        <v>1259</v>
      </c>
      <c r="Q5" s="3" t="s">
        <v>1259</v>
      </c>
      <c r="R5" s="3" t="s">
        <v>1259</v>
      </c>
      <c r="S5" s="3" t="s">
        <v>1259</v>
      </c>
      <c r="T5" s="308">
        <v>15.69</v>
      </c>
      <c r="U5" s="309">
        <v>2.93E-2</v>
      </c>
      <c r="V5" s="310">
        <v>15.69</v>
      </c>
      <c r="W5" s="3" t="s">
        <v>1259</v>
      </c>
      <c r="X5" s="3" t="s">
        <v>1259</v>
      </c>
      <c r="Y5" s="3" t="s">
        <v>1259</v>
      </c>
      <c r="Z5" s="3" t="s">
        <v>1259</v>
      </c>
      <c r="AA5" s="3" t="s">
        <v>1259</v>
      </c>
      <c r="AB5" s="3" t="s">
        <v>1259</v>
      </c>
      <c r="AC5" s="3" t="s">
        <v>1259</v>
      </c>
    </row>
    <row r="6" spans="1:29" x14ac:dyDescent="0.25">
      <c r="A6" s="3" t="s">
        <v>1572</v>
      </c>
      <c r="B6" s="3" t="s">
        <v>1259</v>
      </c>
      <c r="C6" s="3" t="s">
        <v>1259</v>
      </c>
      <c r="D6" s="3" t="s">
        <v>1259</v>
      </c>
      <c r="E6" s="3" t="s">
        <v>1259</v>
      </c>
      <c r="F6" s="3" t="s">
        <v>1259</v>
      </c>
      <c r="G6" s="3" t="s">
        <v>1259</v>
      </c>
      <c r="H6" s="3" t="s">
        <v>1259</v>
      </c>
      <c r="I6" s="3" t="s">
        <v>1259</v>
      </c>
      <c r="J6" s="3" t="s">
        <v>1259</v>
      </c>
      <c r="K6" s="3" t="s">
        <v>1259</v>
      </c>
      <c r="L6" s="3" t="s">
        <v>1259</v>
      </c>
      <c r="M6" s="3" t="s">
        <v>1259</v>
      </c>
      <c r="N6" s="3" t="s">
        <v>1259</v>
      </c>
      <c r="O6" s="3" t="s">
        <v>1259</v>
      </c>
      <c r="P6" s="3" t="s">
        <v>1259</v>
      </c>
      <c r="Q6" s="3" t="s">
        <v>1259</v>
      </c>
      <c r="R6" s="3" t="s">
        <v>1259</v>
      </c>
      <c r="S6" s="3" t="s">
        <v>1259</v>
      </c>
      <c r="T6" s="308">
        <v>23.96</v>
      </c>
      <c r="U6" s="309">
        <v>4.4699999999999997E-2</v>
      </c>
      <c r="V6" s="310">
        <v>23.96</v>
      </c>
      <c r="W6" s="3" t="s">
        <v>1259</v>
      </c>
      <c r="X6" s="3" t="s">
        <v>1259</v>
      </c>
      <c r="Y6" s="3" t="s">
        <v>1259</v>
      </c>
      <c r="Z6" s="3" t="s">
        <v>1259</v>
      </c>
      <c r="AA6" s="3" t="s">
        <v>1259</v>
      </c>
      <c r="AB6" s="3" t="s">
        <v>1259</v>
      </c>
      <c r="AC6" s="3" t="s">
        <v>1259</v>
      </c>
    </row>
    <row r="7" spans="1:29" x14ac:dyDescent="0.25">
      <c r="A7" s="3" t="s">
        <v>1573</v>
      </c>
      <c r="B7" s="3" t="s">
        <v>1259</v>
      </c>
      <c r="C7" s="3" t="s">
        <v>1259</v>
      </c>
      <c r="D7" s="3" t="s">
        <v>1259</v>
      </c>
      <c r="E7" s="3" t="s">
        <v>1259</v>
      </c>
      <c r="F7" s="3" t="s">
        <v>1259</v>
      </c>
      <c r="G7" s="3" t="s">
        <v>1259</v>
      </c>
      <c r="H7" s="3" t="s">
        <v>1259</v>
      </c>
      <c r="I7" s="3" t="s">
        <v>1259</v>
      </c>
      <c r="J7" s="3" t="s">
        <v>1259</v>
      </c>
      <c r="K7" s="3" t="s">
        <v>1259</v>
      </c>
      <c r="L7" s="3" t="s">
        <v>1259</v>
      </c>
      <c r="M7" s="3" t="s">
        <v>1259</v>
      </c>
      <c r="N7" s="3" t="s">
        <v>1259</v>
      </c>
      <c r="O7" s="3" t="s">
        <v>1259</v>
      </c>
      <c r="P7" s="3" t="s">
        <v>1259</v>
      </c>
      <c r="Q7" s="3" t="s">
        <v>1259</v>
      </c>
      <c r="R7" s="3" t="s">
        <v>1259</v>
      </c>
      <c r="S7" s="3" t="s">
        <v>1259</v>
      </c>
      <c r="T7" s="308">
        <v>34.36</v>
      </c>
      <c r="U7" s="309">
        <v>6.4100000000000004E-2</v>
      </c>
      <c r="V7" s="310">
        <v>34.36</v>
      </c>
      <c r="W7" s="3" t="s">
        <v>1259</v>
      </c>
      <c r="X7" s="3" t="s">
        <v>1259</v>
      </c>
      <c r="Y7" s="3" t="s">
        <v>1259</v>
      </c>
      <c r="Z7" s="3" t="s">
        <v>1259</v>
      </c>
      <c r="AA7" s="3" t="s">
        <v>1259</v>
      </c>
      <c r="AB7" s="3" t="s">
        <v>1259</v>
      </c>
      <c r="AC7" s="3" t="s">
        <v>1259</v>
      </c>
    </row>
    <row r="8" spans="1:29" x14ac:dyDescent="0.25">
      <c r="A8" s="3" t="s">
        <v>1574</v>
      </c>
      <c r="B8" s="3" t="s">
        <v>1259</v>
      </c>
      <c r="C8" s="3" t="s">
        <v>1259</v>
      </c>
      <c r="D8" s="3" t="s">
        <v>1259</v>
      </c>
      <c r="E8" s="3" t="s">
        <v>1259</v>
      </c>
      <c r="F8" s="3" t="s">
        <v>1259</v>
      </c>
      <c r="G8" s="3" t="s">
        <v>1259</v>
      </c>
      <c r="H8" s="3" t="s">
        <v>1259</v>
      </c>
      <c r="I8" s="3" t="s">
        <v>1259</v>
      </c>
      <c r="J8" s="3" t="s">
        <v>1259</v>
      </c>
      <c r="K8" s="3" t="s">
        <v>1259</v>
      </c>
      <c r="L8" s="3" t="s">
        <v>1259</v>
      </c>
      <c r="M8" s="3" t="s">
        <v>1259</v>
      </c>
      <c r="N8" s="3" t="s">
        <v>1259</v>
      </c>
      <c r="O8" s="3" t="s">
        <v>1259</v>
      </c>
      <c r="P8" s="3" t="s">
        <v>1259</v>
      </c>
      <c r="Q8" s="3" t="s">
        <v>1259</v>
      </c>
      <c r="R8" s="3" t="s">
        <v>1259</v>
      </c>
      <c r="S8" s="3" t="s">
        <v>1259</v>
      </c>
      <c r="T8" s="308">
        <v>19.59</v>
      </c>
      <c r="U8" s="309">
        <v>3.6499999999999998E-2</v>
      </c>
      <c r="V8" s="310">
        <v>19.59</v>
      </c>
      <c r="W8" s="3" t="s">
        <v>1259</v>
      </c>
      <c r="X8" s="3" t="s">
        <v>1259</v>
      </c>
      <c r="Y8" s="3" t="s">
        <v>1259</v>
      </c>
      <c r="Z8" s="3" t="s">
        <v>1259</v>
      </c>
      <c r="AA8" s="3" t="s">
        <v>1259</v>
      </c>
      <c r="AB8" s="3" t="s">
        <v>1259</v>
      </c>
      <c r="AC8" s="3" t="s">
        <v>1259</v>
      </c>
    </row>
    <row r="9" spans="1:29" x14ac:dyDescent="0.25">
      <c r="A9" s="3" t="s">
        <v>1575</v>
      </c>
      <c r="B9" s="3" t="s">
        <v>1259</v>
      </c>
      <c r="C9" s="3" t="s">
        <v>1259</v>
      </c>
      <c r="D9" s="3" t="s">
        <v>1259</v>
      </c>
      <c r="E9" s="3" t="s">
        <v>1259</v>
      </c>
      <c r="F9" s="3" t="s">
        <v>1259</v>
      </c>
      <c r="G9" s="3" t="s">
        <v>1259</v>
      </c>
      <c r="H9" s="3" t="s">
        <v>1259</v>
      </c>
      <c r="I9" s="3" t="s">
        <v>1259</v>
      </c>
      <c r="J9" s="3" t="s">
        <v>1259</v>
      </c>
      <c r="K9" s="3" t="s">
        <v>1259</v>
      </c>
      <c r="L9" s="3" t="s">
        <v>1259</v>
      </c>
      <c r="M9" s="3" t="s">
        <v>1259</v>
      </c>
      <c r="N9" s="3" t="s">
        <v>1259</v>
      </c>
      <c r="O9" s="3" t="s">
        <v>1259</v>
      </c>
      <c r="P9" s="3" t="s">
        <v>1259</v>
      </c>
      <c r="Q9" s="3" t="s">
        <v>1259</v>
      </c>
      <c r="R9" s="3" t="s">
        <v>1259</v>
      </c>
      <c r="S9" s="3" t="s">
        <v>1259</v>
      </c>
      <c r="T9" s="308">
        <v>17.53</v>
      </c>
      <c r="U9" s="309">
        <v>3.27E-2</v>
      </c>
      <c r="V9" s="310">
        <v>17.53</v>
      </c>
      <c r="W9" s="3" t="s">
        <v>1259</v>
      </c>
      <c r="X9" s="3" t="s">
        <v>1259</v>
      </c>
      <c r="Y9" s="3" t="s">
        <v>1259</v>
      </c>
      <c r="Z9" s="3" t="s">
        <v>1259</v>
      </c>
      <c r="AA9" s="3" t="s">
        <v>1259</v>
      </c>
      <c r="AB9" s="3" t="s">
        <v>1259</v>
      </c>
      <c r="AC9" s="3" t="s">
        <v>1259</v>
      </c>
    </row>
    <row r="10" spans="1:29" x14ac:dyDescent="0.25">
      <c r="A10" s="3" t="s">
        <v>1576</v>
      </c>
      <c r="B10" s="3" t="s">
        <v>1259</v>
      </c>
      <c r="C10" s="3" t="s">
        <v>1259</v>
      </c>
      <c r="D10" s="3" t="s">
        <v>1259</v>
      </c>
      <c r="E10" s="3" t="s">
        <v>1259</v>
      </c>
      <c r="F10" s="3" t="s">
        <v>1259</v>
      </c>
      <c r="G10" s="3" t="s">
        <v>1259</v>
      </c>
      <c r="H10" s="3" t="s">
        <v>1259</v>
      </c>
      <c r="I10" s="3" t="s">
        <v>1259</v>
      </c>
      <c r="J10" s="3" t="s">
        <v>1259</v>
      </c>
      <c r="K10" s="3" t="s">
        <v>1259</v>
      </c>
      <c r="L10" s="3" t="s">
        <v>1259</v>
      </c>
      <c r="M10" s="3" t="s">
        <v>1259</v>
      </c>
      <c r="N10" s="3" t="s">
        <v>1259</v>
      </c>
      <c r="O10" s="3" t="s">
        <v>1259</v>
      </c>
      <c r="P10" s="3" t="s">
        <v>1259</v>
      </c>
      <c r="Q10" s="3" t="s">
        <v>1259</v>
      </c>
      <c r="R10" s="3" t="s">
        <v>1259</v>
      </c>
      <c r="S10" s="3" t="s">
        <v>1259</v>
      </c>
      <c r="T10" s="308">
        <v>18.510000000000002</v>
      </c>
      <c r="U10" s="309">
        <v>3.4500000000000003E-2</v>
      </c>
      <c r="V10" s="310">
        <v>18.510000000000002</v>
      </c>
      <c r="W10" s="3" t="s">
        <v>1259</v>
      </c>
      <c r="X10" s="3" t="s">
        <v>1259</v>
      </c>
      <c r="Y10" s="3" t="s">
        <v>1259</v>
      </c>
      <c r="Z10" s="3" t="s">
        <v>1259</v>
      </c>
      <c r="AA10" s="3" t="s">
        <v>1259</v>
      </c>
      <c r="AB10" s="3" t="s">
        <v>1259</v>
      </c>
      <c r="AC10" s="3" t="s">
        <v>1259</v>
      </c>
    </row>
    <row r="11" spans="1:29" x14ac:dyDescent="0.25">
      <c r="A11" s="3" t="s">
        <v>1577</v>
      </c>
      <c r="B11" s="3" t="s">
        <v>1259</v>
      </c>
      <c r="C11" s="3" t="s">
        <v>1259</v>
      </c>
      <c r="D11" s="3" t="s">
        <v>1259</v>
      </c>
      <c r="E11" s="3" t="s">
        <v>1259</v>
      </c>
      <c r="F11" s="3" t="s">
        <v>1259</v>
      </c>
      <c r="G11" s="3" t="s">
        <v>1259</v>
      </c>
      <c r="H11" s="3" t="s">
        <v>1259</v>
      </c>
      <c r="I11" s="3" t="s">
        <v>1259</v>
      </c>
      <c r="J11" s="3" t="s">
        <v>1259</v>
      </c>
      <c r="K11" s="3" t="s">
        <v>1259</v>
      </c>
      <c r="L11" s="3" t="s">
        <v>1259</v>
      </c>
      <c r="M11" s="3" t="s">
        <v>1259</v>
      </c>
      <c r="N11" s="3" t="s">
        <v>1259</v>
      </c>
      <c r="O11" s="3" t="s">
        <v>1259</v>
      </c>
      <c r="P11" s="3" t="s">
        <v>1259</v>
      </c>
      <c r="Q11" s="3" t="s">
        <v>1259</v>
      </c>
      <c r="R11" s="3" t="s">
        <v>1259</v>
      </c>
      <c r="S11" s="3" t="s">
        <v>1259</v>
      </c>
      <c r="T11" s="308">
        <v>31.5</v>
      </c>
      <c r="U11" s="309">
        <v>5.8799999999999998E-2</v>
      </c>
      <c r="V11" s="310">
        <v>31.5</v>
      </c>
      <c r="W11" s="3" t="s">
        <v>1259</v>
      </c>
      <c r="X11" s="3" t="s">
        <v>1259</v>
      </c>
      <c r="Y11" s="3" t="s">
        <v>1259</v>
      </c>
      <c r="Z11" s="3" t="s">
        <v>1259</v>
      </c>
      <c r="AA11" s="3" t="s">
        <v>1259</v>
      </c>
      <c r="AB11" s="3" t="s">
        <v>1259</v>
      </c>
      <c r="AC11" s="3" t="s">
        <v>1259</v>
      </c>
    </row>
    <row r="12" spans="1:29" x14ac:dyDescent="0.25">
      <c r="A12" s="3" t="s">
        <v>1578</v>
      </c>
      <c r="B12" s="3" t="s">
        <v>1259</v>
      </c>
      <c r="C12" s="3" t="s">
        <v>1259</v>
      </c>
      <c r="D12" s="3" t="s">
        <v>1259</v>
      </c>
      <c r="E12" s="3" t="s">
        <v>1259</v>
      </c>
      <c r="F12" s="3" t="s">
        <v>1259</v>
      </c>
      <c r="G12" s="3" t="s">
        <v>1259</v>
      </c>
      <c r="H12" s="3" t="s">
        <v>1259</v>
      </c>
      <c r="I12" s="3" t="s">
        <v>1259</v>
      </c>
      <c r="J12" s="3" t="s">
        <v>1259</v>
      </c>
      <c r="K12" s="3" t="s">
        <v>1259</v>
      </c>
      <c r="L12" s="3" t="s">
        <v>1259</v>
      </c>
      <c r="M12" s="3" t="s">
        <v>1259</v>
      </c>
      <c r="N12" s="3" t="s">
        <v>1259</v>
      </c>
      <c r="O12" s="3" t="s">
        <v>1259</v>
      </c>
      <c r="P12" s="3" t="s">
        <v>1259</v>
      </c>
      <c r="Q12" s="3" t="s">
        <v>1259</v>
      </c>
      <c r="R12" s="3" t="s">
        <v>1259</v>
      </c>
      <c r="S12" s="3" t="s">
        <v>1259</v>
      </c>
      <c r="T12" s="308">
        <v>16.989999999999998</v>
      </c>
      <c r="U12" s="309">
        <v>3.1699999999999999E-2</v>
      </c>
      <c r="V12" s="310">
        <v>16.989999999999998</v>
      </c>
      <c r="W12" s="3" t="s">
        <v>1259</v>
      </c>
      <c r="X12" s="3" t="s">
        <v>1259</v>
      </c>
      <c r="Y12" s="3" t="s">
        <v>1259</v>
      </c>
      <c r="Z12" s="3" t="s">
        <v>1259</v>
      </c>
      <c r="AA12" s="3" t="s">
        <v>1259</v>
      </c>
      <c r="AB12" s="3" t="s">
        <v>1259</v>
      </c>
      <c r="AC12" s="3" t="s">
        <v>1259</v>
      </c>
    </row>
    <row r="13" spans="1:29" x14ac:dyDescent="0.25">
      <c r="A13" s="3" t="s">
        <v>1579</v>
      </c>
      <c r="B13" s="3" t="s">
        <v>1259</v>
      </c>
      <c r="C13" s="3" t="s">
        <v>1259</v>
      </c>
      <c r="D13" s="3" t="s">
        <v>1259</v>
      </c>
      <c r="E13" s="3" t="s">
        <v>1259</v>
      </c>
      <c r="F13" s="3" t="s">
        <v>1259</v>
      </c>
      <c r="G13" s="3" t="s">
        <v>1259</v>
      </c>
      <c r="H13" s="3" t="s">
        <v>1259</v>
      </c>
      <c r="I13" s="3" t="s">
        <v>1259</v>
      </c>
      <c r="J13" s="3" t="s">
        <v>1259</v>
      </c>
      <c r="K13" s="3" t="s">
        <v>1259</v>
      </c>
      <c r="L13" s="3" t="s">
        <v>1259</v>
      </c>
      <c r="M13" s="3" t="s">
        <v>1259</v>
      </c>
      <c r="N13" s="3" t="s">
        <v>1259</v>
      </c>
      <c r="O13" s="3" t="s">
        <v>1259</v>
      </c>
      <c r="P13" s="3" t="s">
        <v>1259</v>
      </c>
      <c r="Q13" s="3" t="s">
        <v>1259</v>
      </c>
      <c r="R13" s="3" t="s">
        <v>1259</v>
      </c>
      <c r="S13" s="3" t="s">
        <v>1259</v>
      </c>
      <c r="T13" s="308">
        <v>20.23</v>
      </c>
      <c r="U13" s="309">
        <v>3.7699999999999997E-2</v>
      </c>
      <c r="V13" s="310">
        <v>20.23</v>
      </c>
      <c r="W13" s="3" t="s">
        <v>1259</v>
      </c>
      <c r="X13" s="3" t="s">
        <v>1259</v>
      </c>
      <c r="Y13" s="3" t="s">
        <v>1259</v>
      </c>
      <c r="Z13" s="3" t="s">
        <v>1259</v>
      </c>
      <c r="AA13" s="3" t="s">
        <v>1259</v>
      </c>
      <c r="AB13" s="3" t="s">
        <v>1259</v>
      </c>
      <c r="AC13" s="3" t="s">
        <v>1259</v>
      </c>
    </row>
    <row r="14" spans="1:29" x14ac:dyDescent="0.25">
      <c r="A14" s="3" t="s">
        <v>1580</v>
      </c>
      <c r="B14" s="3" t="s">
        <v>1259</v>
      </c>
      <c r="C14" s="3" t="s">
        <v>1259</v>
      </c>
      <c r="D14" s="3" t="s">
        <v>1259</v>
      </c>
      <c r="E14" s="3" t="s">
        <v>1259</v>
      </c>
      <c r="F14" s="3" t="s">
        <v>1259</v>
      </c>
      <c r="G14" s="3" t="s">
        <v>1259</v>
      </c>
      <c r="H14" s="3" t="s">
        <v>1259</v>
      </c>
      <c r="I14" s="3" t="s">
        <v>1259</v>
      </c>
      <c r="J14" s="3" t="s">
        <v>1259</v>
      </c>
      <c r="K14" s="3" t="s">
        <v>1259</v>
      </c>
      <c r="L14" s="3" t="s">
        <v>1259</v>
      </c>
      <c r="M14" s="3" t="s">
        <v>1259</v>
      </c>
      <c r="N14" s="3" t="s">
        <v>1259</v>
      </c>
      <c r="O14" s="3" t="s">
        <v>1259</v>
      </c>
      <c r="P14" s="3" t="s">
        <v>1259</v>
      </c>
      <c r="Q14" s="3" t="s">
        <v>1259</v>
      </c>
      <c r="R14" s="3" t="s">
        <v>1259</v>
      </c>
      <c r="S14" s="3" t="s">
        <v>1259</v>
      </c>
      <c r="T14" s="308">
        <v>21.6</v>
      </c>
      <c r="U14" s="309">
        <v>4.0300000000000002E-2</v>
      </c>
      <c r="V14" s="310">
        <v>21.6</v>
      </c>
      <c r="W14" s="3" t="s">
        <v>1259</v>
      </c>
      <c r="X14" s="3" t="s">
        <v>1259</v>
      </c>
      <c r="Y14" s="3" t="s">
        <v>1259</v>
      </c>
      <c r="Z14" s="3" t="s">
        <v>1259</v>
      </c>
      <c r="AA14" s="3" t="s">
        <v>1259</v>
      </c>
      <c r="AB14" s="3" t="s">
        <v>1259</v>
      </c>
      <c r="AC14" s="3" t="s">
        <v>1259</v>
      </c>
    </row>
    <row r="15" spans="1:29" x14ac:dyDescent="0.25">
      <c r="A15" s="3" t="s">
        <v>1581</v>
      </c>
      <c r="B15" s="3" t="s">
        <v>1259</v>
      </c>
      <c r="C15" s="3" t="s">
        <v>1259</v>
      </c>
      <c r="D15" s="3" t="s">
        <v>1259</v>
      </c>
      <c r="E15" s="3" t="s">
        <v>1259</v>
      </c>
      <c r="F15" s="3" t="s">
        <v>1259</v>
      </c>
      <c r="G15" s="3" t="s">
        <v>1259</v>
      </c>
      <c r="H15" s="3" t="s">
        <v>1259</v>
      </c>
      <c r="I15" s="3" t="s">
        <v>1259</v>
      </c>
      <c r="J15" s="3" t="s">
        <v>1259</v>
      </c>
      <c r="K15" s="3" t="s">
        <v>1259</v>
      </c>
      <c r="L15" s="3" t="s">
        <v>1259</v>
      </c>
      <c r="M15" s="3" t="s">
        <v>1259</v>
      </c>
      <c r="N15" s="3" t="s">
        <v>1259</v>
      </c>
      <c r="O15" s="3" t="s">
        <v>1259</v>
      </c>
      <c r="P15" s="3" t="s">
        <v>1259</v>
      </c>
      <c r="Q15" s="3" t="s">
        <v>1259</v>
      </c>
      <c r="R15" s="3" t="s">
        <v>1259</v>
      </c>
      <c r="S15" s="3" t="s">
        <v>1259</v>
      </c>
      <c r="T15" s="308">
        <v>24.7</v>
      </c>
      <c r="U15" s="309">
        <v>4.6100000000000002E-2</v>
      </c>
      <c r="V15" s="310">
        <v>24.7</v>
      </c>
      <c r="W15" s="3" t="s">
        <v>1259</v>
      </c>
      <c r="X15" s="3" t="s">
        <v>1259</v>
      </c>
      <c r="Y15" s="3" t="s">
        <v>1259</v>
      </c>
      <c r="Z15" s="3" t="s">
        <v>1259</v>
      </c>
      <c r="AA15" s="3" t="s">
        <v>1259</v>
      </c>
      <c r="AB15" s="3" t="s">
        <v>1259</v>
      </c>
      <c r="AC15" s="3" t="s">
        <v>1259</v>
      </c>
    </row>
    <row r="16" spans="1:29" x14ac:dyDescent="0.25">
      <c r="A16" s="3" t="s">
        <v>1582</v>
      </c>
      <c r="B16" s="3" t="s">
        <v>1259</v>
      </c>
      <c r="C16" s="3" t="s">
        <v>1259</v>
      </c>
      <c r="D16" s="3" t="s">
        <v>1259</v>
      </c>
      <c r="E16" s="3" t="s">
        <v>1259</v>
      </c>
      <c r="F16" s="3" t="s">
        <v>1259</v>
      </c>
      <c r="G16" s="3" t="s">
        <v>1259</v>
      </c>
      <c r="H16" s="3" t="s">
        <v>1259</v>
      </c>
      <c r="I16" s="3" t="s">
        <v>1259</v>
      </c>
      <c r="J16" s="3" t="s">
        <v>1259</v>
      </c>
      <c r="K16" s="3" t="s">
        <v>1259</v>
      </c>
      <c r="L16" s="3" t="s">
        <v>1259</v>
      </c>
      <c r="M16" s="3" t="s">
        <v>1259</v>
      </c>
      <c r="N16" s="3" t="s">
        <v>1259</v>
      </c>
      <c r="O16" s="3" t="s">
        <v>1259</v>
      </c>
      <c r="P16" s="3" t="s">
        <v>1259</v>
      </c>
      <c r="Q16" s="3" t="s">
        <v>1259</v>
      </c>
      <c r="R16" s="3" t="s">
        <v>1259</v>
      </c>
      <c r="S16" s="3" t="s">
        <v>1259</v>
      </c>
      <c r="T16" s="308">
        <v>25.33</v>
      </c>
      <c r="U16" s="309">
        <v>4.7300000000000002E-2</v>
      </c>
      <c r="V16" s="310">
        <v>25.33</v>
      </c>
      <c r="W16" s="3" t="s">
        <v>1259</v>
      </c>
      <c r="X16" s="3" t="s">
        <v>1259</v>
      </c>
      <c r="Y16" s="3" t="s">
        <v>1259</v>
      </c>
      <c r="Z16" s="3" t="s">
        <v>1259</v>
      </c>
      <c r="AA16" s="3" t="s">
        <v>1259</v>
      </c>
      <c r="AB16" s="3" t="s">
        <v>1259</v>
      </c>
      <c r="AC16" s="3" t="s">
        <v>1259</v>
      </c>
    </row>
    <row r="17" spans="1:29" x14ac:dyDescent="0.25">
      <c r="A17" s="3" t="s">
        <v>1583</v>
      </c>
      <c r="B17" s="3" t="s">
        <v>1259</v>
      </c>
      <c r="C17" s="3" t="s">
        <v>1259</v>
      </c>
      <c r="D17" s="3" t="s">
        <v>1259</v>
      </c>
      <c r="E17" s="3" t="s">
        <v>1259</v>
      </c>
      <c r="F17" s="3" t="s">
        <v>1259</v>
      </c>
      <c r="G17" s="3" t="s">
        <v>1259</v>
      </c>
      <c r="H17" s="3" t="s">
        <v>1259</v>
      </c>
      <c r="I17" s="3" t="s">
        <v>1259</v>
      </c>
      <c r="J17" s="3" t="s">
        <v>1259</v>
      </c>
      <c r="K17" s="3" t="s">
        <v>1259</v>
      </c>
      <c r="L17" s="3" t="s">
        <v>1259</v>
      </c>
      <c r="M17" s="3" t="s">
        <v>1259</v>
      </c>
      <c r="N17" s="3" t="s">
        <v>1259</v>
      </c>
      <c r="O17" s="3" t="s">
        <v>1259</v>
      </c>
      <c r="P17" s="3" t="s">
        <v>1259</v>
      </c>
      <c r="Q17" s="3" t="s">
        <v>1259</v>
      </c>
      <c r="R17" s="3" t="s">
        <v>1259</v>
      </c>
      <c r="S17" s="3" t="s">
        <v>1259</v>
      </c>
      <c r="T17" s="308">
        <v>16.63</v>
      </c>
      <c r="U17" s="309">
        <v>3.1E-2</v>
      </c>
      <c r="V17" s="310">
        <v>16.63</v>
      </c>
      <c r="W17" s="3" t="s">
        <v>1259</v>
      </c>
      <c r="X17" s="3" t="s">
        <v>1259</v>
      </c>
      <c r="Y17" s="3" t="s">
        <v>1259</v>
      </c>
      <c r="Z17" s="3" t="s">
        <v>1259</v>
      </c>
      <c r="AA17" s="3" t="s">
        <v>1259</v>
      </c>
      <c r="AB17" s="3" t="s">
        <v>1259</v>
      </c>
      <c r="AC17" s="3" t="s">
        <v>1259</v>
      </c>
    </row>
    <row r="18" spans="1:29" x14ac:dyDescent="0.25">
      <c r="A18" s="3" t="s">
        <v>1584</v>
      </c>
      <c r="B18" s="3" t="s">
        <v>1259</v>
      </c>
      <c r="C18" s="3" t="s">
        <v>1259</v>
      </c>
      <c r="D18" s="3" t="s">
        <v>1259</v>
      </c>
      <c r="E18" s="3" t="s">
        <v>1259</v>
      </c>
      <c r="F18" s="3" t="s">
        <v>1259</v>
      </c>
      <c r="G18" s="3" t="s">
        <v>1259</v>
      </c>
      <c r="H18" s="3" t="s">
        <v>1259</v>
      </c>
      <c r="I18" s="3" t="s">
        <v>1259</v>
      </c>
      <c r="J18" s="3" t="s">
        <v>1259</v>
      </c>
      <c r="K18" s="3" t="s">
        <v>1259</v>
      </c>
      <c r="L18" s="3" t="s">
        <v>1259</v>
      </c>
      <c r="M18" s="3" t="s">
        <v>1259</v>
      </c>
      <c r="N18" s="3" t="s">
        <v>1259</v>
      </c>
      <c r="O18" s="3" t="s">
        <v>1259</v>
      </c>
      <c r="P18" s="3" t="s">
        <v>1259</v>
      </c>
      <c r="Q18" s="3" t="s">
        <v>1259</v>
      </c>
      <c r="R18" s="3" t="s">
        <v>1259</v>
      </c>
      <c r="S18" s="3" t="s">
        <v>1259</v>
      </c>
      <c r="T18" s="308">
        <v>19.18</v>
      </c>
      <c r="U18" s="309">
        <v>3.5799999999999998E-2</v>
      </c>
      <c r="V18" s="310">
        <v>19.18</v>
      </c>
      <c r="W18" s="3" t="s">
        <v>1259</v>
      </c>
      <c r="X18" s="3" t="s">
        <v>1259</v>
      </c>
      <c r="Y18" s="3" t="s">
        <v>1259</v>
      </c>
      <c r="Z18" s="3" t="s">
        <v>1259</v>
      </c>
      <c r="AA18" s="3" t="s">
        <v>1259</v>
      </c>
      <c r="AB18" s="3" t="s">
        <v>1259</v>
      </c>
      <c r="AC18" s="3" t="s">
        <v>1259</v>
      </c>
    </row>
    <row r="19" spans="1:29" x14ac:dyDescent="0.25">
      <c r="A19" s="3" t="s">
        <v>1585</v>
      </c>
      <c r="B19" s="3" t="s">
        <v>1259</v>
      </c>
      <c r="C19" s="3" t="s">
        <v>1259</v>
      </c>
      <c r="D19" s="3" t="s">
        <v>1259</v>
      </c>
      <c r="E19" s="3" t="s">
        <v>1259</v>
      </c>
      <c r="F19" s="3" t="s">
        <v>1259</v>
      </c>
      <c r="G19" s="3" t="s">
        <v>1259</v>
      </c>
      <c r="H19" s="3" t="s">
        <v>1259</v>
      </c>
      <c r="I19" s="3" t="s">
        <v>1259</v>
      </c>
      <c r="J19" s="3" t="s">
        <v>1259</v>
      </c>
      <c r="K19" s="3" t="s">
        <v>1259</v>
      </c>
      <c r="L19" s="3" t="s">
        <v>1259</v>
      </c>
      <c r="M19" s="3" t="s">
        <v>1259</v>
      </c>
      <c r="N19" s="3" t="s">
        <v>1259</v>
      </c>
      <c r="O19" s="3" t="s">
        <v>1259</v>
      </c>
      <c r="P19" s="3" t="s">
        <v>1259</v>
      </c>
      <c r="Q19" s="3" t="s">
        <v>1259</v>
      </c>
      <c r="R19" s="3" t="s">
        <v>1259</v>
      </c>
      <c r="S19" s="3" t="s">
        <v>1259</v>
      </c>
      <c r="T19" s="308">
        <v>19.7</v>
      </c>
      <c r="U19" s="309">
        <v>3.6700000000000003E-2</v>
      </c>
      <c r="V19" s="310">
        <v>19.7</v>
      </c>
      <c r="W19" s="3" t="s">
        <v>1259</v>
      </c>
      <c r="X19" s="3" t="s">
        <v>1259</v>
      </c>
      <c r="Y19" s="3" t="s">
        <v>1259</v>
      </c>
      <c r="Z19" s="3" t="s">
        <v>1259</v>
      </c>
      <c r="AA19" s="3" t="s">
        <v>1259</v>
      </c>
      <c r="AB19" s="3" t="s">
        <v>1259</v>
      </c>
      <c r="AC19" s="3" t="s">
        <v>1259</v>
      </c>
    </row>
    <row r="20" spans="1:29" x14ac:dyDescent="0.25">
      <c r="A20" s="3" t="s">
        <v>1586</v>
      </c>
      <c r="B20" s="3" t="s">
        <v>1259</v>
      </c>
      <c r="C20" s="3" t="s">
        <v>1259</v>
      </c>
      <c r="D20" s="3" t="s">
        <v>1259</v>
      </c>
      <c r="E20" s="3" t="s">
        <v>1259</v>
      </c>
      <c r="F20" s="3" t="s">
        <v>1259</v>
      </c>
      <c r="G20" s="3" t="s">
        <v>1259</v>
      </c>
      <c r="H20" s="3" t="s">
        <v>1259</v>
      </c>
      <c r="I20" s="3" t="s">
        <v>1259</v>
      </c>
      <c r="J20" s="3" t="s">
        <v>1259</v>
      </c>
      <c r="K20" s="3" t="s">
        <v>1259</v>
      </c>
      <c r="L20" s="3" t="s">
        <v>1259</v>
      </c>
      <c r="M20" s="3" t="s">
        <v>1259</v>
      </c>
      <c r="N20" s="3" t="s">
        <v>1259</v>
      </c>
      <c r="O20" s="3" t="s">
        <v>1259</v>
      </c>
      <c r="P20" s="3" t="s">
        <v>1259</v>
      </c>
      <c r="Q20" s="3" t="s">
        <v>1259</v>
      </c>
      <c r="R20" s="3" t="s">
        <v>1259</v>
      </c>
      <c r="S20" s="3" t="s">
        <v>1259</v>
      </c>
      <c r="T20" s="308">
        <v>20.350000000000001</v>
      </c>
      <c r="U20" s="309">
        <v>3.7900000000000003E-2</v>
      </c>
      <c r="V20" s="310">
        <v>20.350000000000001</v>
      </c>
      <c r="W20" s="3" t="s">
        <v>1259</v>
      </c>
      <c r="X20" s="3" t="s">
        <v>1259</v>
      </c>
      <c r="Y20" s="3" t="s">
        <v>1259</v>
      </c>
      <c r="Z20" s="3" t="s">
        <v>1259</v>
      </c>
      <c r="AA20" s="3" t="s">
        <v>1259</v>
      </c>
      <c r="AB20" s="3" t="s">
        <v>1259</v>
      </c>
      <c r="AC20" s="3" t="s">
        <v>1259</v>
      </c>
    </row>
    <row r="21" spans="1:29" x14ac:dyDescent="0.25">
      <c r="A21" s="3" t="s">
        <v>1587</v>
      </c>
      <c r="B21" s="3" t="s">
        <v>1259</v>
      </c>
      <c r="C21" s="3" t="s">
        <v>1259</v>
      </c>
      <c r="D21" s="3" t="s">
        <v>1259</v>
      </c>
      <c r="E21" s="3" t="s">
        <v>1259</v>
      </c>
      <c r="F21" s="3" t="s">
        <v>1259</v>
      </c>
      <c r="G21" s="3" t="s">
        <v>1259</v>
      </c>
      <c r="H21" s="3" t="s">
        <v>1259</v>
      </c>
      <c r="I21" s="3" t="s">
        <v>1259</v>
      </c>
      <c r="J21" s="3" t="s">
        <v>1259</v>
      </c>
      <c r="K21" s="3" t="s">
        <v>1259</v>
      </c>
      <c r="L21" s="3" t="s">
        <v>1259</v>
      </c>
      <c r="M21" s="3" t="s">
        <v>1259</v>
      </c>
      <c r="N21" s="3" t="s">
        <v>1259</v>
      </c>
      <c r="O21" s="3" t="s">
        <v>1259</v>
      </c>
      <c r="P21" s="3" t="s">
        <v>1259</v>
      </c>
      <c r="Q21" s="3" t="s">
        <v>1259</v>
      </c>
      <c r="R21" s="3" t="s">
        <v>1259</v>
      </c>
      <c r="S21" s="3" t="s">
        <v>1259</v>
      </c>
      <c r="T21" s="308">
        <v>17.989999999999998</v>
      </c>
      <c r="U21" s="309">
        <v>3.3500000000000002E-2</v>
      </c>
      <c r="V21" s="310">
        <v>17.989999999999998</v>
      </c>
      <c r="W21" s="3" t="s">
        <v>1259</v>
      </c>
      <c r="X21" s="3" t="s">
        <v>1259</v>
      </c>
      <c r="Y21" s="3" t="s">
        <v>1259</v>
      </c>
      <c r="Z21" s="3" t="s">
        <v>1259</v>
      </c>
      <c r="AA21" s="3" t="s">
        <v>1259</v>
      </c>
      <c r="AB21" s="3" t="s">
        <v>1259</v>
      </c>
      <c r="AC21" s="3" t="s">
        <v>1259</v>
      </c>
    </row>
    <row r="22" spans="1:29" x14ac:dyDescent="0.25">
      <c r="A22" s="3" t="s">
        <v>1588</v>
      </c>
      <c r="B22" s="3" t="s">
        <v>1259</v>
      </c>
      <c r="C22" s="3" t="s">
        <v>1259</v>
      </c>
      <c r="D22" s="3" t="s">
        <v>1259</v>
      </c>
      <c r="E22" s="3" t="s">
        <v>1259</v>
      </c>
      <c r="F22" s="3" t="s">
        <v>1259</v>
      </c>
      <c r="G22" s="3" t="s">
        <v>1259</v>
      </c>
      <c r="H22" s="3" t="s">
        <v>1259</v>
      </c>
      <c r="I22" s="3" t="s">
        <v>1259</v>
      </c>
      <c r="J22" s="3" t="s">
        <v>1259</v>
      </c>
      <c r="K22" s="3" t="s">
        <v>1259</v>
      </c>
      <c r="L22" s="3" t="s">
        <v>1259</v>
      </c>
      <c r="M22" s="3" t="s">
        <v>1259</v>
      </c>
      <c r="N22" s="3" t="s">
        <v>1259</v>
      </c>
      <c r="O22" s="3" t="s">
        <v>1259</v>
      </c>
      <c r="P22" s="3" t="s">
        <v>1259</v>
      </c>
      <c r="Q22" s="3" t="s">
        <v>1259</v>
      </c>
      <c r="R22" s="3" t="s">
        <v>1259</v>
      </c>
      <c r="S22" s="3" t="s">
        <v>1259</v>
      </c>
      <c r="T22" s="308">
        <v>18.559999999999999</v>
      </c>
      <c r="U22" s="309">
        <v>3.4599999999999999E-2</v>
      </c>
      <c r="V22" s="310">
        <v>18.559999999999999</v>
      </c>
      <c r="W22" s="3" t="s">
        <v>1259</v>
      </c>
      <c r="X22" s="3" t="s">
        <v>1259</v>
      </c>
      <c r="Y22" s="3" t="s">
        <v>1259</v>
      </c>
      <c r="Z22" s="3" t="s">
        <v>1259</v>
      </c>
      <c r="AA22" s="3" t="s">
        <v>1259</v>
      </c>
      <c r="AB22" s="3" t="s">
        <v>1259</v>
      </c>
      <c r="AC22" s="3" t="s">
        <v>1259</v>
      </c>
    </row>
    <row r="23" spans="1:29" x14ac:dyDescent="0.25">
      <c r="A23" s="3" t="s">
        <v>1589</v>
      </c>
      <c r="B23" s="3" t="s">
        <v>1259</v>
      </c>
      <c r="C23" s="3" t="s">
        <v>1259</v>
      </c>
      <c r="D23" s="3" t="s">
        <v>1259</v>
      </c>
      <c r="E23" s="3" t="s">
        <v>1259</v>
      </c>
      <c r="F23" s="3" t="s">
        <v>1259</v>
      </c>
      <c r="G23" s="3" t="s">
        <v>1259</v>
      </c>
      <c r="H23" s="3" t="s">
        <v>1259</v>
      </c>
      <c r="I23" s="3" t="s">
        <v>1259</v>
      </c>
      <c r="J23" s="3" t="s">
        <v>1259</v>
      </c>
      <c r="K23" s="3" t="s">
        <v>1259</v>
      </c>
      <c r="L23" s="3" t="s">
        <v>1259</v>
      </c>
      <c r="M23" s="3" t="s">
        <v>1259</v>
      </c>
      <c r="N23" s="3" t="s">
        <v>1259</v>
      </c>
      <c r="O23" s="3" t="s">
        <v>1259</v>
      </c>
      <c r="P23" s="3" t="s">
        <v>1259</v>
      </c>
      <c r="Q23" s="3" t="s">
        <v>1259</v>
      </c>
      <c r="R23" s="3" t="s">
        <v>1259</v>
      </c>
      <c r="S23" s="3" t="s">
        <v>1259</v>
      </c>
      <c r="T23" s="308">
        <v>20.88</v>
      </c>
      <c r="U23" s="309">
        <v>3.8899999999999997E-2</v>
      </c>
      <c r="V23" s="310">
        <v>20.88</v>
      </c>
      <c r="W23" s="3" t="s">
        <v>1259</v>
      </c>
      <c r="X23" s="3" t="s">
        <v>1259</v>
      </c>
      <c r="Y23" s="3" t="s">
        <v>1259</v>
      </c>
      <c r="Z23" s="3" t="s">
        <v>1259</v>
      </c>
      <c r="AA23" s="3" t="s">
        <v>1259</v>
      </c>
      <c r="AB23" s="3" t="s">
        <v>1259</v>
      </c>
      <c r="AC23" s="3" t="s">
        <v>1259</v>
      </c>
    </row>
    <row r="24" spans="1:29" x14ac:dyDescent="0.25">
      <c r="A24" s="3" t="s">
        <v>1590</v>
      </c>
      <c r="B24" s="3" t="s">
        <v>1259</v>
      </c>
      <c r="C24" s="3" t="s">
        <v>1259</v>
      </c>
      <c r="D24" s="3" t="s">
        <v>1259</v>
      </c>
      <c r="E24" s="3" t="s">
        <v>1259</v>
      </c>
      <c r="F24" s="3" t="s">
        <v>1259</v>
      </c>
      <c r="G24" s="3" t="s">
        <v>1259</v>
      </c>
      <c r="H24" s="3" t="s">
        <v>1259</v>
      </c>
      <c r="I24" s="3" t="s">
        <v>1259</v>
      </c>
      <c r="J24" s="3" t="s">
        <v>1259</v>
      </c>
      <c r="K24" s="3" t="s">
        <v>1259</v>
      </c>
      <c r="L24" s="3" t="s">
        <v>1259</v>
      </c>
      <c r="M24" s="3" t="s">
        <v>1259</v>
      </c>
      <c r="N24" s="3" t="s">
        <v>1259</v>
      </c>
      <c r="O24" s="3" t="s">
        <v>1259</v>
      </c>
      <c r="P24" s="3" t="s">
        <v>1259</v>
      </c>
      <c r="Q24" s="3" t="s">
        <v>1259</v>
      </c>
      <c r="R24" s="3" t="s">
        <v>1259</v>
      </c>
      <c r="S24" s="3" t="s">
        <v>1259</v>
      </c>
      <c r="T24" s="308">
        <v>19.739999999999998</v>
      </c>
      <c r="U24" s="309">
        <v>3.6799999999999999E-2</v>
      </c>
      <c r="V24" s="310">
        <v>19.739999999999998</v>
      </c>
      <c r="W24" s="3" t="s">
        <v>1259</v>
      </c>
      <c r="X24" s="3" t="s">
        <v>1259</v>
      </c>
      <c r="Y24" s="3" t="s">
        <v>1259</v>
      </c>
      <c r="Z24" s="3" t="s">
        <v>1259</v>
      </c>
      <c r="AA24" s="3" t="s">
        <v>1259</v>
      </c>
      <c r="AB24" s="3" t="s">
        <v>1259</v>
      </c>
      <c r="AC24" s="3" t="s">
        <v>1259</v>
      </c>
    </row>
    <row r="25" spans="1:29" x14ac:dyDescent="0.25">
      <c r="A25" s="3" t="s">
        <v>1591</v>
      </c>
      <c r="B25" s="3" t="s">
        <v>1259</v>
      </c>
      <c r="C25" s="3" t="s">
        <v>1259</v>
      </c>
      <c r="D25" s="3" t="s">
        <v>1259</v>
      </c>
      <c r="E25" s="3" t="s">
        <v>1259</v>
      </c>
      <c r="F25" s="3" t="s">
        <v>1259</v>
      </c>
      <c r="G25" s="3" t="s">
        <v>1259</v>
      </c>
      <c r="H25" s="3" t="s">
        <v>1259</v>
      </c>
      <c r="I25" s="3" t="s">
        <v>1259</v>
      </c>
      <c r="J25" s="3" t="s">
        <v>1259</v>
      </c>
      <c r="K25" s="3" t="s">
        <v>1259</v>
      </c>
      <c r="L25" s="3" t="s">
        <v>1259</v>
      </c>
      <c r="M25" s="3" t="s">
        <v>1259</v>
      </c>
      <c r="N25" s="3" t="s">
        <v>1259</v>
      </c>
      <c r="O25" s="3" t="s">
        <v>1259</v>
      </c>
      <c r="P25" s="3" t="s">
        <v>1259</v>
      </c>
      <c r="Q25" s="3" t="s">
        <v>1259</v>
      </c>
      <c r="R25" s="3" t="s">
        <v>1259</v>
      </c>
      <c r="S25" s="3" t="s">
        <v>1259</v>
      </c>
      <c r="T25" s="308">
        <v>17.28</v>
      </c>
      <c r="U25" s="309">
        <v>3.2199999999999999E-2</v>
      </c>
      <c r="V25" s="310">
        <v>17.28</v>
      </c>
      <c r="W25" s="3" t="s">
        <v>1259</v>
      </c>
      <c r="X25" s="3" t="s">
        <v>1259</v>
      </c>
      <c r="Y25" s="3" t="s">
        <v>1259</v>
      </c>
      <c r="Z25" s="3" t="s">
        <v>1259</v>
      </c>
      <c r="AA25" s="3" t="s">
        <v>1259</v>
      </c>
      <c r="AB25" s="3" t="s">
        <v>1259</v>
      </c>
      <c r="AC25" s="3" t="s">
        <v>1259</v>
      </c>
    </row>
    <row r="26" spans="1:29" x14ac:dyDescent="0.25">
      <c r="A26" s="3" t="s">
        <v>936</v>
      </c>
      <c r="B26" s="3" t="s">
        <v>1259</v>
      </c>
      <c r="C26" s="3" t="s">
        <v>1259</v>
      </c>
      <c r="D26" s="3" t="s">
        <v>1259</v>
      </c>
      <c r="E26" s="3" t="s">
        <v>1259</v>
      </c>
      <c r="F26" s="3" t="s">
        <v>1259</v>
      </c>
      <c r="G26" s="3" t="s">
        <v>1259</v>
      </c>
      <c r="H26" s="3" t="s">
        <v>1259</v>
      </c>
      <c r="I26" s="3" t="s">
        <v>1259</v>
      </c>
      <c r="J26" s="3" t="s">
        <v>1259</v>
      </c>
      <c r="K26" s="3" t="s">
        <v>1259</v>
      </c>
      <c r="L26" s="3" t="s">
        <v>1259</v>
      </c>
      <c r="M26" s="3" t="s">
        <v>1259</v>
      </c>
      <c r="N26" s="3" t="s">
        <v>1259</v>
      </c>
      <c r="O26" s="3" t="s">
        <v>1259</v>
      </c>
      <c r="P26" s="3" t="s">
        <v>1259</v>
      </c>
      <c r="Q26" s="3" t="s">
        <v>1259</v>
      </c>
      <c r="R26" s="3" t="s">
        <v>1259</v>
      </c>
      <c r="S26" s="3" t="s">
        <v>1259</v>
      </c>
      <c r="T26" s="308">
        <v>20.38</v>
      </c>
      <c r="U26" s="309">
        <v>3.7999999999999999E-2</v>
      </c>
      <c r="V26" s="310">
        <v>20.38</v>
      </c>
      <c r="W26" s="311">
        <v>0.1231</v>
      </c>
      <c r="X26" s="3" t="s">
        <v>1259</v>
      </c>
      <c r="Y26" s="3" t="s">
        <v>1259</v>
      </c>
      <c r="Z26" s="3" t="s">
        <v>1259</v>
      </c>
      <c r="AA26" s="3" t="s">
        <v>1259</v>
      </c>
      <c r="AB26" s="3" t="s">
        <v>1259</v>
      </c>
      <c r="AC26" s="3" t="s">
        <v>1259</v>
      </c>
    </row>
    <row r="27" spans="1:29" x14ac:dyDescent="0.25">
      <c r="A27" s="3" t="s">
        <v>1592</v>
      </c>
      <c r="B27" s="3" t="s">
        <v>1259</v>
      </c>
      <c r="C27" s="3" t="s">
        <v>1259</v>
      </c>
      <c r="D27" s="3" t="s">
        <v>1259</v>
      </c>
      <c r="E27" s="3" t="s">
        <v>1259</v>
      </c>
      <c r="F27" s="3" t="s">
        <v>1259</v>
      </c>
      <c r="G27" s="3" t="s">
        <v>1259</v>
      </c>
      <c r="H27" s="3" t="s">
        <v>1259</v>
      </c>
      <c r="I27" s="3" t="s">
        <v>1259</v>
      </c>
      <c r="J27" s="3" t="s">
        <v>1259</v>
      </c>
      <c r="K27" s="3" t="s">
        <v>1259</v>
      </c>
      <c r="L27" s="3" t="s">
        <v>1259</v>
      </c>
      <c r="M27" s="3" t="s">
        <v>1259</v>
      </c>
      <c r="N27" s="3" t="s">
        <v>1259</v>
      </c>
      <c r="O27" s="3" t="s">
        <v>1259</v>
      </c>
      <c r="P27" s="3" t="s">
        <v>1259</v>
      </c>
      <c r="Q27" s="3" t="s">
        <v>1259</v>
      </c>
      <c r="R27" s="3" t="s">
        <v>1259</v>
      </c>
      <c r="S27" s="3" t="s">
        <v>1259</v>
      </c>
      <c r="T27" s="308">
        <v>17.71</v>
      </c>
      <c r="U27" s="309">
        <v>3.3000000000000002E-2</v>
      </c>
      <c r="V27" s="310">
        <v>17.71</v>
      </c>
      <c r="W27" s="311">
        <v>0.10580000000000001</v>
      </c>
      <c r="X27" s="3" t="s">
        <v>1259</v>
      </c>
      <c r="Y27" s="3" t="s">
        <v>1259</v>
      </c>
      <c r="Z27" s="3" t="s">
        <v>1259</v>
      </c>
      <c r="AA27" s="3" t="s">
        <v>1259</v>
      </c>
      <c r="AB27" s="3" t="s">
        <v>1259</v>
      </c>
      <c r="AC27" s="3" t="s">
        <v>1259</v>
      </c>
    </row>
    <row r="28" spans="1:29" x14ac:dyDescent="0.25">
      <c r="A28" s="3" t="s">
        <v>1593</v>
      </c>
      <c r="B28" s="3" t="s">
        <v>1259</v>
      </c>
      <c r="C28" s="3" t="s">
        <v>1259</v>
      </c>
      <c r="D28" s="3" t="s">
        <v>1259</v>
      </c>
      <c r="E28" s="3" t="s">
        <v>1259</v>
      </c>
      <c r="F28" s="3" t="s">
        <v>1259</v>
      </c>
      <c r="G28" s="3" t="s">
        <v>1259</v>
      </c>
      <c r="H28" s="3" t="s">
        <v>1259</v>
      </c>
      <c r="I28" s="3" t="s">
        <v>1259</v>
      </c>
      <c r="J28" s="3" t="s">
        <v>1259</v>
      </c>
      <c r="K28" s="3" t="s">
        <v>1259</v>
      </c>
      <c r="L28" s="3" t="s">
        <v>1259</v>
      </c>
      <c r="M28" s="3" t="s">
        <v>1259</v>
      </c>
      <c r="N28" s="3" t="s">
        <v>1259</v>
      </c>
      <c r="O28" s="3" t="s">
        <v>1259</v>
      </c>
      <c r="P28" s="3" t="s">
        <v>1259</v>
      </c>
      <c r="Q28" s="3" t="s">
        <v>1259</v>
      </c>
      <c r="R28" s="3" t="s">
        <v>1259</v>
      </c>
      <c r="S28" s="3" t="s">
        <v>1259</v>
      </c>
      <c r="T28" s="308">
        <v>24.25</v>
      </c>
      <c r="U28" s="309">
        <v>4.5199999999999997E-2</v>
      </c>
      <c r="V28" s="310">
        <v>24.25</v>
      </c>
      <c r="W28" s="311">
        <v>0.1138</v>
      </c>
      <c r="X28" s="3" t="s">
        <v>1259</v>
      </c>
      <c r="Y28" s="3" t="s">
        <v>1259</v>
      </c>
      <c r="Z28" s="3" t="s">
        <v>1259</v>
      </c>
      <c r="AA28" s="3" t="s">
        <v>1259</v>
      </c>
      <c r="AB28" s="3" t="s">
        <v>1259</v>
      </c>
      <c r="AC28" s="3" t="s">
        <v>1259</v>
      </c>
    </row>
    <row r="29" spans="1:29" x14ac:dyDescent="0.25">
      <c r="A29" s="3" t="s">
        <v>1594</v>
      </c>
      <c r="B29" s="3" t="s">
        <v>1259</v>
      </c>
      <c r="C29" s="3" t="s">
        <v>1259</v>
      </c>
      <c r="D29" s="3" t="s">
        <v>1259</v>
      </c>
      <c r="E29" s="3" t="s">
        <v>1259</v>
      </c>
      <c r="F29" s="3" t="s">
        <v>1259</v>
      </c>
      <c r="G29" s="3" t="s">
        <v>1259</v>
      </c>
      <c r="H29" s="3" t="s">
        <v>1259</v>
      </c>
      <c r="I29" s="3" t="s">
        <v>1259</v>
      </c>
      <c r="J29" s="3" t="s">
        <v>1259</v>
      </c>
      <c r="K29" s="3" t="s">
        <v>1259</v>
      </c>
      <c r="L29" s="3" t="s">
        <v>1259</v>
      </c>
      <c r="M29" s="3" t="s">
        <v>1259</v>
      </c>
      <c r="N29" s="3" t="s">
        <v>1259</v>
      </c>
      <c r="O29" s="3" t="s">
        <v>1259</v>
      </c>
      <c r="P29" s="3" t="s">
        <v>1259</v>
      </c>
      <c r="Q29" s="3" t="s">
        <v>1259</v>
      </c>
      <c r="R29" s="3" t="s">
        <v>1259</v>
      </c>
      <c r="S29" s="3" t="s">
        <v>1259</v>
      </c>
      <c r="T29" s="308">
        <v>17.8</v>
      </c>
      <c r="U29" s="309">
        <v>3.32E-2</v>
      </c>
      <c r="V29" s="310">
        <v>17.8</v>
      </c>
      <c r="W29" s="311">
        <v>0.1268</v>
      </c>
      <c r="X29" s="3" t="s">
        <v>1259</v>
      </c>
      <c r="Y29" s="3" t="s">
        <v>1259</v>
      </c>
      <c r="Z29" s="3" t="s">
        <v>1259</v>
      </c>
      <c r="AA29" s="3" t="s">
        <v>1259</v>
      </c>
      <c r="AB29" s="3" t="s">
        <v>1259</v>
      </c>
      <c r="AC29" s="3" t="s">
        <v>1259</v>
      </c>
    </row>
    <row r="30" spans="1:29" x14ac:dyDescent="0.25">
      <c r="A30" s="3" t="s">
        <v>1595</v>
      </c>
      <c r="B30" s="3" t="s">
        <v>1259</v>
      </c>
      <c r="C30" s="3" t="s">
        <v>1259</v>
      </c>
      <c r="D30" s="3" t="s">
        <v>1259</v>
      </c>
      <c r="E30" s="3" t="s">
        <v>1259</v>
      </c>
      <c r="F30" s="3" t="s">
        <v>1259</v>
      </c>
      <c r="G30" s="3" t="s">
        <v>1259</v>
      </c>
      <c r="H30" s="3" t="s">
        <v>1259</v>
      </c>
      <c r="I30" s="3" t="s">
        <v>1259</v>
      </c>
      <c r="J30" s="3" t="s">
        <v>1259</v>
      </c>
      <c r="K30" s="3" t="s">
        <v>1259</v>
      </c>
      <c r="L30" s="3" t="s">
        <v>1259</v>
      </c>
      <c r="M30" s="3" t="s">
        <v>1259</v>
      </c>
      <c r="N30" s="3" t="s">
        <v>1259</v>
      </c>
      <c r="O30" s="3" t="s">
        <v>1259</v>
      </c>
      <c r="P30" s="3" t="s">
        <v>1259</v>
      </c>
      <c r="Q30" s="3" t="s">
        <v>1259</v>
      </c>
      <c r="R30" s="3" t="s">
        <v>1259</v>
      </c>
      <c r="S30" s="3" t="s">
        <v>1259</v>
      </c>
      <c r="T30" s="308">
        <v>18.91</v>
      </c>
      <c r="U30" s="309">
        <v>3.5299999999999998E-2</v>
      </c>
      <c r="V30" s="310">
        <v>18.91</v>
      </c>
      <c r="W30" s="311">
        <v>9.6299999999999997E-2</v>
      </c>
      <c r="X30" s="3" t="s">
        <v>1259</v>
      </c>
      <c r="Y30" s="3" t="s">
        <v>1259</v>
      </c>
      <c r="Z30" s="3" t="s">
        <v>1259</v>
      </c>
      <c r="AA30" s="3" t="s">
        <v>1259</v>
      </c>
      <c r="AB30" s="3" t="s">
        <v>1259</v>
      </c>
      <c r="AC30" s="3" t="s">
        <v>1259</v>
      </c>
    </row>
    <row r="31" spans="1:29" x14ac:dyDescent="0.25">
      <c r="A31" s="3" t="s">
        <v>1596</v>
      </c>
      <c r="B31" s="3" t="s">
        <v>1259</v>
      </c>
      <c r="C31" s="3" t="s">
        <v>1259</v>
      </c>
      <c r="D31" s="3" t="s">
        <v>1259</v>
      </c>
      <c r="E31" s="3" t="s">
        <v>1259</v>
      </c>
      <c r="F31" s="3" t="s">
        <v>1259</v>
      </c>
      <c r="G31" s="3" t="s">
        <v>1259</v>
      </c>
      <c r="H31" s="3" t="s">
        <v>1259</v>
      </c>
      <c r="I31" s="3" t="s">
        <v>1259</v>
      </c>
      <c r="J31" s="3" t="s">
        <v>1259</v>
      </c>
      <c r="K31" s="3" t="s">
        <v>1259</v>
      </c>
      <c r="L31" s="3" t="s">
        <v>1259</v>
      </c>
      <c r="M31" s="3" t="s">
        <v>1259</v>
      </c>
      <c r="N31" s="3" t="s">
        <v>1259</v>
      </c>
      <c r="O31" s="3" t="s">
        <v>1259</v>
      </c>
      <c r="P31" s="3" t="s">
        <v>1259</v>
      </c>
      <c r="Q31" s="3" t="s">
        <v>1259</v>
      </c>
      <c r="R31" s="3" t="s">
        <v>1259</v>
      </c>
      <c r="S31" s="3" t="s">
        <v>1259</v>
      </c>
      <c r="T31" s="308">
        <v>26.87</v>
      </c>
      <c r="U31" s="309">
        <v>5.0099999999999999E-2</v>
      </c>
      <c r="V31" s="310">
        <v>26.87</v>
      </c>
      <c r="W31" s="311">
        <v>0.18290000000000001</v>
      </c>
      <c r="X31" s="3" t="s">
        <v>1259</v>
      </c>
      <c r="Y31" s="3" t="s">
        <v>1259</v>
      </c>
      <c r="Z31" s="3" t="s">
        <v>1259</v>
      </c>
      <c r="AA31" s="3" t="s">
        <v>1259</v>
      </c>
      <c r="AB31" s="3" t="s">
        <v>1259</v>
      </c>
      <c r="AC31" s="3" t="s">
        <v>1259</v>
      </c>
    </row>
    <row r="32" spans="1:29" x14ac:dyDescent="0.25">
      <c r="A32" s="3" t="s">
        <v>1597</v>
      </c>
      <c r="B32" s="3" t="s">
        <v>1259</v>
      </c>
      <c r="C32" s="3" t="s">
        <v>1259</v>
      </c>
      <c r="D32" s="3" t="s">
        <v>1259</v>
      </c>
      <c r="E32" s="3" t="s">
        <v>1259</v>
      </c>
      <c r="F32" s="3" t="s">
        <v>1259</v>
      </c>
      <c r="G32" s="3" t="s">
        <v>1259</v>
      </c>
      <c r="H32" s="3" t="s">
        <v>1259</v>
      </c>
      <c r="I32" s="3" t="s">
        <v>1259</v>
      </c>
      <c r="J32" s="3" t="s">
        <v>1259</v>
      </c>
      <c r="K32" s="3" t="s">
        <v>1259</v>
      </c>
      <c r="L32" s="3" t="s">
        <v>1259</v>
      </c>
      <c r="M32" s="3" t="s">
        <v>1259</v>
      </c>
      <c r="N32" s="3" t="s">
        <v>1259</v>
      </c>
      <c r="O32" s="3" t="s">
        <v>1259</v>
      </c>
      <c r="P32" s="3" t="s">
        <v>1259</v>
      </c>
      <c r="Q32" s="3" t="s">
        <v>1259</v>
      </c>
      <c r="R32" s="3" t="s">
        <v>1259</v>
      </c>
      <c r="S32" s="3" t="s">
        <v>1259</v>
      </c>
      <c r="T32" s="308">
        <v>18.86</v>
      </c>
      <c r="U32" s="309">
        <v>3.5200000000000002E-2</v>
      </c>
      <c r="V32" s="310">
        <v>18.86</v>
      </c>
      <c r="W32" s="311">
        <v>0.13100000000000001</v>
      </c>
      <c r="X32" s="3" t="s">
        <v>1259</v>
      </c>
      <c r="Y32" s="3" t="s">
        <v>1259</v>
      </c>
      <c r="Z32" s="3" t="s">
        <v>1259</v>
      </c>
      <c r="AA32" s="3" t="s">
        <v>1259</v>
      </c>
      <c r="AB32" s="3" t="s">
        <v>1259</v>
      </c>
      <c r="AC32" s="3" t="s">
        <v>1259</v>
      </c>
    </row>
    <row r="33" spans="1:29" x14ac:dyDescent="0.25">
      <c r="A33" s="3" t="s">
        <v>1598</v>
      </c>
      <c r="B33" s="3" t="s">
        <v>1259</v>
      </c>
      <c r="C33" s="3" t="s">
        <v>1259</v>
      </c>
      <c r="D33" s="3" t="s">
        <v>1259</v>
      </c>
      <c r="E33" s="3" t="s">
        <v>1259</v>
      </c>
      <c r="F33" s="3" t="s">
        <v>1259</v>
      </c>
      <c r="G33" s="3" t="s">
        <v>1259</v>
      </c>
      <c r="H33" s="3" t="s">
        <v>1259</v>
      </c>
      <c r="I33" s="3" t="s">
        <v>1259</v>
      </c>
      <c r="J33" s="3" t="s">
        <v>1259</v>
      </c>
      <c r="K33" s="3" t="s">
        <v>1259</v>
      </c>
      <c r="L33" s="3" t="s">
        <v>1259</v>
      </c>
      <c r="M33" s="3" t="s">
        <v>1259</v>
      </c>
      <c r="N33" s="3" t="s">
        <v>1259</v>
      </c>
      <c r="O33" s="3" t="s">
        <v>1259</v>
      </c>
      <c r="P33" s="3" t="s">
        <v>1259</v>
      </c>
      <c r="Q33" s="3" t="s">
        <v>1259</v>
      </c>
      <c r="R33" s="3" t="s">
        <v>1259</v>
      </c>
      <c r="S33" s="3" t="s">
        <v>1259</v>
      </c>
      <c r="T33" s="308">
        <v>20.100000000000001</v>
      </c>
      <c r="U33" s="309">
        <v>3.7499999999999999E-2</v>
      </c>
      <c r="V33" s="310">
        <v>20.100000000000001</v>
      </c>
      <c r="W33" s="311">
        <v>0.1012</v>
      </c>
      <c r="X33" s="3" t="s">
        <v>1259</v>
      </c>
      <c r="Y33" s="3" t="s">
        <v>1259</v>
      </c>
      <c r="Z33" s="3" t="s">
        <v>1259</v>
      </c>
      <c r="AA33" s="3" t="s">
        <v>1259</v>
      </c>
      <c r="AB33" s="3" t="s">
        <v>1259</v>
      </c>
      <c r="AC33" s="3" t="s">
        <v>1259</v>
      </c>
    </row>
    <row r="34" spans="1:29" x14ac:dyDescent="0.25">
      <c r="A34" s="3" t="s">
        <v>1599</v>
      </c>
      <c r="B34" s="3" t="s">
        <v>1259</v>
      </c>
      <c r="C34" s="3" t="s">
        <v>1259</v>
      </c>
      <c r="D34" s="3" t="s">
        <v>1259</v>
      </c>
      <c r="E34" s="3" t="s">
        <v>1259</v>
      </c>
      <c r="F34" s="3" t="s">
        <v>1259</v>
      </c>
      <c r="G34" s="3" t="s">
        <v>1259</v>
      </c>
      <c r="H34" s="3" t="s">
        <v>1259</v>
      </c>
      <c r="I34" s="3" t="s">
        <v>1259</v>
      </c>
      <c r="J34" s="3" t="s">
        <v>1259</v>
      </c>
      <c r="K34" s="3" t="s">
        <v>1259</v>
      </c>
      <c r="L34" s="3" t="s">
        <v>1259</v>
      </c>
      <c r="M34" s="3" t="s">
        <v>1259</v>
      </c>
      <c r="N34" s="3" t="s">
        <v>1259</v>
      </c>
      <c r="O34" s="3" t="s">
        <v>1259</v>
      </c>
      <c r="P34" s="3" t="s">
        <v>1259</v>
      </c>
      <c r="Q34" s="3" t="s">
        <v>1259</v>
      </c>
      <c r="R34" s="3" t="s">
        <v>1259</v>
      </c>
      <c r="S34" s="3" t="s">
        <v>1259</v>
      </c>
      <c r="T34" s="308">
        <v>20.13</v>
      </c>
      <c r="U34" s="309">
        <v>3.7499999999999999E-2</v>
      </c>
      <c r="V34" s="310">
        <v>20.13</v>
      </c>
      <c r="W34" s="311">
        <v>0.1111</v>
      </c>
      <c r="X34" s="3" t="s">
        <v>1259</v>
      </c>
      <c r="Y34" s="3" t="s">
        <v>1259</v>
      </c>
      <c r="Z34" s="3" t="s">
        <v>1259</v>
      </c>
      <c r="AA34" s="3" t="s">
        <v>1259</v>
      </c>
      <c r="AB34" s="3" t="s">
        <v>1259</v>
      </c>
      <c r="AC34" s="3" t="s">
        <v>1259</v>
      </c>
    </row>
    <row r="35" spans="1:29" x14ac:dyDescent="0.25">
      <c r="A35" s="3" t="s">
        <v>1600</v>
      </c>
      <c r="B35" s="3" t="s">
        <v>1259</v>
      </c>
      <c r="C35" s="3" t="s">
        <v>1259</v>
      </c>
      <c r="D35" s="3" t="s">
        <v>1259</v>
      </c>
      <c r="E35" s="3" t="s">
        <v>1259</v>
      </c>
      <c r="F35" s="3" t="s">
        <v>1259</v>
      </c>
      <c r="G35" s="3" t="s">
        <v>1259</v>
      </c>
      <c r="H35" s="3" t="s">
        <v>1259</v>
      </c>
      <c r="I35" s="3" t="s">
        <v>1259</v>
      </c>
      <c r="J35" s="3" t="s">
        <v>1259</v>
      </c>
      <c r="K35" s="3" t="s">
        <v>1259</v>
      </c>
      <c r="L35" s="3" t="s">
        <v>1259</v>
      </c>
      <c r="M35" s="3" t="s">
        <v>1259</v>
      </c>
      <c r="N35" s="3" t="s">
        <v>1259</v>
      </c>
      <c r="O35" s="3" t="s">
        <v>1259</v>
      </c>
      <c r="P35" s="3" t="s">
        <v>1259</v>
      </c>
      <c r="Q35" s="3" t="s">
        <v>1259</v>
      </c>
      <c r="R35" s="3" t="s">
        <v>1259</v>
      </c>
      <c r="S35" s="3" t="s">
        <v>1259</v>
      </c>
      <c r="T35" s="308">
        <v>21.73</v>
      </c>
      <c r="U35" s="309">
        <v>0.04</v>
      </c>
      <c r="V35" s="310">
        <v>34.56</v>
      </c>
      <c r="W35" s="311">
        <v>0.11</v>
      </c>
      <c r="X35" s="3" t="s">
        <v>1259</v>
      </c>
      <c r="Y35" s="3" t="s">
        <v>1259</v>
      </c>
      <c r="Z35" s="3" t="s">
        <v>1259</v>
      </c>
      <c r="AA35" s="3" t="s">
        <v>1259</v>
      </c>
      <c r="AB35" s="3" t="s">
        <v>1259</v>
      </c>
      <c r="AC35" s="3" t="s">
        <v>1259</v>
      </c>
    </row>
    <row r="36" spans="1:29" x14ac:dyDescent="0.25">
      <c r="A36" s="3" t="s">
        <v>1601</v>
      </c>
      <c r="B36" s="3" t="s">
        <v>1259</v>
      </c>
      <c r="C36" s="3" t="s">
        <v>1259</v>
      </c>
      <c r="D36" s="3" t="s">
        <v>1259</v>
      </c>
      <c r="E36" s="3" t="s">
        <v>1259</v>
      </c>
      <c r="F36" s="3" t="s">
        <v>1259</v>
      </c>
      <c r="G36" s="3" t="s">
        <v>1259</v>
      </c>
      <c r="H36" s="3" t="s">
        <v>1259</v>
      </c>
      <c r="I36" s="3" t="s">
        <v>1259</v>
      </c>
      <c r="J36" s="3" t="s">
        <v>1259</v>
      </c>
      <c r="K36" s="3" t="s">
        <v>1259</v>
      </c>
      <c r="L36" s="3" t="s">
        <v>1259</v>
      </c>
      <c r="M36" s="3" t="s">
        <v>1259</v>
      </c>
      <c r="N36" s="3" t="s">
        <v>1259</v>
      </c>
      <c r="O36" s="3" t="s">
        <v>1259</v>
      </c>
      <c r="P36" s="3" t="s">
        <v>1259</v>
      </c>
      <c r="Q36" s="3" t="s">
        <v>1259</v>
      </c>
      <c r="R36" s="3" t="s">
        <v>1259</v>
      </c>
      <c r="S36" s="3" t="s">
        <v>1259</v>
      </c>
      <c r="T36" s="308">
        <v>25.38</v>
      </c>
      <c r="U36" s="309">
        <v>0.05</v>
      </c>
      <c r="V36" s="310">
        <v>37.549999999999997</v>
      </c>
      <c r="W36" s="311">
        <v>0.12</v>
      </c>
      <c r="X36" s="3" t="s">
        <v>1259</v>
      </c>
      <c r="Y36" s="3" t="s">
        <v>1259</v>
      </c>
      <c r="Z36" s="3" t="s">
        <v>1259</v>
      </c>
      <c r="AA36" s="3" t="s">
        <v>1259</v>
      </c>
      <c r="AB36" s="3" t="s">
        <v>1259</v>
      </c>
      <c r="AC36" s="3" t="s">
        <v>1259</v>
      </c>
    </row>
    <row r="37" spans="1:29" x14ac:dyDescent="0.25">
      <c r="A37" s="3" t="s">
        <v>1602</v>
      </c>
      <c r="B37" s="3" t="s">
        <v>1259</v>
      </c>
      <c r="C37" s="3" t="s">
        <v>1259</v>
      </c>
      <c r="D37" s="3" t="s">
        <v>1259</v>
      </c>
      <c r="E37" s="3" t="s">
        <v>1259</v>
      </c>
      <c r="F37" s="3" t="s">
        <v>1259</v>
      </c>
      <c r="G37" s="3" t="s">
        <v>1259</v>
      </c>
      <c r="H37" s="3" t="s">
        <v>1259</v>
      </c>
      <c r="I37" s="3" t="s">
        <v>1259</v>
      </c>
      <c r="J37" s="3" t="s">
        <v>1259</v>
      </c>
      <c r="K37" s="3" t="s">
        <v>1259</v>
      </c>
      <c r="L37" s="3" t="s">
        <v>1259</v>
      </c>
      <c r="M37" s="3" t="s">
        <v>1259</v>
      </c>
      <c r="N37" s="3" t="s">
        <v>1259</v>
      </c>
      <c r="O37" s="3" t="s">
        <v>1259</v>
      </c>
      <c r="P37" s="3" t="s">
        <v>1259</v>
      </c>
      <c r="Q37" s="3" t="s">
        <v>1259</v>
      </c>
      <c r="R37" s="3" t="s">
        <v>1259</v>
      </c>
      <c r="S37" s="3" t="s">
        <v>1259</v>
      </c>
      <c r="T37" s="308">
        <v>24.43</v>
      </c>
      <c r="U37" s="309">
        <v>0.04</v>
      </c>
      <c r="V37" s="310">
        <v>25.86</v>
      </c>
      <c r="W37" s="311">
        <v>0.08</v>
      </c>
      <c r="X37" s="3" t="s">
        <v>1259</v>
      </c>
      <c r="Y37" s="3" t="s">
        <v>1259</v>
      </c>
      <c r="Z37" s="3" t="s">
        <v>1259</v>
      </c>
      <c r="AA37" s="3" t="s">
        <v>1259</v>
      </c>
      <c r="AB37" s="3" t="s">
        <v>1259</v>
      </c>
      <c r="AC37" s="3" t="s">
        <v>1259</v>
      </c>
    </row>
    <row r="38" spans="1:29" x14ac:dyDescent="0.25">
      <c r="A38" s="3" t="s">
        <v>1603</v>
      </c>
      <c r="B38" s="3" t="s">
        <v>1259</v>
      </c>
      <c r="C38" s="3" t="s">
        <v>1259</v>
      </c>
      <c r="D38" s="3" t="s">
        <v>1259</v>
      </c>
      <c r="E38" s="3" t="s">
        <v>1259</v>
      </c>
      <c r="F38" s="3" t="s">
        <v>1259</v>
      </c>
      <c r="G38" s="3" t="s">
        <v>1259</v>
      </c>
      <c r="H38" s="3" t="s">
        <v>1259</v>
      </c>
      <c r="I38" s="3" t="s">
        <v>1259</v>
      </c>
      <c r="J38" s="3" t="s">
        <v>1259</v>
      </c>
      <c r="K38" s="3" t="s">
        <v>1259</v>
      </c>
      <c r="L38" s="3" t="s">
        <v>1259</v>
      </c>
      <c r="M38" s="3" t="s">
        <v>1259</v>
      </c>
      <c r="N38" s="3" t="s">
        <v>1259</v>
      </c>
      <c r="O38" s="3" t="s">
        <v>1259</v>
      </c>
      <c r="P38" s="3" t="s">
        <v>1259</v>
      </c>
      <c r="Q38" s="3" t="s">
        <v>1259</v>
      </c>
      <c r="R38" s="3" t="s">
        <v>1259</v>
      </c>
      <c r="S38" s="3" t="s">
        <v>1259</v>
      </c>
      <c r="T38" s="308">
        <v>29.03</v>
      </c>
      <c r="U38" s="309">
        <v>0.05</v>
      </c>
      <c r="V38" s="310">
        <v>37.24</v>
      </c>
      <c r="W38" s="311">
        <v>0.12</v>
      </c>
      <c r="X38" s="3" t="s">
        <v>1259</v>
      </c>
      <c r="Y38" s="3" t="s">
        <v>1259</v>
      </c>
      <c r="Z38" s="3" t="s">
        <v>1259</v>
      </c>
      <c r="AA38" s="3" t="s">
        <v>1259</v>
      </c>
      <c r="AB38" s="3" t="s">
        <v>1259</v>
      </c>
      <c r="AC38" s="3" t="s">
        <v>1259</v>
      </c>
    </row>
    <row r="39" spans="1:29" x14ac:dyDescent="0.25">
      <c r="A39" s="3" t="s">
        <v>1604</v>
      </c>
      <c r="B39" s="3" t="s">
        <v>1259</v>
      </c>
      <c r="C39" s="3" t="s">
        <v>1259</v>
      </c>
      <c r="D39" s="3" t="s">
        <v>1259</v>
      </c>
      <c r="E39" s="3" t="s">
        <v>1259</v>
      </c>
      <c r="F39" s="3" t="s">
        <v>1259</v>
      </c>
      <c r="G39" s="3" t="s">
        <v>1259</v>
      </c>
      <c r="H39" s="3" t="s">
        <v>1259</v>
      </c>
      <c r="I39" s="3" t="s">
        <v>1259</v>
      </c>
      <c r="J39" s="3" t="s">
        <v>1259</v>
      </c>
      <c r="K39" s="3" t="s">
        <v>1259</v>
      </c>
      <c r="L39" s="3" t="s">
        <v>1259</v>
      </c>
      <c r="M39" s="3" t="s">
        <v>1259</v>
      </c>
      <c r="N39" s="3" t="s">
        <v>1259</v>
      </c>
      <c r="O39" s="3" t="s">
        <v>1259</v>
      </c>
      <c r="P39" s="3" t="s">
        <v>1259</v>
      </c>
      <c r="Q39" s="3" t="s">
        <v>1259</v>
      </c>
      <c r="R39" s="3" t="s">
        <v>1259</v>
      </c>
      <c r="S39" s="3" t="s">
        <v>1259</v>
      </c>
      <c r="T39" s="308">
        <v>28.89</v>
      </c>
      <c r="U39" s="309">
        <v>0.05</v>
      </c>
      <c r="V39" s="310">
        <v>38.1</v>
      </c>
      <c r="W39" s="311">
        <v>0.12</v>
      </c>
      <c r="X39" s="3" t="s">
        <v>1259</v>
      </c>
      <c r="Y39" s="3" t="s">
        <v>1259</v>
      </c>
      <c r="Z39" s="3" t="s">
        <v>1259</v>
      </c>
      <c r="AA39" s="3" t="s">
        <v>1259</v>
      </c>
      <c r="AB39" s="3" t="s">
        <v>1259</v>
      </c>
      <c r="AC39" s="3" t="s">
        <v>1259</v>
      </c>
    </row>
    <row r="40" spans="1:29" x14ac:dyDescent="0.25">
      <c r="A40" s="3" t="s">
        <v>1605</v>
      </c>
      <c r="B40" s="3" t="s">
        <v>1259</v>
      </c>
      <c r="C40" s="3" t="s">
        <v>1259</v>
      </c>
      <c r="D40" s="3" t="s">
        <v>1259</v>
      </c>
      <c r="E40" s="3" t="s">
        <v>1259</v>
      </c>
      <c r="F40" s="3" t="s">
        <v>1259</v>
      </c>
      <c r="G40" s="3" t="s">
        <v>1259</v>
      </c>
      <c r="H40" s="3" t="s">
        <v>1259</v>
      </c>
      <c r="I40" s="3" t="s">
        <v>1259</v>
      </c>
      <c r="J40" s="3" t="s">
        <v>1259</v>
      </c>
      <c r="K40" s="3" t="s">
        <v>1259</v>
      </c>
      <c r="L40" s="3" t="s">
        <v>1259</v>
      </c>
      <c r="M40" s="3" t="s">
        <v>1259</v>
      </c>
      <c r="N40" s="3" t="s">
        <v>1259</v>
      </c>
      <c r="O40" s="3" t="s">
        <v>1259</v>
      </c>
      <c r="P40" s="3" t="s">
        <v>1259</v>
      </c>
      <c r="Q40" s="3" t="s">
        <v>1259</v>
      </c>
      <c r="R40" s="3" t="s">
        <v>1259</v>
      </c>
      <c r="S40" s="3" t="s">
        <v>1259</v>
      </c>
      <c r="T40" s="308">
        <v>32.72</v>
      </c>
      <c r="U40" s="309">
        <v>0.06</v>
      </c>
      <c r="V40" s="310">
        <v>37.85</v>
      </c>
      <c r="W40" s="311">
        <v>0.12</v>
      </c>
      <c r="X40" s="3" t="s">
        <v>1259</v>
      </c>
      <c r="Y40" s="3" t="s">
        <v>1259</v>
      </c>
      <c r="Z40" s="3" t="s">
        <v>1259</v>
      </c>
      <c r="AA40" s="3" t="s">
        <v>1259</v>
      </c>
      <c r="AB40" s="3" t="s">
        <v>1259</v>
      </c>
      <c r="AC40" s="3" t="s">
        <v>1259</v>
      </c>
    </row>
    <row r="41" spans="1:29" x14ac:dyDescent="0.25">
      <c r="A41" s="3" t="s">
        <v>1606</v>
      </c>
      <c r="B41" s="3" t="s">
        <v>1259</v>
      </c>
      <c r="C41" s="3" t="s">
        <v>1259</v>
      </c>
      <c r="D41" s="3" t="s">
        <v>1259</v>
      </c>
      <c r="E41" s="3" t="s">
        <v>1259</v>
      </c>
      <c r="F41" s="3" t="s">
        <v>1259</v>
      </c>
      <c r="G41" s="3" t="s">
        <v>1259</v>
      </c>
      <c r="H41" s="3" t="s">
        <v>1259</v>
      </c>
      <c r="I41" s="3" t="s">
        <v>1259</v>
      </c>
      <c r="J41" s="3" t="s">
        <v>1259</v>
      </c>
      <c r="K41" s="3" t="s">
        <v>1259</v>
      </c>
      <c r="L41" s="3" t="s">
        <v>1259</v>
      </c>
      <c r="M41" s="3" t="s">
        <v>1259</v>
      </c>
      <c r="N41" s="3" t="s">
        <v>1259</v>
      </c>
      <c r="O41" s="3" t="s">
        <v>1259</v>
      </c>
      <c r="P41" s="3" t="s">
        <v>1259</v>
      </c>
      <c r="Q41" s="3" t="s">
        <v>1259</v>
      </c>
      <c r="R41" s="3" t="s">
        <v>1259</v>
      </c>
      <c r="S41" s="3" t="s">
        <v>1259</v>
      </c>
      <c r="T41" s="308">
        <v>35.49</v>
      </c>
      <c r="U41" s="309">
        <v>7.0000000000000007E-2</v>
      </c>
      <c r="V41" s="310">
        <v>42.31</v>
      </c>
      <c r="W41" s="311">
        <v>0.14000000000000001</v>
      </c>
      <c r="X41" s="3" t="s">
        <v>1259</v>
      </c>
      <c r="Y41" s="3" t="s">
        <v>1259</v>
      </c>
      <c r="Z41" s="3" t="s">
        <v>1259</v>
      </c>
      <c r="AA41" s="3" t="s">
        <v>1259</v>
      </c>
      <c r="AB41" s="3" t="s">
        <v>1259</v>
      </c>
      <c r="AC41" s="3" t="s">
        <v>1259</v>
      </c>
    </row>
    <row r="42" spans="1:29" x14ac:dyDescent="0.25">
      <c r="A42" s="3" t="s">
        <v>1607</v>
      </c>
      <c r="B42" s="3" t="s">
        <v>1259</v>
      </c>
      <c r="C42" s="3" t="s">
        <v>1259</v>
      </c>
      <c r="D42" s="3" t="s">
        <v>1259</v>
      </c>
      <c r="E42" s="3" t="s">
        <v>1259</v>
      </c>
      <c r="F42" s="3" t="s">
        <v>1259</v>
      </c>
      <c r="G42" s="3" t="s">
        <v>1259</v>
      </c>
      <c r="H42" s="3" t="s">
        <v>1259</v>
      </c>
      <c r="I42" s="3" t="s">
        <v>1259</v>
      </c>
      <c r="J42" s="3" t="s">
        <v>1259</v>
      </c>
      <c r="K42" s="3" t="s">
        <v>1259</v>
      </c>
      <c r="L42" s="3" t="s">
        <v>1259</v>
      </c>
      <c r="M42" s="3" t="s">
        <v>1259</v>
      </c>
      <c r="N42" s="3" t="s">
        <v>1259</v>
      </c>
      <c r="O42" s="3" t="s">
        <v>1259</v>
      </c>
      <c r="P42" s="3" t="s">
        <v>1259</v>
      </c>
      <c r="Q42" s="3" t="s">
        <v>1259</v>
      </c>
      <c r="R42" s="3" t="s">
        <v>1259</v>
      </c>
      <c r="S42" s="3" t="s">
        <v>1259</v>
      </c>
      <c r="T42" s="308">
        <v>38.1</v>
      </c>
      <c r="U42" s="309">
        <v>7.0000000000000007E-2</v>
      </c>
      <c r="V42" s="310">
        <v>57.72</v>
      </c>
      <c r="W42" s="311">
        <v>0.19</v>
      </c>
      <c r="X42" s="3" t="s">
        <v>1259</v>
      </c>
      <c r="Y42" s="3" t="s">
        <v>1259</v>
      </c>
      <c r="Z42" s="3" t="s">
        <v>1259</v>
      </c>
      <c r="AA42" s="3" t="s">
        <v>1259</v>
      </c>
      <c r="AB42" s="3" t="s">
        <v>1259</v>
      </c>
      <c r="AC42" s="3" t="s">
        <v>1259</v>
      </c>
    </row>
    <row r="43" spans="1:29" x14ac:dyDescent="0.25">
      <c r="A43" s="3" t="s">
        <v>1608</v>
      </c>
      <c r="B43" s="3" t="s">
        <v>1259</v>
      </c>
      <c r="C43" s="3" t="s">
        <v>1259</v>
      </c>
      <c r="D43" s="3" t="s">
        <v>1259</v>
      </c>
      <c r="E43" s="3" t="s">
        <v>1259</v>
      </c>
      <c r="F43" s="3" t="s">
        <v>1259</v>
      </c>
      <c r="G43" s="3" t="s">
        <v>1259</v>
      </c>
      <c r="H43" s="3" t="s">
        <v>1259</v>
      </c>
      <c r="I43" s="3" t="s">
        <v>1259</v>
      </c>
      <c r="J43" s="3" t="s">
        <v>1259</v>
      </c>
      <c r="K43" s="3" t="s">
        <v>1259</v>
      </c>
      <c r="L43" s="3" t="s">
        <v>1259</v>
      </c>
      <c r="M43" s="3" t="s">
        <v>1259</v>
      </c>
      <c r="N43" s="3" t="s">
        <v>1259</v>
      </c>
      <c r="O43" s="3" t="s">
        <v>1259</v>
      </c>
      <c r="P43" s="3" t="s">
        <v>1259</v>
      </c>
      <c r="Q43" s="3" t="s">
        <v>1259</v>
      </c>
      <c r="R43" s="3" t="s">
        <v>1259</v>
      </c>
      <c r="S43" s="3" t="s">
        <v>1259</v>
      </c>
      <c r="T43" s="308">
        <v>36.85</v>
      </c>
      <c r="U43" s="309">
        <v>7.0000000000000007E-2</v>
      </c>
      <c r="V43" s="310">
        <v>67.77</v>
      </c>
      <c r="W43" s="311">
        <v>0.22</v>
      </c>
      <c r="X43" s="3" t="s">
        <v>1259</v>
      </c>
      <c r="Y43" s="3" t="s">
        <v>1259</v>
      </c>
      <c r="Z43" s="3" t="s">
        <v>1259</v>
      </c>
      <c r="AA43" s="3" t="s">
        <v>1259</v>
      </c>
      <c r="AB43" s="3" t="s">
        <v>1259</v>
      </c>
      <c r="AC43" s="3" t="s">
        <v>1259</v>
      </c>
    </row>
    <row r="44" spans="1:29" x14ac:dyDescent="0.25">
      <c r="A44" s="3" t="s">
        <v>1609</v>
      </c>
      <c r="B44" s="3" t="s">
        <v>1259</v>
      </c>
      <c r="C44" s="3" t="s">
        <v>1259</v>
      </c>
      <c r="D44" s="3" t="s">
        <v>1259</v>
      </c>
      <c r="E44" s="3" t="s">
        <v>1259</v>
      </c>
      <c r="F44" s="3" t="s">
        <v>1259</v>
      </c>
      <c r="G44" s="3" t="s">
        <v>1259</v>
      </c>
      <c r="H44" s="3" t="s">
        <v>1259</v>
      </c>
      <c r="I44" s="3" t="s">
        <v>1259</v>
      </c>
      <c r="J44" s="3" t="s">
        <v>1259</v>
      </c>
      <c r="K44" s="3" t="s">
        <v>1259</v>
      </c>
      <c r="L44" s="3" t="s">
        <v>1259</v>
      </c>
      <c r="M44" s="3" t="s">
        <v>1259</v>
      </c>
      <c r="N44" s="3" t="s">
        <v>1259</v>
      </c>
      <c r="O44" s="3" t="s">
        <v>1259</v>
      </c>
      <c r="P44" s="3" t="s">
        <v>1259</v>
      </c>
      <c r="Q44" s="3" t="s">
        <v>1259</v>
      </c>
      <c r="R44" s="3" t="s">
        <v>1259</v>
      </c>
      <c r="S44" s="3" t="s">
        <v>1259</v>
      </c>
      <c r="T44" s="308">
        <v>44.23</v>
      </c>
      <c r="U44" s="309">
        <v>0.08</v>
      </c>
      <c r="V44" s="310">
        <v>68.55</v>
      </c>
      <c r="W44" s="311">
        <v>0.22</v>
      </c>
      <c r="X44" s="3" t="s">
        <v>1259</v>
      </c>
      <c r="Y44" s="3" t="s">
        <v>1259</v>
      </c>
      <c r="Z44" s="3" t="s">
        <v>1259</v>
      </c>
      <c r="AA44" s="3" t="s">
        <v>1259</v>
      </c>
      <c r="AB44" s="3" t="s">
        <v>1259</v>
      </c>
      <c r="AC44" s="3" t="s">
        <v>1259</v>
      </c>
    </row>
    <row r="45" spans="1:29" x14ac:dyDescent="0.25">
      <c r="A45" s="3" t="s">
        <v>1610</v>
      </c>
      <c r="B45" s="3" t="s">
        <v>1259</v>
      </c>
      <c r="C45" s="3" t="s">
        <v>1259</v>
      </c>
      <c r="D45" s="3" t="s">
        <v>1259</v>
      </c>
      <c r="E45" s="3" t="s">
        <v>1259</v>
      </c>
      <c r="F45" s="3" t="s">
        <v>1259</v>
      </c>
      <c r="G45" s="3" t="s">
        <v>1259</v>
      </c>
      <c r="H45" s="3" t="s">
        <v>1259</v>
      </c>
      <c r="I45" s="3" t="s">
        <v>1259</v>
      </c>
      <c r="J45" s="3" t="s">
        <v>1259</v>
      </c>
      <c r="K45" s="3" t="s">
        <v>1259</v>
      </c>
      <c r="L45" s="3" t="s">
        <v>1259</v>
      </c>
      <c r="M45" s="3" t="s">
        <v>1259</v>
      </c>
      <c r="N45" s="3" t="s">
        <v>1259</v>
      </c>
      <c r="O45" s="3" t="s">
        <v>1259</v>
      </c>
      <c r="P45" s="3" t="s">
        <v>1259</v>
      </c>
      <c r="Q45" s="3" t="s">
        <v>1259</v>
      </c>
      <c r="R45" s="3" t="s">
        <v>1259</v>
      </c>
      <c r="S45" s="3" t="s">
        <v>1259</v>
      </c>
      <c r="T45" s="308">
        <v>37.58</v>
      </c>
      <c r="U45" s="309">
        <v>7.0000000000000007E-2</v>
      </c>
      <c r="V45" s="310">
        <v>60.89</v>
      </c>
      <c r="W45" s="311">
        <v>0.2</v>
      </c>
      <c r="X45" s="3" t="s">
        <v>1259</v>
      </c>
      <c r="Y45" s="3" t="s">
        <v>1259</v>
      </c>
      <c r="Z45" s="3" t="s">
        <v>1259</v>
      </c>
      <c r="AA45" s="3" t="s">
        <v>1259</v>
      </c>
      <c r="AB45" s="3" t="s">
        <v>1259</v>
      </c>
      <c r="AC45" s="3" t="s">
        <v>1259</v>
      </c>
    </row>
    <row r="46" spans="1:29" x14ac:dyDescent="0.25">
      <c r="A46" s="3" t="s">
        <v>1611</v>
      </c>
      <c r="B46" s="3" t="s">
        <v>1259</v>
      </c>
      <c r="C46" s="3" t="s">
        <v>1259</v>
      </c>
      <c r="D46" s="3" t="s">
        <v>1259</v>
      </c>
      <c r="E46" s="3" t="s">
        <v>1259</v>
      </c>
      <c r="F46" s="3" t="s">
        <v>1259</v>
      </c>
      <c r="G46" s="3" t="s">
        <v>1259</v>
      </c>
      <c r="H46" s="3" t="s">
        <v>1259</v>
      </c>
      <c r="I46" s="3" t="s">
        <v>1259</v>
      </c>
      <c r="J46" s="3" t="s">
        <v>1259</v>
      </c>
      <c r="K46" s="3" t="s">
        <v>1259</v>
      </c>
      <c r="L46" s="3" t="s">
        <v>1259</v>
      </c>
      <c r="M46" s="3" t="s">
        <v>1259</v>
      </c>
      <c r="N46" s="3" t="s">
        <v>1259</v>
      </c>
      <c r="O46" s="3" t="s">
        <v>1259</v>
      </c>
      <c r="P46" s="3" t="s">
        <v>1259</v>
      </c>
      <c r="Q46" s="3" t="s">
        <v>1259</v>
      </c>
      <c r="R46" s="3" t="s">
        <v>1259</v>
      </c>
      <c r="S46" s="3" t="s">
        <v>1259</v>
      </c>
      <c r="T46" s="308">
        <v>35.1</v>
      </c>
      <c r="U46" s="309">
        <v>0.06</v>
      </c>
      <c r="V46" s="310">
        <v>64</v>
      </c>
      <c r="W46" s="311">
        <v>0.21</v>
      </c>
      <c r="X46" s="3" t="s">
        <v>1259</v>
      </c>
      <c r="Y46" s="3" t="s">
        <v>1259</v>
      </c>
      <c r="Z46" s="3" t="s">
        <v>1259</v>
      </c>
      <c r="AA46" s="3" t="s">
        <v>1259</v>
      </c>
      <c r="AB46" s="3" t="s">
        <v>1259</v>
      </c>
      <c r="AC46" s="3" t="s">
        <v>1259</v>
      </c>
    </row>
    <row r="47" spans="1:29" x14ac:dyDescent="0.25">
      <c r="A47" s="3" t="s">
        <v>1612</v>
      </c>
      <c r="B47" s="3" t="s">
        <v>1259</v>
      </c>
      <c r="C47" s="3" t="s">
        <v>1259</v>
      </c>
      <c r="D47" s="3" t="s">
        <v>1259</v>
      </c>
      <c r="E47" s="3" t="s">
        <v>1259</v>
      </c>
      <c r="F47" s="3" t="s">
        <v>1259</v>
      </c>
      <c r="G47" s="3" t="s">
        <v>1259</v>
      </c>
      <c r="H47" s="3" t="s">
        <v>1259</v>
      </c>
      <c r="I47" s="3" t="s">
        <v>1259</v>
      </c>
      <c r="J47" s="3" t="s">
        <v>1259</v>
      </c>
      <c r="K47" s="3" t="s">
        <v>1259</v>
      </c>
      <c r="L47" s="3" t="s">
        <v>1259</v>
      </c>
      <c r="M47" s="3" t="s">
        <v>1259</v>
      </c>
      <c r="N47" s="3" t="s">
        <v>1259</v>
      </c>
      <c r="O47" s="3" t="s">
        <v>1259</v>
      </c>
      <c r="P47" s="3" t="s">
        <v>1259</v>
      </c>
      <c r="Q47" s="3" t="s">
        <v>1259</v>
      </c>
      <c r="R47" s="3" t="s">
        <v>1259</v>
      </c>
      <c r="S47" s="3" t="s">
        <v>1259</v>
      </c>
      <c r="T47" s="308">
        <v>36.07</v>
      </c>
      <c r="U47" s="309">
        <v>7.0000000000000007E-2</v>
      </c>
      <c r="V47" s="310">
        <v>51.17</v>
      </c>
      <c r="W47" s="311">
        <v>0.17</v>
      </c>
      <c r="X47" s="3" t="s">
        <v>1259</v>
      </c>
      <c r="Y47" s="3" t="s">
        <v>1259</v>
      </c>
      <c r="Z47" s="3" t="s">
        <v>1259</v>
      </c>
      <c r="AA47" s="3" t="s">
        <v>1259</v>
      </c>
      <c r="AB47" s="3" t="s">
        <v>1259</v>
      </c>
      <c r="AC47" s="3" t="s">
        <v>1259</v>
      </c>
    </row>
    <row r="48" spans="1:29" x14ac:dyDescent="0.25">
      <c r="A48" s="3" t="s">
        <v>1613</v>
      </c>
      <c r="B48" s="3" t="s">
        <v>1259</v>
      </c>
      <c r="C48" s="3" t="s">
        <v>1259</v>
      </c>
      <c r="D48" s="3" t="s">
        <v>1259</v>
      </c>
      <c r="E48" s="3" t="s">
        <v>1259</v>
      </c>
      <c r="F48" s="3" t="s">
        <v>1259</v>
      </c>
      <c r="G48" s="3" t="s">
        <v>1259</v>
      </c>
      <c r="H48" s="3" t="s">
        <v>1259</v>
      </c>
      <c r="I48" s="3" t="s">
        <v>1259</v>
      </c>
      <c r="J48" s="3" t="s">
        <v>1259</v>
      </c>
      <c r="K48" s="3" t="s">
        <v>1259</v>
      </c>
      <c r="L48" s="3" t="s">
        <v>1259</v>
      </c>
      <c r="M48" s="3" t="s">
        <v>1259</v>
      </c>
      <c r="N48" s="3" t="s">
        <v>1259</v>
      </c>
      <c r="O48" s="3" t="s">
        <v>1259</v>
      </c>
      <c r="P48" s="3" t="s">
        <v>1259</v>
      </c>
      <c r="Q48" s="3" t="s">
        <v>1259</v>
      </c>
      <c r="R48" s="3" t="s">
        <v>1259</v>
      </c>
      <c r="S48" s="3" t="s">
        <v>1259</v>
      </c>
      <c r="T48" s="308">
        <v>36.69</v>
      </c>
      <c r="U48" s="309">
        <v>7.0000000000000007E-2</v>
      </c>
      <c r="V48" s="310">
        <v>43.11</v>
      </c>
      <c r="W48" s="311">
        <v>0.14000000000000001</v>
      </c>
      <c r="X48" s="3" t="s">
        <v>1259</v>
      </c>
      <c r="Y48" s="3" t="s">
        <v>1259</v>
      </c>
      <c r="Z48" s="3" t="s">
        <v>1259</v>
      </c>
      <c r="AA48" s="3" t="s">
        <v>1259</v>
      </c>
      <c r="AB48" s="3" t="s">
        <v>1259</v>
      </c>
      <c r="AC48" s="3" t="s">
        <v>1259</v>
      </c>
    </row>
    <row r="49" spans="1:29" x14ac:dyDescent="0.25">
      <c r="A49" s="3" t="s">
        <v>1614</v>
      </c>
      <c r="B49" s="3" t="s">
        <v>1259</v>
      </c>
      <c r="C49" s="3" t="s">
        <v>1259</v>
      </c>
      <c r="D49" s="3" t="s">
        <v>1259</v>
      </c>
      <c r="E49" s="3" t="s">
        <v>1259</v>
      </c>
      <c r="F49" s="3" t="s">
        <v>1259</v>
      </c>
      <c r="G49" s="3" t="s">
        <v>1259</v>
      </c>
      <c r="H49" s="3" t="s">
        <v>1259</v>
      </c>
      <c r="I49" s="3" t="s">
        <v>1259</v>
      </c>
      <c r="J49" s="3" t="s">
        <v>1259</v>
      </c>
      <c r="K49" s="3" t="s">
        <v>1259</v>
      </c>
      <c r="L49" s="3" t="s">
        <v>1259</v>
      </c>
      <c r="M49" s="3" t="s">
        <v>1259</v>
      </c>
      <c r="N49" s="3" t="s">
        <v>1259</v>
      </c>
      <c r="O49" s="3" t="s">
        <v>1259</v>
      </c>
      <c r="P49" s="3" t="s">
        <v>1259</v>
      </c>
      <c r="Q49" s="3" t="s">
        <v>1259</v>
      </c>
      <c r="R49" s="3" t="s">
        <v>1259</v>
      </c>
      <c r="S49" s="3" t="s">
        <v>1259</v>
      </c>
      <c r="T49" s="308">
        <v>32.729999999999997</v>
      </c>
      <c r="U49" s="309">
        <v>0.06</v>
      </c>
      <c r="V49" s="310">
        <v>47.19</v>
      </c>
      <c r="W49" s="311">
        <v>0.15</v>
      </c>
      <c r="X49" s="3" t="s">
        <v>1259</v>
      </c>
      <c r="Y49" s="3" t="s">
        <v>1259</v>
      </c>
      <c r="Z49" s="3" t="s">
        <v>1259</v>
      </c>
      <c r="AA49" s="3" t="s">
        <v>1259</v>
      </c>
      <c r="AB49" s="3" t="s">
        <v>1259</v>
      </c>
      <c r="AC49" s="3" t="s">
        <v>1259</v>
      </c>
    </row>
    <row r="50" spans="1:29" x14ac:dyDescent="0.25">
      <c r="A50" s="3" t="s">
        <v>1615</v>
      </c>
      <c r="B50" s="3" t="s">
        <v>1259</v>
      </c>
      <c r="C50" s="3" t="s">
        <v>1259</v>
      </c>
      <c r="D50" s="3" t="s">
        <v>1259</v>
      </c>
      <c r="E50" s="3" t="s">
        <v>1259</v>
      </c>
      <c r="F50" s="3" t="s">
        <v>1259</v>
      </c>
      <c r="G50" s="3" t="s">
        <v>1259</v>
      </c>
      <c r="H50" s="3" t="s">
        <v>1259</v>
      </c>
      <c r="I50" s="3" t="s">
        <v>1259</v>
      </c>
      <c r="J50" s="3" t="s">
        <v>1259</v>
      </c>
      <c r="K50" s="3" t="s">
        <v>1259</v>
      </c>
      <c r="L50" s="3" t="s">
        <v>1259</v>
      </c>
      <c r="M50" s="3" t="s">
        <v>1259</v>
      </c>
      <c r="N50" s="3" t="s">
        <v>1259</v>
      </c>
      <c r="O50" s="3" t="s">
        <v>1259</v>
      </c>
      <c r="P50" s="3" t="s">
        <v>1259</v>
      </c>
      <c r="Q50" s="3" t="s">
        <v>1259</v>
      </c>
      <c r="R50" s="3" t="s">
        <v>1259</v>
      </c>
      <c r="S50" s="3" t="s">
        <v>1259</v>
      </c>
      <c r="T50" s="308">
        <v>37.17</v>
      </c>
      <c r="U50" s="309">
        <v>7.0000000000000007E-2</v>
      </c>
      <c r="V50" s="310">
        <v>57.71</v>
      </c>
      <c r="W50" s="311">
        <v>0.19</v>
      </c>
      <c r="X50" s="3" t="s">
        <v>1259</v>
      </c>
      <c r="Y50" s="3" t="s">
        <v>1259</v>
      </c>
      <c r="Z50" s="3" t="s">
        <v>1259</v>
      </c>
      <c r="AA50" s="3" t="s">
        <v>1259</v>
      </c>
      <c r="AB50" s="3" t="s">
        <v>1259</v>
      </c>
      <c r="AC50" s="3" t="s">
        <v>1259</v>
      </c>
    </row>
    <row r="51" spans="1:29" x14ac:dyDescent="0.25">
      <c r="A51" s="3" t="s">
        <v>1616</v>
      </c>
      <c r="B51" s="3" t="s">
        <v>1259</v>
      </c>
      <c r="C51" s="3" t="s">
        <v>1259</v>
      </c>
      <c r="D51" s="3" t="s">
        <v>1259</v>
      </c>
      <c r="E51" s="3" t="s">
        <v>1259</v>
      </c>
      <c r="F51" s="3" t="s">
        <v>1259</v>
      </c>
      <c r="G51" s="3" t="s">
        <v>1259</v>
      </c>
      <c r="H51" s="3" t="s">
        <v>1259</v>
      </c>
      <c r="I51" s="3" t="s">
        <v>1259</v>
      </c>
      <c r="J51" s="3" t="s">
        <v>1259</v>
      </c>
      <c r="K51" s="3" t="s">
        <v>1259</v>
      </c>
      <c r="L51" s="3" t="s">
        <v>1259</v>
      </c>
      <c r="M51" s="3" t="s">
        <v>1259</v>
      </c>
      <c r="N51" s="3" t="s">
        <v>1259</v>
      </c>
      <c r="O51" s="3" t="s">
        <v>1259</v>
      </c>
      <c r="P51" s="3" t="s">
        <v>1259</v>
      </c>
      <c r="Q51" s="3" t="s">
        <v>1259</v>
      </c>
      <c r="R51" s="3" t="s">
        <v>1259</v>
      </c>
      <c r="S51" s="3" t="s">
        <v>1259</v>
      </c>
      <c r="T51" s="308">
        <v>37.67</v>
      </c>
      <c r="U51" s="309">
        <v>7.0000000000000007E-2</v>
      </c>
      <c r="V51" s="310">
        <v>55.67</v>
      </c>
      <c r="W51" s="311">
        <v>0.18</v>
      </c>
      <c r="X51" s="3" t="s">
        <v>1259</v>
      </c>
      <c r="Y51" s="3" t="s">
        <v>1259</v>
      </c>
      <c r="Z51" s="3" t="s">
        <v>1259</v>
      </c>
      <c r="AA51" s="3" t="s">
        <v>1259</v>
      </c>
      <c r="AB51" s="3" t="s">
        <v>1259</v>
      </c>
      <c r="AC51" s="3" t="s">
        <v>1259</v>
      </c>
    </row>
    <row r="52" spans="1:29" x14ac:dyDescent="0.25">
      <c r="A52" s="3" t="s">
        <v>1617</v>
      </c>
      <c r="B52" s="3" t="s">
        <v>1259</v>
      </c>
      <c r="C52" s="3" t="s">
        <v>1259</v>
      </c>
      <c r="D52" s="3" t="s">
        <v>1259</v>
      </c>
      <c r="E52" s="3" t="s">
        <v>1259</v>
      </c>
      <c r="F52" s="3" t="s">
        <v>1259</v>
      </c>
      <c r="G52" s="3" t="s">
        <v>1259</v>
      </c>
      <c r="H52" s="3" t="s">
        <v>1259</v>
      </c>
      <c r="I52" s="3" t="s">
        <v>1259</v>
      </c>
      <c r="J52" s="3" t="s">
        <v>1259</v>
      </c>
      <c r="K52" s="3" t="s">
        <v>1259</v>
      </c>
      <c r="L52" s="3" t="s">
        <v>1259</v>
      </c>
      <c r="M52" s="3" t="s">
        <v>1259</v>
      </c>
      <c r="N52" s="3" t="s">
        <v>1259</v>
      </c>
      <c r="O52" s="3" t="s">
        <v>1259</v>
      </c>
      <c r="P52" s="3" t="s">
        <v>1259</v>
      </c>
      <c r="Q52" s="3" t="s">
        <v>1259</v>
      </c>
      <c r="R52" s="3" t="s">
        <v>1259</v>
      </c>
      <c r="S52" s="3" t="s">
        <v>1259</v>
      </c>
      <c r="T52" s="308">
        <v>46.21</v>
      </c>
      <c r="U52" s="309">
        <v>0.08</v>
      </c>
      <c r="V52" s="310">
        <v>39.799999999999997</v>
      </c>
      <c r="W52" s="311">
        <v>0.13</v>
      </c>
      <c r="X52" s="3" t="s">
        <v>1259</v>
      </c>
      <c r="Y52" s="3" t="s">
        <v>1259</v>
      </c>
      <c r="Z52" s="3" t="s">
        <v>1259</v>
      </c>
      <c r="AA52" s="3" t="s">
        <v>1259</v>
      </c>
      <c r="AB52" s="3" t="s">
        <v>1259</v>
      </c>
      <c r="AC52" s="3" t="s">
        <v>1259</v>
      </c>
    </row>
    <row r="53" spans="1:29" x14ac:dyDescent="0.25">
      <c r="A53" s="3" t="s">
        <v>1618</v>
      </c>
      <c r="B53" s="3" t="s">
        <v>1259</v>
      </c>
      <c r="C53" s="3" t="s">
        <v>1259</v>
      </c>
      <c r="D53" s="3" t="s">
        <v>1259</v>
      </c>
      <c r="E53" s="3" t="s">
        <v>1259</v>
      </c>
      <c r="F53" s="3" t="s">
        <v>1259</v>
      </c>
      <c r="G53" s="3" t="s">
        <v>1259</v>
      </c>
      <c r="H53" s="3" t="s">
        <v>1259</v>
      </c>
      <c r="I53" s="3" t="s">
        <v>1259</v>
      </c>
      <c r="J53" s="3" t="s">
        <v>1259</v>
      </c>
      <c r="K53" s="3" t="s">
        <v>1259</v>
      </c>
      <c r="L53" s="3" t="s">
        <v>1259</v>
      </c>
      <c r="M53" s="3" t="s">
        <v>1259</v>
      </c>
      <c r="N53" s="3" t="s">
        <v>1259</v>
      </c>
      <c r="O53" s="3" t="s">
        <v>1259</v>
      </c>
      <c r="P53" s="3" t="s">
        <v>1259</v>
      </c>
      <c r="Q53" s="3" t="s">
        <v>1259</v>
      </c>
      <c r="R53" s="3" t="s">
        <v>1259</v>
      </c>
      <c r="S53" s="3" t="s">
        <v>1259</v>
      </c>
      <c r="T53" s="308">
        <v>39.14</v>
      </c>
      <c r="U53" s="309">
        <v>7.0000000000000007E-2</v>
      </c>
      <c r="V53" s="310">
        <v>52</v>
      </c>
      <c r="W53" s="311">
        <v>0.17</v>
      </c>
      <c r="X53" s="3" t="s">
        <v>1259</v>
      </c>
      <c r="Y53" s="3" t="s">
        <v>1259</v>
      </c>
      <c r="Z53" s="3" t="s">
        <v>1259</v>
      </c>
      <c r="AA53" s="3" t="s">
        <v>1259</v>
      </c>
      <c r="AB53" s="3" t="s">
        <v>1259</v>
      </c>
      <c r="AC53" s="3" t="s">
        <v>1259</v>
      </c>
    </row>
    <row r="54" spans="1:29" x14ac:dyDescent="0.25">
      <c r="A54" s="3" t="s">
        <v>1619</v>
      </c>
      <c r="B54" s="3" t="s">
        <v>1259</v>
      </c>
      <c r="C54" s="3" t="s">
        <v>1259</v>
      </c>
      <c r="D54" s="3" t="s">
        <v>1259</v>
      </c>
      <c r="E54" s="3" t="s">
        <v>1259</v>
      </c>
      <c r="F54" s="3" t="s">
        <v>1259</v>
      </c>
      <c r="G54" s="3" t="s">
        <v>1259</v>
      </c>
      <c r="H54" s="3" t="s">
        <v>1259</v>
      </c>
      <c r="I54" s="3" t="s">
        <v>1259</v>
      </c>
      <c r="J54" s="3" t="s">
        <v>1259</v>
      </c>
      <c r="K54" s="3" t="s">
        <v>1259</v>
      </c>
      <c r="L54" s="3" t="s">
        <v>1259</v>
      </c>
      <c r="M54" s="3" t="s">
        <v>1259</v>
      </c>
      <c r="N54" s="3" t="s">
        <v>1259</v>
      </c>
      <c r="O54" s="3" t="s">
        <v>1259</v>
      </c>
      <c r="P54" s="3" t="s">
        <v>1259</v>
      </c>
      <c r="Q54" s="3" t="s">
        <v>1259</v>
      </c>
      <c r="R54" s="3" t="s">
        <v>1259</v>
      </c>
      <c r="S54" s="3" t="s">
        <v>1259</v>
      </c>
      <c r="T54" s="308">
        <v>42.92</v>
      </c>
      <c r="U54" s="309">
        <v>0.08</v>
      </c>
      <c r="V54" s="310">
        <v>55.39</v>
      </c>
      <c r="W54" s="311">
        <v>0.18</v>
      </c>
      <c r="X54" s="3" t="s">
        <v>1259</v>
      </c>
      <c r="Y54" s="3" t="s">
        <v>1259</v>
      </c>
      <c r="Z54" s="3" t="s">
        <v>1259</v>
      </c>
      <c r="AA54" s="3" t="s">
        <v>1259</v>
      </c>
      <c r="AB54" s="3" t="s">
        <v>1259</v>
      </c>
      <c r="AC54" s="3" t="s">
        <v>1259</v>
      </c>
    </row>
    <row r="55" spans="1:29" x14ac:dyDescent="0.25">
      <c r="A55" s="3" t="s">
        <v>1620</v>
      </c>
      <c r="B55" s="3" t="s">
        <v>1259</v>
      </c>
      <c r="C55" s="3" t="s">
        <v>1259</v>
      </c>
      <c r="D55" s="3" t="s">
        <v>1259</v>
      </c>
      <c r="E55" s="3" t="s">
        <v>1259</v>
      </c>
      <c r="F55" s="3" t="s">
        <v>1259</v>
      </c>
      <c r="G55" s="3" t="s">
        <v>1259</v>
      </c>
      <c r="H55" s="3" t="s">
        <v>1259</v>
      </c>
      <c r="I55" s="3" t="s">
        <v>1259</v>
      </c>
      <c r="J55" s="3" t="s">
        <v>1259</v>
      </c>
      <c r="K55" s="3" t="s">
        <v>1259</v>
      </c>
      <c r="L55" s="3" t="s">
        <v>1259</v>
      </c>
      <c r="M55" s="3" t="s">
        <v>1259</v>
      </c>
      <c r="N55" s="3" t="s">
        <v>1259</v>
      </c>
      <c r="O55" s="3" t="s">
        <v>1259</v>
      </c>
      <c r="P55" s="3" t="s">
        <v>1259</v>
      </c>
      <c r="Q55" s="3" t="s">
        <v>1259</v>
      </c>
      <c r="R55" s="3" t="s">
        <v>1259</v>
      </c>
      <c r="S55" s="3" t="s">
        <v>1259</v>
      </c>
      <c r="T55" s="308">
        <v>44.49</v>
      </c>
      <c r="U55" s="309">
        <v>0.08</v>
      </c>
      <c r="V55" s="310">
        <v>50.37</v>
      </c>
      <c r="W55" s="311">
        <v>0.16</v>
      </c>
      <c r="X55" s="3" t="s">
        <v>1259</v>
      </c>
      <c r="Y55" s="3" t="s">
        <v>1259</v>
      </c>
      <c r="Z55" s="3" t="s">
        <v>1259</v>
      </c>
      <c r="AA55" s="3" t="s">
        <v>1259</v>
      </c>
      <c r="AB55" s="3" t="s">
        <v>1259</v>
      </c>
      <c r="AC55" s="3" t="s">
        <v>1259</v>
      </c>
    </row>
    <row r="56" spans="1:29" x14ac:dyDescent="0.25">
      <c r="A56" s="3" t="s">
        <v>1621</v>
      </c>
      <c r="B56" s="3" t="s">
        <v>1259</v>
      </c>
      <c r="C56" s="3" t="s">
        <v>1259</v>
      </c>
      <c r="D56" s="3" t="s">
        <v>1259</v>
      </c>
      <c r="E56" s="3" t="s">
        <v>1259</v>
      </c>
      <c r="F56" s="3" t="s">
        <v>1259</v>
      </c>
      <c r="G56" s="3" t="s">
        <v>1259</v>
      </c>
      <c r="H56" s="3" t="s">
        <v>1259</v>
      </c>
      <c r="I56" s="3" t="s">
        <v>1259</v>
      </c>
      <c r="J56" s="3" t="s">
        <v>1259</v>
      </c>
      <c r="K56" s="3" t="s">
        <v>1259</v>
      </c>
      <c r="L56" s="3" t="s">
        <v>1259</v>
      </c>
      <c r="M56" s="3" t="s">
        <v>1259</v>
      </c>
      <c r="N56" s="3" t="s">
        <v>1259</v>
      </c>
      <c r="O56" s="3" t="s">
        <v>1259</v>
      </c>
      <c r="P56" s="3" t="s">
        <v>1259</v>
      </c>
      <c r="Q56" s="3" t="s">
        <v>1259</v>
      </c>
      <c r="R56" s="3" t="s">
        <v>1259</v>
      </c>
      <c r="S56" s="3" t="s">
        <v>1259</v>
      </c>
      <c r="T56" s="308">
        <v>46.71</v>
      </c>
      <c r="U56" s="309">
        <v>0.09</v>
      </c>
      <c r="V56" s="310">
        <v>56.95</v>
      </c>
      <c r="W56" s="311">
        <v>0.18</v>
      </c>
      <c r="X56" s="3" t="s">
        <v>1259</v>
      </c>
      <c r="Y56" s="3" t="s">
        <v>1259</v>
      </c>
      <c r="Z56" s="3" t="s">
        <v>1259</v>
      </c>
      <c r="AA56" s="3" t="s">
        <v>1259</v>
      </c>
      <c r="AB56" s="3" t="s">
        <v>1259</v>
      </c>
      <c r="AC56" s="3" t="s">
        <v>1259</v>
      </c>
    </row>
    <row r="57" spans="1:29" x14ac:dyDescent="0.25">
      <c r="A57" s="3" t="s">
        <v>1622</v>
      </c>
      <c r="B57" s="3" t="s">
        <v>1259</v>
      </c>
      <c r="C57" s="3" t="s">
        <v>1259</v>
      </c>
      <c r="D57" s="3" t="s">
        <v>1259</v>
      </c>
      <c r="E57" s="3" t="s">
        <v>1259</v>
      </c>
      <c r="F57" s="3" t="s">
        <v>1259</v>
      </c>
      <c r="G57" s="3" t="s">
        <v>1259</v>
      </c>
      <c r="H57" s="3" t="s">
        <v>1259</v>
      </c>
      <c r="I57" s="3" t="s">
        <v>1259</v>
      </c>
      <c r="J57" s="3" t="s">
        <v>1259</v>
      </c>
      <c r="K57" s="3" t="s">
        <v>1259</v>
      </c>
      <c r="L57" s="3" t="s">
        <v>1259</v>
      </c>
      <c r="M57" s="3" t="s">
        <v>1259</v>
      </c>
      <c r="N57" s="3" t="s">
        <v>1259</v>
      </c>
      <c r="O57" s="3" t="s">
        <v>1259</v>
      </c>
      <c r="P57" s="3" t="s">
        <v>1259</v>
      </c>
      <c r="Q57" s="3" t="s">
        <v>1259</v>
      </c>
      <c r="R57" s="3" t="s">
        <v>1259</v>
      </c>
      <c r="S57" s="3" t="s">
        <v>1259</v>
      </c>
      <c r="T57" s="308">
        <v>52.45</v>
      </c>
      <c r="U57" s="309">
        <v>0.1</v>
      </c>
      <c r="V57" s="310">
        <v>52.54</v>
      </c>
      <c r="W57" s="311">
        <v>0.17</v>
      </c>
      <c r="X57" s="3" t="s">
        <v>1259</v>
      </c>
      <c r="Y57" s="3" t="s">
        <v>1259</v>
      </c>
      <c r="Z57" s="3" t="s">
        <v>1259</v>
      </c>
      <c r="AA57" s="3" t="s">
        <v>1259</v>
      </c>
      <c r="AB57" s="3" t="s">
        <v>1259</v>
      </c>
      <c r="AC57" s="3" t="s">
        <v>1259</v>
      </c>
    </row>
    <row r="58" spans="1:29" x14ac:dyDescent="0.25">
      <c r="A58" s="3" t="s">
        <v>1623</v>
      </c>
      <c r="B58" s="3" t="s">
        <v>1259</v>
      </c>
      <c r="C58" s="3" t="s">
        <v>1259</v>
      </c>
      <c r="D58" s="3" t="s">
        <v>1259</v>
      </c>
      <c r="E58" s="3" t="s">
        <v>1259</v>
      </c>
      <c r="F58" s="3" t="s">
        <v>1259</v>
      </c>
      <c r="G58" s="3" t="s">
        <v>1259</v>
      </c>
      <c r="H58" s="3" t="s">
        <v>1259</v>
      </c>
      <c r="I58" s="3" t="s">
        <v>1259</v>
      </c>
      <c r="J58" s="3" t="s">
        <v>1259</v>
      </c>
      <c r="K58" s="3" t="s">
        <v>1259</v>
      </c>
      <c r="L58" s="3" t="s">
        <v>1259</v>
      </c>
      <c r="M58" s="3" t="s">
        <v>1259</v>
      </c>
      <c r="N58" s="3" t="s">
        <v>1259</v>
      </c>
      <c r="O58" s="3" t="s">
        <v>1259</v>
      </c>
      <c r="P58" s="3" t="s">
        <v>1259</v>
      </c>
      <c r="Q58" s="3" t="s">
        <v>1259</v>
      </c>
      <c r="R58" s="3" t="s">
        <v>1259</v>
      </c>
      <c r="S58" s="3" t="s">
        <v>1259</v>
      </c>
      <c r="T58" s="308">
        <v>53.69</v>
      </c>
      <c r="U58" s="309">
        <v>0.1</v>
      </c>
      <c r="V58" s="310">
        <v>54.9</v>
      </c>
      <c r="W58" s="311">
        <v>0.18</v>
      </c>
      <c r="X58" s="3" t="s">
        <v>1259</v>
      </c>
      <c r="Y58" s="3" t="s">
        <v>1259</v>
      </c>
      <c r="Z58" s="3" t="s">
        <v>1259</v>
      </c>
      <c r="AA58" s="3" t="s">
        <v>1259</v>
      </c>
      <c r="AB58" s="3" t="s">
        <v>1259</v>
      </c>
      <c r="AC58" s="3" t="s">
        <v>1259</v>
      </c>
    </row>
    <row r="59" spans="1:29" x14ac:dyDescent="0.25">
      <c r="A59" s="3" t="s">
        <v>1624</v>
      </c>
      <c r="B59" s="3" t="s">
        <v>1259</v>
      </c>
      <c r="C59" s="3" t="s">
        <v>1259</v>
      </c>
      <c r="D59" s="3" t="s">
        <v>1259</v>
      </c>
      <c r="E59" s="3" t="s">
        <v>1259</v>
      </c>
      <c r="F59" s="3" t="s">
        <v>1259</v>
      </c>
      <c r="G59" s="3" t="s">
        <v>1259</v>
      </c>
      <c r="H59" s="3" t="s">
        <v>1259</v>
      </c>
      <c r="I59" s="3" t="s">
        <v>1259</v>
      </c>
      <c r="J59" s="3" t="s">
        <v>1259</v>
      </c>
      <c r="K59" s="3" t="s">
        <v>1259</v>
      </c>
      <c r="L59" s="3" t="s">
        <v>1259</v>
      </c>
      <c r="M59" s="3" t="s">
        <v>1259</v>
      </c>
      <c r="N59" s="3" t="s">
        <v>1259</v>
      </c>
      <c r="O59" s="3" t="s">
        <v>1259</v>
      </c>
      <c r="P59" s="3" t="s">
        <v>1259</v>
      </c>
      <c r="Q59" s="3" t="s">
        <v>1259</v>
      </c>
      <c r="R59" s="3" t="s">
        <v>1259</v>
      </c>
      <c r="S59" s="3" t="s">
        <v>1259</v>
      </c>
      <c r="T59" s="308">
        <v>63.75</v>
      </c>
      <c r="U59" s="309">
        <v>0.12</v>
      </c>
      <c r="V59" s="310">
        <v>73.11</v>
      </c>
      <c r="W59" s="311">
        <v>0.24</v>
      </c>
      <c r="X59" s="3" t="s">
        <v>1259</v>
      </c>
      <c r="Y59" s="3" t="s">
        <v>1259</v>
      </c>
      <c r="Z59" s="3" t="s">
        <v>1259</v>
      </c>
      <c r="AA59" s="3" t="s">
        <v>1259</v>
      </c>
      <c r="AB59" s="3" t="s">
        <v>1259</v>
      </c>
      <c r="AC59" s="3" t="s">
        <v>1259</v>
      </c>
    </row>
    <row r="60" spans="1:29" x14ac:dyDescent="0.25">
      <c r="A60" s="3" t="s">
        <v>1625</v>
      </c>
      <c r="B60" s="3" t="s">
        <v>1259</v>
      </c>
      <c r="C60" s="3" t="s">
        <v>1259</v>
      </c>
      <c r="D60" s="3" t="s">
        <v>1259</v>
      </c>
      <c r="E60" s="3" t="s">
        <v>1259</v>
      </c>
      <c r="F60" s="3" t="s">
        <v>1259</v>
      </c>
      <c r="G60" s="3" t="s">
        <v>1259</v>
      </c>
      <c r="H60" s="3" t="s">
        <v>1259</v>
      </c>
      <c r="I60" s="3" t="s">
        <v>1259</v>
      </c>
      <c r="J60" s="3" t="s">
        <v>1259</v>
      </c>
      <c r="K60" s="3" t="s">
        <v>1259</v>
      </c>
      <c r="L60" s="3" t="s">
        <v>1259</v>
      </c>
      <c r="M60" s="3" t="s">
        <v>1259</v>
      </c>
      <c r="N60" s="3" t="s">
        <v>1259</v>
      </c>
      <c r="O60" s="3" t="s">
        <v>1259</v>
      </c>
      <c r="P60" s="3" t="s">
        <v>1259</v>
      </c>
      <c r="Q60" s="3" t="s">
        <v>1259</v>
      </c>
      <c r="R60" s="3" t="s">
        <v>1259</v>
      </c>
      <c r="S60" s="3" t="s">
        <v>1259</v>
      </c>
      <c r="T60" s="308">
        <v>65.48</v>
      </c>
      <c r="U60" s="309">
        <v>0.12</v>
      </c>
      <c r="V60" s="310">
        <v>78.239999999999995</v>
      </c>
      <c r="W60" s="311">
        <v>0.25</v>
      </c>
      <c r="X60" s="3" t="s">
        <v>1259</v>
      </c>
      <c r="Y60" s="3" t="s">
        <v>1259</v>
      </c>
      <c r="Z60" s="3" t="s">
        <v>1259</v>
      </c>
      <c r="AA60" s="3" t="s">
        <v>1259</v>
      </c>
      <c r="AB60" s="3" t="s">
        <v>1259</v>
      </c>
      <c r="AC60" s="3" t="s">
        <v>1259</v>
      </c>
    </row>
    <row r="61" spans="1:29" x14ac:dyDescent="0.25">
      <c r="A61" s="3" t="s">
        <v>1626</v>
      </c>
      <c r="B61" s="3" t="s">
        <v>1259</v>
      </c>
      <c r="C61" s="3" t="s">
        <v>1259</v>
      </c>
      <c r="D61" s="3" t="s">
        <v>1259</v>
      </c>
      <c r="E61" s="3" t="s">
        <v>1259</v>
      </c>
      <c r="F61" s="3" t="s">
        <v>1259</v>
      </c>
      <c r="G61" s="3" t="s">
        <v>1259</v>
      </c>
      <c r="H61" s="3" t="s">
        <v>1259</v>
      </c>
      <c r="I61" s="3" t="s">
        <v>1259</v>
      </c>
      <c r="J61" s="3" t="s">
        <v>1259</v>
      </c>
      <c r="K61" s="3" t="s">
        <v>1259</v>
      </c>
      <c r="L61" s="3" t="s">
        <v>1259</v>
      </c>
      <c r="M61" s="3" t="s">
        <v>1259</v>
      </c>
      <c r="N61" s="3" t="s">
        <v>1259</v>
      </c>
      <c r="O61" s="3" t="s">
        <v>1259</v>
      </c>
      <c r="P61" s="3" t="s">
        <v>1259</v>
      </c>
      <c r="Q61" s="3" t="s">
        <v>1259</v>
      </c>
      <c r="R61" s="3" t="s">
        <v>1259</v>
      </c>
      <c r="S61" s="3" t="s">
        <v>1259</v>
      </c>
      <c r="T61" s="308">
        <v>71.91</v>
      </c>
      <c r="U61" s="309">
        <v>0.13</v>
      </c>
      <c r="V61" s="310">
        <v>90.42</v>
      </c>
      <c r="W61" s="311">
        <v>0.28999999999999998</v>
      </c>
      <c r="X61" s="3" t="s">
        <v>1259</v>
      </c>
      <c r="Y61" s="3" t="s">
        <v>1259</v>
      </c>
      <c r="Z61" s="3" t="s">
        <v>1259</v>
      </c>
      <c r="AA61" s="3" t="s">
        <v>1259</v>
      </c>
      <c r="AB61" s="3" t="s">
        <v>1259</v>
      </c>
      <c r="AC61" s="3" t="s">
        <v>1259</v>
      </c>
    </row>
    <row r="62" spans="1:29" x14ac:dyDescent="0.25">
      <c r="A62" s="3" t="s">
        <v>1627</v>
      </c>
      <c r="B62" s="3" t="s">
        <v>1259</v>
      </c>
      <c r="C62" s="3" t="s">
        <v>1259</v>
      </c>
      <c r="D62" s="3" t="s">
        <v>1259</v>
      </c>
      <c r="E62" s="3" t="s">
        <v>1259</v>
      </c>
      <c r="F62" s="3" t="s">
        <v>1259</v>
      </c>
      <c r="G62" s="3" t="s">
        <v>1259</v>
      </c>
      <c r="H62" s="3" t="s">
        <v>1259</v>
      </c>
      <c r="I62" s="3" t="s">
        <v>1259</v>
      </c>
      <c r="J62" s="3" t="s">
        <v>1259</v>
      </c>
      <c r="K62" s="3" t="s">
        <v>1259</v>
      </c>
      <c r="L62" s="3" t="s">
        <v>1259</v>
      </c>
      <c r="M62" s="3" t="s">
        <v>1259</v>
      </c>
      <c r="N62" s="3" t="s">
        <v>1259</v>
      </c>
      <c r="O62" s="3" t="s">
        <v>1259</v>
      </c>
      <c r="P62" s="3" t="s">
        <v>1259</v>
      </c>
      <c r="Q62" s="3" t="s">
        <v>1259</v>
      </c>
      <c r="R62" s="3" t="s">
        <v>1259</v>
      </c>
      <c r="S62" s="3" t="s">
        <v>1259</v>
      </c>
      <c r="T62" s="308">
        <v>71.069999999999993</v>
      </c>
      <c r="U62" s="309">
        <v>0.13</v>
      </c>
      <c r="V62" s="310">
        <v>79.790000000000006</v>
      </c>
      <c r="W62" s="311">
        <v>0.26</v>
      </c>
      <c r="X62" s="3" t="s">
        <v>1259</v>
      </c>
      <c r="Y62" s="3" t="s">
        <v>1259</v>
      </c>
      <c r="Z62" s="3" t="s">
        <v>1259</v>
      </c>
      <c r="AA62" s="3" t="s">
        <v>1259</v>
      </c>
      <c r="AB62" s="3" t="s">
        <v>1259</v>
      </c>
      <c r="AC62" s="3" t="s">
        <v>1259</v>
      </c>
    </row>
    <row r="63" spans="1:29" x14ac:dyDescent="0.25">
      <c r="A63" s="3" t="s">
        <v>1628</v>
      </c>
      <c r="B63" s="3" t="s">
        <v>1259</v>
      </c>
      <c r="C63" s="3" t="s">
        <v>1259</v>
      </c>
      <c r="D63" s="3" t="s">
        <v>1259</v>
      </c>
      <c r="E63" s="3" t="s">
        <v>1259</v>
      </c>
      <c r="F63" s="3" t="s">
        <v>1259</v>
      </c>
      <c r="G63" s="3" t="s">
        <v>1259</v>
      </c>
      <c r="H63" s="3" t="s">
        <v>1259</v>
      </c>
      <c r="I63" s="3" t="s">
        <v>1259</v>
      </c>
      <c r="J63" s="3" t="s">
        <v>1259</v>
      </c>
      <c r="K63" s="3" t="s">
        <v>1259</v>
      </c>
      <c r="L63" s="3" t="s">
        <v>1259</v>
      </c>
      <c r="M63" s="3" t="s">
        <v>1259</v>
      </c>
      <c r="N63" s="3" t="s">
        <v>1259</v>
      </c>
      <c r="O63" s="3" t="s">
        <v>1259</v>
      </c>
      <c r="P63" s="3" t="s">
        <v>1259</v>
      </c>
      <c r="Q63" s="3" t="s">
        <v>1259</v>
      </c>
      <c r="R63" s="3" t="s">
        <v>1259</v>
      </c>
      <c r="S63" s="3" t="s">
        <v>1259</v>
      </c>
      <c r="T63" s="308">
        <v>77.09</v>
      </c>
      <c r="U63" s="309">
        <v>0.14000000000000001</v>
      </c>
      <c r="V63" s="310">
        <v>77.180000000000007</v>
      </c>
      <c r="W63" s="311">
        <v>0.25</v>
      </c>
      <c r="X63" s="3" t="s">
        <v>1259</v>
      </c>
      <c r="Y63" s="3" t="s">
        <v>1259</v>
      </c>
      <c r="Z63" s="3" t="s">
        <v>1259</v>
      </c>
      <c r="AA63" s="3" t="s">
        <v>1259</v>
      </c>
      <c r="AB63" s="3" t="s">
        <v>1259</v>
      </c>
      <c r="AC63" s="3" t="s">
        <v>1259</v>
      </c>
    </row>
    <row r="64" spans="1:29" x14ac:dyDescent="0.25">
      <c r="A64" s="3" t="s">
        <v>1629</v>
      </c>
      <c r="B64" s="3" t="s">
        <v>1259</v>
      </c>
      <c r="C64" s="3" t="s">
        <v>1259</v>
      </c>
      <c r="D64" s="3" t="s">
        <v>1259</v>
      </c>
      <c r="E64" s="3" t="s">
        <v>1259</v>
      </c>
      <c r="F64" s="3" t="s">
        <v>1259</v>
      </c>
      <c r="G64" s="3" t="s">
        <v>1259</v>
      </c>
      <c r="H64" s="3" t="s">
        <v>1259</v>
      </c>
      <c r="I64" s="3" t="s">
        <v>1259</v>
      </c>
      <c r="J64" s="3" t="s">
        <v>1259</v>
      </c>
      <c r="K64" s="3" t="s">
        <v>1259</v>
      </c>
      <c r="L64" s="3" t="s">
        <v>1259</v>
      </c>
      <c r="M64" s="3" t="s">
        <v>1259</v>
      </c>
      <c r="N64" s="3" t="s">
        <v>1259</v>
      </c>
      <c r="O64" s="3" t="s">
        <v>1259</v>
      </c>
      <c r="P64" s="3" t="s">
        <v>1259</v>
      </c>
      <c r="Q64" s="3" t="s">
        <v>1259</v>
      </c>
      <c r="R64" s="3" t="s">
        <v>1259</v>
      </c>
      <c r="S64" s="3" t="s">
        <v>1259</v>
      </c>
      <c r="T64" s="308">
        <v>67.180000000000007</v>
      </c>
      <c r="U64" s="309">
        <v>0.12</v>
      </c>
      <c r="V64" s="310">
        <v>73.45</v>
      </c>
      <c r="W64" s="311">
        <v>0.24</v>
      </c>
      <c r="X64" s="3" t="s">
        <v>1259</v>
      </c>
      <c r="Y64" s="3" t="s">
        <v>1259</v>
      </c>
      <c r="Z64" s="3" t="s">
        <v>1259</v>
      </c>
      <c r="AA64" s="3" t="s">
        <v>1259</v>
      </c>
      <c r="AB64" s="3" t="s">
        <v>1259</v>
      </c>
      <c r="AC64" s="3" t="s">
        <v>1259</v>
      </c>
    </row>
    <row r="65" spans="1:29" x14ac:dyDescent="0.25">
      <c r="A65" s="3" t="s">
        <v>1630</v>
      </c>
      <c r="B65" s="3" t="s">
        <v>1259</v>
      </c>
      <c r="C65" s="3" t="s">
        <v>1259</v>
      </c>
      <c r="D65" s="3" t="s">
        <v>1259</v>
      </c>
      <c r="E65" s="3" t="s">
        <v>1259</v>
      </c>
      <c r="F65" s="3" t="s">
        <v>1259</v>
      </c>
      <c r="G65" s="3" t="s">
        <v>1259</v>
      </c>
      <c r="H65" s="3" t="s">
        <v>1259</v>
      </c>
      <c r="I65" s="3" t="s">
        <v>1259</v>
      </c>
      <c r="J65" s="3" t="s">
        <v>1259</v>
      </c>
      <c r="K65" s="3" t="s">
        <v>1259</v>
      </c>
      <c r="L65" s="3" t="s">
        <v>1259</v>
      </c>
      <c r="M65" s="3" t="s">
        <v>1259</v>
      </c>
      <c r="N65" s="3" t="s">
        <v>1259</v>
      </c>
      <c r="O65" s="3" t="s">
        <v>1259</v>
      </c>
      <c r="P65" s="3" t="s">
        <v>1259</v>
      </c>
      <c r="Q65" s="3" t="s">
        <v>1259</v>
      </c>
      <c r="R65" s="3" t="s">
        <v>1259</v>
      </c>
      <c r="S65" s="3" t="s">
        <v>1259</v>
      </c>
      <c r="T65" s="308">
        <v>63.25</v>
      </c>
      <c r="U65" s="309">
        <v>0.12</v>
      </c>
      <c r="V65" s="310">
        <v>83.59</v>
      </c>
      <c r="W65" s="311">
        <v>0.27</v>
      </c>
      <c r="X65" s="3" t="s">
        <v>1259</v>
      </c>
      <c r="Y65" s="3" t="s">
        <v>1259</v>
      </c>
      <c r="Z65" s="3" t="s">
        <v>1259</v>
      </c>
      <c r="AA65" s="3" t="s">
        <v>1259</v>
      </c>
      <c r="AB65" s="3" t="s">
        <v>1259</v>
      </c>
      <c r="AC65" s="3" t="s">
        <v>1259</v>
      </c>
    </row>
    <row r="66" spans="1:29" x14ac:dyDescent="0.25">
      <c r="A66" s="3" t="s">
        <v>1631</v>
      </c>
      <c r="B66" s="3" t="s">
        <v>1259</v>
      </c>
      <c r="C66" s="3" t="s">
        <v>1259</v>
      </c>
      <c r="D66" s="3" t="s">
        <v>1259</v>
      </c>
      <c r="E66" s="3" t="s">
        <v>1259</v>
      </c>
      <c r="F66" s="3" t="s">
        <v>1259</v>
      </c>
      <c r="G66" s="3" t="s">
        <v>1259</v>
      </c>
      <c r="H66" s="3" t="s">
        <v>1259</v>
      </c>
      <c r="I66" s="3" t="s">
        <v>1259</v>
      </c>
      <c r="J66" s="3" t="s">
        <v>1259</v>
      </c>
      <c r="K66" s="3" t="s">
        <v>1259</v>
      </c>
      <c r="L66" s="3" t="s">
        <v>1259</v>
      </c>
      <c r="M66" s="3" t="s">
        <v>1259</v>
      </c>
      <c r="N66" s="3" t="s">
        <v>1259</v>
      </c>
      <c r="O66" s="3" t="s">
        <v>1259</v>
      </c>
      <c r="P66" s="3" t="s">
        <v>1259</v>
      </c>
      <c r="Q66" s="3" t="s">
        <v>1259</v>
      </c>
      <c r="R66" s="3" t="s">
        <v>1259</v>
      </c>
      <c r="S66" s="3" t="s">
        <v>1259</v>
      </c>
      <c r="T66" s="308">
        <v>66.48</v>
      </c>
      <c r="U66" s="309">
        <v>0.12</v>
      </c>
      <c r="V66" s="310">
        <v>68</v>
      </c>
      <c r="W66" s="311">
        <v>0.22</v>
      </c>
      <c r="X66" s="3" t="s">
        <v>1259</v>
      </c>
      <c r="Y66" s="3" t="s">
        <v>1259</v>
      </c>
      <c r="Z66" s="3" t="s">
        <v>1259</v>
      </c>
      <c r="AA66" s="3" t="s">
        <v>1259</v>
      </c>
      <c r="AB66" s="3" t="s">
        <v>1259</v>
      </c>
      <c r="AC66" s="3" t="s">
        <v>1259</v>
      </c>
    </row>
    <row r="67" spans="1:29" x14ac:dyDescent="0.25">
      <c r="A67" s="3" t="s">
        <v>1632</v>
      </c>
      <c r="B67" s="3" t="s">
        <v>1259</v>
      </c>
      <c r="C67" s="3" t="s">
        <v>1259</v>
      </c>
      <c r="D67" s="3" t="s">
        <v>1259</v>
      </c>
      <c r="E67" s="3" t="s">
        <v>1259</v>
      </c>
      <c r="F67" s="3" t="s">
        <v>1259</v>
      </c>
      <c r="G67" s="3" t="s">
        <v>1259</v>
      </c>
      <c r="H67" s="3" t="s">
        <v>1259</v>
      </c>
      <c r="I67" s="3" t="s">
        <v>1259</v>
      </c>
      <c r="J67" s="3" t="s">
        <v>1259</v>
      </c>
      <c r="K67" s="3" t="s">
        <v>1259</v>
      </c>
      <c r="L67" s="3" t="s">
        <v>1259</v>
      </c>
      <c r="M67" s="3" t="s">
        <v>1259</v>
      </c>
      <c r="N67" s="3" t="s">
        <v>1259</v>
      </c>
      <c r="O67" s="3" t="s">
        <v>1259</v>
      </c>
      <c r="P67" s="3" t="s">
        <v>1259</v>
      </c>
      <c r="Q67" s="3" t="s">
        <v>1259</v>
      </c>
      <c r="R67" s="3" t="s">
        <v>1259</v>
      </c>
      <c r="S67" s="3" t="s">
        <v>1259</v>
      </c>
      <c r="T67" s="308">
        <v>68.77</v>
      </c>
      <c r="U67" s="309">
        <v>0.13</v>
      </c>
      <c r="V67" s="310">
        <v>84</v>
      </c>
      <c r="W67" s="311">
        <v>0.27</v>
      </c>
      <c r="X67" s="3" t="s">
        <v>1259</v>
      </c>
      <c r="Y67" s="3" t="s">
        <v>1259</v>
      </c>
      <c r="Z67" s="3" t="s">
        <v>1259</v>
      </c>
      <c r="AA67" s="3" t="s">
        <v>1259</v>
      </c>
      <c r="AB67" s="3" t="s">
        <v>1259</v>
      </c>
      <c r="AC67" s="3" t="s">
        <v>1259</v>
      </c>
    </row>
    <row r="68" spans="1:29" x14ac:dyDescent="0.25">
      <c r="A68" s="3" t="s">
        <v>1633</v>
      </c>
      <c r="B68" s="3" t="s">
        <v>1259</v>
      </c>
      <c r="C68" s="3" t="s">
        <v>1259</v>
      </c>
      <c r="D68" s="3" t="s">
        <v>1259</v>
      </c>
      <c r="E68" s="3" t="s">
        <v>1259</v>
      </c>
      <c r="F68" s="3" t="s">
        <v>1259</v>
      </c>
      <c r="G68" s="3" t="s">
        <v>1259</v>
      </c>
      <c r="H68" s="3" t="s">
        <v>1259</v>
      </c>
      <c r="I68" s="3" t="s">
        <v>1259</v>
      </c>
      <c r="J68" s="3" t="s">
        <v>1259</v>
      </c>
      <c r="K68" s="3" t="s">
        <v>1259</v>
      </c>
      <c r="L68" s="3" t="s">
        <v>1259</v>
      </c>
      <c r="M68" s="3" t="s">
        <v>1259</v>
      </c>
      <c r="N68" s="3" t="s">
        <v>1259</v>
      </c>
      <c r="O68" s="3" t="s">
        <v>1259</v>
      </c>
      <c r="P68" s="3" t="s">
        <v>1259</v>
      </c>
      <c r="Q68" s="3" t="s">
        <v>1259</v>
      </c>
      <c r="R68" s="3" t="s">
        <v>1259</v>
      </c>
      <c r="S68" s="3" t="s">
        <v>1259</v>
      </c>
      <c r="T68" s="308">
        <v>67.08</v>
      </c>
      <c r="U68" s="309">
        <v>0.12</v>
      </c>
      <c r="V68" s="310">
        <v>95.98</v>
      </c>
      <c r="W68" s="311">
        <v>0.31</v>
      </c>
      <c r="X68" s="3" t="s">
        <v>1259</v>
      </c>
      <c r="Y68" s="3" t="s">
        <v>1259</v>
      </c>
      <c r="Z68" s="3" t="s">
        <v>1259</v>
      </c>
      <c r="AA68" s="3" t="s">
        <v>1259</v>
      </c>
      <c r="AB68" s="3" t="s">
        <v>1259</v>
      </c>
      <c r="AC68" s="3" t="s">
        <v>1259</v>
      </c>
    </row>
    <row r="69" spans="1:29" x14ac:dyDescent="0.25">
      <c r="A69" s="3" t="s">
        <v>1634</v>
      </c>
      <c r="B69" s="3" t="s">
        <v>1259</v>
      </c>
      <c r="C69" s="3" t="s">
        <v>1259</v>
      </c>
      <c r="D69" s="3" t="s">
        <v>1259</v>
      </c>
      <c r="E69" s="3" t="s">
        <v>1259</v>
      </c>
      <c r="F69" s="3" t="s">
        <v>1259</v>
      </c>
      <c r="G69" s="3" t="s">
        <v>1259</v>
      </c>
      <c r="H69" s="3" t="s">
        <v>1259</v>
      </c>
      <c r="I69" s="3" t="s">
        <v>1259</v>
      </c>
      <c r="J69" s="3" t="s">
        <v>1259</v>
      </c>
      <c r="K69" s="3" t="s">
        <v>1259</v>
      </c>
      <c r="L69" s="3" t="s">
        <v>1259</v>
      </c>
      <c r="M69" s="3" t="s">
        <v>1259</v>
      </c>
      <c r="N69" s="3" t="s">
        <v>1259</v>
      </c>
      <c r="O69" s="3" t="s">
        <v>1259</v>
      </c>
      <c r="P69" s="3" t="s">
        <v>1259</v>
      </c>
      <c r="Q69" s="3" t="s">
        <v>1259</v>
      </c>
      <c r="R69" s="3" t="s">
        <v>1259</v>
      </c>
      <c r="S69" s="3" t="s">
        <v>1259</v>
      </c>
      <c r="T69" s="308">
        <v>61.11</v>
      </c>
      <c r="U69" s="309">
        <v>0.11</v>
      </c>
      <c r="V69" s="310">
        <v>64.38</v>
      </c>
      <c r="W69" s="311">
        <v>0.21</v>
      </c>
      <c r="X69" s="3" t="s">
        <v>1259</v>
      </c>
      <c r="Y69" s="3" t="s">
        <v>1259</v>
      </c>
      <c r="Z69" s="3" t="s">
        <v>1259</v>
      </c>
      <c r="AA69" s="3" t="s">
        <v>1259</v>
      </c>
      <c r="AB69" s="3" t="s">
        <v>1259</v>
      </c>
      <c r="AC69" s="3" t="s">
        <v>1259</v>
      </c>
    </row>
    <row r="70" spans="1:29" x14ac:dyDescent="0.25">
      <c r="A70" s="3" t="s">
        <v>1635</v>
      </c>
      <c r="B70" s="3" t="s">
        <v>1259</v>
      </c>
      <c r="C70" s="3" t="s">
        <v>1259</v>
      </c>
      <c r="D70" s="3" t="s">
        <v>1259</v>
      </c>
      <c r="E70" s="3" t="s">
        <v>1259</v>
      </c>
      <c r="F70" s="3" t="s">
        <v>1259</v>
      </c>
      <c r="G70" s="3" t="s">
        <v>1259</v>
      </c>
      <c r="H70" s="3" t="s">
        <v>1259</v>
      </c>
      <c r="I70" s="3" t="s">
        <v>1259</v>
      </c>
      <c r="J70" s="3" t="s">
        <v>1259</v>
      </c>
      <c r="K70" s="3" t="s">
        <v>1259</v>
      </c>
      <c r="L70" s="3" t="s">
        <v>1259</v>
      </c>
      <c r="M70" s="3" t="s">
        <v>1259</v>
      </c>
      <c r="N70" s="3" t="s">
        <v>1259</v>
      </c>
      <c r="O70" s="3" t="s">
        <v>1259</v>
      </c>
      <c r="P70" s="3" t="s">
        <v>1259</v>
      </c>
      <c r="Q70" s="3" t="s">
        <v>1259</v>
      </c>
      <c r="R70" s="3" t="s">
        <v>1259</v>
      </c>
      <c r="S70" s="3" t="s">
        <v>1259</v>
      </c>
      <c r="T70" s="308">
        <v>69.61</v>
      </c>
      <c r="U70" s="309">
        <v>0.13</v>
      </c>
      <c r="V70" s="310">
        <v>70.849999999999994</v>
      </c>
      <c r="W70" s="311">
        <v>0.23</v>
      </c>
      <c r="X70" s="3" t="s">
        <v>1259</v>
      </c>
      <c r="Y70" s="3" t="s">
        <v>1259</v>
      </c>
      <c r="Z70" s="3" t="s">
        <v>1259</v>
      </c>
      <c r="AA70" s="3" t="s">
        <v>1259</v>
      </c>
      <c r="AB70" s="3" t="s">
        <v>1259</v>
      </c>
      <c r="AC70" s="3" t="s">
        <v>1259</v>
      </c>
    </row>
    <row r="71" spans="1:29" x14ac:dyDescent="0.25">
      <c r="A71" s="3" t="s">
        <v>1636</v>
      </c>
      <c r="B71" s="3" t="s">
        <v>1259</v>
      </c>
      <c r="C71" s="3" t="s">
        <v>1259</v>
      </c>
      <c r="D71" s="3" t="s">
        <v>1259</v>
      </c>
      <c r="E71" s="3" t="s">
        <v>1259</v>
      </c>
      <c r="F71" s="3" t="s">
        <v>1259</v>
      </c>
      <c r="G71" s="3" t="s">
        <v>1259</v>
      </c>
      <c r="H71" s="3" t="s">
        <v>1259</v>
      </c>
      <c r="I71" s="3" t="s">
        <v>1259</v>
      </c>
      <c r="J71" s="3" t="s">
        <v>1259</v>
      </c>
      <c r="K71" s="3" t="s">
        <v>1259</v>
      </c>
      <c r="L71" s="3" t="s">
        <v>1259</v>
      </c>
      <c r="M71" s="3" t="s">
        <v>1259</v>
      </c>
      <c r="N71" s="3" t="s">
        <v>1259</v>
      </c>
      <c r="O71" s="3" t="s">
        <v>1259</v>
      </c>
      <c r="P71" s="3" t="s">
        <v>1259</v>
      </c>
      <c r="Q71" s="3" t="s">
        <v>1259</v>
      </c>
      <c r="R71" s="3" t="s">
        <v>1259</v>
      </c>
      <c r="S71" s="3" t="s">
        <v>1259</v>
      </c>
      <c r="T71" s="308">
        <v>63.35</v>
      </c>
      <c r="U71" s="309">
        <v>0.12</v>
      </c>
      <c r="V71" s="310">
        <v>66.709999999999994</v>
      </c>
      <c r="W71" s="311">
        <v>0.22</v>
      </c>
      <c r="X71" s="3" t="s">
        <v>1259</v>
      </c>
      <c r="Y71" s="3" t="s">
        <v>1259</v>
      </c>
      <c r="Z71" s="3" t="s">
        <v>1259</v>
      </c>
      <c r="AA71" s="3" t="s">
        <v>1259</v>
      </c>
      <c r="AB71" s="3" t="s">
        <v>1259</v>
      </c>
      <c r="AC71" s="3" t="s">
        <v>1259</v>
      </c>
    </row>
    <row r="72" spans="1:29" x14ac:dyDescent="0.25">
      <c r="A72" s="3" t="s">
        <v>1637</v>
      </c>
      <c r="B72" s="3" t="s">
        <v>1259</v>
      </c>
      <c r="C72" s="3" t="s">
        <v>1259</v>
      </c>
      <c r="D72" s="3" t="s">
        <v>1259</v>
      </c>
      <c r="E72" s="3" t="s">
        <v>1259</v>
      </c>
      <c r="F72" s="3" t="s">
        <v>1259</v>
      </c>
      <c r="G72" s="3" t="s">
        <v>1259</v>
      </c>
      <c r="H72" s="3" t="s">
        <v>1259</v>
      </c>
      <c r="I72" s="3" t="s">
        <v>1259</v>
      </c>
      <c r="J72" s="3" t="s">
        <v>1259</v>
      </c>
      <c r="K72" s="3" t="s">
        <v>1259</v>
      </c>
      <c r="L72" s="3" t="s">
        <v>1259</v>
      </c>
      <c r="M72" s="3" t="s">
        <v>1259</v>
      </c>
      <c r="N72" s="3" t="s">
        <v>1259</v>
      </c>
      <c r="O72" s="3" t="s">
        <v>1259</v>
      </c>
      <c r="P72" s="3" t="s">
        <v>1259</v>
      </c>
      <c r="Q72" s="3" t="s">
        <v>1259</v>
      </c>
      <c r="R72" s="3" t="s">
        <v>1259</v>
      </c>
      <c r="S72" s="3" t="s">
        <v>1259</v>
      </c>
      <c r="T72" s="308">
        <v>67.430000000000007</v>
      </c>
      <c r="U72" s="309">
        <v>0.12</v>
      </c>
      <c r="V72" s="310">
        <v>69.430000000000007</v>
      </c>
      <c r="W72" s="311">
        <v>0.23</v>
      </c>
      <c r="X72" s="3" t="s">
        <v>1259</v>
      </c>
      <c r="Y72" s="3" t="s">
        <v>1259</v>
      </c>
      <c r="Z72" s="3" t="s">
        <v>1259</v>
      </c>
      <c r="AA72" s="3" t="s">
        <v>1259</v>
      </c>
      <c r="AB72" s="3" t="s">
        <v>1259</v>
      </c>
      <c r="AC72" s="3" t="s">
        <v>1259</v>
      </c>
    </row>
    <row r="73" spans="1:29" x14ac:dyDescent="0.25">
      <c r="A73" s="3" t="s">
        <v>1638</v>
      </c>
      <c r="B73" s="3" t="s">
        <v>1259</v>
      </c>
      <c r="C73" s="3" t="s">
        <v>1259</v>
      </c>
      <c r="D73" s="3" t="s">
        <v>1259</v>
      </c>
      <c r="E73" s="3" t="s">
        <v>1259</v>
      </c>
      <c r="F73" s="3" t="s">
        <v>1259</v>
      </c>
      <c r="G73" s="3" t="s">
        <v>1259</v>
      </c>
      <c r="H73" s="3" t="s">
        <v>1259</v>
      </c>
      <c r="I73" s="3" t="s">
        <v>1259</v>
      </c>
      <c r="J73" s="3" t="s">
        <v>1259</v>
      </c>
      <c r="K73" s="3" t="s">
        <v>1259</v>
      </c>
      <c r="L73" s="3" t="s">
        <v>1259</v>
      </c>
      <c r="M73" s="3" t="s">
        <v>1259</v>
      </c>
      <c r="N73" s="3" t="s">
        <v>1259</v>
      </c>
      <c r="O73" s="3" t="s">
        <v>1259</v>
      </c>
      <c r="P73" s="3" t="s">
        <v>1259</v>
      </c>
      <c r="Q73" s="3" t="s">
        <v>1259</v>
      </c>
      <c r="R73" s="3" t="s">
        <v>1259</v>
      </c>
      <c r="S73" s="3" t="s">
        <v>1259</v>
      </c>
      <c r="T73" s="308">
        <v>64.930000000000007</v>
      </c>
      <c r="U73" s="309">
        <v>0.12</v>
      </c>
      <c r="V73" s="310">
        <v>71.08</v>
      </c>
      <c r="W73" s="311">
        <v>0.23</v>
      </c>
      <c r="X73" s="3" t="s">
        <v>1259</v>
      </c>
      <c r="Y73" s="3" t="s">
        <v>1259</v>
      </c>
      <c r="Z73" s="3" t="s">
        <v>1259</v>
      </c>
      <c r="AA73" s="3" t="s">
        <v>1259</v>
      </c>
      <c r="AB73" s="3" t="s">
        <v>1259</v>
      </c>
      <c r="AC73" s="3" t="s">
        <v>1259</v>
      </c>
    </row>
    <row r="74" spans="1:29" x14ac:dyDescent="0.25">
      <c r="A74" s="3" t="s">
        <v>1639</v>
      </c>
      <c r="B74" s="3" t="s">
        <v>1259</v>
      </c>
      <c r="C74" s="3" t="s">
        <v>1259</v>
      </c>
      <c r="D74" s="3" t="s">
        <v>1259</v>
      </c>
      <c r="E74" s="3" t="s">
        <v>1259</v>
      </c>
      <c r="F74" s="3" t="s">
        <v>1259</v>
      </c>
      <c r="G74" s="3" t="s">
        <v>1259</v>
      </c>
      <c r="H74" s="3" t="s">
        <v>1259</v>
      </c>
      <c r="I74" s="3" t="s">
        <v>1259</v>
      </c>
      <c r="J74" s="3" t="s">
        <v>1259</v>
      </c>
      <c r="K74" s="3" t="s">
        <v>1259</v>
      </c>
      <c r="L74" s="3" t="s">
        <v>1259</v>
      </c>
      <c r="M74" s="3" t="s">
        <v>1259</v>
      </c>
      <c r="N74" s="3" t="s">
        <v>1259</v>
      </c>
      <c r="O74" s="3" t="s">
        <v>1259</v>
      </c>
      <c r="P74" s="3" t="s">
        <v>1259</v>
      </c>
      <c r="Q74" s="3" t="s">
        <v>1259</v>
      </c>
      <c r="R74" s="3" t="s">
        <v>1259</v>
      </c>
      <c r="S74" s="3" t="s">
        <v>1259</v>
      </c>
      <c r="T74" s="308">
        <v>63.55</v>
      </c>
      <c r="U74" s="309">
        <v>0.12</v>
      </c>
      <c r="V74" s="310">
        <v>71.81</v>
      </c>
      <c r="W74" s="311">
        <v>0.23</v>
      </c>
      <c r="X74" s="3" t="s">
        <v>1259</v>
      </c>
      <c r="Y74" s="3" t="s">
        <v>1259</v>
      </c>
      <c r="Z74" s="3" t="s">
        <v>1259</v>
      </c>
      <c r="AA74" s="3" t="s">
        <v>1259</v>
      </c>
      <c r="AB74" s="3" t="s">
        <v>1259</v>
      </c>
      <c r="AC74" s="3" t="s">
        <v>1259</v>
      </c>
    </row>
    <row r="75" spans="1:29" x14ac:dyDescent="0.25">
      <c r="A75" s="3" t="s">
        <v>1640</v>
      </c>
      <c r="B75" s="3" t="s">
        <v>1259</v>
      </c>
      <c r="C75" s="3" t="s">
        <v>1259</v>
      </c>
      <c r="D75" s="3" t="s">
        <v>1259</v>
      </c>
      <c r="E75" s="3" t="s">
        <v>1259</v>
      </c>
      <c r="F75" s="3" t="s">
        <v>1259</v>
      </c>
      <c r="G75" s="3" t="s">
        <v>1259</v>
      </c>
      <c r="H75" s="3" t="s">
        <v>1259</v>
      </c>
      <c r="I75" s="3" t="s">
        <v>1259</v>
      </c>
      <c r="J75" s="3" t="s">
        <v>1259</v>
      </c>
      <c r="K75" s="3" t="s">
        <v>1259</v>
      </c>
      <c r="L75" s="3" t="s">
        <v>1259</v>
      </c>
      <c r="M75" s="3" t="s">
        <v>1259</v>
      </c>
      <c r="N75" s="3" t="s">
        <v>1259</v>
      </c>
      <c r="O75" s="3" t="s">
        <v>1259</v>
      </c>
      <c r="P75" s="3" t="s">
        <v>1259</v>
      </c>
      <c r="Q75" s="3" t="s">
        <v>1259</v>
      </c>
      <c r="R75" s="3" t="s">
        <v>1259</v>
      </c>
      <c r="S75" s="3" t="s">
        <v>1259</v>
      </c>
      <c r="T75" s="308">
        <v>68.28</v>
      </c>
      <c r="U75" s="309">
        <v>0.13</v>
      </c>
      <c r="V75" s="310">
        <v>83.72</v>
      </c>
      <c r="W75" s="311">
        <v>0.27</v>
      </c>
      <c r="X75" s="3" t="s">
        <v>1259</v>
      </c>
      <c r="Y75" s="3" t="s">
        <v>1259</v>
      </c>
      <c r="Z75" s="3" t="s">
        <v>1259</v>
      </c>
      <c r="AA75" s="3" t="s">
        <v>1259</v>
      </c>
      <c r="AB75" s="3" t="s">
        <v>1259</v>
      </c>
      <c r="AC75" s="3" t="s">
        <v>1259</v>
      </c>
    </row>
    <row r="76" spans="1:29" x14ac:dyDescent="0.25">
      <c r="A76" s="3" t="s">
        <v>1641</v>
      </c>
      <c r="B76" s="3" t="s">
        <v>1259</v>
      </c>
      <c r="C76" s="3" t="s">
        <v>1259</v>
      </c>
      <c r="D76" s="3" t="s">
        <v>1259</v>
      </c>
      <c r="E76" s="3" t="s">
        <v>1259</v>
      </c>
      <c r="F76" s="3" t="s">
        <v>1259</v>
      </c>
      <c r="G76" s="3" t="s">
        <v>1259</v>
      </c>
      <c r="H76" s="3" t="s">
        <v>1259</v>
      </c>
      <c r="I76" s="3" t="s">
        <v>1259</v>
      </c>
      <c r="J76" s="3" t="s">
        <v>1259</v>
      </c>
      <c r="K76" s="3" t="s">
        <v>1259</v>
      </c>
      <c r="L76" s="3" t="s">
        <v>1259</v>
      </c>
      <c r="M76" s="3" t="s">
        <v>1259</v>
      </c>
      <c r="N76" s="3" t="s">
        <v>1259</v>
      </c>
      <c r="O76" s="3" t="s">
        <v>1259</v>
      </c>
      <c r="P76" s="3" t="s">
        <v>1259</v>
      </c>
      <c r="Q76" s="3" t="s">
        <v>1259</v>
      </c>
      <c r="R76" s="3" t="s">
        <v>1259</v>
      </c>
      <c r="S76" s="3" t="s">
        <v>1259</v>
      </c>
      <c r="T76" s="308">
        <v>73.8</v>
      </c>
      <c r="U76" s="309">
        <v>0.14000000000000001</v>
      </c>
      <c r="V76" s="310">
        <v>88.73</v>
      </c>
      <c r="W76" s="311">
        <v>0.28999999999999998</v>
      </c>
      <c r="X76" s="3" t="s">
        <v>1259</v>
      </c>
      <c r="Y76" s="3" t="s">
        <v>1259</v>
      </c>
      <c r="Z76" s="3" t="s">
        <v>1259</v>
      </c>
      <c r="AA76" s="3" t="s">
        <v>1259</v>
      </c>
      <c r="AB76" s="3" t="s">
        <v>1259</v>
      </c>
      <c r="AC76" s="3" t="s">
        <v>1259</v>
      </c>
    </row>
    <row r="77" spans="1:29" x14ac:dyDescent="0.25">
      <c r="A77" s="3" t="s">
        <v>1642</v>
      </c>
      <c r="B77" s="3" t="s">
        <v>1259</v>
      </c>
      <c r="C77" s="3" t="s">
        <v>1259</v>
      </c>
      <c r="D77" s="3" t="s">
        <v>1259</v>
      </c>
      <c r="E77" s="3" t="s">
        <v>1259</v>
      </c>
      <c r="F77" s="3" t="s">
        <v>1259</v>
      </c>
      <c r="G77" s="3" t="s">
        <v>1259</v>
      </c>
      <c r="H77" s="3" t="s">
        <v>1259</v>
      </c>
      <c r="I77" s="3" t="s">
        <v>1259</v>
      </c>
      <c r="J77" s="3" t="s">
        <v>1259</v>
      </c>
      <c r="K77" s="3" t="s">
        <v>1259</v>
      </c>
      <c r="L77" s="3" t="s">
        <v>1259</v>
      </c>
      <c r="M77" s="3" t="s">
        <v>1259</v>
      </c>
      <c r="N77" s="3" t="s">
        <v>1259</v>
      </c>
      <c r="O77" s="3" t="s">
        <v>1259</v>
      </c>
      <c r="P77" s="3" t="s">
        <v>1259</v>
      </c>
      <c r="Q77" s="3" t="s">
        <v>1259</v>
      </c>
      <c r="R77" s="3" t="s">
        <v>1259</v>
      </c>
      <c r="S77" s="3" t="s">
        <v>1259</v>
      </c>
      <c r="T77" s="308">
        <v>76.23</v>
      </c>
      <c r="U77" s="309">
        <v>0.14000000000000001</v>
      </c>
      <c r="V77" s="310">
        <v>87.26</v>
      </c>
      <c r="W77" s="311">
        <v>0.28000000000000003</v>
      </c>
      <c r="X77" s="3" t="s">
        <v>1259</v>
      </c>
      <c r="Y77" s="3" t="s">
        <v>1259</v>
      </c>
      <c r="Z77" s="3" t="s">
        <v>1259</v>
      </c>
      <c r="AA77" s="3" t="s">
        <v>1259</v>
      </c>
      <c r="AB77" s="3" t="s">
        <v>1259</v>
      </c>
      <c r="AC77" s="3" t="s">
        <v>1259</v>
      </c>
    </row>
    <row r="78" spans="1:29" x14ac:dyDescent="0.25">
      <c r="A78" s="3" t="s">
        <v>1643</v>
      </c>
      <c r="B78" s="3" t="s">
        <v>1259</v>
      </c>
      <c r="C78" s="3" t="s">
        <v>1259</v>
      </c>
      <c r="D78" s="3" t="s">
        <v>1259</v>
      </c>
      <c r="E78" s="3" t="s">
        <v>1259</v>
      </c>
      <c r="F78" s="3" t="s">
        <v>1259</v>
      </c>
      <c r="G78" s="3" t="s">
        <v>1259</v>
      </c>
      <c r="H78" s="3" t="s">
        <v>1259</v>
      </c>
      <c r="I78" s="3" t="s">
        <v>1259</v>
      </c>
      <c r="J78" s="3" t="s">
        <v>1259</v>
      </c>
      <c r="K78" s="3" t="s">
        <v>1259</v>
      </c>
      <c r="L78" s="3" t="s">
        <v>1259</v>
      </c>
      <c r="M78" s="3" t="s">
        <v>1259</v>
      </c>
      <c r="N78" s="3" t="s">
        <v>1259</v>
      </c>
      <c r="O78" s="3" t="s">
        <v>1259</v>
      </c>
      <c r="P78" s="3" t="s">
        <v>1259</v>
      </c>
      <c r="Q78" s="3" t="s">
        <v>1259</v>
      </c>
      <c r="R78" s="3" t="s">
        <v>1259</v>
      </c>
      <c r="S78" s="3" t="s">
        <v>1259</v>
      </c>
      <c r="T78" s="308">
        <v>85.16</v>
      </c>
      <c r="U78" s="309">
        <v>0.16</v>
      </c>
      <c r="V78" s="310">
        <v>83.85</v>
      </c>
      <c r="W78" s="311">
        <v>0.27</v>
      </c>
      <c r="X78" s="3" t="s">
        <v>1259</v>
      </c>
      <c r="Y78" s="3" t="s">
        <v>1259</v>
      </c>
      <c r="Z78" s="3" t="s">
        <v>1259</v>
      </c>
      <c r="AA78" s="3" t="s">
        <v>1259</v>
      </c>
      <c r="AB78" s="3" t="s">
        <v>1259</v>
      </c>
      <c r="AC78" s="3" t="s">
        <v>1259</v>
      </c>
    </row>
    <row r="79" spans="1:29" x14ac:dyDescent="0.25">
      <c r="A79" s="3" t="s">
        <v>1644</v>
      </c>
      <c r="B79" s="3" t="s">
        <v>1259</v>
      </c>
      <c r="C79" s="3" t="s">
        <v>1259</v>
      </c>
      <c r="D79" s="3" t="s">
        <v>1259</v>
      </c>
      <c r="E79" s="3" t="s">
        <v>1259</v>
      </c>
      <c r="F79" s="3" t="s">
        <v>1259</v>
      </c>
      <c r="G79" s="3" t="s">
        <v>1259</v>
      </c>
      <c r="H79" s="3" t="s">
        <v>1259</v>
      </c>
      <c r="I79" s="3" t="s">
        <v>1259</v>
      </c>
      <c r="J79" s="3" t="s">
        <v>1259</v>
      </c>
      <c r="K79" s="3" t="s">
        <v>1259</v>
      </c>
      <c r="L79" s="3" t="s">
        <v>1259</v>
      </c>
      <c r="M79" s="3" t="s">
        <v>1259</v>
      </c>
      <c r="N79" s="3" t="s">
        <v>1259</v>
      </c>
      <c r="O79" s="3" t="s">
        <v>1259</v>
      </c>
      <c r="P79" s="3" t="s">
        <v>1259</v>
      </c>
      <c r="Q79" s="3" t="s">
        <v>1259</v>
      </c>
      <c r="R79" s="3" t="s">
        <v>1259</v>
      </c>
      <c r="S79" s="3" t="s">
        <v>1259</v>
      </c>
      <c r="T79" s="308">
        <v>80.36</v>
      </c>
      <c r="U79" s="309">
        <v>0.15</v>
      </c>
      <c r="V79" s="310">
        <v>93.03</v>
      </c>
      <c r="W79" s="311">
        <v>0.3</v>
      </c>
      <c r="X79" s="3" t="s">
        <v>1259</v>
      </c>
      <c r="Y79" s="3" t="s">
        <v>1259</v>
      </c>
      <c r="Z79" s="3" t="s">
        <v>1259</v>
      </c>
      <c r="AA79" s="3" t="s">
        <v>1259</v>
      </c>
      <c r="AB79" s="3" t="s">
        <v>1259</v>
      </c>
      <c r="AC79" s="3" t="s">
        <v>1259</v>
      </c>
    </row>
    <row r="80" spans="1:29" x14ac:dyDescent="0.25">
      <c r="A80" s="3" t="s">
        <v>1645</v>
      </c>
      <c r="B80" s="3" t="s">
        <v>1259</v>
      </c>
      <c r="C80" s="3" t="s">
        <v>1259</v>
      </c>
      <c r="D80" s="3" t="s">
        <v>1259</v>
      </c>
      <c r="E80" s="3" t="s">
        <v>1259</v>
      </c>
      <c r="F80" s="3" t="s">
        <v>1259</v>
      </c>
      <c r="G80" s="3" t="s">
        <v>1259</v>
      </c>
      <c r="H80" s="3" t="s">
        <v>1259</v>
      </c>
      <c r="I80" s="3" t="s">
        <v>1259</v>
      </c>
      <c r="J80" s="3" t="s">
        <v>1259</v>
      </c>
      <c r="K80" s="3" t="s">
        <v>1259</v>
      </c>
      <c r="L80" s="3" t="s">
        <v>1259</v>
      </c>
      <c r="M80" s="3" t="s">
        <v>1259</v>
      </c>
      <c r="N80" s="3" t="s">
        <v>1259</v>
      </c>
      <c r="O80" s="3" t="s">
        <v>1259</v>
      </c>
      <c r="P80" s="3" t="s">
        <v>1259</v>
      </c>
      <c r="Q80" s="3" t="s">
        <v>1259</v>
      </c>
      <c r="R80" s="3" t="s">
        <v>1259</v>
      </c>
      <c r="S80" s="3" t="s">
        <v>1259</v>
      </c>
      <c r="T80" s="308">
        <v>85.41</v>
      </c>
      <c r="U80" s="309">
        <v>0.16</v>
      </c>
      <c r="V80" s="310">
        <v>90.54</v>
      </c>
      <c r="W80" s="311">
        <v>0.28999999999999998</v>
      </c>
      <c r="X80" s="3" t="s">
        <v>1259</v>
      </c>
      <c r="Y80" s="3" t="s">
        <v>1259</v>
      </c>
      <c r="Z80" s="3" t="s">
        <v>1259</v>
      </c>
      <c r="AA80" s="3" t="s">
        <v>1259</v>
      </c>
      <c r="AB80" s="3" t="s">
        <v>1259</v>
      </c>
      <c r="AC80" s="3" t="s">
        <v>1259</v>
      </c>
    </row>
    <row r="81" spans="1:29" x14ac:dyDescent="0.25">
      <c r="A81" s="3" t="s">
        <v>1646</v>
      </c>
      <c r="B81" s="3" t="s">
        <v>1259</v>
      </c>
      <c r="C81" s="3" t="s">
        <v>1259</v>
      </c>
      <c r="D81" s="3" t="s">
        <v>1259</v>
      </c>
      <c r="E81" s="3" t="s">
        <v>1259</v>
      </c>
      <c r="F81" s="3" t="s">
        <v>1259</v>
      </c>
      <c r="G81" s="3" t="s">
        <v>1259</v>
      </c>
      <c r="H81" s="3" t="s">
        <v>1259</v>
      </c>
      <c r="I81" s="3" t="s">
        <v>1259</v>
      </c>
      <c r="J81" s="3" t="s">
        <v>1259</v>
      </c>
      <c r="K81" s="3" t="s">
        <v>1259</v>
      </c>
      <c r="L81" s="3" t="s">
        <v>1259</v>
      </c>
      <c r="M81" s="3" t="s">
        <v>1259</v>
      </c>
      <c r="N81" s="3" t="s">
        <v>1259</v>
      </c>
      <c r="O81" s="3" t="s">
        <v>1259</v>
      </c>
      <c r="P81" s="3" t="s">
        <v>1259</v>
      </c>
      <c r="Q81" s="3" t="s">
        <v>1259</v>
      </c>
      <c r="R81" s="3" t="s">
        <v>1259</v>
      </c>
      <c r="S81" s="3" t="s">
        <v>1259</v>
      </c>
      <c r="T81" s="308">
        <v>91.6</v>
      </c>
      <c r="U81" s="309">
        <v>0.17</v>
      </c>
      <c r="V81" s="310">
        <v>104.85</v>
      </c>
      <c r="W81" s="311">
        <v>0.34</v>
      </c>
      <c r="X81" s="3" t="s">
        <v>1259</v>
      </c>
      <c r="Y81" s="3" t="s">
        <v>1259</v>
      </c>
      <c r="Z81" s="3" t="s">
        <v>1259</v>
      </c>
      <c r="AA81" s="3" t="s">
        <v>1259</v>
      </c>
      <c r="AB81" s="3" t="s">
        <v>1259</v>
      </c>
      <c r="AC81" s="3" t="s">
        <v>1259</v>
      </c>
    </row>
    <row r="82" spans="1:29" x14ac:dyDescent="0.25">
      <c r="A82" s="3" t="s">
        <v>1647</v>
      </c>
      <c r="B82" s="3" t="s">
        <v>1259</v>
      </c>
      <c r="C82" s="3" t="s">
        <v>1259</v>
      </c>
      <c r="D82" s="3" t="s">
        <v>1259</v>
      </c>
      <c r="E82" s="3" t="s">
        <v>1259</v>
      </c>
      <c r="F82" s="3" t="s">
        <v>1259</v>
      </c>
      <c r="G82" s="3" t="s">
        <v>1259</v>
      </c>
      <c r="H82" s="3" t="s">
        <v>1259</v>
      </c>
      <c r="I82" s="3" t="s">
        <v>1259</v>
      </c>
      <c r="J82" s="3" t="s">
        <v>1259</v>
      </c>
      <c r="K82" s="3" t="s">
        <v>1259</v>
      </c>
      <c r="L82" s="3" t="s">
        <v>1259</v>
      </c>
      <c r="M82" s="3" t="s">
        <v>1259</v>
      </c>
      <c r="N82" s="3" t="s">
        <v>1259</v>
      </c>
      <c r="O82" s="3" t="s">
        <v>1259</v>
      </c>
      <c r="P82" s="3" t="s">
        <v>1259</v>
      </c>
      <c r="Q82" s="3" t="s">
        <v>1259</v>
      </c>
      <c r="R82" s="3" t="s">
        <v>1259</v>
      </c>
      <c r="S82" s="3" t="s">
        <v>1259</v>
      </c>
      <c r="T82" s="308">
        <v>93.3</v>
      </c>
      <c r="U82" s="309">
        <v>0.17</v>
      </c>
      <c r="V82" s="310">
        <v>110.83</v>
      </c>
      <c r="W82" s="311">
        <v>0.36</v>
      </c>
      <c r="X82" s="3" t="s">
        <v>1259</v>
      </c>
      <c r="Y82" s="3" t="s">
        <v>1259</v>
      </c>
      <c r="Z82" s="3" t="s">
        <v>1259</v>
      </c>
      <c r="AA82" s="3" t="s">
        <v>1259</v>
      </c>
      <c r="AB82" s="3" t="s">
        <v>1259</v>
      </c>
      <c r="AC82" s="3" t="s">
        <v>1259</v>
      </c>
    </row>
    <row r="83" spans="1:29" x14ac:dyDescent="0.25">
      <c r="A83" s="3" t="s">
        <v>1648</v>
      </c>
      <c r="B83" s="3" t="s">
        <v>1259</v>
      </c>
      <c r="C83" s="3" t="s">
        <v>1259</v>
      </c>
      <c r="D83" s="3" t="s">
        <v>1259</v>
      </c>
      <c r="E83" s="3" t="s">
        <v>1259</v>
      </c>
      <c r="F83" s="3" t="s">
        <v>1259</v>
      </c>
      <c r="G83" s="3" t="s">
        <v>1259</v>
      </c>
      <c r="H83" s="3" t="s">
        <v>1259</v>
      </c>
      <c r="I83" s="3" t="s">
        <v>1259</v>
      </c>
      <c r="J83" s="3" t="s">
        <v>1259</v>
      </c>
      <c r="K83" s="3" t="s">
        <v>1259</v>
      </c>
      <c r="L83" s="3" t="s">
        <v>1259</v>
      </c>
      <c r="M83" s="3" t="s">
        <v>1259</v>
      </c>
      <c r="N83" s="3" t="s">
        <v>1259</v>
      </c>
      <c r="O83" s="3" t="s">
        <v>1259</v>
      </c>
      <c r="P83" s="3" t="s">
        <v>1259</v>
      </c>
      <c r="Q83" s="3" t="s">
        <v>1259</v>
      </c>
      <c r="R83" s="3" t="s">
        <v>1259</v>
      </c>
      <c r="S83" s="3" t="s">
        <v>1259</v>
      </c>
      <c r="T83" s="308">
        <v>102.78</v>
      </c>
      <c r="U83" s="309">
        <v>0.19</v>
      </c>
      <c r="V83" s="310">
        <v>125.17</v>
      </c>
      <c r="W83" s="311">
        <v>0.41</v>
      </c>
      <c r="X83" s="3" t="s">
        <v>1259</v>
      </c>
      <c r="Y83" s="3" t="s">
        <v>1259</v>
      </c>
      <c r="Z83" s="3" t="s">
        <v>1259</v>
      </c>
      <c r="AA83" s="3" t="s">
        <v>1259</v>
      </c>
      <c r="AB83" s="3" t="s">
        <v>1259</v>
      </c>
      <c r="AC83" s="3" t="s">
        <v>1259</v>
      </c>
    </row>
    <row r="84" spans="1:29" x14ac:dyDescent="0.25">
      <c r="A84" s="3" t="s">
        <v>1649</v>
      </c>
      <c r="B84" s="3" t="s">
        <v>1259</v>
      </c>
      <c r="C84" s="3" t="s">
        <v>1259</v>
      </c>
      <c r="D84" s="3" t="s">
        <v>1259</v>
      </c>
      <c r="E84" s="3" t="s">
        <v>1259</v>
      </c>
      <c r="F84" s="3" t="s">
        <v>1259</v>
      </c>
      <c r="G84" s="3" t="s">
        <v>1259</v>
      </c>
      <c r="H84" s="3" t="s">
        <v>1259</v>
      </c>
      <c r="I84" s="3" t="s">
        <v>1259</v>
      </c>
      <c r="J84" s="3" t="s">
        <v>1259</v>
      </c>
      <c r="K84" s="3" t="s">
        <v>1259</v>
      </c>
      <c r="L84" s="3" t="s">
        <v>1259</v>
      </c>
      <c r="M84" s="3" t="s">
        <v>1259</v>
      </c>
      <c r="N84" s="3" t="s">
        <v>1259</v>
      </c>
      <c r="O84" s="3" t="s">
        <v>1259</v>
      </c>
      <c r="P84" s="3" t="s">
        <v>1259</v>
      </c>
      <c r="Q84" s="3" t="s">
        <v>1259</v>
      </c>
      <c r="R84" s="3" t="s">
        <v>1259</v>
      </c>
      <c r="S84" s="3" t="s">
        <v>1259</v>
      </c>
      <c r="T84" s="308">
        <v>106.25</v>
      </c>
      <c r="U84" s="309">
        <v>0.19</v>
      </c>
      <c r="V84" s="310">
        <v>156</v>
      </c>
      <c r="W84" s="311">
        <v>0.51</v>
      </c>
      <c r="X84" s="3" t="s">
        <v>1259</v>
      </c>
      <c r="Y84" s="3" t="s">
        <v>1259</v>
      </c>
      <c r="Z84" s="3" t="s">
        <v>1259</v>
      </c>
      <c r="AA84" s="3" t="s">
        <v>1259</v>
      </c>
      <c r="AB84" s="3" t="s">
        <v>1259</v>
      </c>
      <c r="AC84" s="3" t="s">
        <v>1259</v>
      </c>
    </row>
    <row r="85" spans="1:29" x14ac:dyDescent="0.25">
      <c r="A85" s="4">
        <v>366</v>
      </c>
      <c r="B85" s="3" t="s">
        <v>1259</v>
      </c>
      <c r="C85" s="3" t="s">
        <v>1259</v>
      </c>
      <c r="D85" s="3" t="s">
        <v>1259</v>
      </c>
      <c r="E85" s="3" t="s">
        <v>1259</v>
      </c>
      <c r="F85" s="3" t="s">
        <v>1259</v>
      </c>
      <c r="G85" s="3" t="s">
        <v>1259</v>
      </c>
      <c r="H85" s="3" t="s">
        <v>1259</v>
      </c>
      <c r="I85" s="3" t="s">
        <v>1259</v>
      </c>
      <c r="J85" s="3" t="s">
        <v>1259</v>
      </c>
      <c r="K85" s="3" t="s">
        <v>1259</v>
      </c>
      <c r="L85" s="3" t="s">
        <v>1259</v>
      </c>
      <c r="M85" s="3" t="s">
        <v>1259</v>
      </c>
      <c r="N85" s="3" t="s">
        <v>1259</v>
      </c>
      <c r="O85" s="3" t="s">
        <v>1259</v>
      </c>
      <c r="P85" s="3" t="s">
        <v>1259</v>
      </c>
      <c r="Q85" s="3" t="s">
        <v>1259</v>
      </c>
      <c r="R85" s="3" t="s">
        <v>1259</v>
      </c>
      <c r="S85" s="3" t="s">
        <v>1259</v>
      </c>
      <c r="T85" s="308">
        <v>93.44</v>
      </c>
      <c r="U85" s="309">
        <v>0.17</v>
      </c>
      <c r="V85" s="310">
        <v>114.38</v>
      </c>
      <c r="W85" s="311">
        <v>0.37</v>
      </c>
      <c r="X85" s="3" t="s">
        <v>1259</v>
      </c>
      <c r="Y85" s="3" t="s">
        <v>1259</v>
      </c>
      <c r="Z85" s="3" t="s">
        <v>1259</v>
      </c>
      <c r="AA85" s="3" t="s">
        <v>1259</v>
      </c>
      <c r="AB85" s="3" t="s">
        <v>1259</v>
      </c>
      <c r="AC85" s="3" t="s">
        <v>1259</v>
      </c>
    </row>
    <row r="86" spans="1:29" x14ac:dyDescent="0.25">
      <c r="A86" s="4">
        <v>731</v>
      </c>
      <c r="B86" s="3" t="s">
        <v>1259</v>
      </c>
      <c r="C86" s="3" t="s">
        <v>1259</v>
      </c>
      <c r="D86" s="3" t="s">
        <v>1259</v>
      </c>
      <c r="E86" s="3" t="s">
        <v>1259</v>
      </c>
      <c r="F86" s="3" t="s">
        <v>1259</v>
      </c>
      <c r="G86" s="3" t="s">
        <v>1259</v>
      </c>
      <c r="H86" s="3" t="s">
        <v>1259</v>
      </c>
      <c r="I86" s="3" t="s">
        <v>1259</v>
      </c>
      <c r="J86" s="3" t="s">
        <v>1259</v>
      </c>
      <c r="K86" s="3" t="s">
        <v>1259</v>
      </c>
      <c r="L86" s="3" t="s">
        <v>1259</v>
      </c>
      <c r="M86" s="3" t="s">
        <v>1259</v>
      </c>
      <c r="N86" s="3" t="s">
        <v>1259</v>
      </c>
      <c r="O86" s="3" t="s">
        <v>1259</v>
      </c>
      <c r="P86" s="3" t="s">
        <v>1259</v>
      </c>
      <c r="Q86" s="3" t="s">
        <v>1259</v>
      </c>
      <c r="R86" s="3" t="s">
        <v>1259</v>
      </c>
      <c r="S86" s="3" t="s">
        <v>1259</v>
      </c>
      <c r="T86" s="308">
        <v>90.33</v>
      </c>
      <c r="U86" s="309">
        <v>0.17</v>
      </c>
      <c r="V86" s="310">
        <v>112.16</v>
      </c>
      <c r="W86" s="311">
        <v>0.36</v>
      </c>
      <c r="X86" s="3" t="s">
        <v>1259</v>
      </c>
      <c r="Y86" s="3" t="s">
        <v>1259</v>
      </c>
      <c r="Z86" s="3" t="s">
        <v>1259</v>
      </c>
      <c r="AA86" s="3" t="s">
        <v>1259</v>
      </c>
      <c r="AB86" s="3" t="s">
        <v>1259</v>
      </c>
      <c r="AC86" s="3" t="s">
        <v>1259</v>
      </c>
    </row>
    <row r="87" spans="1:29" x14ac:dyDescent="0.25">
      <c r="A87" s="4">
        <v>1096</v>
      </c>
      <c r="B87" s="3" t="s">
        <v>1259</v>
      </c>
      <c r="C87" s="3" t="s">
        <v>1259</v>
      </c>
      <c r="D87" s="3" t="s">
        <v>1259</v>
      </c>
      <c r="E87" s="3" t="s">
        <v>1259</v>
      </c>
      <c r="F87" s="3" t="s">
        <v>1259</v>
      </c>
      <c r="G87" s="3" t="s">
        <v>1259</v>
      </c>
      <c r="H87" s="3" t="s">
        <v>1259</v>
      </c>
      <c r="I87" s="3" t="s">
        <v>1259</v>
      </c>
      <c r="J87" s="3" t="s">
        <v>1259</v>
      </c>
      <c r="K87" s="3" t="s">
        <v>1259</v>
      </c>
      <c r="L87" s="3" t="s">
        <v>1259</v>
      </c>
      <c r="M87" s="3" t="s">
        <v>1259</v>
      </c>
      <c r="N87" s="3" t="s">
        <v>1259</v>
      </c>
      <c r="O87" s="3" t="s">
        <v>1259</v>
      </c>
      <c r="P87" s="3" t="s">
        <v>1259</v>
      </c>
      <c r="Q87" s="3" t="s">
        <v>1259</v>
      </c>
      <c r="R87" s="3" t="s">
        <v>1259</v>
      </c>
      <c r="S87" s="3" t="s">
        <v>1259</v>
      </c>
      <c r="T87" s="308">
        <v>93.06</v>
      </c>
      <c r="U87" s="309">
        <v>0.17</v>
      </c>
      <c r="V87" s="310">
        <v>122.27</v>
      </c>
      <c r="W87" s="311">
        <v>0.4</v>
      </c>
      <c r="X87" s="3" t="s">
        <v>1259</v>
      </c>
      <c r="Y87" s="3" t="s">
        <v>1259</v>
      </c>
      <c r="Z87" s="3" t="s">
        <v>1259</v>
      </c>
      <c r="AA87" s="3" t="s">
        <v>1259</v>
      </c>
      <c r="AB87" s="3" t="s">
        <v>1259</v>
      </c>
      <c r="AC87" s="3" t="s">
        <v>1259</v>
      </c>
    </row>
    <row r="88" spans="1:29" x14ac:dyDescent="0.25">
      <c r="A88" s="4">
        <v>1461</v>
      </c>
      <c r="B88" s="3" t="s">
        <v>1259</v>
      </c>
      <c r="C88" s="3" t="s">
        <v>1259</v>
      </c>
      <c r="D88" s="3" t="s">
        <v>1259</v>
      </c>
      <c r="E88" s="3" t="s">
        <v>1259</v>
      </c>
      <c r="F88" s="3" t="s">
        <v>1259</v>
      </c>
      <c r="G88" s="3" t="s">
        <v>1259</v>
      </c>
      <c r="H88" s="3" t="s">
        <v>1259</v>
      </c>
      <c r="I88" s="3" t="s">
        <v>1259</v>
      </c>
      <c r="J88" s="3" t="s">
        <v>1259</v>
      </c>
      <c r="K88" s="3" t="s">
        <v>1259</v>
      </c>
      <c r="L88" s="3" t="s">
        <v>1259</v>
      </c>
      <c r="M88" s="3" t="s">
        <v>1259</v>
      </c>
      <c r="N88" s="3" t="s">
        <v>1259</v>
      </c>
      <c r="O88" s="3" t="s">
        <v>1259</v>
      </c>
      <c r="P88" s="3" t="s">
        <v>1259</v>
      </c>
      <c r="Q88" s="3" t="s">
        <v>1259</v>
      </c>
      <c r="R88" s="3" t="s">
        <v>1259</v>
      </c>
      <c r="S88" s="3" t="s">
        <v>1259</v>
      </c>
      <c r="T88" s="308">
        <v>92.14</v>
      </c>
      <c r="U88" s="309">
        <v>0.17</v>
      </c>
      <c r="V88" s="310">
        <v>93.68</v>
      </c>
      <c r="W88" s="311">
        <v>0.3</v>
      </c>
      <c r="X88" s="3" t="s">
        <v>1259</v>
      </c>
      <c r="Y88" s="3" t="s">
        <v>1259</v>
      </c>
      <c r="Z88" s="3" t="s">
        <v>1259</v>
      </c>
      <c r="AA88" s="3" t="s">
        <v>1259</v>
      </c>
      <c r="AB88" s="3" t="s">
        <v>1259</v>
      </c>
      <c r="AC88" s="3" t="s">
        <v>1259</v>
      </c>
    </row>
    <row r="89" spans="1:29" x14ac:dyDescent="0.25">
      <c r="A89" s="4">
        <v>1827</v>
      </c>
      <c r="B89" s="3" t="s">
        <v>1259</v>
      </c>
      <c r="C89" s="3" t="s">
        <v>1259</v>
      </c>
      <c r="D89" s="3" t="s">
        <v>1259</v>
      </c>
      <c r="E89" s="3" t="s">
        <v>1259</v>
      </c>
      <c r="F89" s="3" t="s">
        <v>1259</v>
      </c>
      <c r="G89" s="3" t="s">
        <v>1259</v>
      </c>
      <c r="H89" s="3" t="s">
        <v>1259</v>
      </c>
      <c r="I89" s="3" t="s">
        <v>1259</v>
      </c>
      <c r="J89" s="3" t="s">
        <v>1259</v>
      </c>
      <c r="K89" s="3" t="s">
        <v>1259</v>
      </c>
      <c r="L89" s="3" t="s">
        <v>1259</v>
      </c>
      <c r="M89" s="3" t="s">
        <v>1259</v>
      </c>
      <c r="N89" s="3" t="s">
        <v>1259</v>
      </c>
      <c r="O89" s="3" t="s">
        <v>1259</v>
      </c>
      <c r="P89" s="3" t="s">
        <v>1259</v>
      </c>
      <c r="Q89" s="3" t="s">
        <v>1259</v>
      </c>
      <c r="R89" s="3" t="s">
        <v>1259</v>
      </c>
      <c r="S89" s="3" t="s">
        <v>1259</v>
      </c>
      <c r="T89" s="308">
        <v>85.27</v>
      </c>
      <c r="U89" s="309">
        <v>0.16</v>
      </c>
      <c r="V89" s="310">
        <v>63.5</v>
      </c>
      <c r="W89" s="311">
        <v>0.21</v>
      </c>
      <c r="X89" s="3" t="s">
        <v>1259</v>
      </c>
      <c r="Y89" s="3" t="s">
        <v>1259</v>
      </c>
      <c r="Z89" s="3" t="s">
        <v>1259</v>
      </c>
      <c r="AA89" s="3" t="s">
        <v>1259</v>
      </c>
      <c r="AB89" s="3" t="s">
        <v>1259</v>
      </c>
      <c r="AC89" s="3" t="s">
        <v>1259</v>
      </c>
    </row>
    <row r="90" spans="1:29" x14ac:dyDescent="0.25">
      <c r="A90" s="4">
        <v>2192</v>
      </c>
      <c r="B90" s="3" t="s">
        <v>1259</v>
      </c>
      <c r="C90" s="3" t="s">
        <v>1259</v>
      </c>
      <c r="D90" s="3" t="s">
        <v>1259</v>
      </c>
      <c r="E90" s="3" t="s">
        <v>1259</v>
      </c>
      <c r="F90" s="3" t="s">
        <v>1259</v>
      </c>
      <c r="G90" s="3" t="s">
        <v>1259</v>
      </c>
      <c r="H90" s="3" t="s">
        <v>1259</v>
      </c>
      <c r="I90" s="3" t="s">
        <v>1259</v>
      </c>
      <c r="J90" s="3" t="s">
        <v>1259</v>
      </c>
      <c r="K90" s="3" t="s">
        <v>1259</v>
      </c>
      <c r="L90" s="3" t="s">
        <v>1259</v>
      </c>
      <c r="M90" s="3" t="s">
        <v>1259</v>
      </c>
      <c r="N90" s="3" t="s">
        <v>1259</v>
      </c>
      <c r="O90" s="3" t="s">
        <v>1259</v>
      </c>
      <c r="P90" s="3" t="s">
        <v>1259</v>
      </c>
      <c r="Q90" s="3" t="s">
        <v>1259</v>
      </c>
      <c r="R90" s="3" t="s">
        <v>1259</v>
      </c>
      <c r="S90" s="3" t="s">
        <v>1259</v>
      </c>
      <c r="T90" s="308">
        <v>79.180000000000007</v>
      </c>
      <c r="U90" s="309">
        <v>0.15</v>
      </c>
      <c r="V90" s="310">
        <v>75.14</v>
      </c>
      <c r="W90" s="311">
        <v>0.24</v>
      </c>
      <c r="X90" s="3" t="s">
        <v>1259</v>
      </c>
      <c r="Y90" s="3" t="s">
        <v>1259</v>
      </c>
      <c r="Z90" s="3" t="s">
        <v>1259</v>
      </c>
      <c r="AA90" s="3" t="s">
        <v>1259</v>
      </c>
      <c r="AB90" s="3" t="s">
        <v>1259</v>
      </c>
      <c r="AC90" s="3" t="s">
        <v>1259</v>
      </c>
    </row>
    <row r="91" spans="1:29" x14ac:dyDescent="0.25">
      <c r="A91" s="4">
        <v>2557</v>
      </c>
      <c r="B91" s="3" t="s">
        <v>1259</v>
      </c>
      <c r="C91" s="3" t="s">
        <v>1259</v>
      </c>
      <c r="D91" s="3" t="s">
        <v>1259</v>
      </c>
      <c r="E91" s="3" t="s">
        <v>1259</v>
      </c>
      <c r="F91" s="3" t="s">
        <v>1259</v>
      </c>
      <c r="G91" s="3" t="s">
        <v>1259</v>
      </c>
      <c r="H91" s="3" t="s">
        <v>1259</v>
      </c>
      <c r="I91" s="3" t="s">
        <v>1259</v>
      </c>
      <c r="J91" s="3" t="s">
        <v>1259</v>
      </c>
      <c r="K91" s="3" t="s">
        <v>1259</v>
      </c>
      <c r="L91" s="3" t="s">
        <v>1259</v>
      </c>
      <c r="M91" s="3" t="s">
        <v>1259</v>
      </c>
      <c r="N91" s="3" t="s">
        <v>1259</v>
      </c>
      <c r="O91" s="3" t="s">
        <v>1259</v>
      </c>
      <c r="P91" s="3" t="s">
        <v>1259</v>
      </c>
      <c r="Q91" s="3" t="s">
        <v>1259</v>
      </c>
      <c r="R91" s="3" t="s">
        <v>1259</v>
      </c>
      <c r="S91" s="3" t="s">
        <v>1259</v>
      </c>
      <c r="T91" s="308">
        <v>88.83</v>
      </c>
      <c r="U91" s="309">
        <v>0.16</v>
      </c>
      <c r="V91" s="310">
        <v>75.83</v>
      </c>
      <c r="W91" s="311">
        <v>0.25</v>
      </c>
      <c r="X91" s="3" t="s">
        <v>1259</v>
      </c>
      <c r="Y91" s="3" t="s">
        <v>1259</v>
      </c>
      <c r="Z91" s="3" t="s">
        <v>1259</v>
      </c>
      <c r="AA91" s="3" t="s">
        <v>1259</v>
      </c>
      <c r="AB91" s="3" t="s">
        <v>1259</v>
      </c>
      <c r="AC91" s="3" t="s">
        <v>1259</v>
      </c>
    </row>
    <row r="92" spans="1:29" x14ac:dyDescent="0.25">
      <c r="A92" s="4">
        <v>2922</v>
      </c>
      <c r="B92" s="3" t="s">
        <v>1259</v>
      </c>
      <c r="C92" s="3" t="s">
        <v>1259</v>
      </c>
      <c r="D92" s="3" t="s">
        <v>1259</v>
      </c>
      <c r="E92" s="3" t="s">
        <v>1259</v>
      </c>
      <c r="F92" s="3" t="s">
        <v>1259</v>
      </c>
      <c r="G92" s="3" t="s">
        <v>1259</v>
      </c>
      <c r="H92" s="3" t="s">
        <v>1259</v>
      </c>
      <c r="I92" s="3" t="s">
        <v>1259</v>
      </c>
      <c r="J92" s="3" t="s">
        <v>1259</v>
      </c>
      <c r="K92" s="3" t="s">
        <v>1259</v>
      </c>
      <c r="L92" s="3" t="s">
        <v>1259</v>
      </c>
      <c r="M92" s="3" t="s">
        <v>1259</v>
      </c>
      <c r="N92" s="3" t="s">
        <v>1259</v>
      </c>
      <c r="O92" s="3" t="s">
        <v>1259</v>
      </c>
      <c r="P92" s="3" t="s">
        <v>1259</v>
      </c>
      <c r="Q92" s="3" t="s">
        <v>1259</v>
      </c>
      <c r="R92" s="3" t="s">
        <v>1259</v>
      </c>
      <c r="S92" s="3" t="s">
        <v>1259</v>
      </c>
      <c r="T92" s="308">
        <v>84.83</v>
      </c>
      <c r="U92" s="309">
        <v>0.16</v>
      </c>
      <c r="V92" s="310">
        <v>73.010000000000005</v>
      </c>
      <c r="W92" s="311">
        <v>0.24</v>
      </c>
      <c r="X92" s="3" t="s">
        <v>1259</v>
      </c>
      <c r="Y92" s="3" t="s">
        <v>1259</v>
      </c>
      <c r="Z92" s="3" t="s">
        <v>1259</v>
      </c>
      <c r="AA92" s="3" t="s">
        <v>1259</v>
      </c>
      <c r="AB92" s="3" t="s">
        <v>1259</v>
      </c>
      <c r="AC92" s="3" t="s">
        <v>1259</v>
      </c>
    </row>
    <row r="93" spans="1:29" x14ac:dyDescent="0.25">
      <c r="A93" s="4">
        <v>3288</v>
      </c>
      <c r="B93" s="3" t="s">
        <v>1259</v>
      </c>
      <c r="C93" s="3" t="s">
        <v>1259</v>
      </c>
      <c r="D93" s="3" t="s">
        <v>1259</v>
      </c>
      <c r="E93" s="3" t="s">
        <v>1259</v>
      </c>
      <c r="F93" s="3" t="s">
        <v>1259</v>
      </c>
      <c r="G93" s="3" t="s">
        <v>1259</v>
      </c>
      <c r="H93" s="3" t="s">
        <v>1259</v>
      </c>
      <c r="I93" s="3" t="s">
        <v>1259</v>
      </c>
      <c r="J93" s="3" t="s">
        <v>1259</v>
      </c>
      <c r="K93" s="3" t="s">
        <v>1259</v>
      </c>
      <c r="L93" s="3" t="s">
        <v>1259</v>
      </c>
      <c r="M93" s="3" t="s">
        <v>1259</v>
      </c>
      <c r="N93" s="3" t="s">
        <v>1259</v>
      </c>
      <c r="O93" s="3" t="s">
        <v>1259</v>
      </c>
      <c r="P93" s="3" t="s">
        <v>1259</v>
      </c>
      <c r="Q93" s="3" t="s">
        <v>1259</v>
      </c>
      <c r="R93" s="3" t="s">
        <v>1259</v>
      </c>
      <c r="S93" s="3" t="s">
        <v>1259</v>
      </c>
      <c r="T93" s="308">
        <v>86.6</v>
      </c>
      <c r="U93" s="309">
        <v>0.16</v>
      </c>
      <c r="V93" s="310">
        <v>68.900000000000006</v>
      </c>
      <c r="W93" s="311">
        <v>0.22</v>
      </c>
      <c r="X93" s="3" t="s">
        <v>1259</v>
      </c>
      <c r="Y93" s="3" t="s">
        <v>1259</v>
      </c>
      <c r="Z93" s="3" t="s">
        <v>1259</v>
      </c>
      <c r="AA93" s="3" t="s">
        <v>1259</v>
      </c>
      <c r="AB93" s="3" t="s">
        <v>1259</v>
      </c>
      <c r="AC93" s="3" t="s">
        <v>1259</v>
      </c>
    </row>
    <row r="94" spans="1:29" x14ac:dyDescent="0.25">
      <c r="A94" s="4">
        <v>3653</v>
      </c>
      <c r="B94" s="3" t="s">
        <v>1259</v>
      </c>
      <c r="C94" s="3" t="s">
        <v>1259</v>
      </c>
      <c r="D94" s="3" t="s">
        <v>1259</v>
      </c>
      <c r="E94" s="3" t="s">
        <v>1259</v>
      </c>
      <c r="F94" s="3" t="s">
        <v>1259</v>
      </c>
      <c r="G94" s="3" t="s">
        <v>1259</v>
      </c>
      <c r="H94" s="3" t="s">
        <v>1259</v>
      </c>
      <c r="I94" s="3" t="s">
        <v>1259</v>
      </c>
      <c r="J94" s="3" t="s">
        <v>1259</v>
      </c>
      <c r="K94" s="3" t="s">
        <v>1259</v>
      </c>
      <c r="L94" s="3" t="s">
        <v>1259</v>
      </c>
      <c r="M94" s="3" t="s">
        <v>1259</v>
      </c>
      <c r="N94" s="3" t="s">
        <v>1259</v>
      </c>
      <c r="O94" s="3" t="s">
        <v>1259</v>
      </c>
      <c r="P94" s="3" t="s">
        <v>1259</v>
      </c>
      <c r="Q94" s="3" t="s">
        <v>1259</v>
      </c>
      <c r="R94" s="3" t="s">
        <v>1259</v>
      </c>
      <c r="S94" s="3" t="s">
        <v>1259</v>
      </c>
      <c r="T94" s="308">
        <v>86.31</v>
      </c>
      <c r="U94" s="309">
        <v>0.16</v>
      </c>
      <c r="V94" s="310">
        <v>65.739999999999995</v>
      </c>
      <c r="W94" s="311">
        <v>0.21</v>
      </c>
      <c r="X94" s="3" t="s">
        <v>1259</v>
      </c>
      <c r="Y94" s="3" t="s">
        <v>1259</v>
      </c>
      <c r="Z94" s="3" t="s">
        <v>1259</v>
      </c>
      <c r="AA94" s="3" t="s">
        <v>1259</v>
      </c>
      <c r="AB94" s="3" t="s">
        <v>1259</v>
      </c>
      <c r="AC94" s="3" t="s">
        <v>1259</v>
      </c>
    </row>
    <row r="95" spans="1:29" x14ac:dyDescent="0.25">
      <c r="A95" s="4">
        <v>4018</v>
      </c>
      <c r="B95" s="3" t="s">
        <v>1259</v>
      </c>
      <c r="C95" s="3" t="s">
        <v>1259</v>
      </c>
      <c r="D95" s="3" t="s">
        <v>1259</v>
      </c>
      <c r="E95" s="3" t="s">
        <v>1259</v>
      </c>
      <c r="F95" s="3" t="s">
        <v>1259</v>
      </c>
      <c r="G95" s="3" t="s">
        <v>1259</v>
      </c>
      <c r="H95" s="3" t="s">
        <v>1259</v>
      </c>
      <c r="I95" s="3" t="s">
        <v>1259</v>
      </c>
      <c r="J95" s="3" t="s">
        <v>1259</v>
      </c>
      <c r="K95" s="3" t="s">
        <v>1259</v>
      </c>
      <c r="L95" s="3" t="s">
        <v>1259</v>
      </c>
      <c r="M95" s="3" t="s">
        <v>1259</v>
      </c>
      <c r="N95" s="3" t="s">
        <v>1259</v>
      </c>
      <c r="O95" s="3" t="s">
        <v>1259</v>
      </c>
      <c r="P95" s="3" t="s">
        <v>1259</v>
      </c>
      <c r="Q95" s="3" t="s">
        <v>1259</v>
      </c>
      <c r="R95" s="3" t="s">
        <v>1259</v>
      </c>
      <c r="S95" s="3" t="s">
        <v>1259</v>
      </c>
      <c r="T95" s="308">
        <v>93.52</v>
      </c>
      <c r="U95" s="309">
        <v>0.17</v>
      </c>
      <c r="V95" s="310">
        <v>92.12</v>
      </c>
      <c r="W95" s="311">
        <v>0.3</v>
      </c>
      <c r="X95" s="3" t="s">
        <v>1259</v>
      </c>
      <c r="Y95" s="3" t="s">
        <v>1259</v>
      </c>
      <c r="Z95" s="3" t="s">
        <v>1259</v>
      </c>
      <c r="AA95" s="3" t="s">
        <v>1259</v>
      </c>
      <c r="AB95" s="3" t="s">
        <v>1259</v>
      </c>
      <c r="AC95" s="3" t="s">
        <v>1259</v>
      </c>
    </row>
    <row r="96" spans="1:29" x14ac:dyDescent="0.25">
      <c r="A96" s="4">
        <v>4383</v>
      </c>
      <c r="B96" s="3" t="s">
        <v>1259</v>
      </c>
      <c r="C96" s="3" t="s">
        <v>1259</v>
      </c>
      <c r="D96" s="3" t="s">
        <v>1259</v>
      </c>
      <c r="E96" s="3" t="s">
        <v>1259</v>
      </c>
      <c r="F96" s="3" t="s">
        <v>1259</v>
      </c>
      <c r="G96" s="3" t="s">
        <v>1259</v>
      </c>
      <c r="H96" s="3" t="s">
        <v>1259</v>
      </c>
      <c r="I96" s="3" t="s">
        <v>1259</v>
      </c>
      <c r="J96" s="3" t="s">
        <v>1259</v>
      </c>
      <c r="K96" s="3" t="s">
        <v>1259</v>
      </c>
      <c r="L96" s="3" t="s">
        <v>1259</v>
      </c>
      <c r="M96" s="3" t="s">
        <v>1259</v>
      </c>
      <c r="N96" s="3" t="s">
        <v>1259</v>
      </c>
      <c r="O96" s="3" t="s">
        <v>1259</v>
      </c>
      <c r="P96" s="3" t="s">
        <v>1259</v>
      </c>
      <c r="Q96" s="3" t="s">
        <v>1259</v>
      </c>
      <c r="R96" s="3" t="s">
        <v>1259</v>
      </c>
      <c r="S96" s="3" t="s">
        <v>1259</v>
      </c>
      <c r="T96" s="308">
        <v>95.09</v>
      </c>
      <c r="U96" s="309">
        <v>0.17</v>
      </c>
      <c r="V96" s="310">
        <v>89.15</v>
      </c>
      <c r="W96" s="311">
        <v>0.28999999999999998</v>
      </c>
      <c r="X96" s="3" t="s">
        <v>1259</v>
      </c>
      <c r="Y96" s="3" t="s">
        <v>1259</v>
      </c>
      <c r="Z96" s="3" t="s">
        <v>1259</v>
      </c>
      <c r="AA96" s="3" t="s">
        <v>1259</v>
      </c>
      <c r="AB96" s="3" t="s">
        <v>1259</v>
      </c>
      <c r="AC96" s="3" t="s">
        <v>1259</v>
      </c>
    </row>
    <row r="97" spans="1:29" x14ac:dyDescent="0.25">
      <c r="A97" s="4">
        <v>4749</v>
      </c>
      <c r="B97" s="3" t="s">
        <v>1259</v>
      </c>
      <c r="C97" s="3" t="s">
        <v>1259</v>
      </c>
      <c r="D97" s="3" t="s">
        <v>1259</v>
      </c>
      <c r="E97" s="3" t="s">
        <v>1259</v>
      </c>
      <c r="F97" s="3" t="s">
        <v>1259</v>
      </c>
      <c r="G97" s="3" t="s">
        <v>1259</v>
      </c>
      <c r="H97" s="3" t="s">
        <v>1259</v>
      </c>
      <c r="I97" s="3" t="s">
        <v>1259</v>
      </c>
      <c r="J97" s="3" t="s">
        <v>1259</v>
      </c>
      <c r="K97" s="3" t="s">
        <v>1259</v>
      </c>
      <c r="L97" s="3" t="s">
        <v>1259</v>
      </c>
      <c r="M97" s="3" t="s">
        <v>1259</v>
      </c>
      <c r="N97" s="3" t="s">
        <v>1259</v>
      </c>
      <c r="O97" s="3" t="s">
        <v>1259</v>
      </c>
      <c r="P97" s="3" t="s">
        <v>1259</v>
      </c>
      <c r="Q97" s="3" t="s">
        <v>1259</v>
      </c>
      <c r="R97" s="3" t="s">
        <v>1259</v>
      </c>
      <c r="S97" s="3" t="s">
        <v>1259</v>
      </c>
      <c r="T97" s="308">
        <v>100</v>
      </c>
      <c r="U97" s="309">
        <v>0.18</v>
      </c>
      <c r="V97" s="310">
        <v>100</v>
      </c>
      <c r="W97" s="311">
        <v>0.32</v>
      </c>
      <c r="X97" s="3" t="s">
        <v>1259</v>
      </c>
      <c r="Y97" s="3" t="s">
        <v>1259</v>
      </c>
      <c r="Z97" s="3" t="s">
        <v>1259</v>
      </c>
      <c r="AA97" s="3" t="s">
        <v>1259</v>
      </c>
      <c r="AB97" s="3" t="s">
        <v>1259</v>
      </c>
      <c r="AC97" s="3" t="s">
        <v>1259</v>
      </c>
    </row>
    <row r="98" spans="1:29" x14ac:dyDescent="0.25">
      <c r="A98" s="4">
        <v>5114</v>
      </c>
      <c r="B98" s="3" t="s">
        <v>1259</v>
      </c>
      <c r="C98" s="3" t="s">
        <v>1259</v>
      </c>
      <c r="D98" s="3" t="s">
        <v>1259</v>
      </c>
      <c r="E98" s="3" t="s">
        <v>1259</v>
      </c>
      <c r="F98" s="3" t="s">
        <v>1259</v>
      </c>
      <c r="G98" s="3" t="s">
        <v>1259</v>
      </c>
      <c r="H98" s="3" t="s">
        <v>1259</v>
      </c>
      <c r="I98" s="3" t="s">
        <v>1259</v>
      </c>
      <c r="J98" s="3" t="s">
        <v>1259</v>
      </c>
      <c r="K98" s="3" t="s">
        <v>1259</v>
      </c>
      <c r="L98" s="3" t="s">
        <v>1259</v>
      </c>
      <c r="M98" s="3" t="s">
        <v>1259</v>
      </c>
      <c r="N98" s="3" t="s">
        <v>1259</v>
      </c>
      <c r="O98" s="3" t="s">
        <v>1259</v>
      </c>
      <c r="P98" s="3" t="s">
        <v>1259</v>
      </c>
      <c r="Q98" s="3" t="s">
        <v>1259</v>
      </c>
      <c r="R98" s="3" t="s">
        <v>1259</v>
      </c>
      <c r="S98" s="3" t="s">
        <v>1259</v>
      </c>
      <c r="T98" s="308">
        <v>105.26</v>
      </c>
      <c r="U98" s="309">
        <v>0.19</v>
      </c>
      <c r="V98" s="310">
        <v>95.95</v>
      </c>
      <c r="W98" s="311">
        <v>0.31</v>
      </c>
      <c r="X98" s="3" t="s">
        <v>1259</v>
      </c>
      <c r="Y98" s="3" t="s">
        <v>1259</v>
      </c>
      <c r="Z98" s="3" t="s">
        <v>1259</v>
      </c>
      <c r="AA98" s="3" t="s">
        <v>1259</v>
      </c>
      <c r="AB98" s="3" t="s">
        <v>1259</v>
      </c>
      <c r="AC98" s="3" t="s">
        <v>1259</v>
      </c>
    </row>
    <row r="99" spans="1:29" x14ac:dyDescent="0.25">
      <c r="A99" s="4">
        <v>5479</v>
      </c>
      <c r="B99" s="3" t="s">
        <v>1259</v>
      </c>
      <c r="C99" s="3" t="s">
        <v>1259</v>
      </c>
      <c r="D99" s="3" t="s">
        <v>1259</v>
      </c>
      <c r="E99" s="3" t="s">
        <v>1259</v>
      </c>
      <c r="F99" s="3" t="s">
        <v>1259</v>
      </c>
      <c r="G99" s="3" t="s">
        <v>1259</v>
      </c>
      <c r="H99" s="3" t="s">
        <v>1259</v>
      </c>
      <c r="I99" s="3" t="s">
        <v>1259</v>
      </c>
      <c r="J99" s="3" t="s">
        <v>1259</v>
      </c>
      <c r="K99" s="3" t="s">
        <v>1259</v>
      </c>
      <c r="L99" s="3" t="s">
        <v>1259</v>
      </c>
      <c r="M99" s="3" t="s">
        <v>1259</v>
      </c>
      <c r="N99" s="3" t="s">
        <v>1259</v>
      </c>
      <c r="O99" s="3" t="s">
        <v>1259</v>
      </c>
      <c r="P99" s="3" t="s">
        <v>1259</v>
      </c>
      <c r="Q99" s="3" t="s">
        <v>1259</v>
      </c>
      <c r="R99" s="3" t="s">
        <v>1259</v>
      </c>
      <c r="S99" s="3" t="s">
        <v>1259</v>
      </c>
      <c r="T99" s="308">
        <v>112.7</v>
      </c>
      <c r="U99" s="309">
        <v>0.21</v>
      </c>
      <c r="V99" s="310">
        <v>102.86</v>
      </c>
      <c r="W99" s="311">
        <v>0.33</v>
      </c>
      <c r="X99" s="3" t="s">
        <v>1259</v>
      </c>
      <c r="Y99" s="3" t="s">
        <v>1259</v>
      </c>
      <c r="Z99" s="3" t="s">
        <v>1259</v>
      </c>
      <c r="AA99" s="3" t="s">
        <v>1259</v>
      </c>
      <c r="AB99" s="3" t="s">
        <v>1259</v>
      </c>
      <c r="AC99" s="3" t="s">
        <v>1259</v>
      </c>
    </row>
    <row r="100" spans="1:29" x14ac:dyDescent="0.25">
      <c r="A100" s="4">
        <v>5844</v>
      </c>
      <c r="B100" s="3" t="s">
        <v>1259</v>
      </c>
      <c r="C100" s="3" t="s">
        <v>1259</v>
      </c>
      <c r="D100" s="3" t="s">
        <v>1259</v>
      </c>
      <c r="E100" s="3" t="s">
        <v>1259</v>
      </c>
      <c r="F100" s="3" t="s">
        <v>1259</v>
      </c>
      <c r="G100" s="3" t="s">
        <v>1259</v>
      </c>
      <c r="H100" s="3" t="s">
        <v>1259</v>
      </c>
      <c r="I100" s="3" t="s">
        <v>1259</v>
      </c>
      <c r="J100" s="3" t="s">
        <v>1259</v>
      </c>
      <c r="K100" s="3" t="s">
        <v>1259</v>
      </c>
      <c r="L100" s="3" t="s">
        <v>1259</v>
      </c>
      <c r="M100" s="3" t="s">
        <v>1259</v>
      </c>
      <c r="N100" s="3" t="s">
        <v>1259</v>
      </c>
      <c r="O100" s="3" t="s">
        <v>1259</v>
      </c>
      <c r="P100" s="3" t="s">
        <v>1259</v>
      </c>
      <c r="Q100" s="3" t="s">
        <v>1259</v>
      </c>
      <c r="R100" s="3" t="s">
        <v>1259</v>
      </c>
      <c r="S100" s="3" t="s">
        <v>1259</v>
      </c>
      <c r="T100" s="308">
        <v>109.72</v>
      </c>
      <c r="U100" s="309">
        <v>0.2</v>
      </c>
      <c r="V100" s="310">
        <v>97.5</v>
      </c>
      <c r="W100" s="311">
        <v>0.32</v>
      </c>
      <c r="X100" s="3" t="s">
        <v>1259</v>
      </c>
      <c r="Y100" s="3" t="s">
        <v>1259</v>
      </c>
      <c r="Z100" s="3" t="s">
        <v>1259</v>
      </c>
      <c r="AA100" s="3" t="s">
        <v>1259</v>
      </c>
      <c r="AB100" s="3" t="s">
        <v>1259</v>
      </c>
      <c r="AC100" s="3" t="s">
        <v>1259</v>
      </c>
    </row>
    <row r="101" spans="1:29" x14ac:dyDescent="0.25">
      <c r="A101" s="4">
        <v>6210</v>
      </c>
      <c r="B101" s="3" t="s">
        <v>1259</v>
      </c>
      <c r="C101" s="3" t="s">
        <v>1259</v>
      </c>
      <c r="D101" s="3" t="s">
        <v>1259</v>
      </c>
      <c r="E101" s="3" t="s">
        <v>1259</v>
      </c>
      <c r="F101" s="3" t="s">
        <v>1259</v>
      </c>
      <c r="G101" s="3" t="s">
        <v>1259</v>
      </c>
      <c r="H101" s="3" t="s">
        <v>1259</v>
      </c>
      <c r="I101" s="3" t="s">
        <v>1259</v>
      </c>
      <c r="J101" s="3" t="s">
        <v>1259</v>
      </c>
      <c r="K101" s="3" t="s">
        <v>1259</v>
      </c>
      <c r="L101" s="3" t="s">
        <v>1259</v>
      </c>
      <c r="M101" s="3" t="s">
        <v>1259</v>
      </c>
      <c r="N101" s="3" t="s">
        <v>1259</v>
      </c>
      <c r="O101" s="3" t="s">
        <v>1259</v>
      </c>
      <c r="P101" s="3" t="s">
        <v>1259</v>
      </c>
      <c r="Q101" s="3" t="s">
        <v>1259</v>
      </c>
      <c r="R101" s="3" t="s">
        <v>1259</v>
      </c>
      <c r="S101" s="3" t="s">
        <v>1259</v>
      </c>
      <c r="T101" s="308">
        <v>126.8</v>
      </c>
      <c r="U101" s="309">
        <v>0.23</v>
      </c>
      <c r="V101" s="310">
        <v>119.53</v>
      </c>
      <c r="W101" s="311">
        <v>0.39</v>
      </c>
      <c r="X101" s="3" t="s">
        <v>1259</v>
      </c>
      <c r="Y101" s="3" t="s">
        <v>1259</v>
      </c>
      <c r="Z101" s="3" t="s">
        <v>1259</v>
      </c>
      <c r="AA101" s="3" t="s">
        <v>1259</v>
      </c>
      <c r="AB101" s="3" t="s">
        <v>1259</v>
      </c>
      <c r="AC101" s="3" t="s">
        <v>1259</v>
      </c>
    </row>
    <row r="102" spans="1:29" x14ac:dyDescent="0.25">
      <c r="A102" s="4">
        <v>6575</v>
      </c>
      <c r="B102" s="3" t="s">
        <v>1259</v>
      </c>
      <c r="C102" s="3" t="s">
        <v>1259</v>
      </c>
      <c r="D102" s="3" t="s">
        <v>1259</v>
      </c>
      <c r="E102" s="3" t="s">
        <v>1259</v>
      </c>
      <c r="F102" s="3" t="s">
        <v>1259</v>
      </c>
      <c r="G102" s="3" t="s">
        <v>1259</v>
      </c>
      <c r="H102" s="3" t="s">
        <v>1259</v>
      </c>
      <c r="I102" s="3" t="s">
        <v>1259</v>
      </c>
      <c r="J102" s="3" t="s">
        <v>1259</v>
      </c>
      <c r="K102" s="3" t="s">
        <v>1259</v>
      </c>
      <c r="L102" s="3" t="s">
        <v>1259</v>
      </c>
      <c r="M102" s="3" t="s">
        <v>1259</v>
      </c>
      <c r="N102" s="3" t="s">
        <v>1259</v>
      </c>
      <c r="O102" s="3" t="s">
        <v>1259</v>
      </c>
      <c r="P102" s="3" t="s">
        <v>1259</v>
      </c>
      <c r="Q102" s="3" t="s">
        <v>1259</v>
      </c>
      <c r="R102" s="3" t="s">
        <v>1259</v>
      </c>
      <c r="S102" s="3" t="s">
        <v>1259</v>
      </c>
      <c r="T102" s="308">
        <v>143.44999999999999</v>
      </c>
      <c r="U102" s="309">
        <v>0.26</v>
      </c>
      <c r="V102" s="310">
        <v>129.07</v>
      </c>
      <c r="W102" s="311">
        <v>0.42</v>
      </c>
      <c r="X102" s="3" t="s">
        <v>1259</v>
      </c>
      <c r="Y102" s="3" t="s">
        <v>1259</v>
      </c>
      <c r="Z102" s="3" t="s">
        <v>1259</v>
      </c>
      <c r="AA102" s="3" t="s">
        <v>1259</v>
      </c>
      <c r="AB102" s="3" t="s">
        <v>1259</v>
      </c>
      <c r="AC102" s="3" t="s">
        <v>1259</v>
      </c>
    </row>
    <row r="103" spans="1:29" x14ac:dyDescent="0.25">
      <c r="A103" s="4">
        <v>6940</v>
      </c>
      <c r="B103" s="3" t="s">
        <v>1259</v>
      </c>
      <c r="C103" s="3" t="s">
        <v>1259</v>
      </c>
      <c r="D103" s="3" t="s">
        <v>1259</v>
      </c>
      <c r="E103" s="3" t="s">
        <v>1259</v>
      </c>
      <c r="F103" s="3" t="s">
        <v>1259</v>
      </c>
      <c r="G103" s="3" t="s">
        <v>1259</v>
      </c>
      <c r="H103" s="3" t="s">
        <v>1259</v>
      </c>
      <c r="I103" s="3" t="s">
        <v>1259</v>
      </c>
      <c r="J103" s="3" t="s">
        <v>1259</v>
      </c>
      <c r="K103" s="3" t="s">
        <v>1259</v>
      </c>
      <c r="L103" s="3" t="s">
        <v>1259</v>
      </c>
      <c r="M103" s="3" t="s">
        <v>1259</v>
      </c>
      <c r="N103" s="3" t="s">
        <v>1259</v>
      </c>
      <c r="O103" s="3" t="s">
        <v>1259</v>
      </c>
      <c r="P103" s="3" t="s">
        <v>1259</v>
      </c>
      <c r="Q103" s="3" t="s">
        <v>1259</v>
      </c>
      <c r="R103" s="3" t="s">
        <v>1259</v>
      </c>
      <c r="S103" s="3" t="s">
        <v>1259</v>
      </c>
      <c r="T103" s="308">
        <v>164.08</v>
      </c>
      <c r="U103" s="309">
        <v>0.3</v>
      </c>
      <c r="V103" s="310">
        <v>148.61000000000001</v>
      </c>
      <c r="W103" s="311">
        <v>0.48</v>
      </c>
      <c r="X103" s="3" t="s">
        <v>1259</v>
      </c>
      <c r="Y103" s="3" t="s">
        <v>1259</v>
      </c>
      <c r="Z103" s="3" t="s">
        <v>1259</v>
      </c>
      <c r="AA103" s="3" t="s">
        <v>1259</v>
      </c>
      <c r="AB103" s="3" t="s">
        <v>1259</v>
      </c>
      <c r="AC103" s="3" t="s">
        <v>1259</v>
      </c>
    </row>
    <row r="104" spans="1:29" x14ac:dyDescent="0.25">
      <c r="A104" s="4">
        <v>7305</v>
      </c>
      <c r="B104" s="3" t="s">
        <v>1259</v>
      </c>
      <c r="C104" s="3" t="s">
        <v>1259</v>
      </c>
      <c r="D104" s="3" t="s">
        <v>1259</v>
      </c>
      <c r="E104" s="3" t="s">
        <v>1259</v>
      </c>
      <c r="F104" s="3" t="s">
        <v>1259</v>
      </c>
      <c r="G104" s="3" t="s">
        <v>1259</v>
      </c>
      <c r="H104" s="3" t="s">
        <v>1259</v>
      </c>
      <c r="I104" s="3" t="s">
        <v>1259</v>
      </c>
      <c r="J104" s="3" t="s">
        <v>1259</v>
      </c>
      <c r="K104" s="3" t="s">
        <v>1259</v>
      </c>
      <c r="L104" s="3" t="s">
        <v>1259</v>
      </c>
      <c r="M104" s="3" t="s">
        <v>1259</v>
      </c>
      <c r="N104" s="3" t="s">
        <v>1259</v>
      </c>
      <c r="O104" s="3" t="s">
        <v>1259</v>
      </c>
      <c r="P104" s="3" t="s">
        <v>1259</v>
      </c>
      <c r="Q104" s="3" t="s">
        <v>1259</v>
      </c>
      <c r="R104" s="3" t="s">
        <v>1259</v>
      </c>
      <c r="S104" s="3" t="s">
        <v>1259</v>
      </c>
      <c r="T104" s="308">
        <v>175.72</v>
      </c>
      <c r="U104" s="309">
        <v>0.32</v>
      </c>
      <c r="V104" s="310">
        <v>160.16999999999999</v>
      </c>
      <c r="W104" s="311">
        <v>0.52</v>
      </c>
      <c r="X104" s="3" t="s">
        <v>1259</v>
      </c>
      <c r="Y104" s="3" t="s">
        <v>1259</v>
      </c>
      <c r="Z104" s="3" t="s">
        <v>1259</v>
      </c>
      <c r="AA104" s="3" t="s">
        <v>1259</v>
      </c>
      <c r="AB104" s="3" t="s">
        <v>1259</v>
      </c>
      <c r="AC104" s="3" t="s">
        <v>1259</v>
      </c>
    </row>
    <row r="105" spans="1:29" x14ac:dyDescent="0.25">
      <c r="A105" s="4">
        <v>7671</v>
      </c>
      <c r="B105" s="3" t="s">
        <v>1259</v>
      </c>
      <c r="C105" s="3" t="s">
        <v>1259</v>
      </c>
      <c r="D105" s="3" t="s">
        <v>1259</v>
      </c>
      <c r="E105" s="3" t="s">
        <v>1259</v>
      </c>
      <c r="F105" s="3" t="s">
        <v>1259</v>
      </c>
      <c r="G105" s="3" t="s">
        <v>1259</v>
      </c>
      <c r="H105" s="3" t="s">
        <v>1259</v>
      </c>
      <c r="I105" s="3" t="s">
        <v>1259</v>
      </c>
      <c r="J105" s="3" t="s">
        <v>1259</v>
      </c>
      <c r="K105" s="3" t="s">
        <v>1259</v>
      </c>
      <c r="L105" s="3" t="s">
        <v>1259</v>
      </c>
      <c r="M105" s="3" t="s">
        <v>1259</v>
      </c>
      <c r="N105" s="3" t="s">
        <v>1259</v>
      </c>
      <c r="O105" s="3" t="s">
        <v>1259</v>
      </c>
      <c r="P105" s="3" t="s">
        <v>1259</v>
      </c>
      <c r="Q105" s="3" t="s">
        <v>1259</v>
      </c>
      <c r="R105" s="3" t="s">
        <v>1259</v>
      </c>
      <c r="S105" s="3" t="s">
        <v>1259</v>
      </c>
      <c r="T105" s="308">
        <v>193.87</v>
      </c>
      <c r="U105" s="309">
        <v>0.36</v>
      </c>
      <c r="V105" s="310">
        <v>171.24</v>
      </c>
      <c r="W105" s="311">
        <v>0.56000000000000005</v>
      </c>
      <c r="X105" s="3" t="s">
        <v>1259</v>
      </c>
      <c r="Y105" s="3" t="s">
        <v>1259</v>
      </c>
      <c r="Z105" s="3" t="s">
        <v>1259</v>
      </c>
      <c r="AA105" s="3" t="s">
        <v>1259</v>
      </c>
      <c r="AB105" s="3" t="s">
        <v>1259</v>
      </c>
      <c r="AC105" s="3" t="s">
        <v>1259</v>
      </c>
    </row>
    <row r="106" spans="1:29" x14ac:dyDescent="0.25">
      <c r="A106" s="4">
        <v>8036</v>
      </c>
      <c r="B106" s="3" t="s">
        <v>1259</v>
      </c>
      <c r="C106" s="3" t="s">
        <v>1259</v>
      </c>
      <c r="D106" s="3" t="s">
        <v>1259</v>
      </c>
      <c r="E106" s="3" t="s">
        <v>1259</v>
      </c>
      <c r="F106" s="3" t="s">
        <v>1259</v>
      </c>
      <c r="G106" s="3" t="s">
        <v>1259</v>
      </c>
      <c r="H106" s="3" t="s">
        <v>1259</v>
      </c>
      <c r="I106" s="3" t="s">
        <v>1259</v>
      </c>
      <c r="J106" s="3" t="s">
        <v>1259</v>
      </c>
      <c r="K106" s="3" t="s">
        <v>1259</v>
      </c>
      <c r="L106" s="3" t="s">
        <v>1259</v>
      </c>
      <c r="M106" s="3" t="s">
        <v>1259</v>
      </c>
      <c r="N106" s="3" t="s">
        <v>1259</v>
      </c>
      <c r="O106" s="3" t="s">
        <v>1259</v>
      </c>
      <c r="P106" s="3" t="s">
        <v>1259</v>
      </c>
      <c r="Q106" s="3" t="s">
        <v>1259</v>
      </c>
      <c r="R106" s="3" t="s">
        <v>1259</v>
      </c>
      <c r="S106" s="3" t="s">
        <v>1259</v>
      </c>
      <c r="T106" s="308">
        <v>162.52000000000001</v>
      </c>
      <c r="U106" s="309">
        <v>0.3</v>
      </c>
      <c r="V106" s="310">
        <v>154.6</v>
      </c>
      <c r="W106" s="311">
        <v>0.5</v>
      </c>
      <c r="X106" s="3" t="s">
        <v>1259</v>
      </c>
      <c r="Y106" s="3" t="s">
        <v>1259</v>
      </c>
      <c r="Z106" s="3" t="s">
        <v>1259</v>
      </c>
      <c r="AA106" s="3" t="s">
        <v>1259</v>
      </c>
      <c r="AB106" s="3" t="s">
        <v>1259</v>
      </c>
      <c r="AC106" s="3" t="s">
        <v>1259</v>
      </c>
    </row>
    <row r="107" spans="1:29" x14ac:dyDescent="0.25">
      <c r="A107" s="4">
        <v>8401</v>
      </c>
      <c r="B107" s="3" t="s">
        <v>1259</v>
      </c>
      <c r="C107" s="3" t="s">
        <v>1259</v>
      </c>
      <c r="D107" s="3" t="s">
        <v>1259</v>
      </c>
      <c r="E107" s="3" t="s">
        <v>1259</v>
      </c>
      <c r="F107" s="3" t="s">
        <v>1259</v>
      </c>
      <c r="G107" s="3" t="s">
        <v>1259</v>
      </c>
      <c r="H107" s="3" t="s">
        <v>1259</v>
      </c>
      <c r="I107" s="3" t="s">
        <v>1259</v>
      </c>
      <c r="J107" s="3" t="s">
        <v>1259</v>
      </c>
      <c r="K107" s="3" t="s">
        <v>1259</v>
      </c>
      <c r="L107" s="3" t="s">
        <v>1259</v>
      </c>
      <c r="M107" s="3" t="s">
        <v>1259</v>
      </c>
      <c r="N107" s="3" t="s">
        <v>1259</v>
      </c>
      <c r="O107" s="3" t="s">
        <v>1259</v>
      </c>
      <c r="P107" s="3" t="s">
        <v>1259</v>
      </c>
      <c r="Q107" s="3" t="s">
        <v>1259</v>
      </c>
      <c r="R107" s="3" t="s">
        <v>1259</v>
      </c>
      <c r="S107" s="3" t="s">
        <v>1259</v>
      </c>
      <c r="T107" s="308">
        <v>169.83</v>
      </c>
      <c r="U107" s="309">
        <v>0.31</v>
      </c>
      <c r="V107" s="310">
        <v>152.36000000000001</v>
      </c>
      <c r="W107" s="311">
        <v>0.49</v>
      </c>
      <c r="X107" s="3" t="s">
        <v>1259</v>
      </c>
      <c r="Y107" s="3" t="s">
        <v>1259</v>
      </c>
      <c r="Z107" s="3" t="s">
        <v>1259</v>
      </c>
      <c r="AA107" s="3" t="s">
        <v>1259</v>
      </c>
      <c r="AB107" s="3" t="s">
        <v>1259</v>
      </c>
      <c r="AC107" s="3" t="s">
        <v>1259</v>
      </c>
    </row>
    <row r="108" spans="1:29" x14ac:dyDescent="0.25">
      <c r="A108" s="4">
        <v>8766</v>
      </c>
      <c r="B108" s="3" t="s">
        <v>1259</v>
      </c>
      <c r="C108" s="3" t="s">
        <v>1259</v>
      </c>
      <c r="D108" s="3" t="s">
        <v>1259</v>
      </c>
      <c r="E108" s="3" t="s">
        <v>1259</v>
      </c>
      <c r="F108" s="3" t="s">
        <v>1259</v>
      </c>
      <c r="G108" s="3" t="s">
        <v>1259</v>
      </c>
      <c r="H108" s="3" t="s">
        <v>1259</v>
      </c>
      <c r="I108" s="3" t="s">
        <v>1259</v>
      </c>
      <c r="J108" s="3" t="s">
        <v>1259</v>
      </c>
      <c r="K108" s="3" t="s">
        <v>1259</v>
      </c>
      <c r="L108" s="3" t="s">
        <v>1259</v>
      </c>
      <c r="M108" s="3" t="s">
        <v>1259</v>
      </c>
      <c r="N108" s="3" t="s">
        <v>1259</v>
      </c>
      <c r="O108" s="3" t="s">
        <v>1259</v>
      </c>
      <c r="P108" s="3" t="s">
        <v>1259</v>
      </c>
      <c r="Q108" s="3" t="s">
        <v>1259</v>
      </c>
      <c r="R108" s="3" t="s">
        <v>1259</v>
      </c>
      <c r="S108" s="3" t="s">
        <v>1259</v>
      </c>
      <c r="T108" s="308">
        <v>173.69</v>
      </c>
      <c r="U108" s="309">
        <v>0.32</v>
      </c>
      <c r="V108" s="310">
        <v>168.61</v>
      </c>
      <c r="W108" s="311">
        <v>0.55000000000000004</v>
      </c>
      <c r="X108" s="3" t="s">
        <v>1259</v>
      </c>
      <c r="Y108" s="3" t="s">
        <v>1259</v>
      </c>
      <c r="Z108" s="3" t="s">
        <v>1259</v>
      </c>
      <c r="AA108" s="3" t="s">
        <v>1259</v>
      </c>
      <c r="AB108" s="3" t="s">
        <v>1259</v>
      </c>
      <c r="AC108" s="3" t="s">
        <v>1259</v>
      </c>
    </row>
    <row r="109" spans="1:29" x14ac:dyDescent="0.25">
      <c r="A109" s="4">
        <v>9132</v>
      </c>
      <c r="B109" s="3" t="s">
        <v>1259</v>
      </c>
      <c r="C109" s="3" t="s">
        <v>1259</v>
      </c>
      <c r="D109" s="3" t="s">
        <v>1259</v>
      </c>
      <c r="E109" s="3" t="s">
        <v>1259</v>
      </c>
      <c r="F109" s="3" t="s">
        <v>1259</v>
      </c>
      <c r="G109" s="3" t="s">
        <v>1259</v>
      </c>
      <c r="H109" s="3" t="s">
        <v>1259</v>
      </c>
      <c r="I109" s="3" t="s">
        <v>1259</v>
      </c>
      <c r="J109" s="3" t="s">
        <v>1259</v>
      </c>
      <c r="K109" s="3" t="s">
        <v>1259</v>
      </c>
      <c r="L109" s="3" t="s">
        <v>1259</v>
      </c>
      <c r="M109" s="3" t="s">
        <v>1259</v>
      </c>
      <c r="N109" s="3" t="s">
        <v>1259</v>
      </c>
      <c r="O109" s="3" t="s">
        <v>1259</v>
      </c>
      <c r="P109" s="3" t="s">
        <v>1259</v>
      </c>
      <c r="Q109" s="3" t="s">
        <v>1259</v>
      </c>
      <c r="R109" s="3" t="s">
        <v>1259</v>
      </c>
      <c r="S109" s="3" t="s">
        <v>1259</v>
      </c>
      <c r="T109" s="308">
        <v>167.29</v>
      </c>
      <c r="U109" s="309">
        <v>0.31</v>
      </c>
      <c r="V109" s="310">
        <v>154.78</v>
      </c>
      <c r="W109" s="311">
        <v>0.5</v>
      </c>
      <c r="X109" s="3" t="s">
        <v>1259</v>
      </c>
      <c r="Y109" s="3" t="s">
        <v>1259</v>
      </c>
      <c r="Z109" s="3" t="s">
        <v>1259</v>
      </c>
      <c r="AA109" s="3" t="s">
        <v>1259</v>
      </c>
      <c r="AB109" s="3" t="s">
        <v>1259</v>
      </c>
      <c r="AC109" s="3" t="s">
        <v>1259</v>
      </c>
    </row>
    <row r="110" spans="1:29" x14ac:dyDescent="0.25">
      <c r="A110" s="4">
        <v>9497</v>
      </c>
      <c r="B110" s="3" t="s">
        <v>1259</v>
      </c>
      <c r="C110" s="3" t="s">
        <v>1259</v>
      </c>
      <c r="D110" s="3" t="s">
        <v>1259</v>
      </c>
      <c r="E110" s="3" t="s">
        <v>1259</v>
      </c>
      <c r="F110" s="3" t="s">
        <v>1259</v>
      </c>
      <c r="G110" s="3" t="s">
        <v>1259</v>
      </c>
      <c r="H110" s="3" t="s">
        <v>1259</v>
      </c>
      <c r="I110" s="3" t="s">
        <v>1259</v>
      </c>
      <c r="J110" s="3" t="s">
        <v>1259</v>
      </c>
      <c r="K110" s="3" t="s">
        <v>1259</v>
      </c>
      <c r="L110" s="3" t="s">
        <v>1259</v>
      </c>
      <c r="M110" s="3" t="s">
        <v>1259</v>
      </c>
      <c r="N110" s="3" t="s">
        <v>1259</v>
      </c>
      <c r="O110" s="3" t="s">
        <v>1259</v>
      </c>
      <c r="P110" s="3" t="s">
        <v>1259</v>
      </c>
      <c r="Q110" s="3" t="s">
        <v>1259</v>
      </c>
      <c r="R110" s="3" t="s">
        <v>1259</v>
      </c>
      <c r="S110" s="3" t="s">
        <v>1259</v>
      </c>
      <c r="T110" s="308">
        <v>175.39</v>
      </c>
      <c r="U110" s="309">
        <v>0.32</v>
      </c>
      <c r="V110" s="310">
        <v>167.62</v>
      </c>
      <c r="W110" s="311">
        <v>0.54</v>
      </c>
      <c r="X110" s="3" t="s">
        <v>1259</v>
      </c>
      <c r="Y110" s="3" t="s">
        <v>1259</v>
      </c>
      <c r="Z110" s="3" t="s">
        <v>1259</v>
      </c>
      <c r="AA110" s="3" t="s">
        <v>1259</v>
      </c>
      <c r="AB110" s="3" t="s">
        <v>1259</v>
      </c>
      <c r="AC110" s="3" t="s">
        <v>1259</v>
      </c>
    </row>
    <row r="111" spans="1:29" x14ac:dyDescent="0.25">
      <c r="A111" s="4">
        <v>9862</v>
      </c>
      <c r="B111" s="3" t="s">
        <v>1259</v>
      </c>
      <c r="C111" s="3" t="s">
        <v>1259</v>
      </c>
      <c r="D111" s="3" t="s">
        <v>1259</v>
      </c>
      <c r="E111" s="3" t="s">
        <v>1259</v>
      </c>
      <c r="F111" s="3" t="s">
        <v>1259</v>
      </c>
      <c r="G111" s="3" t="s">
        <v>1259</v>
      </c>
      <c r="H111" s="3" t="s">
        <v>1259</v>
      </c>
      <c r="I111" s="3" t="s">
        <v>1259</v>
      </c>
      <c r="J111" s="3" t="s">
        <v>1259</v>
      </c>
      <c r="K111" s="3" t="s">
        <v>1259</v>
      </c>
      <c r="L111" s="3" t="s">
        <v>1259</v>
      </c>
      <c r="M111" s="3" t="s">
        <v>1259</v>
      </c>
      <c r="N111" s="3" t="s">
        <v>1259</v>
      </c>
      <c r="O111" s="3" t="s">
        <v>1259</v>
      </c>
      <c r="P111" s="3" t="s">
        <v>1259</v>
      </c>
      <c r="Q111" s="3" t="s">
        <v>1259</v>
      </c>
      <c r="R111" s="3" t="s">
        <v>1259</v>
      </c>
      <c r="S111" s="3" t="s">
        <v>1259</v>
      </c>
      <c r="T111" s="308">
        <v>161.96</v>
      </c>
      <c r="U111" s="309">
        <v>0.3</v>
      </c>
      <c r="V111" s="310">
        <v>165.76</v>
      </c>
      <c r="W111" s="311">
        <v>0.54</v>
      </c>
      <c r="X111" s="3" t="s">
        <v>1259</v>
      </c>
      <c r="Y111" s="3" t="s">
        <v>1259</v>
      </c>
      <c r="Z111" s="3" t="s">
        <v>1259</v>
      </c>
      <c r="AA111" s="3" t="s">
        <v>1259</v>
      </c>
      <c r="AB111" s="3" t="s">
        <v>1259</v>
      </c>
      <c r="AC111" s="3" t="s">
        <v>1259</v>
      </c>
    </row>
    <row r="112" spans="1:29" x14ac:dyDescent="0.25">
      <c r="A112" s="4">
        <v>10227</v>
      </c>
      <c r="B112" s="3" t="s">
        <v>1259</v>
      </c>
      <c r="C112" s="3" t="s">
        <v>1259</v>
      </c>
      <c r="D112" s="3" t="s">
        <v>1259</v>
      </c>
      <c r="E112" s="3" t="s">
        <v>1259</v>
      </c>
      <c r="F112" s="3" t="s">
        <v>1259</v>
      </c>
      <c r="G112" s="3" t="s">
        <v>1259</v>
      </c>
      <c r="H112" s="3" t="s">
        <v>1259</v>
      </c>
      <c r="I112" s="3" t="s">
        <v>1259</v>
      </c>
      <c r="J112" s="3" t="s">
        <v>1259</v>
      </c>
      <c r="K112" s="3" t="s">
        <v>1259</v>
      </c>
      <c r="L112" s="3" t="s">
        <v>1259</v>
      </c>
      <c r="M112" s="3" t="s">
        <v>1259</v>
      </c>
      <c r="N112" s="3" t="s">
        <v>1259</v>
      </c>
      <c r="O112" s="3" t="s">
        <v>1259</v>
      </c>
      <c r="P112" s="3" t="s">
        <v>1259</v>
      </c>
      <c r="Q112" s="3" t="s">
        <v>1259</v>
      </c>
      <c r="R112" s="3" t="s">
        <v>1259</v>
      </c>
      <c r="S112" s="3" t="s">
        <v>1259</v>
      </c>
      <c r="T112" s="308">
        <v>158.34</v>
      </c>
      <c r="U112" s="309">
        <v>0.28999999999999998</v>
      </c>
      <c r="V112" s="310">
        <v>166.96</v>
      </c>
      <c r="W112" s="311">
        <v>0.54</v>
      </c>
      <c r="X112" s="3" t="s">
        <v>1259</v>
      </c>
      <c r="Y112" s="3" t="s">
        <v>1259</v>
      </c>
      <c r="Z112" s="3" t="s">
        <v>1259</v>
      </c>
      <c r="AA112" s="3" t="s">
        <v>1259</v>
      </c>
      <c r="AB112" s="3" t="s">
        <v>1259</v>
      </c>
      <c r="AC112" s="3" t="s">
        <v>1259</v>
      </c>
    </row>
    <row r="113" spans="1:29" x14ac:dyDescent="0.25">
      <c r="A113" s="4">
        <v>10593</v>
      </c>
      <c r="B113" s="3" t="s">
        <v>1259</v>
      </c>
      <c r="C113" s="3" t="s">
        <v>1259</v>
      </c>
      <c r="D113" s="3" t="s">
        <v>1259</v>
      </c>
      <c r="E113" s="3" t="s">
        <v>1259</v>
      </c>
      <c r="F113" s="3" t="s">
        <v>1259</v>
      </c>
      <c r="G113" s="3" t="s">
        <v>1259</v>
      </c>
      <c r="H113" s="3" t="s">
        <v>1259</v>
      </c>
      <c r="I113" s="3" t="s">
        <v>1259</v>
      </c>
      <c r="J113" s="3" t="s">
        <v>1259</v>
      </c>
      <c r="K113" s="3" t="s">
        <v>1259</v>
      </c>
      <c r="L113" s="3" t="s">
        <v>1259</v>
      </c>
      <c r="M113" s="3" t="s">
        <v>1259</v>
      </c>
      <c r="N113" s="3" t="s">
        <v>1259</v>
      </c>
      <c r="O113" s="3" t="s">
        <v>1259</v>
      </c>
      <c r="P113" s="3" t="s">
        <v>1259</v>
      </c>
      <c r="Q113" s="3" t="s">
        <v>1259</v>
      </c>
      <c r="R113" s="3" t="s">
        <v>1259</v>
      </c>
      <c r="S113" s="3" t="s">
        <v>1259</v>
      </c>
      <c r="T113" s="308">
        <v>163.38999999999999</v>
      </c>
      <c r="U113" s="309">
        <v>0.3</v>
      </c>
      <c r="V113" s="310">
        <v>158.4</v>
      </c>
      <c r="W113" s="311">
        <v>0.51</v>
      </c>
      <c r="X113" s="3" t="s">
        <v>1259</v>
      </c>
      <c r="Y113" s="3" t="s">
        <v>1259</v>
      </c>
      <c r="Z113" s="3" t="s">
        <v>1259</v>
      </c>
      <c r="AA113" s="3" t="s">
        <v>1259</v>
      </c>
      <c r="AB113" s="3" t="s">
        <v>1259</v>
      </c>
      <c r="AC113" s="3" t="s">
        <v>1259</v>
      </c>
    </row>
    <row r="114" spans="1:29" x14ac:dyDescent="0.25">
      <c r="A114" s="4">
        <v>10958</v>
      </c>
      <c r="B114" s="3" t="s">
        <v>1259</v>
      </c>
      <c r="C114" s="3" t="s">
        <v>1259</v>
      </c>
      <c r="D114" s="3" t="s">
        <v>1259</v>
      </c>
      <c r="E114" s="3" t="s">
        <v>1259</v>
      </c>
      <c r="F114" s="3" t="s">
        <v>1259</v>
      </c>
      <c r="G114" s="3" t="s">
        <v>1259</v>
      </c>
      <c r="H114" s="3" t="s">
        <v>1259</v>
      </c>
      <c r="I114" s="3" t="s">
        <v>1259</v>
      </c>
      <c r="J114" s="3" t="s">
        <v>1259</v>
      </c>
      <c r="K114" s="3" t="s">
        <v>1259</v>
      </c>
      <c r="L114" s="3" t="s">
        <v>1259</v>
      </c>
      <c r="M114" s="3" t="s">
        <v>1259</v>
      </c>
      <c r="N114" s="3" t="s">
        <v>1259</v>
      </c>
      <c r="O114" s="3" t="s">
        <v>1259</v>
      </c>
      <c r="P114" s="3" t="s">
        <v>1259</v>
      </c>
      <c r="Q114" s="3" t="s">
        <v>1259</v>
      </c>
      <c r="R114" s="3" t="s">
        <v>1259</v>
      </c>
      <c r="S114" s="3" t="s">
        <v>1259</v>
      </c>
      <c r="T114" s="308">
        <v>167.05</v>
      </c>
      <c r="U114" s="309">
        <v>0.31</v>
      </c>
      <c r="V114" s="310">
        <v>162.35</v>
      </c>
      <c r="W114" s="311">
        <v>0.53</v>
      </c>
      <c r="X114" s="3" t="s">
        <v>1259</v>
      </c>
      <c r="Y114" s="3" t="s">
        <v>1259</v>
      </c>
      <c r="Z114" s="3" t="s">
        <v>1259</v>
      </c>
      <c r="AA114" s="3" t="s">
        <v>1259</v>
      </c>
      <c r="AB114" s="3" t="s">
        <v>1259</v>
      </c>
      <c r="AC114" s="3" t="s">
        <v>1259</v>
      </c>
    </row>
    <row r="115" spans="1:29" x14ac:dyDescent="0.25">
      <c r="A115" s="4">
        <v>11323</v>
      </c>
      <c r="B115" s="3" t="s">
        <v>1259</v>
      </c>
      <c r="C115" s="3" t="s">
        <v>1259</v>
      </c>
      <c r="D115" s="3" t="s">
        <v>1259</v>
      </c>
      <c r="E115" s="3" t="s">
        <v>1259</v>
      </c>
      <c r="F115" s="3" t="s">
        <v>1259</v>
      </c>
      <c r="G115" s="3" t="s">
        <v>1259</v>
      </c>
      <c r="H115" s="3" t="s">
        <v>1259</v>
      </c>
      <c r="I115" s="3" t="s">
        <v>1259</v>
      </c>
      <c r="J115" s="3" t="s">
        <v>1259</v>
      </c>
      <c r="K115" s="3" t="s">
        <v>1259</v>
      </c>
      <c r="L115" s="3" t="s">
        <v>1259</v>
      </c>
      <c r="M115" s="3" t="s">
        <v>1259</v>
      </c>
      <c r="N115" s="3" t="s">
        <v>1259</v>
      </c>
      <c r="O115" s="3" t="s">
        <v>1259</v>
      </c>
      <c r="P115" s="3" t="s">
        <v>1259</v>
      </c>
      <c r="Q115" s="3" t="s">
        <v>1259</v>
      </c>
      <c r="R115" s="3" t="s">
        <v>1259</v>
      </c>
      <c r="S115" s="3" t="s">
        <v>1259</v>
      </c>
      <c r="T115" s="308">
        <v>158</v>
      </c>
      <c r="U115" s="309">
        <v>0.28999999999999998</v>
      </c>
      <c r="V115" s="310">
        <v>146.47999999999999</v>
      </c>
      <c r="W115" s="311">
        <v>0.48</v>
      </c>
      <c r="X115" s="3" t="s">
        <v>1259</v>
      </c>
      <c r="Y115" s="3" t="s">
        <v>1259</v>
      </c>
      <c r="Z115" s="3" t="s">
        <v>1259</v>
      </c>
      <c r="AA115" s="3" t="s">
        <v>1259</v>
      </c>
      <c r="AB115" s="3" t="s">
        <v>1259</v>
      </c>
      <c r="AC115" s="3" t="s">
        <v>1259</v>
      </c>
    </row>
    <row r="116" spans="1:29" x14ac:dyDescent="0.25">
      <c r="A116" s="4">
        <v>11688</v>
      </c>
      <c r="B116" s="3" t="s">
        <v>1259</v>
      </c>
      <c r="C116" s="3" t="s">
        <v>1259</v>
      </c>
      <c r="D116" s="3" t="s">
        <v>1259</v>
      </c>
      <c r="E116" s="3" t="s">
        <v>1259</v>
      </c>
      <c r="F116" s="3" t="s">
        <v>1259</v>
      </c>
      <c r="G116" s="3" t="s">
        <v>1259</v>
      </c>
      <c r="H116" s="3" t="s">
        <v>1259</v>
      </c>
      <c r="I116" s="3" t="s">
        <v>1259</v>
      </c>
      <c r="J116" s="3" t="s">
        <v>1259</v>
      </c>
      <c r="K116" s="3" t="s">
        <v>1259</v>
      </c>
      <c r="L116" s="3" t="s">
        <v>1259</v>
      </c>
      <c r="M116" s="3" t="s">
        <v>1259</v>
      </c>
      <c r="N116" s="3" t="s">
        <v>1259</v>
      </c>
      <c r="O116" s="3" t="s">
        <v>1259</v>
      </c>
      <c r="P116" s="3" t="s">
        <v>1259</v>
      </c>
      <c r="Q116" s="3" t="s">
        <v>1259</v>
      </c>
      <c r="R116" s="3" t="s">
        <v>1259</v>
      </c>
      <c r="S116" s="3" t="s">
        <v>1259</v>
      </c>
      <c r="T116" s="308">
        <v>161.6</v>
      </c>
      <c r="U116" s="309">
        <v>0.3</v>
      </c>
      <c r="V116" s="310">
        <v>180.03</v>
      </c>
      <c r="W116" s="311">
        <v>0.57999999999999996</v>
      </c>
      <c r="X116" s="3" t="s">
        <v>1259</v>
      </c>
      <c r="Y116" s="3" t="s">
        <v>1259</v>
      </c>
      <c r="Z116" s="3" t="s">
        <v>1259</v>
      </c>
      <c r="AA116" s="3" t="s">
        <v>1259</v>
      </c>
      <c r="AB116" s="3" t="s">
        <v>1259</v>
      </c>
      <c r="AC116" s="3" t="s">
        <v>1259</v>
      </c>
    </row>
    <row r="117" spans="1:29" x14ac:dyDescent="0.25">
      <c r="A117" s="4">
        <v>12054</v>
      </c>
      <c r="B117" s="3" t="s">
        <v>1259</v>
      </c>
      <c r="C117" s="3" t="s">
        <v>1259</v>
      </c>
      <c r="D117" s="3" t="s">
        <v>1259</v>
      </c>
      <c r="E117" s="3" t="s">
        <v>1259</v>
      </c>
      <c r="F117" s="3" t="s">
        <v>1259</v>
      </c>
      <c r="G117" s="3" t="s">
        <v>1259</v>
      </c>
      <c r="H117" s="3" t="s">
        <v>1259</v>
      </c>
      <c r="I117" s="3" t="s">
        <v>1259</v>
      </c>
      <c r="J117" s="3" t="s">
        <v>1259</v>
      </c>
      <c r="K117" s="3" t="s">
        <v>1259</v>
      </c>
      <c r="L117" s="3" t="s">
        <v>1259</v>
      </c>
      <c r="M117" s="3" t="s">
        <v>1259</v>
      </c>
      <c r="N117" s="3" t="s">
        <v>1259</v>
      </c>
      <c r="O117" s="3" t="s">
        <v>1259</v>
      </c>
      <c r="P117" s="3" t="s">
        <v>1259</v>
      </c>
      <c r="Q117" s="3" t="s">
        <v>1259</v>
      </c>
      <c r="R117" s="3" t="s">
        <v>1259</v>
      </c>
      <c r="S117" s="3" t="s">
        <v>1259</v>
      </c>
      <c r="T117" s="308">
        <v>161.68</v>
      </c>
      <c r="U117" s="309">
        <v>0.3</v>
      </c>
      <c r="V117" s="310">
        <v>175.21</v>
      </c>
      <c r="W117" s="311">
        <v>0.56999999999999995</v>
      </c>
      <c r="X117" s="3" t="s">
        <v>1259</v>
      </c>
      <c r="Y117" s="3" t="s">
        <v>1259</v>
      </c>
      <c r="Z117" s="3" t="s">
        <v>1259</v>
      </c>
      <c r="AA117" s="3" t="s">
        <v>1259</v>
      </c>
      <c r="AB117" s="3" t="s">
        <v>1259</v>
      </c>
      <c r="AC117" s="3" t="s">
        <v>1259</v>
      </c>
    </row>
    <row r="118" spans="1:29" x14ac:dyDescent="0.25">
      <c r="A118" s="4">
        <v>12419</v>
      </c>
      <c r="B118" s="3" t="s">
        <v>1259</v>
      </c>
      <c r="C118" s="3" t="s">
        <v>1259</v>
      </c>
      <c r="D118" s="3" t="s">
        <v>1259</v>
      </c>
      <c r="E118" s="3" t="s">
        <v>1259</v>
      </c>
      <c r="F118" s="3" t="s">
        <v>1259</v>
      </c>
      <c r="G118" s="3" t="s">
        <v>1259</v>
      </c>
      <c r="H118" s="3" t="s">
        <v>1259</v>
      </c>
      <c r="I118" s="3" t="s">
        <v>1259</v>
      </c>
      <c r="J118" s="3" t="s">
        <v>1259</v>
      </c>
      <c r="K118" s="3" t="s">
        <v>1259</v>
      </c>
      <c r="L118" s="3" t="s">
        <v>1259</v>
      </c>
      <c r="M118" s="3" t="s">
        <v>1259</v>
      </c>
      <c r="N118" s="3" t="s">
        <v>1259</v>
      </c>
      <c r="O118" s="3" t="s">
        <v>1259</v>
      </c>
      <c r="P118" s="3" t="s">
        <v>1259</v>
      </c>
      <c r="Q118" s="3" t="s">
        <v>1259</v>
      </c>
      <c r="R118" s="3" t="s">
        <v>1259</v>
      </c>
      <c r="S118" s="3" t="s">
        <v>1259</v>
      </c>
      <c r="T118" s="308">
        <v>164.15</v>
      </c>
      <c r="U118" s="309">
        <v>0.3</v>
      </c>
      <c r="V118" s="310">
        <v>173.83</v>
      </c>
      <c r="W118" s="311">
        <v>0.56000000000000005</v>
      </c>
      <c r="X118" s="3" t="s">
        <v>1259</v>
      </c>
      <c r="Y118" s="3" t="s">
        <v>1259</v>
      </c>
      <c r="Z118" s="3" t="s">
        <v>1259</v>
      </c>
      <c r="AA118" s="3" t="s">
        <v>1259</v>
      </c>
      <c r="AB118" s="3" t="s">
        <v>1259</v>
      </c>
      <c r="AC118" s="3" t="s">
        <v>1259</v>
      </c>
    </row>
    <row r="119" spans="1:29" x14ac:dyDescent="0.25">
      <c r="A119" s="4">
        <v>12784</v>
      </c>
      <c r="B119" s="3" t="s">
        <v>1259</v>
      </c>
      <c r="C119" s="3" t="s">
        <v>1259</v>
      </c>
      <c r="D119" s="3" t="s">
        <v>1259</v>
      </c>
      <c r="E119" s="3" t="s">
        <v>1259</v>
      </c>
      <c r="F119" s="3" t="s">
        <v>1259</v>
      </c>
      <c r="G119" s="3" t="s">
        <v>1259</v>
      </c>
      <c r="H119" s="3" t="s">
        <v>1259</v>
      </c>
      <c r="I119" s="3" t="s">
        <v>1259</v>
      </c>
      <c r="J119" s="3" t="s">
        <v>1259</v>
      </c>
      <c r="K119" s="3" t="s">
        <v>1259</v>
      </c>
      <c r="L119" s="3" t="s">
        <v>1259</v>
      </c>
      <c r="M119" s="3" t="s">
        <v>1259</v>
      </c>
      <c r="N119" s="3" t="s">
        <v>1259</v>
      </c>
      <c r="O119" s="3" t="s">
        <v>1259</v>
      </c>
      <c r="P119" s="3" t="s">
        <v>1259</v>
      </c>
      <c r="Q119" s="3" t="s">
        <v>1259</v>
      </c>
      <c r="R119" s="3" t="s">
        <v>1259</v>
      </c>
      <c r="S119" s="3" t="s">
        <v>1259</v>
      </c>
      <c r="T119" s="308">
        <v>154.55000000000001</v>
      </c>
      <c r="U119" s="309">
        <v>0.28000000000000003</v>
      </c>
      <c r="V119" s="310">
        <v>168.05</v>
      </c>
      <c r="W119" s="311">
        <v>0.55000000000000004</v>
      </c>
      <c r="X119" s="3" t="s">
        <v>1259</v>
      </c>
      <c r="Y119" s="3" t="s">
        <v>1259</v>
      </c>
      <c r="Z119" s="3" t="s">
        <v>1259</v>
      </c>
      <c r="AA119" s="3" t="s">
        <v>1259</v>
      </c>
      <c r="AB119" s="3" t="s">
        <v>1259</v>
      </c>
      <c r="AC119" s="3" t="s">
        <v>1259</v>
      </c>
    </row>
    <row r="120" spans="1:29" x14ac:dyDescent="0.25">
      <c r="A120" s="4">
        <v>13149</v>
      </c>
      <c r="B120" s="3" t="s">
        <v>1259</v>
      </c>
      <c r="C120" s="3" t="s">
        <v>1259</v>
      </c>
      <c r="D120" s="3" t="s">
        <v>1259</v>
      </c>
      <c r="E120" s="3" t="s">
        <v>1259</v>
      </c>
      <c r="F120" s="3" t="s">
        <v>1259</v>
      </c>
      <c r="G120" s="3" t="s">
        <v>1259</v>
      </c>
      <c r="H120" s="3" t="s">
        <v>1259</v>
      </c>
      <c r="I120" s="3" t="s">
        <v>1259</v>
      </c>
      <c r="J120" s="3" t="s">
        <v>1259</v>
      </c>
      <c r="K120" s="3" t="s">
        <v>1259</v>
      </c>
      <c r="L120" s="3" t="s">
        <v>1259</v>
      </c>
      <c r="M120" s="3" t="s">
        <v>1259</v>
      </c>
      <c r="N120" s="3" t="s">
        <v>1259</v>
      </c>
      <c r="O120" s="3" t="s">
        <v>1259</v>
      </c>
      <c r="P120" s="3" t="s">
        <v>1259</v>
      </c>
      <c r="Q120" s="3" t="s">
        <v>1259</v>
      </c>
      <c r="R120" s="3" t="s">
        <v>1259</v>
      </c>
      <c r="S120" s="3" t="s">
        <v>1259</v>
      </c>
      <c r="T120" s="308">
        <v>154.22</v>
      </c>
      <c r="U120" s="309">
        <v>0.28000000000000003</v>
      </c>
      <c r="V120" s="310">
        <v>179.08</v>
      </c>
      <c r="W120" s="311">
        <v>0.57999999999999996</v>
      </c>
      <c r="X120" s="3" t="s">
        <v>1259</v>
      </c>
      <c r="Y120" s="3" t="s">
        <v>1259</v>
      </c>
      <c r="Z120" s="3" t="s">
        <v>1259</v>
      </c>
      <c r="AA120" s="3" t="s">
        <v>1259</v>
      </c>
      <c r="AB120" s="3" t="s">
        <v>1259</v>
      </c>
      <c r="AC120" s="3" t="s">
        <v>1259</v>
      </c>
    </row>
    <row r="121" spans="1:29" x14ac:dyDescent="0.25">
      <c r="A121" s="4">
        <v>13515</v>
      </c>
      <c r="B121" s="3" t="s">
        <v>1259</v>
      </c>
      <c r="C121" s="3" t="s">
        <v>1259</v>
      </c>
      <c r="D121" s="3" t="s">
        <v>1259</v>
      </c>
      <c r="E121" s="3" t="s">
        <v>1259</v>
      </c>
      <c r="F121" s="3" t="s">
        <v>1259</v>
      </c>
      <c r="G121" s="3" t="s">
        <v>1259</v>
      </c>
      <c r="H121" s="3" t="s">
        <v>1259</v>
      </c>
      <c r="I121" s="3" t="s">
        <v>1259</v>
      </c>
      <c r="J121" s="3" t="s">
        <v>1259</v>
      </c>
      <c r="K121" s="3" t="s">
        <v>1259</v>
      </c>
      <c r="L121" s="3" t="s">
        <v>1259</v>
      </c>
      <c r="M121" s="3" t="s">
        <v>1259</v>
      </c>
      <c r="N121" s="3" t="s">
        <v>1259</v>
      </c>
      <c r="O121" s="3" t="s">
        <v>1259</v>
      </c>
      <c r="P121" s="3" t="s">
        <v>1259</v>
      </c>
      <c r="Q121" s="3" t="s">
        <v>1259</v>
      </c>
      <c r="R121" s="3" t="s">
        <v>1259</v>
      </c>
      <c r="S121" s="3" t="s">
        <v>1259</v>
      </c>
      <c r="T121" s="308">
        <v>168.71</v>
      </c>
      <c r="U121" s="309">
        <v>0.31</v>
      </c>
      <c r="V121" s="310">
        <v>202.99</v>
      </c>
      <c r="W121" s="311">
        <v>0.66</v>
      </c>
      <c r="X121" s="3" t="s">
        <v>1259</v>
      </c>
      <c r="Y121" s="3" t="s">
        <v>1259</v>
      </c>
      <c r="Z121" s="3" t="s">
        <v>1259</v>
      </c>
      <c r="AA121" s="3" t="s">
        <v>1259</v>
      </c>
      <c r="AB121" s="3" t="s">
        <v>1259</v>
      </c>
      <c r="AC121" s="3" t="s">
        <v>1259</v>
      </c>
    </row>
    <row r="122" spans="1:29" x14ac:dyDescent="0.25">
      <c r="A122" s="4">
        <v>13880</v>
      </c>
      <c r="B122" s="3" t="s">
        <v>1259</v>
      </c>
      <c r="C122" s="3" t="s">
        <v>1259</v>
      </c>
      <c r="D122" s="3" t="s">
        <v>1259</v>
      </c>
      <c r="E122" s="3" t="s">
        <v>1259</v>
      </c>
      <c r="F122" s="3" t="s">
        <v>1259</v>
      </c>
      <c r="G122" s="3" t="s">
        <v>1259</v>
      </c>
      <c r="H122" s="3" t="s">
        <v>1259</v>
      </c>
      <c r="I122" s="3" t="s">
        <v>1259</v>
      </c>
      <c r="J122" s="3" t="s">
        <v>1259</v>
      </c>
      <c r="K122" s="3" t="s">
        <v>1259</v>
      </c>
      <c r="L122" s="3" t="s">
        <v>1259</v>
      </c>
      <c r="M122" s="3" t="s">
        <v>1259</v>
      </c>
      <c r="N122" s="3" t="s">
        <v>1259</v>
      </c>
      <c r="O122" s="3" t="s">
        <v>1259</v>
      </c>
      <c r="P122" s="3" t="s">
        <v>1259</v>
      </c>
      <c r="Q122" s="3" t="s">
        <v>1259</v>
      </c>
      <c r="R122" s="3" t="s">
        <v>1259</v>
      </c>
      <c r="S122" s="3" t="s">
        <v>1259</v>
      </c>
      <c r="T122" s="308">
        <v>176.19</v>
      </c>
      <c r="U122" s="309">
        <v>0.32</v>
      </c>
      <c r="V122" s="310">
        <v>190.48</v>
      </c>
      <c r="W122" s="311">
        <v>0.62</v>
      </c>
      <c r="X122" s="3" t="s">
        <v>1259</v>
      </c>
      <c r="Y122" s="3" t="s">
        <v>1259</v>
      </c>
      <c r="Z122" s="3" t="s">
        <v>1259</v>
      </c>
      <c r="AA122" s="3" t="s">
        <v>1259</v>
      </c>
      <c r="AB122" s="3" t="s">
        <v>1259</v>
      </c>
      <c r="AC122" s="3" t="s">
        <v>1259</v>
      </c>
    </row>
    <row r="123" spans="1:29" x14ac:dyDescent="0.25">
      <c r="A123" s="4">
        <v>14245</v>
      </c>
      <c r="B123" s="3" t="s">
        <v>1259</v>
      </c>
      <c r="C123" s="3" t="s">
        <v>1259</v>
      </c>
      <c r="D123" s="3" t="s">
        <v>1259</v>
      </c>
      <c r="E123" s="3" t="s">
        <v>1259</v>
      </c>
      <c r="F123" s="3" t="s">
        <v>1259</v>
      </c>
      <c r="G123" s="3" t="s">
        <v>1259</v>
      </c>
      <c r="H123" s="3" t="s">
        <v>1259</v>
      </c>
      <c r="I123" s="3" t="s">
        <v>1259</v>
      </c>
      <c r="J123" s="3" t="s">
        <v>1259</v>
      </c>
      <c r="K123" s="3" t="s">
        <v>1259</v>
      </c>
      <c r="L123" s="3" t="s">
        <v>1259</v>
      </c>
      <c r="M123" s="3" t="s">
        <v>1259</v>
      </c>
      <c r="N123" s="3" t="s">
        <v>1259</v>
      </c>
      <c r="O123" s="3" t="s">
        <v>1259</v>
      </c>
      <c r="P123" s="3" t="s">
        <v>1259</v>
      </c>
      <c r="Q123" s="3" t="s">
        <v>1259</v>
      </c>
      <c r="R123" s="3" t="s">
        <v>1259</v>
      </c>
      <c r="S123" s="3" t="s">
        <v>1259</v>
      </c>
      <c r="T123" s="308">
        <v>170.62</v>
      </c>
      <c r="U123" s="309">
        <v>0.31</v>
      </c>
      <c r="V123" s="310">
        <v>190.75</v>
      </c>
      <c r="W123" s="311">
        <v>0.62</v>
      </c>
      <c r="X123" s="3" t="s">
        <v>1259</v>
      </c>
      <c r="Y123" s="3" t="s">
        <v>1259</v>
      </c>
      <c r="Z123" s="3" t="s">
        <v>1259</v>
      </c>
      <c r="AA123" s="3" t="s">
        <v>1259</v>
      </c>
      <c r="AB123" s="3" t="s">
        <v>1259</v>
      </c>
      <c r="AC123" s="3" t="s">
        <v>1259</v>
      </c>
    </row>
    <row r="124" spans="1:29" x14ac:dyDescent="0.25">
      <c r="A124" s="4">
        <v>14610</v>
      </c>
      <c r="B124" s="3" t="s">
        <v>1259</v>
      </c>
      <c r="C124" s="3" t="s">
        <v>1259</v>
      </c>
      <c r="D124" s="3" t="s">
        <v>1259</v>
      </c>
      <c r="E124" s="3" t="s">
        <v>1259</v>
      </c>
      <c r="F124" s="3" t="s">
        <v>1259</v>
      </c>
      <c r="G124" s="3" t="s">
        <v>1259</v>
      </c>
      <c r="H124" s="3" t="s">
        <v>1259</v>
      </c>
      <c r="I124" s="3" t="s">
        <v>1259</v>
      </c>
      <c r="J124" s="3" t="s">
        <v>1259</v>
      </c>
      <c r="K124" s="3" t="s">
        <v>1259</v>
      </c>
      <c r="L124" s="3" t="s">
        <v>1259</v>
      </c>
      <c r="M124" s="3" t="s">
        <v>1259</v>
      </c>
      <c r="N124" s="3" t="s">
        <v>1259</v>
      </c>
      <c r="O124" s="3" t="s">
        <v>1259</v>
      </c>
      <c r="P124" s="3" t="s">
        <v>1259</v>
      </c>
      <c r="Q124" s="3" t="s">
        <v>1259</v>
      </c>
      <c r="R124" s="3" t="s">
        <v>1259</v>
      </c>
      <c r="S124" s="3" t="s">
        <v>1259</v>
      </c>
      <c r="T124" s="308">
        <v>184.58</v>
      </c>
      <c r="U124" s="309">
        <v>0.34</v>
      </c>
      <c r="V124" s="310">
        <v>207.66</v>
      </c>
      <c r="W124" s="311">
        <v>0.67</v>
      </c>
      <c r="X124" s="3" t="s">
        <v>1259</v>
      </c>
      <c r="Y124" s="3" t="s">
        <v>1259</v>
      </c>
      <c r="Z124" s="3" t="s">
        <v>1259</v>
      </c>
      <c r="AA124" s="3" t="s">
        <v>1259</v>
      </c>
      <c r="AB124" s="3" t="s">
        <v>1259</v>
      </c>
      <c r="AC124" s="3" t="s">
        <v>1259</v>
      </c>
    </row>
    <row r="125" spans="1:29" x14ac:dyDescent="0.25">
      <c r="A125" s="4">
        <v>14976</v>
      </c>
      <c r="B125" s="3" t="s">
        <v>1259</v>
      </c>
      <c r="C125" s="3" t="s">
        <v>1259</v>
      </c>
      <c r="D125" s="3" t="s">
        <v>1259</v>
      </c>
      <c r="E125" s="3" t="s">
        <v>1259</v>
      </c>
      <c r="F125" s="3" t="s">
        <v>1259</v>
      </c>
      <c r="G125" s="3" t="s">
        <v>1259</v>
      </c>
      <c r="H125" s="3" t="s">
        <v>1259</v>
      </c>
      <c r="I125" s="3" t="s">
        <v>1259</v>
      </c>
      <c r="J125" s="3" t="s">
        <v>1259</v>
      </c>
      <c r="K125" s="3" t="s">
        <v>1259</v>
      </c>
      <c r="L125" s="3" t="s">
        <v>1259</v>
      </c>
      <c r="M125" s="3" t="s">
        <v>1259</v>
      </c>
      <c r="N125" s="3" t="s">
        <v>1259</v>
      </c>
      <c r="O125" s="3" t="s">
        <v>1259</v>
      </c>
      <c r="P125" s="3" t="s">
        <v>1259</v>
      </c>
      <c r="Q125" s="3" t="s">
        <v>1259</v>
      </c>
      <c r="R125" s="3" t="s">
        <v>1259</v>
      </c>
      <c r="S125" s="3" t="s">
        <v>1259</v>
      </c>
      <c r="T125" s="308">
        <v>185.27</v>
      </c>
      <c r="U125" s="309">
        <v>0.34</v>
      </c>
      <c r="V125" s="310">
        <v>203.84</v>
      </c>
      <c r="W125" s="311">
        <v>0.66</v>
      </c>
      <c r="X125" s="3" t="s">
        <v>1259</v>
      </c>
      <c r="Y125" s="3" t="s">
        <v>1259</v>
      </c>
      <c r="Z125" s="3" t="s">
        <v>1259</v>
      </c>
      <c r="AA125" s="3" t="s">
        <v>1259</v>
      </c>
      <c r="AB125" s="3" t="s">
        <v>1259</v>
      </c>
      <c r="AC125" s="3" t="s">
        <v>1259</v>
      </c>
    </row>
    <row r="126" spans="1:29" x14ac:dyDescent="0.25">
      <c r="A126" s="4">
        <v>15341</v>
      </c>
      <c r="B126" s="3" t="s">
        <v>1259</v>
      </c>
      <c r="C126" s="3" t="s">
        <v>1259</v>
      </c>
      <c r="D126" s="3" t="s">
        <v>1259</v>
      </c>
      <c r="E126" s="3" t="s">
        <v>1259</v>
      </c>
      <c r="F126" s="3" t="s">
        <v>1259</v>
      </c>
      <c r="G126" s="3" t="s">
        <v>1259</v>
      </c>
      <c r="H126" s="3" t="s">
        <v>1259</v>
      </c>
      <c r="I126" s="3" t="s">
        <v>1259</v>
      </c>
      <c r="J126" s="3" t="s">
        <v>1259</v>
      </c>
      <c r="K126" s="3" t="s">
        <v>1259</v>
      </c>
      <c r="L126" s="3" t="s">
        <v>1259</v>
      </c>
      <c r="M126" s="3" t="s">
        <v>1259</v>
      </c>
      <c r="N126" s="3" t="s">
        <v>1259</v>
      </c>
      <c r="O126" s="3" t="s">
        <v>1259</v>
      </c>
      <c r="P126" s="3" t="s">
        <v>1259</v>
      </c>
      <c r="Q126" s="3" t="s">
        <v>1259</v>
      </c>
      <c r="R126" s="3" t="s">
        <v>1259</v>
      </c>
      <c r="S126" s="3" t="s">
        <v>1259</v>
      </c>
      <c r="T126" s="308">
        <v>197.2</v>
      </c>
      <c r="U126" s="309">
        <v>0.36</v>
      </c>
      <c r="V126" s="310">
        <v>214.7</v>
      </c>
      <c r="W126" s="311">
        <v>0.7</v>
      </c>
      <c r="X126" s="3" t="s">
        <v>1259</v>
      </c>
      <c r="Y126" s="3" t="s">
        <v>1259</v>
      </c>
      <c r="Z126" s="3" t="s">
        <v>1259</v>
      </c>
      <c r="AA126" s="3" t="s">
        <v>1259</v>
      </c>
      <c r="AB126" s="3" t="s">
        <v>1259</v>
      </c>
      <c r="AC126" s="3" t="s">
        <v>1259</v>
      </c>
    </row>
    <row r="127" spans="1:29" x14ac:dyDescent="0.25">
      <c r="A127" s="4">
        <v>15706</v>
      </c>
      <c r="B127" s="3" t="s">
        <v>1259</v>
      </c>
      <c r="C127" s="3" t="s">
        <v>1259</v>
      </c>
      <c r="D127" s="3" t="s">
        <v>1259</v>
      </c>
      <c r="E127" s="3" t="s">
        <v>1259</v>
      </c>
      <c r="F127" s="3" t="s">
        <v>1259</v>
      </c>
      <c r="G127" s="3" t="s">
        <v>1259</v>
      </c>
      <c r="H127" s="3" t="s">
        <v>1259</v>
      </c>
      <c r="I127" s="3" t="s">
        <v>1259</v>
      </c>
      <c r="J127" s="3" t="s">
        <v>1259</v>
      </c>
      <c r="K127" s="3" t="s">
        <v>1259</v>
      </c>
      <c r="L127" s="3" t="s">
        <v>1259</v>
      </c>
      <c r="M127" s="3" t="s">
        <v>1259</v>
      </c>
      <c r="N127" s="3" t="s">
        <v>1259</v>
      </c>
      <c r="O127" s="3" t="s">
        <v>1259</v>
      </c>
      <c r="P127" s="3" t="s">
        <v>1259</v>
      </c>
      <c r="Q127" s="3" t="s">
        <v>1259</v>
      </c>
      <c r="R127" s="3" t="s">
        <v>1259</v>
      </c>
      <c r="S127" s="3" t="s">
        <v>1259</v>
      </c>
      <c r="T127" s="308">
        <v>184.97</v>
      </c>
      <c r="U127" s="309">
        <v>0.34</v>
      </c>
      <c r="V127" s="310">
        <v>247.49</v>
      </c>
      <c r="W127" s="311">
        <v>0.8</v>
      </c>
      <c r="X127" s="3" t="s">
        <v>1259</v>
      </c>
      <c r="Y127" s="3" t="s">
        <v>1259</v>
      </c>
      <c r="Z127" s="3" t="s">
        <v>1259</v>
      </c>
      <c r="AA127" s="3" t="s">
        <v>1259</v>
      </c>
      <c r="AB127" s="3" t="s">
        <v>1259</v>
      </c>
      <c r="AC127" s="3" t="s">
        <v>1259</v>
      </c>
    </row>
    <row r="128" spans="1:29" x14ac:dyDescent="0.25">
      <c r="A128" s="4">
        <v>16071</v>
      </c>
      <c r="B128" s="3" t="s">
        <v>1259</v>
      </c>
      <c r="C128" s="3" t="s">
        <v>1259</v>
      </c>
      <c r="D128" s="3" t="s">
        <v>1259</v>
      </c>
      <c r="E128" s="3" t="s">
        <v>1259</v>
      </c>
      <c r="F128" s="3" t="s">
        <v>1259</v>
      </c>
      <c r="G128" s="3" t="s">
        <v>1259</v>
      </c>
      <c r="H128" s="3" t="s">
        <v>1259</v>
      </c>
      <c r="I128" s="3" t="s">
        <v>1259</v>
      </c>
      <c r="J128" s="3" t="s">
        <v>1259</v>
      </c>
      <c r="K128" s="3" t="s">
        <v>1259</v>
      </c>
      <c r="L128" s="3" t="s">
        <v>1259</v>
      </c>
      <c r="M128" s="3" t="s">
        <v>1259</v>
      </c>
      <c r="N128" s="3" t="s">
        <v>1259</v>
      </c>
      <c r="O128" s="3" t="s">
        <v>1259</v>
      </c>
      <c r="P128" s="3" t="s">
        <v>1259</v>
      </c>
      <c r="Q128" s="3" t="s">
        <v>1259</v>
      </c>
      <c r="R128" s="3" t="s">
        <v>1259</v>
      </c>
      <c r="S128" s="3" t="s">
        <v>1259</v>
      </c>
      <c r="T128" s="308">
        <v>182.24</v>
      </c>
      <c r="U128" s="309">
        <v>0.33</v>
      </c>
      <c r="V128" s="310">
        <v>149.82</v>
      </c>
      <c r="W128" s="311">
        <v>0.49</v>
      </c>
      <c r="X128" s="3" t="s">
        <v>1259</v>
      </c>
      <c r="Y128" s="3" t="s">
        <v>1259</v>
      </c>
      <c r="Z128" s="3" t="s">
        <v>1259</v>
      </c>
      <c r="AA128" s="3" t="s">
        <v>1259</v>
      </c>
      <c r="AB128" s="3" t="s">
        <v>1259</v>
      </c>
      <c r="AC128" s="3" t="s">
        <v>1259</v>
      </c>
    </row>
    <row r="129" spans="1:29" x14ac:dyDescent="0.25">
      <c r="A129" s="4">
        <v>16437</v>
      </c>
      <c r="B129" s="3" t="s">
        <v>1259</v>
      </c>
      <c r="C129" s="3" t="s">
        <v>1259</v>
      </c>
      <c r="D129" s="3" t="s">
        <v>1259</v>
      </c>
      <c r="E129" s="3" t="s">
        <v>1259</v>
      </c>
      <c r="F129" s="3" t="s">
        <v>1259</v>
      </c>
      <c r="G129" s="3" t="s">
        <v>1259</v>
      </c>
      <c r="H129" s="3" t="s">
        <v>1259</v>
      </c>
      <c r="I129" s="3" t="s">
        <v>1259</v>
      </c>
      <c r="J129" s="3" t="s">
        <v>1259</v>
      </c>
      <c r="K129" s="3" t="s">
        <v>1259</v>
      </c>
      <c r="L129" s="3" t="s">
        <v>1259</v>
      </c>
      <c r="M129" s="3" t="s">
        <v>1259</v>
      </c>
      <c r="N129" s="3" t="s">
        <v>1259</v>
      </c>
      <c r="O129" s="3" t="s">
        <v>1259</v>
      </c>
      <c r="P129" s="3" t="s">
        <v>1259</v>
      </c>
      <c r="Q129" s="3" t="s">
        <v>1259</v>
      </c>
      <c r="R129" s="3" t="s">
        <v>1259</v>
      </c>
      <c r="S129" s="3" t="s">
        <v>1259</v>
      </c>
      <c r="T129" s="308">
        <v>184.04</v>
      </c>
      <c r="U129" s="309">
        <v>0.34</v>
      </c>
      <c r="V129" s="310">
        <v>197.15</v>
      </c>
      <c r="W129" s="311">
        <v>0.64</v>
      </c>
      <c r="X129" s="3" t="s">
        <v>1259</v>
      </c>
      <c r="Y129" s="3" t="s">
        <v>1259</v>
      </c>
      <c r="Z129" s="3" t="s">
        <v>1259</v>
      </c>
      <c r="AA129" s="3" t="s">
        <v>1259</v>
      </c>
      <c r="AB129" s="3" t="s">
        <v>1259</v>
      </c>
      <c r="AC129" s="3" t="s">
        <v>1259</v>
      </c>
    </row>
    <row r="130" spans="1:29" x14ac:dyDescent="0.25">
      <c r="A130" s="4">
        <v>16802</v>
      </c>
      <c r="B130" s="3" t="s">
        <v>1259</v>
      </c>
      <c r="C130" s="3" t="s">
        <v>1259</v>
      </c>
      <c r="D130" s="3" t="s">
        <v>1259</v>
      </c>
      <c r="E130" s="3" t="s">
        <v>1259</v>
      </c>
      <c r="F130" s="3" t="s">
        <v>1259</v>
      </c>
      <c r="G130" s="3" t="s">
        <v>1259</v>
      </c>
      <c r="H130" s="3" t="s">
        <v>1259</v>
      </c>
      <c r="I130" s="3" t="s">
        <v>1259</v>
      </c>
      <c r="J130" s="3" t="s">
        <v>1259</v>
      </c>
      <c r="K130" s="3" t="s">
        <v>1259</v>
      </c>
      <c r="L130" s="3" t="s">
        <v>1259</v>
      </c>
      <c r="M130" s="3" t="s">
        <v>1259</v>
      </c>
      <c r="N130" s="3" t="s">
        <v>1259</v>
      </c>
      <c r="O130" s="3" t="s">
        <v>1259</v>
      </c>
      <c r="P130" s="3" t="s">
        <v>1259</v>
      </c>
      <c r="Q130" s="3" t="s">
        <v>1259</v>
      </c>
      <c r="R130" s="3" t="s">
        <v>1259</v>
      </c>
      <c r="S130" s="3" t="s">
        <v>1259</v>
      </c>
      <c r="T130" s="308">
        <v>202.4</v>
      </c>
      <c r="U130" s="309">
        <v>0.37</v>
      </c>
      <c r="V130" s="310">
        <v>293.57</v>
      </c>
      <c r="W130" s="311">
        <v>0.95</v>
      </c>
      <c r="X130" s="3" t="s">
        <v>1259</v>
      </c>
      <c r="Y130" s="3" t="s">
        <v>1259</v>
      </c>
      <c r="Z130" s="3" t="s">
        <v>1259</v>
      </c>
      <c r="AA130" s="3" t="s">
        <v>1259</v>
      </c>
      <c r="AB130" s="3" t="s">
        <v>1259</v>
      </c>
      <c r="AC130" s="3" t="s">
        <v>1259</v>
      </c>
    </row>
    <row r="131" spans="1:29" x14ac:dyDescent="0.25">
      <c r="A131" s="4">
        <v>17167</v>
      </c>
      <c r="B131" s="3" t="s">
        <v>1259</v>
      </c>
      <c r="C131" s="3" t="s">
        <v>1259</v>
      </c>
      <c r="D131" s="3" t="s">
        <v>1259</v>
      </c>
      <c r="E131" s="3" t="s">
        <v>1259</v>
      </c>
      <c r="F131" s="3" t="s">
        <v>1259</v>
      </c>
      <c r="G131" s="3" t="s">
        <v>1259</v>
      </c>
      <c r="H131" s="3" t="s">
        <v>1259</v>
      </c>
      <c r="I131" s="3" t="s">
        <v>1259</v>
      </c>
      <c r="J131" s="3" t="s">
        <v>1259</v>
      </c>
      <c r="K131" s="3" t="s">
        <v>1259</v>
      </c>
      <c r="L131" s="3" t="s">
        <v>1259</v>
      </c>
      <c r="M131" s="3" t="s">
        <v>1259</v>
      </c>
      <c r="N131" s="3" t="s">
        <v>1259</v>
      </c>
      <c r="O131" s="3" t="s">
        <v>1259</v>
      </c>
      <c r="P131" s="3" t="s">
        <v>1259</v>
      </c>
      <c r="Q131" s="3" t="s">
        <v>1259</v>
      </c>
      <c r="R131" s="3" t="s">
        <v>1259</v>
      </c>
      <c r="S131" s="3" t="s">
        <v>1259</v>
      </c>
      <c r="T131" s="308">
        <v>196.75</v>
      </c>
      <c r="U131" s="309">
        <v>0.36</v>
      </c>
      <c r="V131" s="310">
        <v>228.41</v>
      </c>
      <c r="W131" s="311">
        <v>0.74</v>
      </c>
      <c r="X131" s="3" t="s">
        <v>1259</v>
      </c>
      <c r="Y131" s="3" t="s">
        <v>1259</v>
      </c>
      <c r="Z131" s="3" t="s">
        <v>1259</v>
      </c>
      <c r="AA131" s="3" t="s">
        <v>1259</v>
      </c>
      <c r="AB131" s="3" t="s">
        <v>1259</v>
      </c>
      <c r="AC131" s="3" t="s">
        <v>1259</v>
      </c>
    </row>
    <row r="132" spans="1:29" x14ac:dyDescent="0.25">
      <c r="A132" s="4">
        <v>17532</v>
      </c>
      <c r="B132" s="3" t="s">
        <v>1259</v>
      </c>
      <c r="C132" s="3" t="s">
        <v>1259</v>
      </c>
      <c r="D132" s="3" t="s">
        <v>1259</v>
      </c>
      <c r="E132" s="3" t="s">
        <v>1259</v>
      </c>
      <c r="F132" s="3" t="s">
        <v>1259</v>
      </c>
      <c r="G132" s="3" t="s">
        <v>1259</v>
      </c>
      <c r="H132" s="3" t="s">
        <v>1259</v>
      </c>
      <c r="I132" s="3" t="s">
        <v>1259</v>
      </c>
      <c r="J132" s="3" t="s">
        <v>1259</v>
      </c>
      <c r="K132" s="3" t="s">
        <v>1259</v>
      </c>
      <c r="L132" s="3" t="s">
        <v>1259</v>
      </c>
      <c r="M132" s="3" t="s">
        <v>1259</v>
      </c>
      <c r="N132" s="3" t="s">
        <v>1259</v>
      </c>
      <c r="O132" s="3" t="s">
        <v>1259</v>
      </c>
      <c r="P132" s="3" t="s">
        <v>1259</v>
      </c>
      <c r="Q132" s="3" t="s">
        <v>1259</v>
      </c>
      <c r="R132" s="3" t="s">
        <v>1259</v>
      </c>
      <c r="S132" s="3" t="s">
        <v>1259</v>
      </c>
      <c r="T132" s="308">
        <v>204.41</v>
      </c>
      <c r="U132" s="309">
        <v>0.37</v>
      </c>
      <c r="V132" s="310">
        <v>227.22</v>
      </c>
      <c r="W132" s="311">
        <v>0.74</v>
      </c>
      <c r="X132" s="3" t="s">
        <v>1259</v>
      </c>
      <c r="Y132" s="3" t="s">
        <v>1259</v>
      </c>
      <c r="Z132" s="3" t="s">
        <v>1259</v>
      </c>
      <c r="AA132" s="3" t="s">
        <v>1259</v>
      </c>
      <c r="AB132" s="3" t="s">
        <v>1259</v>
      </c>
      <c r="AC132" s="3" t="s">
        <v>1259</v>
      </c>
    </row>
    <row r="133" spans="1:29" x14ac:dyDescent="0.25">
      <c r="A133" s="4">
        <v>17898</v>
      </c>
      <c r="B133" s="3" t="s">
        <v>1259</v>
      </c>
      <c r="C133" s="3" t="s">
        <v>1259</v>
      </c>
      <c r="D133" s="3" t="s">
        <v>1259</v>
      </c>
      <c r="E133" s="3" t="s">
        <v>1259</v>
      </c>
      <c r="F133" s="3" t="s">
        <v>1259</v>
      </c>
      <c r="G133" s="3" t="s">
        <v>1259</v>
      </c>
      <c r="H133" s="3" t="s">
        <v>1259</v>
      </c>
      <c r="I133" s="3" t="s">
        <v>1259</v>
      </c>
      <c r="J133" s="3" t="s">
        <v>1259</v>
      </c>
      <c r="K133" s="3" t="s">
        <v>1259</v>
      </c>
      <c r="L133" s="3" t="s">
        <v>1259</v>
      </c>
      <c r="M133" s="3" t="s">
        <v>1259</v>
      </c>
      <c r="N133" s="3" t="s">
        <v>1259</v>
      </c>
      <c r="O133" s="3" t="s">
        <v>1259</v>
      </c>
      <c r="P133" s="3" t="s">
        <v>1259</v>
      </c>
      <c r="Q133" s="3" t="s">
        <v>1259</v>
      </c>
      <c r="R133" s="3" t="s">
        <v>1259</v>
      </c>
      <c r="S133" s="3" t="s">
        <v>1259</v>
      </c>
      <c r="T133" s="308">
        <v>202</v>
      </c>
      <c r="U133" s="309">
        <v>0.37</v>
      </c>
      <c r="V133" s="310">
        <v>223.88</v>
      </c>
      <c r="W133" s="311">
        <v>0.73</v>
      </c>
      <c r="X133" s="3" t="s">
        <v>1259</v>
      </c>
      <c r="Y133" s="3" t="s">
        <v>1259</v>
      </c>
      <c r="Z133" s="3" t="s">
        <v>1259</v>
      </c>
      <c r="AA133" s="3" t="s">
        <v>1259</v>
      </c>
      <c r="AB133" s="3" t="s">
        <v>1259</v>
      </c>
      <c r="AC133" s="3" t="s">
        <v>1259</v>
      </c>
    </row>
    <row r="134" spans="1:29" x14ac:dyDescent="0.25">
      <c r="A134" s="4">
        <v>18263</v>
      </c>
      <c r="B134" s="3" t="s">
        <v>1259</v>
      </c>
      <c r="C134" s="3" t="s">
        <v>1259</v>
      </c>
      <c r="D134" s="3" t="s">
        <v>1259</v>
      </c>
      <c r="E134" s="3" t="s">
        <v>1259</v>
      </c>
      <c r="F134" s="3" t="s">
        <v>1259</v>
      </c>
      <c r="G134" s="3" t="s">
        <v>1259</v>
      </c>
      <c r="H134" s="3" t="s">
        <v>1259</v>
      </c>
      <c r="I134" s="3" t="s">
        <v>1259</v>
      </c>
      <c r="J134" s="3" t="s">
        <v>1259</v>
      </c>
      <c r="K134" s="3" t="s">
        <v>1259</v>
      </c>
      <c r="L134" s="3" t="s">
        <v>1259</v>
      </c>
      <c r="M134" s="3" t="s">
        <v>1259</v>
      </c>
      <c r="N134" s="3" t="s">
        <v>1259</v>
      </c>
      <c r="O134" s="3" t="s">
        <v>1259</v>
      </c>
      <c r="P134" s="3" t="s">
        <v>1259</v>
      </c>
      <c r="Q134" s="3" t="s">
        <v>1259</v>
      </c>
      <c r="R134" s="3" t="s">
        <v>1259</v>
      </c>
      <c r="S134" s="3" t="s">
        <v>1259</v>
      </c>
      <c r="T134" s="308">
        <v>213.92</v>
      </c>
      <c r="U134" s="309">
        <v>0.39</v>
      </c>
      <c r="V134" s="310">
        <v>215.19</v>
      </c>
      <c r="W134" s="311">
        <v>0.7</v>
      </c>
      <c r="X134" s="3" t="s">
        <v>1259</v>
      </c>
      <c r="Y134" s="3" t="s">
        <v>1259</v>
      </c>
      <c r="Z134" s="3" t="s">
        <v>1259</v>
      </c>
      <c r="AA134" s="3" t="s">
        <v>1259</v>
      </c>
      <c r="AB134" s="3" t="s">
        <v>1259</v>
      </c>
      <c r="AC134" s="3" t="s">
        <v>1259</v>
      </c>
    </row>
    <row r="135" spans="1:29" x14ac:dyDescent="0.25">
      <c r="A135" s="4">
        <v>18628</v>
      </c>
      <c r="B135" s="3" t="s">
        <v>1259</v>
      </c>
      <c r="C135" s="3" t="s">
        <v>1259</v>
      </c>
      <c r="D135" s="3" t="s">
        <v>1259</v>
      </c>
      <c r="E135" s="3" t="s">
        <v>1259</v>
      </c>
      <c r="F135" s="3" t="s">
        <v>1259</v>
      </c>
      <c r="G135" s="3" t="s">
        <v>1259</v>
      </c>
      <c r="H135" s="3" t="s">
        <v>1259</v>
      </c>
      <c r="I135" s="3" t="s">
        <v>1259</v>
      </c>
      <c r="J135" s="3" t="s">
        <v>1259</v>
      </c>
      <c r="K135" s="3" t="s">
        <v>1259</v>
      </c>
      <c r="L135" s="3" t="s">
        <v>1259</v>
      </c>
      <c r="M135" s="3" t="s">
        <v>1259</v>
      </c>
      <c r="N135" s="3" t="s">
        <v>1259</v>
      </c>
      <c r="O135" s="3" t="s">
        <v>1259</v>
      </c>
      <c r="P135" s="3" t="s">
        <v>1259</v>
      </c>
      <c r="Q135" s="3" t="s">
        <v>1259</v>
      </c>
      <c r="R135" s="3" t="s">
        <v>1259</v>
      </c>
      <c r="S135" s="3" t="s">
        <v>1259</v>
      </c>
      <c r="T135" s="308">
        <v>218.71</v>
      </c>
      <c r="U135" s="309">
        <v>0.4</v>
      </c>
      <c r="V135" s="310">
        <v>217.77</v>
      </c>
      <c r="W135" s="311">
        <v>0.71</v>
      </c>
      <c r="X135" s="3" t="s">
        <v>1259</v>
      </c>
      <c r="Y135" s="3" t="s">
        <v>1259</v>
      </c>
      <c r="Z135" s="3" t="s">
        <v>1259</v>
      </c>
      <c r="AA135" s="3" t="s">
        <v>1259</v>
      </c>
      <c r="AB135" s="3" t="s">
        <v>1259</v>
      </c>
      <c r="AC135" s="3" t="s">
        <v>1259</v>
      </c>
    </row>
    <row r="136" spans="1:29" x14ac:dyDescent="0.25">
      <c r="A136" s="4">
        <v>18993</v>
      </c>
      <c r="B136" s="3" t="s">
        <v>1259</v>
      </c>
      <c r="C136" s="3" t="s">
        <v>1259</v>
      </c>
      <c r="D136" s="3" t="s">
        <v>1259</v>
      </c>
      <c r="E136" s="3" t="s">
        <v>1259</v>
      </c>
      <c r="F136" s="3" t="s">
        <v>1259</v>
      </c>
      <c r="G136" s="3" t="s">
        <v>1259</v>
      </c>
      <c r="H136" s="3" t="s">
        <v>1259</v>
      </c>
      <c r="I136" s="3" t="s">
        <v>1259</v>
      </c>
      <c r="J136" s="3" t="s">
        <v>1259</v>
      </c>
      <c r="K136" s="3" t="s">
        <v>1259</v>
      </c>
      <c r="L136" s="3" t="s">
        <v>1259</v>
      </c>
      <c r="M136" s="3" t="s">
        <v>1259</v>
      </c>
      <c r="N136" s="3" t="s">
        <v>1259</v>
      </c>
      <c r="O136" s="3" t="s">
        <v>1259</v>
      </c>
      <c r="P136" s="3" t="s">
        <v>1259</v>
      </c>
      <c r="Q136" s="3" t="s">
        <v>1259</v>
      </c>
      <c r="R136" s="3" t="s">
        <v>1259</v>
      </c>
      <c r="S136" s="3" t="s">
        <v>1259</v>
      </c>
      <c r="T136" s="308">
        <v>211.59</v>
      </c>
      <c r="U136" s="309">
        <v>0.39</v>
      </c>
      <c r="V136" s="310">
        <v>226.61</v>
      </c>
      <c r="W136" s="311">
        <v>0.74</v>
      </c>
      <c r="X136" s="3" t="s">
        <v>1259</v>
      </c>
      <c r="Y136" s="3" t="s">
        <v>1259</v>
      </c>
      <c r="Z136" s="3" t="s">
        <v>1259</v>
      </c>
      <c r="AA136" s="3" t="s">
        <v>1259</v>
      </c>
      <c r="AB136" s="3" t="s">
        <v>1259</v>
      </c>
      <c r="AC136" s="3" t="s">
        <v>1259</v>
      </c>
    </row>
    <row r="137" spans="1:29" x14ac:dyDescent="0.25">
      <c r="A137" s="4">
        <v>19359</v>
      </c>
      <c r="B137" s="3" t="s">
        <v>1259</v>
      </c>
      <c r="C137" s="3" t="s">
        <v>1259</v>
      </c>
      <c r="D137" s="3" t="s">
        <v>1259</v>
      </c>
      <c r="E137" s="3" t="s">
        <v>1259</v>
      </c>
      <c r="F137" s="3" t="s">
        <v>1259</v>
      </c>
      <c r="G137" s="3" t="s">
        <v>1259</v>
      </c>
      <c r="H137" s="3" t="s">
        <v>1259</v>
      </c>
      <c r="I137" s="3" t="s">
        <v>1259</v>
      </c>
      <c r="J137" s="3" t="s">
        <v>1259</v>
      </c>
      <c r="K137" s="3" t="s">
        <v>1259</v>
      </c>
      <c r="L137" s="3" t="s">
        <v>1259</v>
      </c>
      <c r="M137" s="3" t="s">
        <v>1259</v>
      </c>
      <c r="N137" s="3" t="s">
        <v>1259</v>
      </c>
      <c r="O137" s="3" t="s">
        <v>1259</v>
      </c>
      <c r="P137" s="3" t="s">
        <v>1259</v>
      </c>
      <c r="Q137" s="3" t="s">
        <v>1259</v>
      </c>
      <c r="R137" s="3" t="s">
        <v>1259</v>
      </c>
      <c r="S137" s="3" t="s">
        <v>1259</v>
      </c>
      <c r="T137" s="308">
        <v>219.37</v>
      </c>
      <c r="U137" s="309">
        <v>0.4</v>
      </c>
      <c r="V137" s="310">
        <v>224.3</v>
      </c>
      <c r="W137" s="311">
        <v>0.73</v>
      </c>
      <c r="X137" s="3" t="s">
        <v>1259</v>
      </c>
      <c r="Y137" s="3" t="s">
        <v>1259</v>
      </c>
      <c r="Z137" s="3" t="s">
        <v>1259</v>
      </c>
      <c r="AA137" s="3" t="s">
        <v>1259</v>
      </c>
      <c r="AB137" s="3" t="s">
        <v>1259</v>
      </c>
      <c r="AC137" s="3" t="s">
        <v>1259</v>
      </c>
    </row>
    <row r="138" spans="1:29" x14ac:dyDescent="0.25">
      <c r="A138" s="4">
        <v>19724</v>
      </c>
      <c r="B138" s="3" t="s">
        <v>1259</v>
      </c>
      <c r="C138" s="3" t="s">
        <v>1259</v>
      </c>
      <c r="D138" s="3" t="s">
        <v>1259</v>
      </c>
      <c r="E138" s="3" t="s">
        <v>1259</v>
      </c>
      <c r="F138" s="3" t="s">
        <v>1259</v>
      </c>
      <c r="G138" s="3" t="s">
        <v>1259</v>
      </c>
      <c r="H138" s="3" t="s">
        <v>1259</v>
      </c>
      <c r="I138" s="3" t="s">
        <v>1259</v>
      </c>
      <c r="J138" s="3" t="s">
        <v>1259</v>
      </c>
      <c r="K138" s="3" t="s">
        <v>1259</v>
      </c>
      <c r="L138" s="3" t="s">
        <v>1259</v>
      </c>
      <c r="M138" s="3" t="s">
        <v>1259</v>
      </c>
      <c r="N138" s="3" t="s">
        <v>1259</v>
      </c>
      <c r="O138" s="3" t="s">
        <v>1259</v>
      </c>
      <c r="P138" s="3" t="s">
        <v>1259</v>
      </c>
      <c r="Q138" s="3" t="s">
        <v>1259</v>
      </c>
      <c r="R138" s="3" t="s">
        <v>1259</v>
      </c>
      <c r="S138" s="3" t="s">
        <v>1259</v>
      </c>
      <c r="T138" s="308">
        <v>240.68</v>
      </c>
      <c r="U138" s="309">
        <v>0.44</v>
      </c>
      <c r="V138" s="310">
        <v>282.44</v>
      </c>
      <c r="W138" s="311">
        <v>0.92</v>
      </c>
      <c r="X138" s="3" t="s">
        <v>1259</v>
      </c>
      <c r="Y138" s="3" t="s">
        <v>1259</v>
      </c>
      <c r="Z138" s="3" t="s">
        <v>1259</v>
      </c>
      <c r="AA138" s="3" t="s">
        <v>1259</v>
      </c>
      <c r="AB138" s="3" t="s">
        <v>1259</v>
      </c>
      <c r="AC138" s="3" t="s">
        <v>1259</v>
      </c>
    </row>
    <row r="139" spans="1:29" x14ac:dyDescent="0.25">
      <c r="A139" s="4">
        <v>20089</v>
      </c>
      <c r="B139" s="3" t="s">
        <v>1259</v>
      </c>
      <c r="C139" s="3" t="s">
        <v>1259</v>
      </c>
      <c r="D139" s="3" t="s">
        <v>1259</v>
      </c>
      <c r="E139" s="3" t="s">
        <v>1259</v>
      </c>
      <c r="F139" s="3" t="s">
        <v>1259</v>
      </c>
      <c r="G139" s="3" t="s">
        <v>1259</v>
      </c>
      <c r="H139" s="3" t="s">
        <v>1259</v>
      </c>
      <c r="I139" s="3" t="s">
        <v>1259</v>
      </c>
      <c r="J139" s="3" t="s">
        <v>1259</v>
      </c>
      <c r="K139" s="3" t="s">
        <v>1259</v>
      </c>
      <c r="L139" s="3" t="s">
        <v>1259</v>
      </c>
      <c r="M139" s="3" t="s">
        <v>1259</v>
      </c>
      <c r="N139" s="3" t="s">
        <v>1259</v>
      </c>
      <c r="O139" s="3" t="s">
        <v>1259</v>
      </c>
      <c r="P139" s="3" t="s">
        <v>1259</v>
      </c>
      <c r="Q139" s="3" t="s">
        <v>1259</v>
      </c>
      <c r="R139" s="3" t="s">
        <v>1259</v>
      </c>
      <c r="S139" s="3" t="s">
        <v>1259</v>
      </c>
      <c r="T139" s="308">
        <v>213.01</v>
      </c>
      <c r="U139" s="309">
        <v>0.39</v>
      </c>
      <c r="V139" s="310">
        <v>214.55</v>
      </c>
      <c r="W139" s="311">
        <v>0.7</v>
      </c>
      <c r="X139" s="3" t="s">
        <v>1259</v>
      </c>
      <c r="Y139" s="3" t="s">
        <v>1259</v>
      </c>
      <c r="Z139" s="3" t="s">
        <v>1259</v>
      </c>
      <c r="AA139" s="3" t="s">
        <v>1259</v>
      </c>
      <c r="AB139" s="3" t="s">
        <v>1259</v>
      </c>
      <c r="AC139" s="3" t="s">
        <v>1259</v>
      </c>
    </row>
    <row r="140" spans="1:29" x14ac:dyDescent="0.25">
      <c r="A140" s="4">
        <v>20454</v>
      </c>
      <c r="B140" s="3" t="s">
        <v>1259</v>
      </c>
      <c r="C140" s="3" t="s">
        <v>1259</v>
      </c>
      <c r="D140" s="3" t="s">
        <v>1259</v>
      </c>
      <c r="E140" s="3" t="s">
        <v>1259</v>
      </c>
      <c r="F140" s="3" t="s">
        <v>1259</v>
      </c>
      <c r="G140" s="3" t="s">
        <v>1259</v>
      </c>
      <c r="H140" s="3" t="s">
        <v>1259</v>
      </c>
      <c r="I140" s="3" t="s">
        <v>1259</v>
      </c>
      <c r="J140" s="3" t="s">
        <v>1259</v>
      </c>
      <c r="K140" s="3" t="s">
        <v>1259</v>
      </c>
      <c r="L140" s="3" t="s">
        <v>1259</v>
      </c>
      <c r="M140" s="3" t="s">
        <v>1259</v>
      </c>
      <c r="N140" s="3" t="s">
        <v>1259</v>
      </c>
      <c r="O140" s="3" t="s">
        <v>1259</v>
      </c>
      <c r="P140" s="3" t="s">
        <v>1259</v>
      </c>
      <c r="Q140" s="3" t="s">
        <v>1259</v>
      </c>
      <c r="R140" s="3" t="s">
        <v>1259</v>
      </c>
      <c r="S140" s="3" t="s">
        <v>1259</v>
      </c>
      <c r="T140" s="308">
        <v>275.7</v>
      </c>
      <c r="U140" s="309">
        <v>0.51</v>
      </c>
      <c r="V140" s="310">
        <v>283.62</v>
      </c>
      <c r="W140" s="311">
        <v>0.92</v>
      </c>
      <c r="X140" s="3" t="s">
        <v>1259</v>
      </c>
      <c r="Y140" s="3" t="s">
        <v>1259</v>
      </c>
      <c r="Z140" s="3" t="s">
        <v>1259</v>
      </c>
      <c r="AA140" s="3" t="s">
        <v>1259</v>
      </c>
      <c r="AB140" s="3" t="s">
        <v>1259</v>
      </c>
      <c r="AC140" s="3" t="s">
        <v>1259</v>
      </c>
    </row>
    <row r="141" spans="1:29" x14ac:dyDescent="0.25">
      <c r="A141" s="4">
        <v>20820</v>
      </c>
      <c r="B141" s="3" t="s">
        <v>1259</v>
      </c>
      <c r="C141" s="3" t="s">
        <v>1259</v>
      </c>
      <c r="D141" s="3" t="s">
        <v>1259</v>
      </c>
      <c r="E141" s="3" t="s">
        <v>1259</v>
      </c>
      <c r="F141" s="3" t="s">
        <v>1259</v>
      </c>
      <c r="G141" s="3" t="s">
        <v>1259</v>
      </c>
      <c r="H141" s="3" t="s">
        <v>1259</v>
      </c>
      <c r="I141" s="3" t="s">
        <v>1259</v>
      </c>
      <c r="J141" s="3" t="s">
        <v>1259</v>
      </c>
      <c r="K141" s="3" t="s">
        <v>1259</v>
      </c>
      <c r="L141" s="3" t="s">
        <v>1259</v>
      </c>
      <c r="M141" s="3" t="s">
        <v>1259</v>
      </c>
      <c r="N141" s="3" t="s">
        <v>1259</v>
      </c>
      <c r="O141" s="3" t="s">
        <v>1259</v>
      </c>
      <c r="P141" s="3" t="s">
        <v>1259</v>
      </c>
      <c r="Q141" s="3" t="s">
        <v>1259</v>
      </c>
      <c r="R141" s="3" t="s">
        <v>1259</v>
      </c>
      <c r="S141" s="3" t="s">
        <v>1259</v>
      </c>
      <c r="T141" s="308">
        <v>280.43</v>
      </c>
      <c r="U141" s="309">
        <v>0.51</v>
      </c>
      <c r="V141" s="310">
        <v>271.02</v>
      </c>
      <c r="W141" s="311">
        <v>0.88</v>
      </c>
      <c r="X141" s="3" t="s">
        <v>1259</v>
      </c>
      <c r="Y141" s="3" t="s">
        <v>1259</v>
      </c>
      <c r="Z141" s="3" t="s">
        <v>1259</v>
      </c>
      <c r="AA141" s="3" t="s">
        <v>1259</v>
      </c>
      <c r="AB141" s="3" t="s">
        <v>1259</v>
      </c>
      <c r="AC141" s="3" t="s">
        <v>1259</v>
      </c>
    </row>
    <row r="142" spans="1:29" x14ac:dyDescent="0.25">
      <c r="A142" s="4">
        <v>21185</v>
      </c>
      <c r="B142" s="3" t="s">
        <v>1259</v>
      </c>
      <c r="C142" s="3" t="s">
        <v>1259</v>
      </c>
      <c r="D142" s="3" t="s">
        <v>1259</v>
      </c>
      <c r="E142" s="3" t="s">
        <v>1259</v>
      </c>
      <c r="F142" s="3" t="s">
        <v>1259</v>
      </c>
      <c r="G142" s="3" t="s">
        <v>1259</v>
      </c>
      <c r="H142" s="3" t="s">
        <v>1259</v>
      </c>
      <c r="I142" s="3" t="s">
        <v>1259</v>
      </c>
      <c r="J142" s="3" t="s">
        <v>1259</v>
      </c>
      <c r="K142" s="3" t="s">
        <v>1259</v>
      </c>
      <c r="L142" s="3" t="s">
        <v>1259</v>
      </c>
      <c r="M142" s="3" t="s">
        <v>1259</v>
      </c>
      <c r="N142" s="3" t="s">
        <v>1259</v>
      </c>
      <c r="O142" s="3" t="s">
        <v>1259</v>
      </c>
      <c r="P142" s="3" t="s">
        <v>1259</v>
      </c>
      <c r="Q142" s="3" t="s">
        <v>1259</v>
      </c>
      <c r="R142" s="3" t="s">
        <v>1259</v>
      </c>
      <c r="S142" s="3" t="s">
        <v>1259</v>
      </c>
      <c r="T142" s="308">
        <v>282.85000000000002</v>
      </c>
      <c r="U142" s="309">
        <v>0.52</v>
      </c>
      <c r="V142" s="310">
        <v>292.76</v>
      </c>
      <c r="W142" s="311">
        <v>0.95</v>
      </c>
      <c r="X142" s="3" t="s">
        <v>1259</v>
      </c>
      <c r="Y142" s="3" t="s">
        <v>1259</v>
      </c>
      <c r="Z142" s="3" t="s">
        <v>1259</v>
      </c>
      <c r="AA142" s="3" t="s">
        <v>1259</v>
      </c>
      <c r="AB142" s="3" t="s">
        <v>1259</v>
      </c>
      <c r="AC142" s="3" t="s">
        <v>1259</v>
      </c>
    </row>
    <row r="143" spans="1:29" x14ac:dyDescent="0.25">
      <c r="A143" s="4">
        <v>21550</v>
      </c>
      <c r="B143" s="3" t="s">
        <v>1259</v>
      </c>
      <c r="C143" s="3" t="s">
        <v>1259</v>
      </c>
      <c r="D143" s="3" t="s">
        <v>1259</v>
      </c>
      <c r="E143" s="3" t="s">
        <v>1259</v>
      </c>
      <c r="F143" s="3" t="s">
        <v>1259</v>
      </c>
      <c r="G143" s="3" t="s">
        <v>1259</v>
      </c>
      <c r="H143" s="3" t="s">
        <v>1259</v>
      </c>
      <c r="I143" s="3" t="s">
        <v>1259</v>
      </c>
      <c r="J143" s="3" t="s">
        <v>1259</v>
      </c>
      <c r="K143" s="3" t="s">
        <v>1259</v>
      </c>
      <c r="L143" s="3" t="s">
        <v>1259</v>
      </c>
      <c r="M143" s="3" t="s">
        <v>1259</v>
      </c>
      <c r="N143" s="3" t="s">
        <v>1259</v>
      </c>
      <c r="O143" s="3" t="s">
        <v>1259</v>
      </c>
      <c r="P143" s="3" t="s">
        <v>1259</v>
      </c>
      <c r="Q143" s="3" t="s">
        <v>1259</v>
      </c>
      <c r="R143" s="3" t="s">
        <v>1259</v>
      </c>
      <c r="S143" s="3" t="s">
        <v>1259</v>
      </c>
      <c r="T143" s="308">
        <v>300.86</v>
      </c>
      <c r="U143" s="309">
        <v>0.55000000000000004</v>
      </c>
      <c r="V143" s="310">
        <v>315.41000000000003</v>
      </c>
      <c r="W143" s="311">
        <v>1.02</v>
      </c>
      <c r="X143" s="3" t="s">
        <v>1259</v>
      </c>
      <c r="Y143" s="3" t="s">
        <v>1259</v>
      </c>
      <c r="Z143" s="3" t="s">
        <v>1259</v>
      </c>
      <c r="AA143" s="3" t="s">
        <v>1259</v>
      </c>
      <c r="AB143" s="3" t="s">
        <v>1259</v>
      </c>
      <c r="AC143" s="3" t="s">
        <v>1259</v>
      </c>
    </row>
    <row r="144" spans="1:29" x14ac:dyDescent="0.25">
      <c r="A144" s="4">
        <v>21915</v>
      </c>
      <c r="B144" s="3" t="s">
        <v>1259</v>
      </c>
      <c r="C144" s="3" t="s">
        <v>1259</v>
      </c>
      <c r="D144" s="3" t="s">
        <v>1259</v>
      </c>
      <c r="E144" s="3" t="s">
        <v>1259</v>
      </c>
      <c r="F144" s="3" t="s">
        <v>1259</v>
      </c>
      <c r="G144" s="3" t="s">
        <v>1259</v>
      </c>
      <c r="H144" s="3" t="s">
        <v>1259</v>
      </c>
      <c r="I144" s="3" t="s">
        <v>1259</v>
      </c>
      <c r="J144" s="3" t="s">
        <v>1259</v>
      </c>
      <c r="K144" s="3" t="s">
        <v>1259</v>
      </c>
      <c r="L144" s="3" t="s">
        <v>1259</v>
      </c>
      <c r="M144" s="3" t="s">
        <v>1259</v>
      </c>
      <c r="N144" s="3" t="s">
        <v>1259</v>
      </c>
      <c r="O144" s="3" t="s">
        <v>1259</v>
      </c>
      <c r="P144" s="3" t="s">
        <v>1259</v>
      </c>
      <c r="Q144" s="3" t="s">
        <v>1259</v>
      </c>
      <c r="R144" s="3" t="s">
        <v>1259</v>
      </c>
      <c r="S144" s="3" t="s">
        <v>1259</v>
      </c>
      <c r="T144" s="308">
        <v>290.18</v>
      </c>
      <c r="U144" s="309">
        <v>0.53</v>
      </c>
      <c r="V144" s="310">
        <v>278.63</v>
      </c>
      <c r="W144" s="311">
        <v>0.9</v>
      </c>
      <c r="X144" s="3" t="s">
        <v>1259</v>
      </c>
      <c r="Y144" s="3" t="s">
        <v>1259</v>
      </c>
      <c r="Z144" s="3" t="s">
        <v>1259</v>
      </c>
      <c r="AA144" s="3" t="s">
        <v>1259</v>
      </c>
      <c r="AB144" s="3" t="s">
        <v>1259</v>
      </c>
      <c r="AC144" s="3" t="s">
        <v>1259</v>
      </c>
    </row>
    <row r="145" spans="1:29" x14ac:dyDescent="0.25">
      <c r="A145" s="4">
        <v>22281</v>
      </c>
      <c r="B145" s="3" t="s">
        <v>1259</v>
      </c>
      <c r="C145" s="3" t="s">
        <v>1259</v>
      </c>
      <c r="D145" s="3" t="s">
        <v>1259</v>
      </c>
      <c r="E145" s="3" t="s">
        <v>1259</v>
      </c>
      <c r="F145" s="3" t="s">
        <v>1259</v>
      </c>
      <c r="G145" s="3" t="s">
        <v>1259</v>
      </c>
      <c r="H145" s="3" t="s">
        <v>1259</v>
      </c>
      <c r="I145" s="3" t="s">
        <v>1259</v>
      </c>
      <c r="J145" s="3" t="s">
        <v>1259</v>
      </c>
      <c r="K145" s="3" t="s">
        <v>1259</v>
      </c>
      <c r="L145" s="3" t="s">
        <v>1259</v>
      </c>
      <c r="M145" s="3" t="s">
        <v>1259</v>
      </c>
      <c r="N145" s="3" t="s">
        <v>1259</v>
      </c>
      <c r="O145" s="3" t="s">
        <v>1259</v>
      </c>
      <c r="P145" s="3" t="s">
        <v>1259</v>
      </c>
      <c r="Q145" s="3" t="s">
        <v>1259</v>
      </c>
      <c r="R145" s="3" t="s">
        <v>1259</v>
      </c>
      <c r="S145" s="3" t="s">
        <v>1259</v>
      </c>
      <c r="T145" s="308">
        <v>310.39</v>
      </c>
      <c r="U145" s="309">
        <v>0.56999999999999995</v>
      </c>
      <c r="V145" s="310">
        <v>324.47000000000003</v>
      </c>
      <c r="W145" s="311">
        <v>1.05</v>
      </c>
      <c r="X145" s="3" t="s">
        <v>1259</v>
      </c>
      <c r="Y145" s="3" t="s">
        <v>1259</v>
      </c>
      <c r="Z145" s="3" t="s">
        <v>1259</v>
      </c>
      <c r="AA145" s="3" t="s">
        <v>1259</v>
      </c>
      <c r="AB145" s="3" t="s">
        <v>1259</v>
      </c>
      <c r="AC145" s="3" t="s">
        <v>1259</v>
      </c>
    </row>
    <row r="146" spans="1:29" x14ac:dyDescent="0.25">
      <c r="A146" s="4">
        <v>22646</v>
      </c>
      <c r="B146" s="3" t="s">
        <v>1259</v>
      </c>
      <c r="C146" s="3" t="s">
        <v>1259</v>
      </c>
      <c r="D146" s="3" t="s">
        <v>1259</v>
      </c>
      <c r="E146" s="3" t="s">
        <v>1259</v>
      </c>
      <c r="F146" s="3" t="s">
        <v>1259</v>
      </c>
      <c r="G146" s="3" t="s">
        <v>1259</v>
      </c>
      <c r="H146" s="3" t="s">
        <v>1259</v>
      </c>
      <c r="I146" s="3" t="s">
        <v>1259</v>
      </c>
      <c r="J146" s="3" t="s">
        <v>1259</v>
      </c>
      <c r="K146" s="3" t="s">
        <v>1259</v>
      </c>
      <c r="L146" s="3" t="s">
        <v>1259</v>
      </c>
      <c r="M146" s="3" t="s">
        <v>1259</v>
      </c>
      <c r="N146" s="3" t="s">
        <v>1259</v>
      </c>
      <c r="O146" s="3" t="s">
        <v>1259</v>
      </c>
      <c r="P146" s="3" t="s">
        <v>1259</v>
      </c>
      <c r="Q146" s="3" t="s">
        <v>1259</v>
      </c>
      <c r="R146" s="3" t="s">
        <v>1259</v>
      </c>
      <c r="S146" s="3" t="s">
        <v>1259</v>
      </c>
      <c r="T146" s="308">
        <v>317.08999999999997</v>
      </c>
      <c r="U146" s="309">
        <v>0.57999999999999996</v>
      </c>
      <c r="V146" s="310">
        <v>316.22000000000003</v>
      </c>
      <c r="W146" s="311">
        <v>1.03</v>
      </c>
      <c r="X146" s="3" t="s">
        <v>1259</v>
      </c>
      <c r="Y146" s="3" t="s">
        <v>1259</v>
      </c>
      <c r="Z146" s="3" t="s">
        <v>1259</v>
      </c>
      <c r="AA146" s="3" t="s">
        <v>1259</v>
      </c>
      <c r="AB146" s="3" t="s">
        <v>1259</v>
      </c>
      <c r="AC146" s="3" t="s">
        <v>1259</v>
      </c>
    </row>
    <row r="147" spans="1:29" x14ac:dyDescent="0.25">
      <c r="A147" s="4">
        <v>23011</v>
      </c>
      <c r="B147" s="3" t="s">
        <v>1259</v>
      </c>
      <c r="C147" s="3" t="s">
        <v>1259</v>
      </c>
      <c r="D147" s="3" t="s">
        <v>1259</v>
      </c>
      <c r="E147" s="3" t="s">
        <v>1259</v>
      </c>
      <c r="F147" s="3" t="s">
        <v>1259</v>
      </c>
      <c r="G147" s="3" t="s">
        <v>1259</v>
      </c>
      <c r="H147" s="3" t="s">
        <v>1259</v>
      </c>
      <c r="I147" s="3" t="s">
        <v>1259</v>
      </c>
      <c r="J147" s="3" t="s">
        <v>1259</v>
      </c>
      <c r="K147" s="3" t="s">
        <v>1259</v>
      </c>
      <c r="L147" s="3" t="s">
        <v>1259</v>
      </c>
      <c r="M147" s="3" t="s">
        <v>1259</v>
      </c>
      <c r="N147" s="3" t="s">
        <v>1259</v>
      </c>
      <c r="O147" s="3" t="s">
        <v>1259</v>
      </c>
      <c r="P147" s="3" t="s">
        <v>1259</v>
      </c>
      <c r="Q147" s="3" t="s">
        <v>1259</v>
      </c>
      <c r="R147" s="3" t="s">
        <v>1259</v>
      </c>
      <c r="S147" s="3" t="s">
        <v>1259</v>
      </c>
      <c r="T147" s="308">
        <v>337.65</v>
      </c>
      <c r="U147" s="309">
        <v>0.62</v>
      </c>
      <c r="V147" s="310">
        <v>348.74</v>
      </c>
      <c r="W147" s="311">
        <v>1.1299999999999999</v>
      </c>
      <c r="X147" s="3" t="s">
        <v>1259</v>
      </c>
      <c r="Y147" s="3" t="s">
        <v>1259</v>
      </c>
      <c r="Z147" s="3" t="s">
        <v>1259</v>
      </c>
      <c r="AA147" s="3" t="s">
        <v>1259</v>
      </c>
      <c r="AB147" s="3" t="s">
        <v>1259</v>
      </c>
      <c r="AC147" s="3" t="s">
        <v>1259</v>
      </c>
    </row>
    <row r="148" spans="1:29" x14ac:dyDescent="0.25">
      <c r="A148" s="4">
        <v>23376</v>
      </c>
      <c r="B148" s="3" t="s">
        <v>1259</v>
      </c>
      <c r="C148" s="3" t="s">
        <v>1259</v>
      </c>
      <c r="D148" s="3" t="s">
        <v>1259</v>
      </c>
      <c r="E148" s="3" t="s">
        <v>1259</v>
      </c>
      <c r="F148" s="3" t="s">
        <v>1259</v>
      </c>
      <c r="G148" s="3" t="s">
        <v>1259</v>
      </c>
      <c r="H148" s="3" t="s">
        <v>1259</v>
      </c>
      <c r="I148" s="3" t="s">
        <v>1259</v>
      </c>
      <c r="J148" s="3" t="s">
        <v>1259</v>
      </c>
      <c r="K148" s="3" t="s">
        <v>1259</v>
      </c>
      <c r="L148" s="3" t="s">
        <v>1259</v>
      </c>
      <c r="M148" s="3" t="s">
        <v>1259</v>
      </c>
      <c r="N148" s="3" t="s">
        <v>1259</v>
      </c>
      <c r="O148" s="3" t="s">
        <v>1259</v>
      </c>
      <c r="P148" s="3" t="s">
        <v>1259</v>
      </c>
      <c r="Q148" s="3" t="s">
        <v>1259</v>
      </c>
      <c r="R148" s="3" t="s">
        <v>1259</v>
      </c>
      <c r="S148" s="3" t="s">
        <v>1259</v>
      </c>
      <c r="T148" s="308">
        <v>364.14</v>
      </c>
      <c r="U148" s="309">
        <v>0.67</v>
      </c>
      <c r="V148" s="310">
        <v>357.32</v>
      </c>
      <c r="W148" s="311">
        <v>1.1599999999999999</v>
      </c>
      <c r="X148" s="3" t="s">
        <v>1259</v>
      </c>
      <c r="Y148" s="3" t="s">
        <v>1259</v>
      </c>
      <c r="Z148" s="3" t="s">
        <v>1259</v>
      </c>
      <c r="AA148" s="3" t="s">
        <v>1259</v>
      </c>
      <c r="AB148" s="3" t="s">
        <v>1259</v>
      </c>
      <c r="AC148" s="3" t="s">
        <v>1259</v>
      </c>
    </row>
    <row r="149" spans="1:29" x14ac:dyDescent="0.25">
      <c r="A149" s="4">
        <v>23742</v>
      </c>
      <c r="B149" s="3" t="s">
        <v>1259</v>
      </c>
      <c r="C149" s="3" t="s">
        <v>1259</v>
      </c>
      <c r="D149" s="3" t="s">
        <v>1259</v>
      </c>
      <c r="E149" s="3" t="s">
        <v>1259</v>
      </c>
      <c r="F149" s="3" t="s">
        <v>1259</v>
      </c>
      <c r="G149" s="3" t="s">
        <v>1259</v>
      </c>
      <c r="H149" s="3" t="s">
        <v>1259</v>
      </c>
      <c r="I149" s="3" t="s">
        <v>1259</v>
      </c>
      <c r="J149" s="3" t="s">
        <v>1259</v>
      </c>
      <c r="K149" s="3" t="s">
        <v>1259</v>
      </c>
      <c r="L149" s="3" t="s">
        <v>1259</v>
      </c>
      <c r="M149" s="3" t="s">
        <v>1259</v>
      </c>
      <c r="N149" s="3" t="s">
        <v>1259</v>
      </c>
      <c r="O149" s="3" t="s">
        <v>1259</v>
      </c>
      <c r="P149" s="3" t="s">
        <v>1259</v>
      </c>
      <c r="Q149" s="3" t="s">
        <v>1259</v>
      </c>
      <c r="R149" s="3" t="s">
        <v>1259</v>
      </c>
      <c r="S149" s="3" t="s">
        <v>1259</v>
      </c>
      <c r="T149" s="308">
        <v>382.78</v>
      </c>
      <c r="U149" s="309">
        <v>0.7</v>
      </c>
      <c r="V149" s="310">
        <v>390.96</v>
      </c>
      <c r="W149" s="311">
        <v>1.27</v>
      </c>
      <c r="X149" s="3" t="s">
        <v>1259</v>
      </c>
      <c r="Y149" s="3" t="s">
        <v>1259</v>
      </c>
      <c r="Z149" s="3" t="s">
        <v>1259</v>
      </c>
      <c r="AA149" s="3" t="s">
        <v>1259</v>
      </c>
      <c r="AB149" s="3" t="s">
        <v>1259</v>
      </c>
      <c r="AC149" s="3" t="s">
        <v>1259</v>
      </c>
    </row>
    <row r="150" spans="1:29" x14ac:dyDescent="0.25">
      <c r="A150" s="4">
        <v>24107</v>
      </c>
      <c r="B150" s="3" t="s">
        <v>1259</v>
      </c>
      <c r="C150" s="3" t="s">
        <v>1259</v>
      </c>
      <c r="D150" s="3" t="s">
        <v>1259</v>
      </c>
      <c r="E150" s="3" t="s">
        <v>1259</v>
      </c>
      <c r="F150" s="3" t="s">
        <v>1259</v>
      </c>
      <c r="G150" s="3" t="s">
        <v>1259</v>
      </c>
      <c r="H150" s="3" t="s">
        <v>1259</v>
      </c>
      <c r="I150" s="3" t="s">
        <v>1259</v>
      </c>
      <c r="J150" s="3" t="s">
        <v>1259</v>
      </c>
      <c r="K150" s="3" t="s">
        <v>1259</v>
      </c>
      <c r="L150" s="3" t="s">
        <v>1259</v>
      </c>
      <c r="M150" s="3" t="s">
        <v>1259</v>
      </c>
      <c r="N150" s="3" t="s">
        <v>1259</v>
      </c>
      <c r="O150" s="3" t="s">
        <v>1259</v>
      </c>
      <c r="P150" s="3" t="s">
        <v>1259</v>
      </c>
      <c r="Q150" s="3" t="s">
        <v>1259</v>
      </c>
      <c r="R150" s="3" t="s">
        <v>1259</v>
      </c>
      <c r="S150" s="3" t="s">
        <v>1259</v>
      </c>
      <c r="T150" s="308">
        <v>424.66</v>
      </c>
      <c r="U150" s="309">
        <v>0.78</v>
      </c>
      <c r="V150" s="310">
        <v>417.03</v>
      </c>
      <c r="W150" s="311">
        <v>1.35</v>
      </c>
      <c r="X150" s="3" t="s">
        <v>1259</v>
      </c>
      <c r="Y150" s="3" t="s">
        <v>1259</v>
      </c>
      <c r="Z150" s="3" t="s">
        <v>1259</v>
      </c>
      <c r="AA150" s="3" t="s">
        <v>1259</v>
      </c>
      <c r="AB150" s="3" t="s">
        <v>1259</v>
      </c>
      <c r="AC150" s="3" t="s">
        <v>1259</v>
      </c>
    </row>
    <row r="151" spans="1:29" x14ac:dyDescent="0.25">
      <c r="A151" s="4">
        <v>24472</v>
      </c>
      <c r="B151" s="3" t="s">
        <v>1259</v>
      </c>
      <c r="C151" s="3" t="s">
        <v>1259</v>
      </c>
      <c r="D151" s="3" t="s">
        <v>1259</v>
      </c>
      <c r="E151" s="3" t="s">
        <v>1259</v>
      </c>
      <c r="F151" s="3" t="s">
        <v>1259</v>
      </c>
      <c r="G151" s="3" t="s">
        <v>1259</v>
      </c>
      <c r="H151" s="3" t="s">
        <v>1259</v>
      </c>
      <c r="I151" s="3" t="s">
        <v>1259</v>
      </c>
      <c r="J151" s="3" t="s">
        <v>1259</v>
      </c>
      <c r="K151" s="3" t="s">
        <v>1259</v>
      </c>
      <c r="L151" s="3" t="s">
        <v>1259</v>
      </c>
      <c r="M151" s="3" t="s">
        <v>1259</v>
      </c>
      <c r="N151" s="3" t="s">
        <v>1259</v>
      </c>
      <c r="O151" s="3" t="s">
        <v>1259</v>
      </c>
      <c r="P151" s="3" t="s">
        <v>1259</v>
      </c>
      <c r="Q151" s="3" t="s">
        <v>1259</v>
      </c>
      <c r="R151" s="3" t="s">
        <v>1259</v>
      </c>
      <c r="S151" s="3" t="s">
        <v>1259</v>
      </c>
      <c r="T151" s="308">
        <v>445.48</v>
      </c>
      <c r="U151" s="309">
        <v>0.82</v>
      </c>
      <c r="V151" s="310">
        <v>461.01</v>
      </c>
      <c r="W151" s="311">
        <v>1.5</v>
      </c>
      <c r="X151" s="3" t="s">
        <v>1259</v>
      </c>
      <c r="Y151" s="3" t="s">
        <v>1259</v>
      </c>
      <c r="Z151" s="3" t="s">
        <v>1259</v>
      </c>
      <c r="AA151" s="3" t="s">
        <v>1259</v>
      </c>
      <c r="AB151" s="3" t="s">
        <v>1259</v>
      </c>
      <c r="AC151" s="3" t="s">
        <v>1259</v>
      </c>
    </row>
    <row r="152" spans="1:29" x14ac:dyDescent="0.25">
      <c r="A152" s="4">
        <v>24837</v>
      </c>
      <c r="B152" s="3" t="s">
        <v>1259</v>
      </c>
      <c r="C152" s="3" t="s">
        <v>1259</v>
      </c>
      <c r="D152" s="3" t="s">
        <v>1259</v>
      </c>
      <c r="E152" s="3" t="s">
        <v>1259</v>
      </c>
      <c r="F152" s="3" t="s">
        <v>1259</v>
      </c>
      <c r="G152" s="3" t="s">
        <v>1259</v>
      </c>
      <c r="H152" s="3" t="s">
        <v>1259</v>
      </c>
      <c r="I152" s="3" t="s">
        <v>1259</v>
      </c>
      <c r="J152" s="3" t="s">
        <v>1259</v>
      </c>
      <c r="K152" s="3" t="s">
        <v>1259</v>
      </c>
      <c r="L152" s="3" t="s">
        <v>1259</v>
      </c>
      <c r="M152" s="3" t="s">
        <v>1259</v>
      </c>
      <c r="N152" s="3" t="s">
        <v>1259</v>
      </c>
      <c r="O152" s="3" t="s">
        <v>1259</v>
      </c>
      <c r="P152" s="3" t="s">
        <v>1259</v>
      </c>
      <c r="Q152" s="3" t="s">
        <v>1259</v>
      </c>
      <c r="R152" s="3" t="s">
        <v>1259</v>
      </c>
      <c r="S152" s="3" t="s">
        <v>1259</v>
      </c>
      <c r="T152" s="308">
        <v>466.38</v>
      </c>
      <c r="U152" s="309">
        <v>0.86</v>
      </c>
      <c r="V152" s="310">
        <v>527.58000000000004</v>
      </c>
      <c r="W152" s="311">
        <v>1.71</v>
      </c>
      <c r="X152" s="3" t="s">
        <v>1259</v>
      </c>
      <c r="Y152" s="3" t="s">
        <v>1259</v>
      </c>
      <c r="Z152" s="3" t="s">
        <v>1259</v>
      </c>
      <c r="AA152" s="3" t="s">
        <v>1259</v>
      </c>
      <c r="AB152" s="3" t="s">
        <v>1259</v>
      </c>
      <c r="AC152" s="3" t="s">
        <v>1259</v>
      </c>
    </row>
    <row r="153" spans="1:29" x14ac:dyDescent="0.25">
      <c r="A153" s="4">
        <v>25203</v>
      </c>
      <c r="B153" s="3" t="s">
        <v>1259</v>
      </c>
      <c r="C153" s="3" t="s">
        <v>1259</v>
      </c>
      <c r="D153" s="3" t="s">
        <v>1259</v>
      </c>
      <c r="E153" s="3" t="s">
        <v>1259</v>
      </c>
      <c r="F153" s="3" t="s">
        <v>1259</v>
      </c>
      <c r="G153" s="3" t="s">
        <v>1259</v>
      </c>
      <c r="H153" s="3" t="s">
        <v>1259</v>
      </c>
      <c r="I153" s="3" t="s">
        <v>1259</v>
      </c>
      <c r="J153" s="3" t="s">
        <v>1259</v>
      </c>
      <c r="K153" s="3" t="s">
        <v>1259</v>
      </c>
      <c r="L153" s="3" t="s">
        <v>1259</v>
      </c>
      <c r="M153" s="3" t="s">
        <v>1259</v>
      </c>
      <c r="N153" s="3" t="s">
        <v>1259</v>
      </c>
      <c r="O153" s="3" t="s">
        <v>1259</v>
      </c>
      <c r="P153" s="3" t="s">
        <v>1259</v>
      </c>
      <c r="Q153" s="3" t="s">
        <v>1259</v>
      </c>
      <c r="R153" s="3" t="s">
        <v>1259</v>
      </c>
      <c r="S153" s="3" t="s">
        <v>1259</v>
      </c>
      <c r="T153" s="308">
        <v>490.36</v>
      </c>
      <c r="U153" s="309">
        <v>0.9</v>
      </c>
      <c r="V153" s="310">
        <v>559.16</v>
      </c>
      <c r="W153" s="311">
        <v>1.8199999999999998</v>
      </c>
      <c r="X153" s="3" t="s">
        <v>1259</v>
      </c>
      <c r="Y153" s="3" t="s">
        <v>1259</v>
      </c>
      <c r="Z153" s="3" t="s">
        <v>1259</v>
      </c>
      <c r="AA153" s="3" t="s">
        <v>1259</v>
      </c>
      <c r="AB153" s="3" t="s">
        <v>1259</v>
      </c>
      <c r="AC153" s="3" t="s">
        <v>1259</v>
      </c>
    </row>
    <row r="154" spans="1:29" x14ac:dyDescent="0.25">
      <c r="A154" s="4">
        <v>25568</v>
      </c>
      <c r="B154" s="3" t="s">
        <v>1259</v>
      </c>
      <c r="C154" s="3" t="s">
        <v>1259</v>
      </c>
      <c r="D154" s="3" t="s">
        <v>1259</v>
      </c>
      <c r="E154" s="3" t="s">
        <v>1259</v>
      </c>
      <c r="F154" s="3" t="s">
        <v>1259</v>
      </c>
      <c r="G154" s="3" t="s">
        <v>1259</v>
      </c>
      <c r="H154" s="3" t="s">
        <v>1259</v>
      </c>
      <c r="I154" s="3" t="s">
        <v>1259</v>
      </c>
      <c r="J154" s="3" t="s">
        <v>1259</v>
      </c>
      <c r="K154" s="3" t="s">
        <v>1259</v>
      </c>
      <c r="L154" s="3" t="s">
        <v>1259</v>
      </c>
      <c r="M154" s="3" t="s">
        <v>1259</v>
      </c>
      <c r="N154" s="3" t="s">
        <v>1259</v>
      </c>
      <c r="O154" s="3" t="s">
        <v>1259</v>
      </c>
      <c r="P154" s="3" t="s">
        <v>1259</v>
      </c>
      <c r="Q154" s="3" t="s">
        <v>1259</v>
      </c>
      <c r="R154" s="3" t="s">
        <v>1259</v>
      </c>
      <c r="S154" s="3" t="s">
        <v>1259</v>
      </c>
      <c r="T154" s="308">
        <v>526.88</v>
      </c>
      <c r="U154" s="309">
        <v>0.97</v>
      </c>
      <c r="V154" s="310">
        <v>581.26</v>
      </c>
      <c r="W154" s="311">
        <v>1.8900000000000001</v>
      </c>
      <c r="X154" s="3" t="s">
        <v>1259</v>
      </c>
      <c r="Y154" s="3" t="s">
        <v>1259</v>
      </c>
      <c r="Z154" s="3" t="s">
        <v>1259</v>
      </c>
      <c r="AA154" s="3" t="s">
        <v>1259</v>
      </c>
      <c r="AB154" s="3" t="s">
        <v>1259</v>
      </c>
      <c r="AC154" s="3" t="s">
        <v>1259</v>
      </c>
    </row>
    <row r="155" spans="1:29" x14ac:dyDescent="0.25">
      <c r="A155" s="4">
        <v>25933</v>
      </c>
      <c r="B155" s="3" t="s">
        <v>1259</v>
      </c>
      <c r="C155" s="3" t="s">
        <v>1259</v>
      </c>
      <c r="D155" s="3" t="s">
        <v>1259</v>
      </c>
      <c r="E155" s="3" t="s">
        <v>1259</v>
      </c>
      <c r="F155" s="3" t="s">
        <v>1259</v>
      </c>
      <c r="G155" s="3" t="s">
        <v>1259</v>
      </c>
      <c r="H155" s="3" t="s">
        <v>1259</v>
      </c>
      <c r="I155" s="3" t="s">
        <v>1259</v>
      </c>
      <c r="J155" s="3" t="s">
        <v>1259</v>
      </c>
      <c r="K155" s="3" t="s">
        <v>1259</v>
      </c>
      <c r="L155" s="3" t="s">
        <v>1259</v>
      </c>
      <c r="M155" s="3" t="s">
        <v>1259</v>
      </c>
      <c r="N155" s="3" t="s">
        <v>1259</v>
      </c>
      <c r="O155" s="3" t="s">
        <v>1259</v>
      </c>
      <c r="P155" s="3" t="s">
        <v>1259</v>
      </c>
      <c r="Q155" s="3" t="s">
        <v>1259</v>
      </c>
      <c r="R155" s="3" t="s">
        <v>1259</v>
      </c>
      <c r="S155" s="3" t="s">
        <v>1259</v>
      </c>
      <c r="T155" s="308">
        <v>596.67999999999995</v>
      </c>
      <c r="U155" s="309">
        <v>1.0900000000000001</v>
      </c>
      <c r="V155" s="310">
        <v>578.03</v>
      </c>
      <c r="W155" s="311">
        <v>1.88</v>
      </c>
      <c r="X155" s="3" t="s">
        <v>1259</v>
      </c>
      <c r="Y155" s="3" t="s">
        <v>1259</v>
      </c>
      <c r="Z155" s="3" t="s">
        <v>1259</v>
      </c>
      <c r="AA155" s="3" t="s">
        <v>1259</v>
      </c>
      <c r="AB155" s="3" t="s">
        <v>1259</v>
      </c>
      <c r="AC155" s="3" t="s">
        <v>1259</v>
      </c>
    </row>
    <row r="156" spans="1:29" x14ac:dyDescent="0.25">
      <c r="A156" s="4">
        <v>26298</v>
      </c>
      <c r="B156" s="3" t="s">
        <v>1259</v>
      </c>
      <c r="C156" s="3" t="s">
        <v>1259</v>
      </c>
      <c r="D156" s="3" t="s">
        <v>1259</v>
      </c>
      <c r="E156" s="3" t="s">
        <v>1259</v>
      </c>
      <c r="F156" s="3" t="s">
        <v>1259</v>
      </c>
      <c r="G156" s="3" t="s">
        <v>1259</v>
      </c>
      <c r="H156" s="3" t="s">
        <v>1259</v>
      </c>
      <c r="I156" s="3" t="s">
        <v>1259</v>
      </c>
      <c r="J156" s="3" t="s">
        <v>1259</v>
      </c>
      <c r="K156" s="3" t="s">
        <v>1259</v>
      </c>
      <c r="L156" s="3" t="s">
        <v>1259</v>
      </c>
      <c r="M156" s="3" t="s">
        <v>1259</v>
      </c>
      <c r="N156" s="3" t="s">
        <v>1259</v>
      </c>
      <c r="O156" s="3" t="s">
        <v>1259</v>
      </c>
      <c r="P156" s="3" t="s">
        <v>1259</v>
      </c>
      <c r="Q156" s="3" t="s">
        <v>1259</v>
      </c>
      <c r="R156" s="3" t="s">
        <v>1259</v>
      </c>
      <c r="S156" s="3" t="s">
        <v>1259</v>
      </c>
      <c r="T156" s="308">
        <v>626.66999999999996</v>
      </c>
      <c r="U156" s="309">
        <v>1.1499999999999999</v>
      </c>
      <c r="V156" s="310">
        <v>599.80999999999995</v>
      </c>
      <c r="W156" s="311">
        <v>1.95</v>
      </c>
      <c r="X156" s="3" t="s">
        <v>1259</v>
      </c>
      <c r="Y156" s="3" t="s">
        <v>1259</v>
      </c>
      <c r="Z156" s="3" t="s">
        <v>1259</v>
      </c>
      <c r="AA156" s="3" t="s">
        <v>1259</v>
      </c>
      <c r="AB156" s="3" t="s">
        <v>1259</v>
      </c>
      <c r="AC156" s="3" t="s">
        <v>1259</v>
      </c>
    </row>
    <row r="157" spans="1:29" x14ac:dyDescent="0.25">
      <c r="A157" s="4">
        <v>26664</v>
      </c>
      <c r="B157" s="3" t="s">
        <v>1259</v>
      </c>
      <c r="C157" s="3" t="s">
        <v>1259</v>
      </c>
      <c r="D157" s="3" t="s">
        <v>1259</v>
      </c>
      <c r="E157" s="3" t="s">
        <v>1259</v>
      </c>
      <c r="F157" s="3" t="s">
        <v>1259</v>
      </c>
      <c r="G157" s="3" t="s">
        <v>1259</v>
      </c>
      <c r="H157" s="3" t="s">
        <v>1259</v>
      </c>
      <c r="I157" s="3" t="s">
        <v>1259</v>
      </c>
      <c r="J157" s="3" t="s">
        <v>1259</v>
      </c>
      <c r="K157" s="3" t="s">
        <v>1259</v>
      </c>
      <c r="L157" s="3" t="s">
        <v>1259</v>
      </c>
      <c r="M157" s="3" t="s">
        <v>1259</v>
      </c>
      <c r="N157" s="3" t="s">
        <v>1259</v>
      </c>
      <c r="O157" s="3" t="s">
        <v>1259</v>
      </c>
      <c r="P157" s="3" t="s">
        <v>1259</v>
      </c>
      <c r="Q157" s="3" t="s">
        <v>1259</v>
      </c>
      <c r="R157" s="3" t="s">
        <v>1259</v>
      </c>
      <c r="S157" s="3" t="s">
        <v>1259</v>
      </c>
      <c r="T157" s="308">
        <v>706.21</v>
      </c>
      <c r="U157" s="309">
        <v>1.3</v>
      </c>
      <c r="V157" s="310">
        <v>725.49</v>
      </c>
      <c r="W157" s="311">
        <v>2.36</v>
      </c>
      <c r="X157" s="3" t="s">
        <v>1259</v>
      </c>
      <c r="Y157" s="3" t="s">
        <v>1259</v>
      </c>
      <c r="Z157" s="3" t="s">
        <v>1259</v>
      </c>
      <c r="AA157" s="3" t="s">
        <v>1259</v>
      </c>
      <c r="AB157" s="3" t="s">
        <v>1259</v>
      </c>
      <c r="AC157" s="3" t="s">
        <v>1259</v>
      </c>
    </row>
    <row r="158" spans="1:29" x14ac:dyDescent="0.25">
      <c r="A158" s="4">
        <v>27029</v>
      </c>
      <c r="B158" s="3" t="s">
        <v>1259</v>
      </c>
      <c r="C158" s="3" t="s">
        <v>1259</v>
      </c>
      <c r="D158" s="3" t="s">
        <v>1259</v>
      </c>
      <c r="E158" s="3" t="s">
        <v>1259</v>
      </c>
      <c r="F158" s="3" t="s">
        <v>1259</v>
      </c>
      <c r="G158" s="3" t="s">
        <v>1259</v>
      </c>
      <c r="H158" s="3" t="s">
        <v>1259</v>
      </c>
      <c r="I158" s="3" t="s">
        <v>1259</v>
      </c>
      <c r="J158" s="3" t="s">
        <v>1259</v>
      </c>
      <c r="K158" s="3" t="s">
        <v>1259</v>
      </c>
      <c r="L158" s="3" t="s">
        <v>1259</v>
      </c>
      <c r="M158" s="3" t="s">
        <v>1259</v>
      </c>
      <c r="N158" s="3" t="s">
        <v>1259</v>
      </c>
      <c r="O158" s="3" t="s">
        <v>1259</v>
      </c>
      <c r="P158" s="3" t="s">
        <v>1259</v>
      </c>
      <c r="Q158" s="3" t="s">
        <v>1259</v>
      </c>
      <c r="R158" s="3" t="s">
        <v>1259</v>
      </c>
      <c r="S158" s="3" t="s">
        <v>1259</v>
      </c>
      <c r="T158" s="308">
        <v>741.32</v>
      </c>
      <c r="U158" s="309">
        <v>1.3599999999999999</v>
      </c>
      <c r="V158" s="310">
        <v>705.86</v>
      </c>
      <c r="W158" s="311">
        <v>2.29</v>
      </c>
      <c r="X158" s="3" t="s">
        <v>1259</v>
      </c>
      <c r="Y158" s="3" t="s">
        <v>1259</v>
      </c>
      <c r="Z158" s="3" t="s">
        <v>1259</v>
      </c>
      <c r="AA158" s="3" t="s">
        <v>1259</v>
      </c>
      <c r="AB158" s="3" t="s">
        <v>1259</v>
      </c>
      <c r="AC158" s="3" t="s">
        <v>1259</v>
      </c>
    </row>
    <row r="159" spans="1:29" x14ac:dyDescent="0.25">
      <c r="A159" s="4">
        <v>27394</v>
      </c>
      <c r="B159" s="3" t="s">
        <v>1259</v>
      </c>
      <c r="C159" s="3" t="s">
        <v>1259</v>
      </c>
      <c r="D159" s="3" t="s">
        <v>1259</v>
      </c>
      <c r="E159" s="3" t="s">
        <v>1259</v>
      </c>
      <c r="F159" s="3" t="s">
        <v>1259</v>
      </c>
      <c r="G159" s="3" t="s">
        <v>1259</v>
      </c>
      <c r="H159" s="3" t="s">
        <v>1259</v>
      </c>
      <c r="I159" s="3" t="s">
        <v>1259</v>
      </c>
      <c r="J159" s="3" t="s">
        <v>1259</v>
      </c>
      <c r="K159" s="3" t="s">
        <v>1259</v>
      </c>
      <c r="L159" s="3" t="s">
        <v>1259</v>
      </c>
      <c r="M159" s="3" t="s">
        <v>1259</v>
      </c>
      <c r="N159" s="3" t="s">
        <v>1259</v>
      </c>
      <c r="O159" s="3" t="s">
        <v>1259</v>
      </c>
      <c r="P159" s="3" t="s">
        <v>1259</v>
      </c>
      <c r="Q159" s="3" t="s">
        <v>1259</v>
      </c>
      <c r="R159" s="306">
        <v>20.8</v>
      </c>
      <c r="S159" s="307">
        <v>24.8</v>
      </c>
      <c r="T159" s="308">
        <v>769.77</v>
      </c>
      <c r="U159" s="309">
        <v>1.41</v>
      </c>
      <c r="V159" s="310">
        <v>755.37</v>
      </c>
      <c r="W159" s="311">
        <v>2.4500000000000002</v>
      </c>
      <c r="X159" s="3" t="s">
        <v>1259</v>
      </c>
      <c r="Y159" s="3" t="s">
        <v>1259</v>
      </c>
      <c r="Z159" s="3" t="s">
        <v>1259</v>
      </c>
      <c r="AA159" s="3" t="s">
        <v>1259</v>
      </c>
      <c r="AB159" s="3" t="s">
        <v>1259</v>
      </c>
      <c r="AC159" s="3" t="s">
        <v>1259</v>
      </c>
    </row>
    <row r="160" spans="1:29" x14ac:dyDescent="0.25">
      <c r="A160" s="4">
        <v>27759</v>
      </c>
      <c r="B160" s="3" t="s">
        <v>1259</v>
      </c>
      <c r="C160" s="291">
        <v>54.6</v>
      </c>
      <c r="D160" s="3" t="s">
        <v>1259</v>
      </c>
      <c r="E160" s="3" t="s">
        <v>1259</v>
      </c>
      <c r="F160" s="3" t="s">
        <v>1259</v>
      </c>
      <c r="G160" s="3" t="s">
        <v>1259</v>
      </c>
      <c r="H160" s="3" t="s">
        <v>1259</v>
      </c>
      <c r="I160" s="3" t="s">
        <v>1259</v>
      </c>
      <c r="J160" s="3" t="s">
        <v>1259</v>
      </c>
      <c r="K160" s="3" t="s">
        <v>1259</v>
      </c>
      <c r="L160" s="3" t="s">
        <v>1259</v>
      </c>
      <c r="M160" s="3" t="s">
        <v>1259</v>
      </c>
      <c r="N160" s="3" t="s">
        <v>1259</v>
      </c>
      <c r="O160" s="3" t="s">
        <v>1259</v>
      </c>
      <c r="P160" s="3" t="s">
        <v>1259</v>
      </c>
      <c r="Q160" s="305">
        <v>100</v>
      </c>
      <c r="R160" s="306">
        <v>19.100000000000001</v>
      </c>
      <c r="S160" s="307">
        <v>26.2</v>
      </c>
      <c r="T160" s="308">
        <v>857.46</v>
      </c>
      <c r="U160" s="309">
        <v>1.5699999999999998</v>
      </c>
      <c r="V160" s="310">
        <v>720.99</v>
      </c>
      <c r="W160" s="311">
        <v>2.34</v>
      </c>
      <c r="X160" s="3" t="s">
        <v>1259</v>
      </c>
      <c r="Y160" s="3" t="s">
        <v>1259</v>
      </c>
      <c r="Z160" s="3" t="s">
        <v>1259</v>
      </c>
      <c r="AA160" s="3" t="s">
        <v>1259</v>
      </c>
      <c r="AB160" s="3" t="s">
        <v>1259</v>
      </c>
      <c r="AC160" s="3" t="s">
        <v>1259</v>
      </c>
    </row>
    <row r="161" spans="1:29" x14ac:dyDescent="0.25">
      <c r="A161" s="4">
        <v>28125</v>
      </c>
      <c r="B161" s="3" t="s">
        <v>1259</v>
      </c>
      <c r="C161" s="291">
        <v>55.8</v>
      </c>
      <c r="D161" s="3" t="s">
        <v>1259</v>
      </c>
      <c r="E161" s="3" t="s">
        <v>1259</v>
      </c>
      <c r="F161" s="3" t="s">
        <v>1259</v>
      </c>
      <c r="G161" s="3" t="s">
        <v>1259</v>
      </c>
      <c r="H161" s="3" t="s">
        <v>1259</v>
      </c>
      <c r="I161" s="3" t="s">
        <v>1259</v>
      </c>
      <c r="J161" s="3" t="s">
        <v>1259</v>
      </c>
      <c r="K161" s="3" t="s">
        <v>1259</v>
      </c>
      <c r="L161" s="3" t="s">
        <v>1259</v>
      </c>
      <c r="M161" s="3" t="s">
        <v>1259</v>
      </c>
      <c r="N161" s="3" t="s">
        <v>1259</v>
      </c>
      <c r="O161" s="3" t="s">
        <v>1259</v>
      </c>
      <c r="P161" s="3" t="s">
        <v>1259</v>
      </c>
      <c r="Q161" s="305">
        <v>126.6</v>
      </c>
      <c r="R161" s="306">
        <v>24.8</v>
      </c>
      <c r="S161" s="307">
        <v>32.799999999999997</v>
      </c>
      <c r="T161" s="308">
        <v>886.26</v>
      </c>
      <c r="U161" s="309">
        <v>1.63</v>
      </c>
      <c r="V161" s="310">
        <v>757.15</v>
      </c>
      <c r="W161" s="311">
        <v>2.46</v>
      </c>
      <c r="X161" s="3" t="s">
        <v>1259</v>
      </c>
      <c r="Y161" s="3" t="s">
        <v>1259</v>
      </c>
      <c r="Z161" s="3" t="s">
        <v>1259</v>
      </c>
      <c r="AA161" s="3" t="s">
        <v>1259</v>
      </c>
      <c r="AB161" s="3" t="s">
        <v>1259</v>
      </c>
      <c r="AC161" s="3" t="s">
        <v>1259</v>
      </c>
    </row>
    <row r="162" spans="1:29" x14ac:dyDescent="0.25">
      <c r="A162" s="4">
        <v>28490</v>
      </c>
      <c r="B162" s="3" t="s">
        <v>1259</v>
      </c>
      <c r="C162" s="291">
        <v>58.9</v>
      </c>
      <c r="D162" s="3" t="s">
        <v>1259</v>
      </c>
      <c r="E162" s="3" t="s">
        <v>1259</v>
      </c>
      <c r="F162" s="3" t="s">
        <v>1259</v>
      </c>
      <c r="G162" s="3" t="s">
        <v>1259</v>
      </c>
      <c r="H162" s="3" t="s">
        <v>1259</v>
      </c>
      <c r="I162" s="3" t="s">
        <v>1259</v>
      </c>
      <c r="J162" s="3" t="s">
        <v>1259</v>
      </c>
      <c r="K162" s="3" t="s">
        <v>1259</v>
      </c>
      <c r="L162" s="3" t="s">
        <v>1259</v>
      </c>
      <c r="M162" s="3" t="s">
        <v>1259</v>
      </c>
      <c r="N162" s="3" t="s">
        <v>1259</v>
      </c>
      <c r="O162" s="3" t="s">
        <v>1259</v>
      </c>
      <c r="P162" s="3" t="s">
        <v>1259</v>
      </c>
      <c r="Q162" s="305">
        <v>169.1</v>
      </c>
      <c r="R162" s="306">
        <v>29.7</v>
      </c>
      <c r="S162" s="307">
        <v>32.5</v>
      </c>
      <c r="T162" s="308">
        <v>1062.8399999999999</v>
      </c>
      <c r="U162" s="309">
        <v>1.95</v>
      </c>
      <c r="V162" s="310">
        <v>967.71</v>
      </c>
      <c r="W162" s="311">
        <v>3.14</v>
      </c>
      <c r="X162" s="3" t="s">
        <v>1259</v>
      </c>
      <c r="Y162" s="3" t="s">
        <v>1259</v>
      </c>
      <c r="Z162" s="3" t="s">
        <v>1259</v>
      </c>
      <c r="AA162" s="3" t="s">
        <v>1259</v>
      </c>
      <c r="AB162" s="3" t="s">
        <v>1259</v>
      </c>
      <c r="AC162" s="3" t="s">
        <v>1259</v>
      </c>
    </row>
    <row r="163" spans="1:29" x14ac:dyDescent="0.25">
      <c r="A163" s="4">
        <v>28855</v>
      </c>
      <c r="B163" s="3" t="s">
        <v>1259</v>
      </c>
      <c r="C163" s="291">
        <v>63.2</v>
      </c>
      <c r="D163" s="3" t="s">
        <v>1259</v>
      </c>
      <c r="E163" s="3" t="s">
        <v>1259</v>
      </c>
      <c r="F163" s="3" t="s">
        <v>1259</v>
      </c>
      <c r="G163" s="3" t="s">
        <v>1259</v>
      </c>
      <c r="H163" s="3" t="s">
        <v>1259</v>
      </c>
      <c r="I163" s="3" t="s">
        <v>1259</v>
      </c>
      <c r="J163" s="3" t="s">
        <v>1259</v>
      </c>
      <c r="K163" s="3" t="s">
        <v>1259</v>
      </c>
      <c r="L163" s="3" t="s">
        <v>1259</v>
      </c>
      <c r="M163" s="3" t="s">
        <v>1259</v>
      </c>
      <c r="N163" s="3" t="s">
        <v>1259</v>
      </c>
      <c r="O163" s="3" t="s">
        <v>1259</v>
      </c>
      <c r="P163" s="3" t="s">
        <v>1259</v>
      </c>
      <c r="Q163" s="305">
        <v>251.9</v>
      </c>
      <c r="R163" s="306">
        <v>32.700000000000003</v>
      </c>
      <c r="S163" s="307">
        <v>41.5</v>
      </c>
      <c r="T163" s="308">
        <v>1186.07</v>
      </c>
      <c r="U163" s="309">
        <v>2.1800000000000002</v>
      </c>
      <c r="V163" s="310">
        <v>944.47</v>
      </c>
      <c r="W163" s="311">
        <v>3.07</v>
      </c>
      <c r="X163" s="3" t="s">
        <v>1259</v>
      </c>
      <c r="Y163" s="3" t="s">
        <v>1259</v>
      </c>
      <c r="Z163" s="3" t="s">
        <v>1259</v>
      </c>
      <c r="AA163" s="3" t="s">
        <v>1259</v>
      </c>
      <c r="AB163" s="3" t="s">
        <v>1259</v>
      </c>
      <c r="AC163" s="3" t="s">
        <v>1259</v>
      </c>
    </row>
    <row r="164" spans="1:29" x14ac:dyDescent="0.25">
      <c r="A164" s="4">
        <v>29220</v>
      </c>
      <c r="B164" s="3" t="s">
        <v>1259</v>
      </c>
      <c r="C164" s="291">
        <v>68.8</v>
      </c>
      <c r="D164" s="3" t="s">
        <v>1259</v>
      </c>
      <c r="E164" s="3" t="s">
        <v>1259</v>
      </c>
      <c r="F164" s="3" t="s">
        <v>1259</v>
      </c>
      <c r="G164" s="3" t="s">
        <v>1259</v>
      </c>
      <c r="H164" s="3" t="s">
        <v>1259</v>
      </c>
      <c r="I164" s="3" t="s">
        <v>1259</v>
      </c>
      <c r="J164" s="3" t="s">
        <v>1259</v>
      </c>
      <c r="K164" s="3" t="s">
        <v>1259</v>
      </c>
      <c r="L164" s="3" t="s">
        <v>1259</v>
      </c>
      <c r="M164" s="3" t="s">
        <v>1259</v>
      </c>
      <c r="N164" s="3" t="s">
        <v>1259</v>
      </c>
      <c r="O164" s="3" t="s">
        <v>1259</v>
      </c>
      <c r="P164" s="3" t="s">
        <v>1259</v>
      </c>
      <c r="Q164" s="305">
        <v>293.8</v>
      </c>
      <c r="R164" s="306">
        <v>35.799999999999997</v>
      </c>
      <c r="S164" s="307">
        <v>42.8</v>
      </c>
      <c r="T164" s="308">
        <v>1271.47</v>
      </c>
      <c r="U164" s="309">
        <v>2.33</v>
      </c>
      <c r="V164" s="310">
        <v>1007.08</v>
      </c>
      <c r="W164" s="311">
        <v>3.27</v>
      </c>
      <c r="X164" s="3" t="s">
        <v>1259</v>
      </c>
      <c r="Y164" s="3" t="s">
        <v>1259</v>
      </c>
      <c r="Z164" s="3" t="s">
        <v>1259</v>
      </c>
      <c r="AA164" s="3" t="s">
        <v>1259</v>
      </c>
      <c r="AB164" s="3" t="s">
        <v>1259</v>
      </c>
      <c r="AC164" s="3" t="s">
        <v>1259</v>
      </c>
    </row>
    <row r="165" spans="1:29" x14ac:dyDescent="0.25">
      <c r="A165" s="4">
        <v>29586</v>
      </c>
      <c r="B165" s="3" t="s">
        <v>1259</v>
      </c>
      <c r="C165" s="291">
        <v>73.900000000000006</v>
      </c>
      <c r="D165" s="3" t="s">
        <v>1259</v>
      </c>
      <c r="E165" s="3" t="s">
        <v>1259</v>
      </c>
      <c r="F165" s="3" t="s">
        <v>1259</v>
      </c>
      <c r="G165" s="3" t="s">
        <v>1259</v>
      </c>
      <c r="H165" s="3" t="s">
        <v>1259</v>
      </c>
      <c r="I165" s="3" t="s">
        <v>1259</v>
      </c>
      <c r="J165" s="3" t="s">
        <v>1259</v>
      </c>
      <c r="K165" s="3" t="s">
        <v>1259</v>
      </c>
      <c r="L165" s="3" t="s">
        <v>1259</v>
      </c>
      <c r="M165" s="3" t="s">
        <v>1259</v>
      </c>
      <c r="N165" s="3" t="s">
        <v>1259</v>
      </c>
      <c r="O165" s="3" t="s">
        <v>1259</v>
      </c>
      <c r="P165" s="3" t="s">
        <v>1259</v>
      </c>
      <c r="Q165" s="305">
        <v>328.1</v>
      </c>
      <c r="R165" s="306">
        <v>39</v>
      </c>
      <c r="S165" s="307">
        <v>77.599999999999994</v>
      </c>
      <c r="T165" s="308">
        <v>1388.81</v>
      </c>
      <c r="U165" s="309">
        <v>2.5499999999999998</v>
      </c>
      <c r="V165" s="310">
        <v>1115.51</v>
      </c>
      <c r="W165" s="311">
        <v>3.62</v>
      </c>
      <c r="X165" s="3" t="s">
        <v>1259</v>
      </c>
      <c r="Y165" s="3" t="s">
        <v>1259</v>
      </c>
      <c r="Z165" s="3" t="s">
        <v>1259</v>
      </c>
      <c r="AA165" s="3" t="s">
        <v>1259</v>
      </c>
      <c r="AB165" s="3" t="s">
        <v>1259</v>
      </c>
      <c r="AC165" s="3" t="s">
        <v>1259</v>
      </c>
    </row>
    <row r="166" spans="1:29" x14ac:dyDescent="0.25">
      <c r="A166" s="4">
        <v>29951</v>
      </c>
      <c r="B166" s="3" t="s">
        <v>1259</v>
      </c>
      <c r="C166" s="291">
        <v>79.099999999999994</v>
      </c>
      <c r="D166" s="3" t="s">
        <v>1259</v>
      </c>
      <c r="E166" s="3" t="s">
        <v>1259</v>
      </c>
      <c r="F166" s="3" t="s">
        <v>1259</v>
      </c>
      <c r="G166" s="3" t="s">
        <v>1259</v>
      </c>
      <c r="H166" s="3" t="s">
        <v>1259</v>
      </c>
      <c r="I166" s="3" t="s">
        <v>1259</v>
      </c>
      <c r="J166" s="3" t="s">
        <v>1259</v>
      </c>
      <c r="K166" s="3" t="s">
        <v>1259</v>
      </c>
      <c r="L166" s="3" t="s">
        <v>1259</v>
      </c>
      <c r="M166" s="3" t="s">
        <v>1259</v>
      </c>
      <c r="N166" s="3" t="s">
        <v>1259</v>
      </c>
      <c r="O166" s="3" t="s">
        <v>1259</v>
      </c>
      <c r="P166" s="3" t="s">
        <v>1259</v>
      </c>
      <c r="Q166" s="305">
        <v>352.7</v>
      </c>
      <c r="R166" s="306">
        <v>40.5</v>
      </c>
      <c r="S166" s="307">
        <v>43.3</v>
      </c>
      <c r="T166" s="308">
        <v>1805.68</v>
      </c>
      <c r="U166" s="309">
        <v>3.31</v>
      </c>
      <c r="V166" s="310">
        <v>1480.85</v>
      </c>
      <c r="W166" s="311">
        <v>4.8100000000000005</v>
      </c>
      <c r="X166" s="3" t="s">
        <v>1259</v>
      </c>
      <c r="Y166" s="3" t="s">
        <v>1259</v>
      </c>
      <c r="Z166" s="3" t="s">
        <v>1259</v>
      </c>
      <c r="AA166" s="3" t="s">
        <v>1259</v>
      </c>
      <c r="AB166" s="3" t="s">
        <v>1259</v>
      </c>
      <c r="AC166" s="3" t="s">
        <v>1259</v>
      </c>
    </row>
    <row r="167" spans="1:29" x14ac:dyDescent="0.25">
      <c r="A167" s="4">
        <v>30316</v>
      </c>
      <c r="B167" s="3" t="s">
        <v>1259</v>
      </c>
      <c r="C167" s="291">
        <v>79.8</v>
      </c>
      <c r="D167" s="3" t="s">
        <v>1259</v>
      </c>
      <c r="E167" s="3" t="s">
        <v>1259</v>
      </c>
      <c r="F167" s="3" t="s">
        <v>1259</v>
      </c>
      <c r="G167" s="3" t="s">
        <v>1259</v>
      </c>
      <c r="H167" s="3" t="s">
        <v>1259</v>
      </c>
      <c r="I167" s="3" t="s">
        <v>1259</v>
      </c>
      <c r="J167" s="3" t="s">
        <v>1259</v>
      </c>
      <c r="K167" s="3" t="s">
        <v>1259</v>
      </c>
      <c r="L167" s="3" t="s">
        <v>1259</v>
      </c>
      <c r="M167" s="3" t="s">
        <v>1259</v>
      </c>
      <c r="N167" s="3" t="s">
        <v>1259</v>
      </c>
      <c r="O167" s="3" t="s">
        <v>1259</v>
      </c>
      <c r="P167" s="3" t="s">
        <v>1259</v>
      </c>
      <c r="Q167" s="305">
        <v>371.8</v>
      </c>
      <c r="R167" s="306">
        <v>39.1</v>
      </c>
      <c r="S167" s="307">
        <v>38</v>
      </c>
      <c r="T167" s="308">
        <v>2207.75</v>
      </c>
      <c r="U167" s="309">
        <v>4.05</v>
      </c>
      <c r="V167" s="310">
        <v>1647</v>
      </c>
      <c r="W167" s="311">
        <v>5.35</v>
      </c>
      <c r="X167" s="3" t="s">
        <v>1259</v>
      </c>
      <c r="Y167" s="3" t="s">
        <v>1259</v>
      </c>
      <c r="Z167" s="3" t="s">
        <v>1259</v>
      </c>
      <c r="AA167" s="3" t="s">
        <v>1259</v>
      </c>
      <c r="AB167" s="3" t="s">
        <v>1259</v>
      </c>
      <c r="AC167" s="3" t="s">
        <v>1259</v>
      </c>
    </row>
    <row r="168" spans="1:29" x14ac:dyDescent="0.25">
      <c r="A168" s="4">
        <v>30681</v>
      </c>
      <c r="B168" s="3" t="s">
        <v>1259</v>
      </c>
      <c r="C168" s="291">
        <v>80.099999999999994</v>
      </c>
      <c r="D168" s="3" t="s">
        <v>1259</v>
      </c>
      <c r="E168" s="3" t="s">
        <v>1259</v>
      </c>
      <c r="F168" s="3" t="s">
        <v>1259</v>
      </c>
      <c r="G168" s="3" t="s">
        <v>1259</v>
      </c>
      <c r="H168" s="3" t="s">
        <v>1259</v>
      </c>
      <c r="I168" s="3" t="s">
        <v>1259</v>
      </c>
      <c r="J168" s="3" t="s">
        <v>1259</v>
      </c>
      <c r="K168" s="3" t="s">
        <v>1259</v>
      </c>
      <c r="L168" s="3" t="s">
        <v>1259</v>
      </c>
      <c r="M168" s="3" t="s">
        <v>1259</v>
      </c>
      <c r="N168" s="3" t="s">
        <v>1259</v>
      </c>
      <c r="O168" s="3" t="s">
        <v>1259</v>
      </c>
      <c r="P168" s="3" t="s">
        <v>1259</v>
      </c>
      <c r="Q168" s="305">
        <v>440.6</v>
      </c>
      <c r="R168" s="306">
        <v>39.4</v>
      </c>
      <c r="S168" s="307">
        <v>42.4</v>
      </c>
      <c r="T168" s="308">
        <v>2329.6</v>
      </c>
      <c r="U168" s="309">
        <v>4.2699999999999996</v>
      </c>
      <c r="V168" s="310">
        <v>1935.79</v>
      </c>
      <c r="W168" s="311">
        <v>6.28</v>
      </c>
      <c r="X168" s="3" t="s">
        <v>1259</v>
      </c>
      <c r="Y168" s="3" t="s">
        <v>1259</v>
      </c>
      <c r="Z168" s="3" t="s">
        <v>1259</v>
      </c>
      <c r="AA168" s="3" t="s">
        <v>1259</v>
      </c>
      <c r="AB168" s="3" t="s">
        <v>1259</v>
      </c>
      <c r="AC168" s="3" t="s">
        <v>1259</v>
      </c>
    </row>
    <row r="169" spans="1:29" x14ac:dyDescent="0.25">
      <c r="A169" s="4">
        <v>31047</v>
      </c>
      <c r="B169" s="3" t="s">
        <v>1259</v>
      </c>
      <c r="C169" s="291">
        <v>78.3</v>
      </c>
      <c r="D169" s="3" t="s">
        <v>1259</v>
      </c>
      <c r="E169" s="3" t="s">
        <v>1259</v>
      </c>
      <c r="F169" s="3" t="s">
        <v>1259</v>
      </c>
      <c r="G169" s="3" t="s">
        <v>1259</v>
      </c>
      <c r="H169" s="3" t="s">
        <v>1259</v>
      </c>
      <c r="I169" s="3" t="s">
        <v>1259</v>
      </c>
      <c r="J169" s="3" t="s">
        <v>1259</v>
      </c>
      <c r="K169" s="3" t="s">
        <v>1259</v>
      </c>
      <c r="L169" s="3" t="s">
        <v>1259</v>
      </c>
      <c r="M169" s="3" t="s">
        <v>1259</v>
      </c>
      <c r="N169" s="3" t="s">
        <v>1259</v>
      </c>
      <c r="O169" s="3" t="s">
        <v>1259</v>
      </c>
      <c r="P169" s="3" t="s">
        <v>1259</v>
      </c>
      <c r="Q169" s="305">
        <v>498.7</v>
      </c>
      <c r="R169" s="306">
        <v>41.5</v>
      </c>
      <c r="S169" s="307">
        <v>37</v>
      </c>
      <c r="T169" s="308">
        <v>2522.2800000000002</v>
      </c>
      <c r="U169" s="309">
        <v>4.63</v>
      </c>
      <c r="V169" s="310">
        <v>2212.44</v>
      </c>
      <c r="W169" s="311">
        <v>7.18</v>
      </c>
      <c r="X169" s="3" t="s">
        <v>1259</v>
      </c>
      <c r="Y169" s="3" t="s">
        <v>1259</v>
      </c>
      <c r="Z169" s="3" t="s">
        <v>1259</v>
      </c>
      <c r="AA169" s="3" t="s">
        <v>1259</v>
      </c>
      <c r="AB169" s="3" t="s">
        <v>1259</v>
      </c>
      <c r="AC169" s="3" t="s">
        <v>1259</v>
      </c>
    </row>
    <row r="170" spans="1:29" x14ac:dyDescent="0.25">
      <c r="A170" s="4">
        <v>31412</v>
      </c>
      <c r="B170" s="3" t="s">
        <v>1259</v>
      </c>
      <c r="C170" s="291">
        <v>77.5</v>
      </c>
      <c r="D170" s="3" t="s">
        <v>1259</v>
      </c>
      <c r="E170" s="3" t="s">
        <v>1259</v>
      </c>
      <c r="F170" s="3" t="s">
        <v>1259</v>
      </c>
      <c r="G170" s="3" t="s">
        <v>1259</v>
      </c>
      <c r="H170" s="3" t="s">
        <v>1259</v>
      </c>
      <c r="I170" s="3" t="s">
        <v>1259</v>
      </c>
      <c r="J170" s="3" t="s">
        <v>1259</v>
      </c>
      <c r="K170" s="3" t="s">
        <v>1259</v>
      </c>
      <c r="L170" s="3" t="s">
        <v>1259</v>
      </c>
      <c r="M170" s="3" t="s">
        <v>1259</v>
      </c>
      <c r="N170" s="3" t="s">
        <v>1259</v>
      </c>
      <c r="O170" s="3" t="s">
        <v>1259</v>
      </c>
      <c r="P170" s="3" t="s">
        <v>1259</v>
      </c>
      <c r="Q170" s="305">
        <v>533.6</v>
      </c>
      <c r="R170" s="306">
        <v>43.9</v>
      </c>
      <c r="S170" s="307">
        <v>48.8</v>
      </c>
      <c r="T170" s="308">
        <v>2703.3</v>
      </c>
      <c r="U170" s="309">
        <v>4.96</v>
      </c>
      <c r="V170" s="310">
        <v>2346.4299999999998</v>
      </c>
      <c r="W170" s="311">
        <v>7.62</v>
      </c>
      <c r="X170" s="3" t="s">
        <v>1259</v>
      </c>
      <c r="Y170" s="3" t="s">
        <v>1259</v>
      </c>
      <c r="Z170" s="3" t="s">
        <v>1259</v>
      </c>
      <c r="AA170" s="3" t="s">
        <v>1259</v>
      </c>
      <c r="AB170" s="3" t="s">
        <v>1259</v>
      </c>
      <c r="AC170" s="3" t="s">
        <v>1259</v>
      </c>
    </row>
    <row r="171" spans="1:29" x14ac:dyDescent="0.25">
      <c r="A171" s="4">
        <v>31777</v>
      </c>
      <c r="B171" s="3" t="s">
        <v>1259</v>
      </c>
      <c r="C171" s="291">
        <v>77.7</v>
      </c>
      <c r="D171" s="3" t="s">
        <v>1259</v>
      </c>
      <c r="E171" s="3" t="s">
        <v>1259</v>
      </c>
      <c r="F171" s="3" t="s">
        <v>1259</v>
      </c>
      <c r="G171" s="3" t="s">
        <v>1259</v>
      </c>
      <c r="H171" s="3" t="s">
        <v>1259</v>
      </c>
      <c r="I171" s="3" t="s">
        <v>1259</v>
      </c>
      <c r="J171" s="3" t="s">
        <v>1259</v>
      </c>
      <c r="K171" s="3" t="s">
        <v>1259</v>
      </c>
      <c r="L171" s="3" t="s">
        <v>1259</v>
      </c>
      <c r="M171" s="3" t="s">
        <v>1259</v>
      </c>
      <c r="N171" s="3" t="s">
        <v>1259</v>
      </c>
      <c r="O171" s="3" t="s">
        <v>1259</v>
      </c>
      <c r="P171" s="3" t="s">
        <v>1259</v>
      </c>
      <c r="Q171" s="305">
        <v>572.6</v>
      </c>
      <c r="R171" s="306">
        <v>48.8</v>
      </c>
      <c r="S171" s="307">
        <v>47.5</v>
      </c>
      <c r="T171" s="308">
        <v>3513</v>
      </c>
      <c r="U171" s="309">
        <v>6.44</v>
      </c>
      <c r="V171" s="310">
        <v>2821.04</v>
      </c>
      <c r="W171" s="311">
        <v>9.16</v>
      </c>
      <c r="X171" s="3" t="s">
        <v>1259</v>
      </c>
      <c r="Y171" s="3" t="s">
        <v>1259</v>
      </c>
      <c r="Z171" s="3" t="s">
        <v>1259</v>
      </c>
      <c r="AA171" s="3" t="s">
        <v>1259</v>
      </c>
      <c r="AB171" s="3" t="s">
        <v>1259</v>
      </c>
      <c r="AC171" s="3" t="s">
        <v>1259</v>
      </c>
    </row>
    <row r="172" spans="1:29" x14ac:dyDescent="0.25">
      <c r="A172" s="4">
        <v>32142</v>
      </c>
      <c r="B172" s="3" t="s">
        <v>1259</v>
      </c>
      <c r="C172" s="291">
        <v>77</v>
      </c>
      <c r="D172" s="3" t="s">
        <v>1259</v>
      </c>
      <c r="E172" s="3" t="s">
        <v>1259</v>
      </c>
      <c r="F172" s="3" t="s">
        <v>1259</v>
      </c>
      <c r="G172" s="3" t="s">
        <v>1259</v>
      </c>
      <c r="H172" s="3" t="s">
        <v>1259</v>
      </c>
      <c r="I172" s="3" t="s">
        <v>1259</v>
      </c>
      <c r="J172" s="3" t="s">
        <v>1259</v>
      </c>
      <c r="K172" s="3" t="s">
        <v>1259</v>
      </c>
      <c r="L172" s="3" t="s">
        <v>1259</v>
      </c>
      <c r="M172" s="3" t="s">
        <v>1259</v>
      </c>
      <c r="N172" s="3" t="s">
        <v>1259</v>
      </c>
      <c r="O172" s="3" t="s">
        <v>1259</v>
      </c>
      <c r="P172" s="3" t="s">
        <v>1259</v>
      </c>
      <c r="Q172" s="305">
        <v>656.6</v>
      </c>
      <c r="R172" s="306">
        <v>52.7</v>
      </c>
      <c r="S172" s="307">
        <v>72.3</v>
      </c>
      <c r="T172" s="308">
        <v>4323.3500000000004</v>
      </c>
      <c r="U172" s="309">
        <v>7.93</v>
      </c>
      <c r="V172" s="310">
        <v>3295.83</v>
      </c>
      <c r="W172" s="311">
        <v>10.7</v>
      </c>
      <c r="X172" s="3" t="s">
        <v>1259</v>
      </c>
      <c r="Y172" s="3" t="s">
        <v>1259</v>
      </c>
      <c r="Z172" s="3" t="s">
        <v>1259</v>
      </c>
      <c r="AA172" s="3" t="s">
        <v>1259</v>
      </c>
      <c r="AB172" s="3" t="s">
        <v>1259</v>
      </c>
      <c r="AC172" s="3" t="s">
        <v>1259</v>
      </c>
    </row>
    <row r="173" spans="1:29" x14ac:dyDescent="0.25">
      <c r="A173" s="4">
        <v>32508</v>
      </c>
      <c r="B173" s="3" t="s">
        <v>1259</v>
      </c>
      <c r="C173" s="291">
        <v>78.3</v>
      </c>
      <c r="D173" s="3" t="s">
        <v>1259</v>
      </c>
      <c r="E173" s="3" t="s">
        <v>1259</v>
      </c>
      <c r="F173" s="3" t="s">
        <v>1259</v>
      </c>
      <c r="G173" s="3" t="s">
        <v>1259</v>
      </c>
      <c r="H173" s="3" t="s">
        <v>1259</v>
      </c>
      <c r="I173" s="3" t="s">
        <v>1259</v>
      </c>
      <c r="J173" s="3" t="s">
        <v>1259</v>
      </c>
      <c r="K173" s="3" t="s">
        <v>1259</v>
      </c>
      <c r="L173" s="3" t="s">
        <v>1259</v>
      </c>
      <c r="M173" s="3" t="s">
        <v>1259</v>
      </c>
      <c r="N173" s="3" t="s">
        <v>1259</v>
      </c>
      <c r="O173" s="3" t="s">
        <v>1259</v>
      </c>
      <c r="P173" s="3" t="s">
        <v>1259</v>
      </c>
      <c r="Q173" s="305">
        <v>836.9</v>
      </c>
      <c r="R173" s="306">
        <v>61</v>
      </c>
      <c r="S173" s="307">
        <v>82.9</v>
      </c>
      <c r="T173" s="308">
        <v>4306.68</v>
      </c>
      <c r="U173" s="309">
        <v>7.9</v>
      </c>
      <c r="V173" s="310">
        <v>3287.06</v>
      </c>
      <c r="W173" s="311">
        <v>10.67</v>
      </c>
      <c r="X173" s="3" t="s">
        <v>1259</v>
      </c>
      <c r="Y173" s="3" t="s">
        <v>1259</v>
      </c>
      <c r="Z173" s="3" t="s">
        <v>1259</v>
      </c>
      <c r="AA173" s="3" t="s">
        <v>1259</v>
      </c>
      <c r="AB173" s="3" t="s">
        <v>1259</v>
      </c>
      <c r="AC173" s="3" t="s">
        <v>1259</v>
      </c>
    </row>
    <row r="174" spans="1:29" x14ac:dyDescent="0.25">
      <c r="A174" s="4">
        <v>32873</v>
      </c>
      <c r="B174" s="3" t="s">
        <v>1259</v>
      </c>
      <c r="C174" s="291">
        <v>80.900000000000006</v>
      </c>
      <c r="D174" s="3" t="s">
        <v>1259</v>
      </c>
      <c r="E174" s="3" t="s">
        <v>1259</v>
      </c>
      <c r="F174" s="3" t="s">
        <v>1259</v>
      </c>
      <c r="G174" s="3" t="s">
        <v>1259</v>
      </c>
      <c r="H174" s="3" t="s">
        <v>1259</v>
      </c>
      <c r="I174" s="3" t="s">
        <v>1259</v>
      </c>
      <c r="J174" s="3" t="s">
        <v>1259</v>
      </c>
      <c r="K174" s="3" t="s">
        <v>1259</v>
      </c>
      <c r="L174" s="3" t="s">
        <v>1259</v>
      </c>
      <c r="M174" s="3" t="s">
        <v>1259</v>
      </c>
      <c r="N174" s="3" t="s">
        <v>1259</v>
      </c>
      <c r="O174" s="3" t="s">
        <v>1259</v>
      </c>
      <c r="P174" s="3" t="s">
        <v>1259</v>
      </c>
      <c r="Q174" s="305">
        <v>1104.5</v>
      </c>
      <c r="R174" s="306">
        <v>73</v>
      </c>
      <c r="S174" s="307">
        <v>106.7</v>
      </c>
      <c r="T174" s="308">
        <v>3718.67</v>
      </c>
      <c r="U174" s="309">
        <v>6.82</v>
      </c>
      <c r="V174" s="310">
        <v>2942.66</v>
      </c>
      <c r="W174" s="311">
        <v>9.5500000000000007</v>
      </c>
      <c r="X174" s="3" t="s">
        <v>1259</v>
      </c>
      <c r="Y174" s="3" t="s">
        <v>1259</v>
      </c>
      <c r="Z174" s="3" t="s">
        <v>1259</v>
      </c>
      <c r="AA174" s="3" t="s">
        <v>1259</v>
      </c>
      <c r="AB174" s="3" t="s">
        <v>1259</v>
      </c>
      <c r="AC174" s="3" t="s">
        <v>1259</v>
      </c>
    </row>
    <row r="175" spans="1:29" x14ac:dyDescent="0.25">
      <c r="A175" s="4">
        <v>33238</v>
      </c>
      <c r="B175" s="3" t="s">
        <v>1259</v>
      </c>
      <c r="C175" s="291">
        <v>87.3</v>
      </c>
      <c r="D175" s="3" t="s">
        <v>1259</v>
      </c>
      <c r="E175" s="3" t="s">
        <v>1259</v>
      </c>
      <c r="F175" s="3" t="s">
        <v>1259</v>
      </c>
      <c r="G175" s="3" t="s">
        <v>1259</v>
      </c>
      <c r="H175" s="3" t="s">
        <v>1259</v>
      </c>
      <c r="I175" s="3" t="s">
        <v>1259</v>
      </c>
      <c r="J175" s="3" t="s">
        <v>1259</v>
      </c>
      <c r="K175" s="3" t="s">
        <v>1259</v>
      </c>
      <c r="L175" s="3" t="s">
        <v>1259</v>
      </c>
      <c r="M175" s="3" t="s">
        <v>1259</v>
      </c>
      <c r="N175" s="3" t="s">
        <v>1259</v>
      </c>
      <c r="O175" s="3" t="s">
        <v>1259</v>
      </c>
      <c r="P175" s="3" t="s">
        <v>1259</v>
      </c>
      <c r="Q175" s="305">
        <v>1331.8</v>
      </c>
      <c r="R175" s="306">
        <v>83.4</v>
      </c>
      <c r="S175" s="307">
        <v>142.80000000000001</v>
      </c>
      <c r="T175" s="308">
        <v>3572.02</v>
      </c>
      <c r="U175" s="309">
        <v>6.55</v>
      </c>
      <c r="V175" s="310">
        <v>2561.31</v>
      </c>
      <c r="W175" s="311">
        <v>8.31</v>
      </c>
      <c r="X175" s="3" t="s">
        <v>1259</v>
      </c>
      <c r="Y175" s="3" t="s">
        <v>1259</v>
      </c>
      <c r="Z175" s="3" t="s">
        <v>1259</v>
      </c>
      <c r="AA175" s="3" t="s">
        <v>1259</v>
      </c>
      <c r="AB175" s="3" t="s">
        <v>1259</v>
      </c>
      <c r="AC175" s="3" t="s">
        <v>1259</v>
      </c>
    </row>
    <row r="176" spans="1:29" x14ac:dyDescent="0.25">
      <c r="A176" s="4">
        <v>33603</v>
      </c>
      <c r="B176" s="290">
        <v>250</v>
      </c>
      <c r="C176" s="291">
        <v>91.5</v>
      </c>
      <c r="D176" s="3" t="s">
        <v>1259</v>
      </c>
      <c r="E176" s="3" t="s">
        <v>1259</v>
      </c>
      <c r="F176" s="3" t="s">
        <v>1259</v>
      </c>
      <c r="G176" s="3" t="s">
        <v>1259</v>
      </c>
      <c r="H176" s="3" t="s">
        <v>1259</v>
      </c>
      <c r="I176" s="3" t="s">
        <v>1259</v>
      </c>
      <c r="J176" s="3" t="s">
        <v>1259</v>
      </c>
      <c r="K176" s="3" t="s">
        <v>1259</v>
      </c>
      <c r="L176" s="3" t="s">
        <v>1259</v>
      </c>
      <c r="M176" s="3" t="s">
        <v>1259</v>
      </c>
      <c r="N176" s="3" t="s">
        <v>1259</v>
      </c>
      <c r="O176" s="3" t="s">
        <v>1259</v>
      </c>
      <c r="P176" s="3" t="s">
        <v>1259</v>
      </c>
      <c r="Q176" s="305">
        <v>1502</v>
      </c>
      <c r="R176" s="306">
        <v>90</v>
      </c>
      <c r="S176" s="307">
        <v>128.1</v>
      </c>
      <c r="T176" s="308">
        <v>3293.61</v>
      </c>
      <c r="U176" s="309">
        <v>6.04</v>
      </c>
      <c r="V176" s="310">
        <v>2404.5100000000002</v>
      </c>
      <c r="W176" s="311">
        <v>7.8100000000000005</v>
      </c>
      <c r="X176" s="3" t="s">
        <v>1259</v>
      </c>
      <c r="Y176" s="3" t="s">
        <v>1259</v>
      </c>
      <c r="Z176" s="3" t="s">
        <v>1259</v>
      </c>
      <c r="AA176" s="3" t="s">
        <v>1259</v>
      </c>
      <c r="AB176" s="3" t="s">
        <v>1259</v>
      </c>
      <c r="AC176" s="3" t="s">
        <v>1259</v>
      </c>
    </row>
    <row r="177" spans="1:29" x14ac:dyDescent="0.25">
      <c r="A177" s="4">
        <v>33969</v>
      </c>
      <c r="B177" s="290">
        <v>266</v>
      </c>
      <c r="C177" s="291">
        <v>96.1</v>
      </c>
      <c r="D177" s="3" t="s">
        <v>1259</v>
      </c>
      <c r="E177" s="3" t="s">
        <v>1259</v>
      </c>
      <c r="F177" s="3" t="s">
        <v>1259</v>
      </c>
      <c r="G177" s="3" t="s">
        <v>1259</v>
      </c>
      <c r="H177" s="3" t="s">
        <v>1259</v>
      </c>
      <c r="I177" s="3" t="s">
        <v>1259</v>
      </c>
      <c r="J177" s="3" t="s">
        <v>1259</v>
      </c>
      <c r="K177" s="3" t="s">
        <v>1259</v>
      </c>
      <c r="L177" s="3" t="s">
        <v>1259</v>
      </c>
      <c r="M177" s="3" t="s">
        <v>1259</v>
      </c>
      <c r="N177" s="3" t="s">
        <v>1259</v>
      </c>
      <c r="O177" s="3" t="s">
        <v>1259</v>
      </c>
      <c r="P177" s="3" t="s">
        <v>1259</v>
      </c>
      <c r="Q177" s="305">
        <v>1482.9</v>
      </c>
      <c r="R177" s="306">
        <v>99.3</v>
      </c>
      <c r="S177" s="307">
        <v>91.4</v>
      </c>
      <c r="T177" s="308">
        <v>3022.22</v>
      </c>
      <c r="U177" s="309">
        <v>5.54</v>
      </c>
      <c r="V177" s="310">
        <v>2261.9899999999998</v>
      </c>
      <c r="W177" s="311">
        <v>7.34</v>
      </c>
      <c r="X177" s="3" t="s">
        <v>1259</v>
      </c>
      <c r="Y177" s="3" t="s">
        <v>1259</v>
      </c>
      <c r="Z177" s="3" t="s">
        <v>1259</v>
      </c>
      <c r="AA177" s="3" t="s">
        <v>1259</v>
      </c>
      <c r="AB177" s="3" t="s">
        <v>1259</v>
      </c>
      <c r="AC177" s="3" t="s">
        <v>1259</v>
      </c>
    </row>
    <row r="178" spans="1:29" x14ac:dyDescent="0.25">
      <c r="A178" s="4">
        <v>34334</v>
      </c>
      <c r="B178" s="290">
        <v>291</v>
      </c>
      <c r="C178" s="291">
        <v>100.3</v>
      </c>
      <c r="D178" s="3" t="s">
        <v>1259</v>
      </c>
      <c r="E178" s="3" t="s">
        <v>1259</v>
      </c>
      <c r="F178" s="3" t="s">
        <v>1259</v>
      </c>
      <c r="G178" s="3" t="s">
        <v>1259</v>
      </c>
      <c r="H178" s="3" t="s">
        <v>1259</v>
      </c>
      <c r="I178" s="3" t="s">
        <v>1259</v>
      </c>
      <c r="J178" s="3" t="s">
        <v>1259</v>
      </c>
      <c r="K178" s="3" t="s">
        <v>1259</v>
      </c>
      <c r="L178" s="3" t="s">
        <v>1259</v>
      </c>
      <c r="M178" s="3" t="s">
        <v>1259</v>
      </c>
      <c r="N178" s="3" t="s">
        <v>1259</v>
      </c>
      <c r="O178" s="3" t="s">
        <v>1259</v>
      </c>
      <c r="P178" s="3" t="s">
        <v>1259</v>
      </c>
      <c r="Q178" s="305">
        <v>1373.5</v>
      </c>
      <c r="R178" s="306">
        <v>97.9</v>
      </c>
      <c r="S178" s="307">
        <v>124.8</v>
      </c>
      <c r="T178" s="308">
        <v>3213.52</v>
      </c>
      <c r="U178" s="309">
        <v>5.89</v>
      </c>
      <c r="V178" s="310">
        <v>2308.96</v>
      </c>
      <c r="W178" s="311">
        <v>7.5</v>
      </c>
      <c r="X178" s="3" t="s">
        <v>1259</v>
      </c>
      <c r="Y178" s="3" t="s">
        <v>1259</v>
      </c>
      <c r="Z178" s="3" t="s">
        <v>1259</v>
      </c>
      <c r="AA178" s="3" t="s">
        <v>1259</v>
      </c>
      <c r="AB178" s="3" t="s">
        <v>1259</v>
      </c>
      <c r="AC178" s="3" t="s">
        <v>1259</v>
      </c>
    </row>
    <row r="179" spans="1:29" x14ac:dyDescent="0.25">
      <c r="A179" s="4">
        <v>34699</v>
      </c>
      <c r="B179" s="290">
        <v>302</v>
      </c>
      <c r="C179" s="291">
        <v>104</v>
      </c>
      <c r="D179" s="3" t="s">
        <v>1259</v>
      </c>
      <c r="E179" s="3" t="s">
        <v>1259</v>
      </c>
      <c r="F179" s="3" t="s">
        <v>1259</v>
      </c>
      <c r="G179" s="3" t="s">
        <v>1259</v>
      </c>
      <c r="H179" s="3" t="s">
        <v>1259</v>
      </c>
      <c r="I179" s="3" t="s">
        <v>1259</v>
      </c>
      <c r="J179" s="3" t="s">
        <v>1259</v>
      </c>
      <c r="K179" s="3" t="s">
        <v>1259</v>
      </c>
      <c r="L179" s="3" t="s">
        <v>1259</v>
      </c>
      <c r="M179" s="3" t="s">
        <v>1259</v>
      </c>
      <c r="N179" s="3" t="s">
        <v>1259</v>
      </c>
      <c r="O179" s="3" t="s">
        <v>1259</v>
      </c>
      <c r="P179" s="3" t="s">
        <v>1259</v>
      </c>
      <c r="Q179" s="305">
        <v>1365.7</v>
      </c>
      <c r="R179" s="306">
        <v>99.7</v>
      </c>
      <c r="S179" s="307">
        <v>125.7</v>
      </c>
      <c r="T179" s="308">
        <v>3670.31</v>
      </c>
      <c r="U179" s="309">
        <v>6.73</v>
      </c>
      <c r="V179" s="310">
        <v>2549.04</v>
      </c>
      <c r="W179" s="311">
        <v>8.27</v>
      </c>
      <c r="X179" s="3" t="s">
        <v>1259</v>
      </c>
      <c r="Y179" s="3" t="s">
        <v>1259</v>
      </c>
      <c r="Z179" s="3" t="s">
        <v>1259</v>
      </c>
      <c r="AA179" s="3" t="s">
        <v>1259</v>
      </c>
      <c r="AB179" s="3" t="s">
        <v>1259</v>
      </c>
      <c r="AC179" s="3" t="s">
        <v>1259</v>
      </c>
    </row>
    <row r="180" spans="1:29" x14ac:dyDescent="0.25">
      <c r="A180" s="4">
        <v>35064</v>
      </c>
      <c r="B180" s="290">
        <v>306</v>
      </c>
      <c r="C180" s="291">
        <v>105.1</v>
      </c>
      <c r="D180" s="3" t="s">
        <v>1259</v>
      </c>
      <c r="E180" s="3" t="s">
        <v>1259</v>
      </c>
      <c r="F180" s="3" t="s">
        <v>1259</v>
      </c>
      <c r="G180" s="3" t="s">
        <v>1259</v>
      </c>
      <c r="H180" s="3" t="s">
        <v>1259</v>
      </c>
      <c r="I180" s="3" t="s">
        <v>1259</v>
      </c>
      <c r="J180" s="3" t="s">
        <v>1259</v>
      </c>
      <c r="K180" s="3" t="s">
        <v>1259</v>
      </c>
      <c r="L180" s="300">
        <v>97.9</v>
      </c>
      <c r="M180" s="301">
        <v>122</v>
      </c>
      <c r="N180" s="302">
        <v>96</v>
      </c>
      <c r="O180" s="303">
        <v>131</v>
      </c>
      <c r="P180" s="304">
        <v>101</v>
      </c>
      <c r="Q180" s="305">
        <v>1373.2</v>
      </c>
      <c r="R180" s="306">
        <v>100</v>
      </c>
      <c r="S180" s="307">
        <v>100</v>
      </c>
      <c r="T180" s="308">
        <v>3949.65</v>
      </c>
      <c r="U180" s="309">
        <v>7.24</v>
      </c>
      <c r="V180" s="310">
        <v>2759.54</v>
      </c>
      <c r="W180" s="311">
        <v>8.9600000000000009</v>
      </c>
      <c r="X180" s="3" t="s">
        <v>1259</v>
      </c>
      <c r="Y180" s="3" t="s">
        <v>1259</v>
      </c>
      <c r="Z180" s="3" t="s">
        <v>1259</v>
      </c>
      <c r="AA180" s="3" t="s">
        <v>1259</v>
      </c>
      <c r="AB180" s="3" t="s">
        <v>1259</v>
      </c>
      <c r="AC180" s="3" t="s">
        <v>1259</v>
      </c>
    </row>
    <row r="181" spans="1:29" x14ac:dyDescent="0.25">
      <c r="A181" s="4">
        <v>35430</v>
      </c>
      <c r="B181" s="290">
        <v>321</v>
      </c>
      <c r="C181" s="291">
        <v>103.7</v>
      </c>
      <c r="D181" s="3" t="s">
        <v>1259</v>
      </c>
      <c r="E181" s="3" t="s">
        <v>1259</v>
      </c>
      <c r="F181" s="3" t="s">
        <v>1259</v>
      </c>
      <c r="G181" s="3" t="s">
        <v>1259</v>
      </c>
      <c r="H181" s="3" t="s">
        <v>1259</v>
      </c>
      <c r="I181" s="3" t="s">
        <v>1259</v>
      </c>
      <c r="J181" s="3" t="s">
        <v>1259</v>
      </c>
      <c r="K181" s="3" t="s">
        <v>1259</v>
      </c>
      <c r="L181" s="300">
        <v>93</v>
      </c>
      <c r="M181" s="301">
        <v>111</v>
      </c>
      <c r="N181" s="302">
        <v>90</v>
      </c>
      <c r="O181" s="303">
        <v>125</v>
      </c>
      <c r="P181" s="304">
        <v>95</v>
      </c>
      <c r="Q181" s="305">
        <v>1386.2</v>
      </c>
      <c r="R181" s="306">
        <v>106.63</v>
      </c>
      <c r="S181" s="307">
        <v>155.66</v>
      </c>
      <c r="T181" s="308">
        <v>4367.79</v>
      </c>
      <c r="U181" s="309">
        <v>8.01</v>
      </c>
      <c r="V181" s="310">
        <v>3087.98</v>
      </c>
      <c r="W181" s="311">
        <v>10.02</v>
      </c>
      <c r="X181" s="3" t="s">
        <v>1259</v>
      </c>
      <c r="Y181" s="3" t="s">
        <v>1259</v>
      </c>
      <c r="Z181" s="3" t="s">
        <v>1259</v>
      </c>
      <c r="AA181" s="3" t="s">
        <v>1259</v>
      </c>
      <c r="AB181" s="3" t="s">
        <v>1259</v>
      </c>
      <c r="AC181" s="3" t="s">
        <v>1259</v>
      </c>
    </row>
    <row r="182" spans="1:29" x14ac:dyDescent="0.25">
      <c r="A182" s="4">
        <v>35795</v>
      </c>
      <c r="B182" s="290">
        <v>341</v>
      </c>
      <c r="C182" s="291">
        <v>101.8</v>
      </c>
      <c r="D182" s="3" t="s">
        <v>1259</v>
      </c>
      <c r="E182" s="3" t="s">
        <v>1259</v>
      </c>
      <c r="F182" s="3" t="s">
        <v>1259</v>
      </c>
      <c r="G182" s="3" t="s">
        <v>1259</v>
      </c>
      <c r="H182" s="3" t="s">
        <v>1259</v>
      </c>
      <c r="I182" s="3" t="s">
        <v>1259</v>
      </c>
      <c r="J182" s="3" t="s">
        <v>1259</v>
      </c>
      <c r="K182" s="3" t="s">
        <v>1259</v>
      </c>
      <c r="L182" s="300">
        <v>89</v>
      </c>
      <c r="M182" s="301">
        <v>106</v>
      </c>
      <c r="N182" s="302">
        <v>88</v>
      </c>
      <c r="O182" s="303">
        <v>120</v>
      </c>
      <c r="P182" s="304">
        <v>92</v>
      </c>
      <c r="Q182" s="305">
        <v>1390.5</v>
      </c>
      <c r="R182" s="306">
        <v>110.45</v>
      </c>
      <c r="S182" s="307">
        <v>124.07</v>
      </c>
      <c r="T182" s="308">
        <v>4750.4399999999996</v>
      </c>
      <c r="U182" s="309">
        <v>8.7100000000000009</v>
      </c>
      <c r="V182" s="310">
        <v>3656.99</v>
      </c>
      <c r="W182" s="311">
        <v>11.87</v>
      </c>
      <c r="X182" s="3" t="s">
        <v>1259</v>
      </c>
      <c r="Y182" s="3" t="s">
        <v>1259</v>
      </c>
      <c r="Z182" s="3" t="s">
        <v>1259</v>
      </c>
      <c r="AA182" s="3" t="s">
        <v>1259</v>
      </c>
      <c r="AB182" s="3" t="s">
        <v>1259</v>
      </c>
      <c r="AC182" s="3" t="s">
        <v>1259</v>
      </c>
    </row>
    <row r="183" spans="1:29" x14ac:dyDescent="0.25">
      <c r="A183" s="4">
        <v>36160</v>
      </c>
      <c r="B183" s="290">
        <v>376</v>
      </c>
      <c r="C183" s="291">
        <v>100.9</v>
      </c>
      <c r="D183" s="3" t="s">
        <v>1259</v>
      </c>
      <c r="E183" s="3" t="s">
        <v>1259</v>
      </c>
      <c r="F183" s="3" t="s">
        <v>1259</v>
      </c>
      <c r="G183" s="3" t="s">
        <v>1259</v>
      </c>
      <c r="H183" s="3" t="s">
        <v>1259</v>
      </c>
      <c r="I183" s="3" t="s">
        <v>1259</v>
      </c>
      <c r="J183" s="3" t="s">
        <v>1259</v>
      </c>
      <c r="K183" s="3" t="s">
        <v>1259</v>
      </c>
      <c r="L183" s="300">
        <v>84.8</v>
      </c>
      <c r="M183" s="301">
        <v>107</v>
      </c>
      <c r="N183" s="302">
        <v>87</v>
      </c>
      <c r="O183" s="303">
        <v>115</v>
      </c>
      <c r="P183" s="304">
        <v>90</v>
      </c>
      <c r="Q183" s="305">
        <v>1201.4000000000001</v>
      </c>
      <c r="R183" s="306">
        <v>114.4</v>
      </c>
      <c r="S183" s="307">
        <v>125.66</v>
      </c>
      <c r="T183" s="308">
        <v>5433.75</v>
      </c>
      <c r="U183" s="309">
        <v>9.9700000000000006</v>
      </c>
      <c r="V183" s="310">
        <v>4310.1899999999996</v>
      </c>
      <c r="W183" s="311">
        <v>13.99</v>
      </c>
      <c r="X183" s="3" t="s">
        <v>1259</v>
      </c>
      <c r="Y183" s="3" t="s">
        <v>1259</v>
      </c>
      <c r="Z183" s="3" t="s">
        <v>1259</v>
      </c>
      <c r="AA183" s="3" t="s">
        <v>1259</v>
      </c>
      <c r="AB183" s="3" t="s">
        <v>1259</v>
      </c>
      <c r="AC183" s="3" t="s">
        <v>1259</v>
      </c>
    </row>
    <row r="184" spans="1:29" x14ac:dyDescent="0.25">
      <c r="A184" s="4">
        <v>36525</v>
      </c>
      <c r="B184" s="290">
        <v>408</v>
      </c>
      <c r="C184" s="291">
        <v>101</v>
      </c>
      <c r="D184" s="3" t="s">
        <v>1259</v>
      </c>
      <c r="E184" s="3" t="s">
        <v>1259</v>
      </c>
      <c r="F184" s="3" t="s">
        <v>1259</v>
      </c>
      <c r="G184" s="3" t="s">
        <v>1259</v>
      </c>
      <c r="H184" s="3" t="s">
        <v>1259</v>
      </c>
      <c r="I184" s="3" t="s">
        <v>1259</v>
      </c>
      <c r="J184" s="3" t="s">
        <v>1259</v>
      </c>
      <c r="K184" s="3" t="s">
        <v>1259</v>
      </c>
      <c r="L184" s="300">
        <v>85.8</v>
      </c>
      <c r="M184" s="301">
        <v>110</v>
      </c>
      <c r="N184" s="302">
        <v>87</v>
      </c>
      <c r="O184" s="303">
        <v>113</v>
      </c>
      <c r="P184" s="304">
        <v>91</v>
      </c>
      <c r="Q184" s="305">
        <v>1236.7</v>
      </c>
      <c r="R184" s="306">
        <v>121.75</v>
      </c>
      <c r="S184" s="307">
        <v>176.25</v>
      </c>
      <c r="T184" s="308">
        <v>6145.11</v>
      </c>
      <c r="U184" s="309">
        <v>11.27</v>
      </c>
      <c r="V184" s="310">
        <v>5004.47</v>
      </c>
      <c r="W184" s="311">
        <v>16.25</v>
      </c>
      <c r="X184" s="3" t="s">
        <v>1259</v>
      </c>
      <c r="Y184" s="3" t="s">
        <v>1259</v>
      </c>
      <c r="Z184" s="3" t="s">
        <v>1259</v>
      </c>
      <c r="AA184" s="3" t="s">
        <v>1259</v>
      </c>
      <c r="AB184" s="3" t="s">
        <v>1259</v>
      </c>
      <c r="AC184" s="3" t="s">
        <v>1259</v>
      </c>
    </row>
    <row r="185" spans="1:29" x14ac:dyDescent="0.25">
      <c r="A185" s="4">
        <v>36891</v>
      </c>
      <c r="B185" s="290">
        <v>438</v>
      </c>
      <c r="C185" s="291">
        <v>101.5</v>
      </c>
      <c r="D185" s="3" t="s">
        <v>1259</v>
      </c>
      <c r="E185" s="3" t="s">
        <v>1259</v>
      </c>
      <c r="F185" s="3" t="s">
        <v>1259</v>
      </c>
      <c r="G185" s="3" t="s">
        <v>1259</v>
      </c>
      <c r="H185" s="3" t="s">
        <v>1259</v>
      </c>
      <c r="I185" s="3" t="s">
        <v>1259</v>
      </c>
      <c r="J185" s="3" t="s">
        <v>1259</v>
      </c>
      <c r="K185" s="3" t="s">
        <v>1259</v>
      </c>
      <c r="L185" s="300">
        <v>88.4</v>
      </c>
      <c r="M185" s="301">
        <v>119</v>
      </c>
      <c r="N185" s="302">
        <v>89</v>
      </c>
      <c r="O185" s="303">
        <v>112</v>
      </c>
      <c r="P185" s="304">
        <v>93</v>
      </c>
      <c r="Q185" s="305">
        <v>1245</v>
      </c>
      <c r="R185" s="306">
        <v>130.59</v>
      </c>
      <c r="S185" s="307">
        <v>162.56</v>
      </c>
      <c r="T185" s="308">
        <v>7075.75</v>
      </c>
      <c r="U185" s="309">
        <v>12.98</v>
      </c>
      <c r="V185" s="310">
        <v>5756.7</v>
      </c>
      <c r="W185" s="311">
        <v>18.690000000000001</v>
      </c>
      <c r="X185" s="3" t="s">
        <v>1259</v>
      </c>
      <c r="Y185" s="3" t="s">
        <v>1259</v>
      </c>
      <c r="Z185" s="3" t="s">
        <v>1259</v>
      </c>
      <c r="AA185" s="3" t="s">
        <v>1259</v>
      </c>
      <c r="AB185" s="3" t="s">
        <v>1259</v>
      </c>
      <c r="AC185" s="3" t="s">
        <v>1259</v>
      </c>
    </row>
    <row r="186" spans="1:29" x14ac:dyDescent="0.25">
      <c r="A186" s="4">
        <v>37256</v>
      </c>
      <c r="B186" s="290">
        <v>501</v>
      </c>
      <c r="C186" s="291">
        <v>101.4</v>
      </c>
      <c r="D186" s="3" t="s">
        <v>1259</v>
      </c>
      <c r="E186" s="3" t="s">
        <v>1259</v>
      </c>
      <c r="F186" s="3" t="s">
        <v>1259</v>
      </c>
      <c r="G186" s="3" t="s">
        <v>1259</v>
      </c>
      <c r="H186" s="3" t="s">
        <v>1259</v>
      </c>
      <c r="I186" s="3" t="s">
        <v>1259</v>
      </c>
      <c r="J186" s="3" t="s">
        <v>1259</v>
      </c>
      <c r="K186" s="3" t="s">
        <v>1259</v>
      </c>
      <c r="L186" s="300">
        <v>91.4</v>
      </c>
      <c r="M186" s="301">
        <v>119</v>
      </c>
      <c r="N186" s="302">
        <v>91</v>
      </c>
      <c r="O186" s="303">
        <v>110</v>
      </c>
      <c r="P186" s="304">
        <v>95</v>
      </c>
      <c r="Q186" s="305">
        <v>1261.4000000000001</v>
      </c>
      <c r="R186" s="306">
        <v>148.85</v>
      </c>
      <c r="S186" s="307">
        <v>214.16</v>
      </c>
      <c r="T186" s="308">
        <v>7620.45</v>
      </c>
      <c r="U186" s="309">
        <v>13.98</v>
      </c>
      <c r="V186" s="310">
        <v>6047.52</v>
      </c>
      <c r="W186" s="311">
        <v>19.63</v>
      </c>
      <c r="X186" s="3" t="s">
        <v>1259</v>
      </c>
      <c r="Y186" s="3" t="s">
        <v>1259</v>
      </c>
      <c r="Z186" s="3" t="s">
        <v>1259</v>
      </c>
      <c r="AA186" s="3" t="s">
        <v>1259</v>
      </c>
      <c r="AB186" s="3" t="s">
        <v>1259</v>
      </c>
      <c r="AC186" s="3" t="s">
        <v>1259</v>
      </c>
    </row>
    <row r="187" spans="1:29" x14ac:dyDescent="0.25">
      <c r="A187" s="4">
        <v>37621</v>
      </c>
      <c r="B187" s="290">
        <v>589</v>
      </c>
      <c r="C187" s="291">
        <v>100.8</v>
      </c>
      <c r="D187" s="3" t="s">
        <v>1259</v>
      </c>
      <c r="E187" s="3" t="s">
        <v>1259</v>
      </c>
      <c r="F187" s="3" t="s">
        <v>1259</v>
      </c>
      <c r="G187" s="3" t="s">
        <v>1259</v>
      </c>
      <c r="H187" s="3" t="s">
        <v>1259</v>
      </c>
      <c r="I187" s="3" t="s">
        <v>1259</v>
      </c>
      <c r="J187" s="3" t="s">
        <v>1259</v>
      </c>
      <c r="K187" s="3" t="s">
        <v>1259</v>
      </c>
      <c r="L187" s="300">
        <v>92.1</v>
      </c>
      <c r="M187" s="301">
        <v>108</v>
      </c>
      <c r="N187" s="302">
        <v>89</v>
      </c>
      <c r="O187" s="303">
        <v>108</v>
      </c>
      <c r="P187" s="304">
        <v>93</v>
      </c>
      <c r="Q187" s="305">
        <v>1374.7</v>
      </c>
      <c r="R187" s="306">
        <v>161.43</v>
      </c>
      <c r="S187" s="307">
        <v>196.49</v>
      </c>
      <c r="T187" s="308">
        <v>8129.92</v>
      </c>
      <c r="U187" s="309">
        <v>14.91</v>
      </c>
      <c r="V187" s="310">
        <v>6708.26</v>
      </c>
      <c r="W187" s="311">
        <v>21.78</v>
      </c>
      <c r="X187" s="3" t="s">
        <v>1259</v>
      </c>
      <c r="Y187" s="3" t="s">
        <v>1259</v>
      </c>
      <c r="Z187" s="3" t="s">
        <v>1259</v>
      </c>
      <c r="AA187" s="3" t="s">
        <v>1259</v>
      </c>
      <c r="AB187" s="3" t="s">
        <v>1259</v>
      </c>
      <c r="AC187" s="3" t="s">
        <v>1259</v>
      </c>
    </row>
    <row r="188" spans="1:29" x14ac:dyDescent="0.25">
      <c r="A188" s="4">
        <v>37986</v>
      </c>
      <c r="B188" s="290">
        <v>645</v>
      </c>
      <c r="C188" s="291">
        <v>99.4</v>
      </c>
      <c r="D188" s="3" t="s">
        <v>1259</v>
      </c>
      <c r="E188" s="3" t="s">
        <v>1259</v>
      </c>
      <c r="F188" s="3" t="s">
        <v>1259</v>
      </c>
      <c r="G188" s="3" t="s">
        <v>1259</v>
      </c>
      <c r="H188" s="3" t="s">
        <v>1259</v>
      </c>
      <c r="I188" s="3" t="s">
        <v>1259</v>
      </c>
      <c r="J188" s="3" t="s">
        <v>1259</v>
      </c>
      <c r="K188" s="3" t="s">
        <v>1259</v>
      </c>
      <c r="L188" s="300">
        <v>90.8</v>
      </c>
      <c r="M188" s="301">
        <v>98</v>
      </c>
      <c r="N188" s="302">
        <v>85</v>
      </c>
      <c r="O188" s="303">
        <v>103</v>
      </c>
      <c r="P188" s="304">
        <v>89</v>
      </c>
      <c r="Q188" s="305">
        <v>1421.9</v>
      </c>
      <c r="R188" s="306">
        <v>179.36</v>
      </c>
      <c r="S188" s="307">
        <v>203.37</v>
      </c>
      <c r="T188" s="308">
        <v>8280.25</v>
      </c>
      <c r="U188" s="309">
        <v>15.19</v>
      </c>
      <c r="V188" s="310">
        <v>6800.42</v>
      </c>
      <c r="W188" s="311">
        <v>22.08</v>
      </c>
      <c r="X188" s="312">
        <v>155</v>
      </c>
      <c r="Y188" s="313">
        <v>1233</v>
      </c>
      <c r="Z188" s="314">
        <v>371</v>
      </c>
      <c r="AA188" s="315">
        <v>1356</v>
      </c>
      <c r="AB188" s="316">
        <v>58</v>
      </c>
      <c r="AC188" s="317">
        <v>448</v>
      </c>
    </row>
    <row r="189" spans="1:29" x14ac:dyDescent="0.25">
      <c r="A189" s="4">
        <v>38352</v>
      </c>
      <c r="B189" s="290">
        <v>715</v>
      </c>
      <c r="C189" s="291">
        <v>98</v>
      </c>
      <c r="D189" s="292">
        <v>99</v>
      </c>
      <c r="E189" s="293">
        <v>85.5</v>
      </c>
      <c r="F189" s="294">
        <v>91.1</v>
      </c>
      <c r="G189" s="295">
        <v>84.4</v>
      </c>
      <c r="H189" s="296">
        <v>94.8</v>
      </c>
      <c r="I189" s="297">
        <v>92.7</v>
      </c>
      <c r="J189" s="298">
        <v>90.1</v>
      </c>
      <c r="K189" s="299">
        <v>82.6</v>
      </c>
      <c r="L189" s="300">
        <v>87.2</v>
      </c>
      <c r="M189" s="301">
        <v>90</v>
      </c>
      <c r="N189" s="302">
        <v>83</v>
      </c>
      <c r="O189" s="303">
        <v>100</v>
      </c>
      <c r="P189" s="304">
        <v>86</v>
      </c>
      <c r="Q189" s="305">
        <v>1476.8</v>
      </c>
      <c r="R189" s="306">
        <v>204.58</v>
      </c>
      <c r="S189" s="307">
        <v>253.42</v>
      </c>
      <c r="T189" s="308">
        <v>9300.01</v>
      </c>
      <c r="U189" s="309">
        <v>17.059999999999999</v>
      </c>
      <c r="V189" s="310">
        <v>7448.57</v>
      </c>
      <c r="W189" s="311">
        <v>24.18</v>
      </c>
      <c r="X189" s="312">
        <v>586</v>
      </c>
      <c r="Y189" s="313">
        <v>1158</v>
      </c>
      <c r="Z189" s="314">
        <v>747</v>
      </c>
      <c r="AA189" s="315">
        <v>1257</v>
      </c>
      <c r="AB189" s="316">
        <v>314</v>
      </c>
      <c r="AC189" s="317">
        <v>494</v>
      </c>
    </row>
    <row r="190" spans="1:29" x14ac:dyDescent="0.25">
      <c r="A190" s="4">
        <v>38717</v>
      </c>
      <c r="B190" s="290">
        <v>811</v>
      </c>
      <c r="C190" s="291">
        <v>97.1</v>
      </c>
      <c r="D190" s="292">
        <v>97.9</v>
      </c>
      <c r="E190" s="293">
        <v>84.5</v>
      </c>
      <c r="F190" s="294">
        <v>89.7</v>
      </c>
      <c r="G190" s="295">
        <v>85</v>
      </c>
      <c r="H190" s="296">
        <v>94.7</v>
      </c>
      <c r="I190" s="297">
        <v>92.1</v>
      </c>
      <c r="J190" s="298">
        <v>87.7</v>
      </c>
      <c r="K190" s="299">
        <v>83.5</v>
      </c>
      <c r="L190" s="300">
        <v>87.3</v>
      </c>
      <c r="M190" s="301">
        <v>89</v>
      </c>
      <c r="N190" s="302">
        <v>84</v>
      </c>
      <c r="O190" s="303">
        <v>97</v>
      </c>
      <c r="P190" s="304">
        <v>86</v>
      </c>
      <c r="Q190" s="305">
        <v>1550.4</v>
      </c>
      <c r="R190" s="306">
        <v>227.53</v>
      </c>
      <c r="S190" s="307">
        <v>227.66</v>
      </c>
      <c r="T190" s="308">
        <v>10148.129999999999</v>
      </c>
      <c r="U190" s="309">
        <v>18.61</v>
      </c>
      <c r="V190" s="310">
        <v>8227.39</v>
      </c>
      <c r="W190" s="311">
        <v>26.71</v>
      </c>
      <c r="X190" s="312">
        <v>822</v>
      </c>
      <c r="Y190" s="313">
        <v>1390</v>
      </c>
      <c r="Z190" s="314">
        <v>1014</v>
      </c>
      <c r="AA190" s="315">
        <v>1488</v>
      </c>
      <c r="AB190" s="316">
        <v>600</v>
      </c>
      <c r="AC190" s="317">
        <v>557</v>
      </c>
    </row>
    <row r="191" spans="1:29" x14ac:dyDescent="0.25">
      <c r="A191" s="4">
        <v>39082</v>
      </c>
      <c r="B191" s="290">
        <v>850</v>
      </c>
      <c r="C191" s="291">
        <v>97.2</v>
      </c>
      <c r="D191" s="292">
        <v>97.5</v>
      </c>
      <c r="E191" s="293">
        <v>85.6</v>
      </c>
      <c r="F191" s="294">
        <v>90.1</v>
      </c>
      <c r="G191" s="295">
        <v>86</v>
      </c>
      <c r="H191" s="296">
        <v>94.5</v>
      </c>
      <c r="I191" s="297">
        <v>91.9</v>
      </c>
      <c r="J191" s="298">
        <v>88.3</v>
      </c>
      <c r="K191" s="299">
        <v>84.7</v>
      </c>
      <c r="L191" s="300">
        <v>88.5</v>
      </c>
      <c r="M191" s="301">
        <v>95</v>
      </c>
      <c r="N191" s="302">
        <v>89</v>
      </c>
      <c r="O191" s="303">
        <v>97</v>
      </c>
      <c r="P191" s="304">
        <v>90</v>
      </c>
      <c r="Q191" s="305">
        <v>1637.5</v>
      </c>
      <c r="R191" s="306">
        <v>253.12</v>
      </c>
      <c r="S191" s="307">
        <v>388.05</v>
      </c>
      <c r="T191" s="308">
        <v>11695.37</v>
      </c>
      <c r="U191" s="309">
        <v>21.45</v>
      </c>
      <c r="V191" s="310">
        <v>9474.34</v>
      </c>
      <c r="W191" s="311">
        <v>30.76</v>
      </c>
      <c r="X191" s="312">
        <v>665</v>
      </c>
      <c r="Y191" s="313">
        <v>1443</v>
      </c>
      <c r="Z191" s="314">
        <v>662</v>
      </c>
      <c r="AA191" s="315">
        <v>1521</v>
      </c>
      <c r="AB191" s="316">
        <v>681</v>
      </c>
      <c r="AC191" s="317">
        <v>770</v>
      </c>
    </row>
    <row r="192" spans="1:29" x14ac:dyDescent="0.25">
      <c r="A192" s="4">
        <v>39447</v>
      </c>
      <c r="B192" s="290">
        <v>910</v>
      </c>
      <c r="C192" s="291">
        <v>97</v>
      </c>
      <c r="D192" s="292">
        <v>97.4</v>
      </c>
      <c r="E192" s="293">
        <v>87</v>
      </c>
      <c r="F192" s="294">
        <v>91</v>
      </c>
      <c r="G192" s="295">
        <v>86.8</v>
      </c>
      <c r="H192" s="296">
        <v>95.3</v>
      </c>
      <c r="I192" s="297">
        <v>92.5</v>
      </c>
      <c r="J192" s="298">
        <v>89.6</v>
      </c>
      <c r="K192" s="299">
        <v>85.6</v>
      </c>
      <c r="L192" s="300">
        <v>91.6</v>
      </c>
      <c r="M192" s="301">
        <v>101</v>
      </c>
      <c r="N192" s="302">
        <v>93</v>
      </c>
      <c r="O192" s="303">
        <v>99</v>
      </c>
      <c r="P192" s="304">
        <v>94</v>
      </c>
      <c r="Q192" s="305">
        <v>1701.1</v>
      </c>
      <c r="R192" s="306">
        <v>277.57</v>
      </c>
      <c r="S192" s="307">
        <v>303.66000000000003</v>
      </c>
      <c r="T192" s="308">
        <v>13007.97</v>
      </c>
      <c r="U192" s="309">
        <v>23.86</v>
      </c>
      <c r="V192" s="310">
        <v>10604.11</v>
      </c>
      <c r="W192" s="311">
        <v>34.42</v>
      </c>
      <c r="X192" s="312">
        <v>1510</v>
      </c>
      <c r="Y192" s="313">
        <v>2096</v>
      </c>
      <c r="Z192" s="314">
        <v>1910</v>
      </c>
      <c r="AA192" s="315">
        <v>2219</v>
      </c>
      <c r="AB192" s="316">
        <v>997</v>
      </c>
      <c r="AC192" s="317">
        <v>987</v>
      </c>
    </row>
    <row r="193" spans="1:29" x14ac:dyDescent="0.25">
      <c r="A193" s="4">
        <v>39813</v>
      </c>
      <c r="B193" s="290">
        <v>953</v>
      </c>
      <c r="C193" s="291">
        <v>99.9</v>
      </c>
      <c r="D193" s="292">
        <v>97.2</v>
      </c>
      <c r="E193" s="293">
        <v>88.4</v>
      </c>
      <c r="F193" s="294">
        <v>91.8</v>
      </c>
      <c r="G193" s="295">
        <v>87.6</v>
      </c>
      <c r="H193" s="296">
        <v>95.3</v>
      </c>
      <c r="I193" s="297">
        <v>93.1</v>
      </c>
      <c r="J193" s="298">
        <v>90.6</v>
      </c>
      <c r="K193" s="299">
        <v>86.4</v>
      </c>
      <c r="L193" s="300">
        <v>94.1</v>
      </c>
      <c r="M193" s="301">
        <v>101</v>
      </c>
      <c r="N193" s="302">
        <v>94</v>
      </c>
      <c r="O193" s="303">
        <v>100</v>
      </c>
      <c r="P193" s="304">
        <v>96</v>
      </c>
      <c r="Q193" s="305">
        <v>1695.7</v>
      </c>
      <c r="R193" s="306">
        <v>276.38</v>
      </c>
      <c r="S193" s="307">
        <v>290.35000000000002</v>
      </c>
      <c r="T193" s="308">
        <v>12460.56</v>
      </c>
      <c r="U193" s="309">
        <v>22.85</v>
      </c>
      <c r="V193" s="310">
        <v>10234.35</v>
      </c>
      <c r="W193" s="311">
        <v>33.22</v>
      </c>
      <c r="X193" s="312">
        <v>928</v>
      </c>
      <c r="Y193" s="313">
        <v>2985</v>
      </c>
      <c r="Z193" s="314">
        <v>2245</v>
      </c>
      <c r="AA193" s="315">
        <v>3151</v>
      </c>
      <c r="AB193" s="316">
        <v>252</v>
      </c>
      <c r="AC193" s="317">
        <v>1361</v>
      </c>
    </row>
    <row r="194" spans="1:29" x14ac:dyDescent="0.25">
      <c r="A194" s="4">
        <v>40178</v>
      </c>
      <c r="B194" s="290">
        <v>1077</v>
      </c>
      <c r="C194" s="291">
        <v>99.4</v>
      </c>
      <c r="D194" s="292">
        <v>96.1</v>
      </c>
      <c r="E194" s="293">
        <v>89.1</v>
      </c>
      <c r="F194" s="294">
        <v>92</v>
      </c>
      <c r="G194" s="295">
        <v>89.5</v>
      </c>
      <c r="H194" s="296">
        <v>95.3</v>
      </c>
      <c r="I194" s="297">
        <v>94.2</v>
      </c>
      <c r="J194" s="298">
        <v>90.5</v>
      </c>
      <c r="K194" s="299">
        <v>88.5</v>
      </c>
      <c r="L194" s="300">
        <v>96.8</v>
      </c>
      <c r="M194" s="301">
        <v>98</v>
      </c>
      <c r="N194" s="302">
        <v>97</v>
      </c>
      <c r="O194" s="303">
        <v>100</v>
      </c>
      <c r="P194" s="304">
        <v>97</v>
      </c>
      <c r="Q194" s="305">
        <v>1711.9</v>
      </c>
      <c r="R194" s="306">
        <v>261.27</v>
      </c>
      <c r="S194" s="307">
        <v>273.54000000000002</v>
      </c>
      <c r="T194" s="308">
        <v>12795.96</v>
      </c>
      <c r="U194" s="309">
        <v>23.47</v>
      </c>
      <c r="V194" s="310">
        <v>10263.5</v>
      </c>
      <c r="W194" s="311">
        <v>33.32</v>
      </c>
      <c r="X194" s="312">
        <v>1627</v>
      </c>
      <c r="Y194" s="313">
        <v>3596</v>
      </c>
      <c r="Z194" s="314">
        <v>1588</v>
      </c>
      <c r="AA194" s="315">
        <v>3759</v>
      </c>
      <c r="AB194" s="316">
        <v>1722</v>
      </c>
      <c r="AC194" s="317">
        <v>2201</v>
      </c>
    </row>
    <row r="195" spans="1:29" x14ac:dyDescent="0.25">
      <c r="A195" s="4">
        <v>40543</v>
      </c>
      <c r="B195" s="290">
        <v>1170</v>
      </c>
      <c r="C195" s="291">
        <v>100</v>
      </c>
      <c r="D195" s="292">
        <v>97.2</v>
      </c>
      <c r="E195" s="293">
        <v>92.6</v>
      </c>
      <c r="F195" s="294">
        <v>94.4</v>
      </c>
      <c r="G195" s="295">
        <v>93.1</v>
      </c>
      <c r="H195" s="296">
        <v>97</v>
      </c>
      <c r="I195" s="297">
        <v>96.4</v>
      </c>
      <c r="J195" s="298">
        <v>93.2</v>
      </c>
      <c r="K195" s="299">
        <v>92.4</v>
      </c>
      <c r="L195" s="300">
        <v>100</v>
      </c>
      <c r="M195" s="301">
        <v>100</v>
      </c>
      <c r="N195" s="302">
        <v>100</v>
      </c>
      <c r="O195" s="303">
        <v>100</v>
      </c>
      <c r="P195" s="304">
        <v>100</v>
      </c>
      <c r="Q195" s="305">
        <v>1729.8</v>
      </c>
      <c r="R195" s="306">
        <v>280.68</v>
      </c>
      <c r="S195" s="307">
        <v>244.82</v>
      </c>
      <c r="T195" s="308">
        <v>13856.69</v>
      </c>
      <c r="U195" s="309">
        <v>25.41</v>
      </c>
      <c r="V195" s="310">
        <v>11142.12</v>
      </c>
      <c r="W195" s="311">
        <v>36.17</v>
      </c>
      <c r="X195" s="312">
        <v>1581</v>
      </c>
      <c r="Y195" s="313">
        <v>3554</v>
      </c>
      <c r="Z195" s="314">
        <v>1534</v>
      </c>
      <c r="AA195" s="315">
        <v>3652</v>
      </c>
      <c r="AB195" s="316">
        <v>1634</v>
      </c>
      <c r="AC195" s="317">
        <v>2514</v>
      </c>
    </row>
    <row r="196" spans="1:29" x14ac:dyDescent="0.25">
      <c r="A196" s="4">
        <v>40908</v>
      </c>
      <c r="B196" s="290">
        <v>1167</v>
      </c>
      <c r="C196" s="291">
        <v>102.5</v>
      </c>
      <c r="D196" s="292">
        <v>100</v>
      </c>
      <c r="E196" s="293">
        <v>100</v>
      </c>
      <c r="F196" s="294">
        <v>100</v>
      </c>
      <c r="G196" s="295">
        <v>100</v>
      </c>
      <c r="H196" s="296">
        <v>100</v>
      </c>
      <c r="I196" s="297">
        <v>100</v>
      </c>
      <c r="J196" s="298">
        <v>100</v>
      </c>
      <c r="K196" s="299">
        <v>100</v>
      </c>
      <c r="L196" s="300">
        <v>105.6</v>
      </c>
      <c r="M196" s="301">
        <v>106</v>
      </c>
      <c r="N196" s="302">
        <v>104</v>
      </c>
      <c r="O196" s="303">
        <v>101</v>
      </c>
      <c r="P196" s="304">
        <v>105</v>
      </c>
      <c r="Q196" s="305">
        <v>1749.9</v>
      </c>
      <c r="R196" s="306">
        <v>297.55</v>
      </c>
      <c r="S196" s="307">
        <v>329.05</v>
      </c>
      <c r="T196" s="308">
        <v>15107.52</v>
      </c>
      <c r="U196" s="309">
        <v>27.71</v>
      </c>
      <c r="V196" s="310">
        <v>12241.21</v>
      </c>
      <c r="W196" s="311">
        <v>39.74</v>
      </c>
      <c r="X196" s="312">
        <v>2155</v>
      </c>
      <c r="Y196" s="313">
        <v>3881</v>
      </c>
      <c r="Z196" s="314">
        <v>2344</v>
      </c>
      <c r="AA196" s="315">
        <v>3999</v>
      </c>
      <c r="AB196" s="316">
        <v>1895</v>
      </c>
      <c r="AC196" s="317">
        <v>2433</v>
      </c>
    </row>
    <row r="197" spans="1:29" x14ac:dyDescent="0.25">
      <c r="A197" s="4">
        <v>41274</v>
      </c>
      <c r="B197" s="290">
        <v>1195</v>
      </c>
      <c r="C197" s="291">
        <v>105.7</v>
      </c>
      <c r="D197" s="292">
        <v>104.2</v>
      </c>
      <c r="E197" s="293">
        <v>108.7</v>
      </c>
      <c r="F197" s="294">
        <v>106.8</v>
      </c>
      <c r="G197" s="295">
        <v>106.8</v>
      </c>
      <c r="H197" s="296">
        <v>103.8</v>
      </c>
      <c r="I197" s="297">
        <v>104.1</v>
      </c>
      <c r="J197" s="298">
        <v>108.3</v>
      </c>
      <c r="K197" s="299">
        <v>107.4</v>
      </c>
      <c r="L197" s="300">
        <v>115.2</v>
      </c>
      <c r="M197" s="301">
        <v>111</v>
      </c>
      <c r="N197" s="302">
        <v>108</v>
      </c>
      <c r="O197" s="303">
        <v>103</v>
      </c>
      <c r="P197" s="304">
        <v>111</v>
      </c>
      <c r="Q197" s="305">
        <v>1766.7</v>
      </c>
      <c r="R197" s="306">
        <v>306.27</v>
      </c>
      <c r="S197" s="307">
        <v>377.06</v>
      </c>
      <c r="T197" s="308">
        <v>16266.54</v>
      </c>
      <c r="U197" s="309">
        <v>29.83</v>
      </c>
      <c r="V197" s="310">
        <v>13246.92</v>
      </c>
      <c r="W197" s="311">
        <v>43</v>
      </c>
      <c r="X197" s="312">
        <v>1805</v>
      </c>
      <c r="Y197" s="313">
        <v>3940</v>
      </c>
      <c r="Z197" s="314">
        <v>1839</v>
      </c>
      <c r="AA197" s="315">
        <v>4050</v>
      </c>
      <c r="AB197" s="316">
        <v>1757</v>
      </c>
      <c r="AC197" s="317">
        <v>2857</v>
      </c>
    </row>
    <row r="198" spans="1:29" x14ac:dyDescent="0.25">
      <c r="A198" s="4">
        <v>41639</v>
      </c>
      <c r="B198" s="290">
        <v>1262</v>
      </c>
      <c r="C198" s="291">
        <v>109</v>
      </c>
      <c r="D198" s="292">
        <v>109.7</v>
      </c>
      <c r="E198" s="293">
        <v>119.5</v>
      </c>
      <c r="F198" s="294">
        <v>114.7</v>
      </c>
      <c r="G198" s="295">
        <v>114.5</v>
      </c>
      <c r="H198" s="296">
        <v>108.3</v>
      </c>
      <c r="I198" s="297">
        <v>109.5</v>
      </c>
      <c r="J198" s="298">
        <v>118</v>
      </c>
      <c r="K198" s="299">
        <v>115.6</v>
      </c>
      <c r="L198" s="300">
        <v>126.5</v>
      </c>
      <c r="M198" s="301">
        <v>116</v>
      </c>
      <c r="N198" s="302">
        <v>113</v>
      </c>
      <c r="O198" s="303">
        <v>105</v>
      </c>
      <c r="P198" s="304">
        <v>118</v>
      </c>
      <c r="Q198" s="305">
        <v>1786.7</v>
      </c>
      <c r="R198" s="306">
        <v>316.99</v>
      </c>
      <c r="S198" s="307">
        <v>343.81</v>
      </c>
      <c r="T198" s="308">
        <v>17066.46</v>
      </c>
      <c r="U198" s="309">
        <v>31.3</v>
      </c>
      <c r="V198" s="310">
        <v>13799.95</v>
      </c>
      <c r="W198" s="311">
        <v>44.8</v>
      </c>
      <c r="X198" s="312">
        <v>2072</v>
      </c>
      <c r="Y198" s="313">
        <v>3882</v>
      </c>
      <c r="Z198" s="314">
        <v>2142</v>
      </c>
      <c r="AA198" s="315">
        <v>3972</v>
      </c>
      <c r="AB198" s="316">
        <v>1968</v>
      </c>
      <c r="AC198" s="317">
        <v>2872</v>
      </c>
    </row>
    <row r="199" spans="1:29" x14ac:dyDescent="0.25">
      <c r="A199" s="4">
        <v>42004</v>
      </c>
      <c r="B199" s="3" t="s">
        <v>1259</v>
      </c>
      <c r="C199" s="291">
        <v>112.5</v>
      </c>
      <c r="D199" s="292">
        <v>114.7</v>
      </c>
      <c r="E199" s="293">
        <v>126.3</v>
      </c>
      <c r="F199" s="294">
        <v>120.6</v>
      </c>
      <c r="G199" s="295">
        <v>121.1</v>
      </c>
      <c r="H199" s="296">
        <v>111.6</v>
      </c>
      <c r="I199" s="297">
        <v>115.5</v>
      </c>
      <c r="J199" s="298">
        <v>124.6</v>
      </c>
      <c r="K199" s="299">
        <v>122.3</v>
      </c>
      <c r="L199" s="300">
        <v>137.30000000000001</v>
      </c>
      <c r="M199" s="301">
        <v>122</v>
      </c>
      <c r="N199" s="302">
        <v>118</v>
      </c>
      <c r="O199" s="303">
        <v>107</v>
      </c>
      <c r="P199" s="304">
        <v>124</v>
      </c>
      <c r="Q199" s="305">
        <v>1821.8</v>
      </c>
      <c r="R199" s="306">
        <v>331</v>
      </c>
      <c r="S199" s="307">
        <v>564.86</v>
      </c>
      <c r="T199" s="308">
        <v>17070.54</v>
      </c>
      <c r="U199" s="309">
        <v>31.31</v>
      </c>
      <c r="V199" s="310">
        <v>15668.21</v>
      </c>
      <c r="W199" s="311">
        <v>50.86</v>
      </c>
      <c r="X199" s="312">
        <v>2802</v>
      </c>
      <c r="Y199" s="313">
        <v>4117</v>
      </c>
      <c r="Z199" s="314">
        <v>2833</v>
      </c>
      <c r="AA199" s="315">
        <v>4236</v>
      </c>
      <c r="AB199" s="316">
        <v>2755</v>
      </c>
      <c r="AC199" s="317">
        <v>2832</v>
      </c>
    </row>
    <row r="200" spans="1:29" x14ac:dyDescent="0.25">
      <c r="A200" s="4">
        <v>42369</v>
      </c>
      <c r="B200" s="3" t="s">
        <v>1259</v>
      </c>
      <c r="C200" s="291">
        <v>117.5</v>
      </c>
      <c r="D200" s="292">
        <v>121.5</v>
      </c>
      <c r="E200" s="293">
        <v>135.1</v>
      </c>
      <c r="F200" s="294">
        <v>128.1</v>
      </c>
      <c r="G200" s="295">
        <v>129</v>
      </c>
      <c r="H200" s="296">
        <v>115</v>
      </c>
      <c r="I200" s="297">
        <v>121.5</v>
      </c>
      <c r="J200" s="298">
        <v>133.6</v>
      </c>
      <c r="K200" s="299">
        <v>130.69999999999999</v>
      </c>
      <c r="L200" s="3" t="s">
        <v>1259</v>
      </c>
      <c r="M200" s="3" t="s">
        <v>1259</v>
      </c>
      <c r="N200" s="3" t="s">
        <v>1259</v>
      </c>
      <c r="O200" s="3" t="s">
        <v>1259</v>
      </c>
      <c r="P200" s="3" t="s">
        <v>1259</v>
      </c>
      <c r="Q200" s="305">
        <v>1865.6</v>
      </c>
      <c r="R200" s="3" t="s">
        <v>1259</v>
      </c>
      <c r="S200" s="3" t="s">
        <v>1259</v>
      </c>
      <c r="T200" s="308">
        <v>18025.240000000002</v>
      </c>
      <c r="U200" s="309">
        <v>33.06</v>
      </c>
      <c r="V200" s="310">
        <v>17503.21</v>
      </c>
      <c r="W200" s="311">
        <v>56.82</v>
      </c>
      <c r="X200" s="3" t="s">
        <v>1259</v>
      </c>
      <c r="Y200" s="3" t="s">
        <v>1259</v>
      </c>
      <c r="Z200" s="3" t="s">
        <v>1259</v>
      </c>
      <c r="AA200" s="3" t="s">
        <v>1259</v>
      </c>
      <c r="AB200" s="3" t="s">
        <v>1259</v>
      </c>
      <c r="AC200" s="3" t="s">
        <v>1259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vt:lpstr>
      <vt:lpstr>Documentation</vt:lpstr>
      <vt:lpstr>Monthly Series</vt:lpstr>
      <vt:lpstr>Quarterly Series</vt:lpstr>
      <vt:lpstr>Half-yearly Series</vt:lpstr>
      <vt:lpstr>Annual Series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Sprecher, Prisca</cp:lastModifiedBy>
  <dcterms:created xsi:type="dcterms:W3CDTF">2016-08-10T12:38:22Z</dcterms:created>
  <dcterms:modified xsi:type="dcterms:W3CDTF">2016-08-24T09:10:10Z</dcterms:modified>
</cp:coreProperties>
</file>