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ocuments\Plasticity and bet-hedg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3" i="1"/>
  <c r="C14" i="1"/>
  <c r="C15" i="1"/>
  <c r="C16" i="1"/>
  <c r="C17" i="1"/>
  <c r="C18" i="1"/>
  <c r="C19" i="1"/>
  <c r="C20" i="1"/>
  <c r="C21" i="1"/>
  <c r="C2" i="1"/>
  <c r="E12" i="1"/>
  <c r="C12" i="1" s="1"/>
  <c r="Q22" i="1" l="1"/>
</calcChain>
</file>

<file path=xl/sharedStrings.xml><?xml version="1.0" encoding="utf-8"?>
<sst xmlns="http://schemas.openxmlformats.org/spreadsheetml/2006/main" count="224" uniqueCount="163">
  <si>
    <t>Common species name</t>
  </si>
  <si>
    <t>Latin species name</t>
  </si>
  <si>
    <t>Age at maturity</t>
  </si>
  <si>
    <t>Response in Radchuk et al. 2019</t>
  </si>
  <si>
    <t>Great reed-warbler</t>
  </si>
  <si>
    <t>Acrocephalus arundinaceus</t>
  </si>
  <si>
    <t>Ref breedings/yr</t>
  </si>
  <si>
    <t>https://www.vogelwarte.ch/en/</t>
  </si>
  <si>
    <t>Paper link</t>
  </si>
  <si>
    <t>Paper reference</t>
  </si>
  <si>
    <t>Tarka et al. 2015 JEB</t>
  </si>
  <si>
    <t>European roller</t>
  </si>
  <si>
    <t>Corracias garrulus</t>
  </si>
  <si>
    <t>Signif earlier egg laying date</t>
  </si>
  <si>
    <t>Signif earlier arrival date</t>
  </si>
  <si>
    <t>Aviles &amp; Parejo 2016</t>
  </si>
  <si>
    <t>unpublished data</t>
  </si>
  <si>
    <t>Blue tit</t>
  </si>
  <si>
    <t>Cyanistes caeruleus</t>
  </si>
  <si>
    <t>Rodríguez-Ruiz et al. 2020 J Ornithol  10.1007/s10336-019-01699-y</t>
  </si>
  <si>
    <t>Møller 2008 JEB https://doi.org/10.1111/j.1420-9101.2008.01556.x</t>
  </si>
  <si>
    <t>Møller 2006 JEB  doi: 10.1111/j.1420-9101.2005.01065.x</t>
  </si>
  <si>
    <t>https://onlinelibrary.wiley.com/doi/pdf/10.1111/j.1365-2486.2010.02213.x</t>
  </si>
  <si>
    <t>doi:10.1111/jeb.12638</t>
  </si>
  <si>
    <t>Matthysen et al. 2011 Glob Change Biol</t>
  </si>
  <si>
    <t>Authors conclude plasticity</t>
  </si>
  <si>
    <t>Porlier et al 2013 J Anim Ecol</t>
  </si>
  <si>
    <t>doi: 10.1111/j.1365-2656.2012.01996.x</t>
  </si>
  <si>
    <t>Signif earlier egg laying date in 2/3 pops</t>
  </si>
  <si>
    <t>"Strongest in pops with less among-ind variation in plasticity"</t>
  </si>
  <si>
    <t>Comments</t>
  </si>
  <si>
    <t>https://doi.org/10.5253/arde.v103i1.a7</t>
  </si>
  <si>
    <t>Lesser kestrel</t>
  </si>
  <si>
    <t>Falco naumanni</t>
  </si>
  <si>
    <t>Mihoub et al 2015 J Avian Biol</t>
  </si>
  <si>
    <t>doi: 10.1111/j.1600-048X.2012.05529.x</t>
  </si>
  <si>
    <t>Signif earlier settlement date</t>
  </si>
  <si>
    <t>Ficedula hypoleuca</t>
  </si>
  <si>
    <t>Pied flycatcher</t>
  </si>
  <si>
    <t>Authors conclude no change!</t>
  </si>
  <si>
    <t>Goodenough et al. 2011 Int J Biometeorol</t>
  </si>
  <si>
    <t>DOI 10.1007/s00484-010-0312-6</t>
  </si>
  <si>
    <t>Visser et al. 2015 PloS Biol</t>
  </si>
  <si>
    <t>DOI:10.1371/journal.pbio.1002120</t>
  </si>
  <si>
    <t>Can't find the effect in the paper</t>
  </si>
  <si>
    <t>No effect on egg laying date of any temperature measures</t>
  </si>
  <si>
    <t>Barn swallow</t>
  </si>
  <si>
    <t>Hirundo rustica</t>
  </si>
  <si>
    <t>Møller 2007 Behav Ecol Sociobiol</t>
  </si>
  <si>
    <t>DOI 10.1007/s00265-007-0362-x</t>
  </si>
  <si>
    <t>No effect on arrival date</t>
  </si>
  <si>
    <t>Song sparrow</t>
  </si>
  <si>
    <t>Melospiza melodia</t>
  </si>
  <si>
    <t>Eurasian scops-owl</t>
  </si>
  <si>
    <t>Otus scops</t>
  </si>
  <si>
    <t>Wilson et al. 2007 Proc B</t>
  </si>
  <si>
    <t>doi:10.1098/rspb.2007.0643</t>
  </si>
  <si>
    <t>Effect of Southern oscillation index is stronger than that of temp., and it varies depending on pop. density (higher SOI -&gt; earlier breeding at low densities, but later breeding at high densities). Average no change!</t>
  </si>
  <si>
    <t>Great tit</t>
  </si>
  <si>
    <t>Parus major</t>
  </si>
  <si>
    <t>Ahola et al. 2009 J Anim Ecol</t>
  </si>
  <si>
    <t>doi: 10.1111/j.1365-2656.2009.01596.x</t>
  </si>
  <si>
    <t>Charmantier et al. 2008 Science</t>
  </si>
  <si>
    <t>10.1126/science.1157174</t>
  </si>
  <si>
    <t>Husby et al. 2010 Evolution</t>
  </si>
  <si>
    <t>10.1111/j.1365-2486.2010.02213.x</t>
  </si>
  <si>
    <t>doi:10.1111/j.1558-5646.2010.00991.x</t>
  </si>
  <si>
    <t>Pica pica</t>
  </si>
  <si>
    <t>Avilés et al. 2014 Oikos</t>
  </si>
  <si>
    <t>https://doi.org/10.1111/oik.01124</t>
  </si>
  <si>
    <t>Eurasian magpie</t>
  </si>
  <si>
    <t>Snow bunting</t>
  </si>
  <si>
    <t>Plectrophenax nivalis</t>
  </si>
  <si>
    <t>Fossøy et al. 2015 Polar Biol</t>
  </si>
  <si>
    <t>https://doi.org/10.1007/s00300-014-1595-6</t>
  </si>
  <si>
    <t>Sterna paradisea</t>
  </si>
  <si>
    <t>Arctic tern</t>
  </si>
  <si>
    <t>https://doi.org/10.1111/j.1365-2656.2006.01086.x</t>
  </si>
  <si>
    <t>doi: 10.1111/j.1365-2656.2008.01503.x</t>
  </si>
  <si>
    <t>Common guillemot</t>
  </si>
  <si>
    <t>Uria aalge</t>
  </si>
  <si>
    <t>Authors conclude no plasticity</t>
  </si>
  <si>
    <t>not evidence of an average plastic response to regional and local climatic conditions amongst magpie individuals</t>
  </si>
  <si>
    <t>Plasticity but strong, non-linear effects, and individual plasticity in response to climate masked by strong freq.-dept. effects of colony breeding synchrony</t>
  </si>
  <si>
    <t>No comment in paper but the effect is there (Fig 5A).</t>
  </si>
  <si>
    <r>
      <t xml:space="preserve">Can't find the (lack of) effect in the paper - figures show only </t>
    </r>
    <r>
      <rPr>
        <i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from one year to the next in various temperature measures.</t>
    </r>
  </si>
  <si>
    <t>Fig. 3</t>
  </si>
  <si>
    <t>Fig. 1C, 1D</t>
  </si>
  <si>
    <t>Signif earlier egg laying date (but complex response)</t>
  </si>
  <si>
    <t>It's short-lived for an owl. Small. Europe's only migratory owl.</t>
  </si>
  <si>
    <t>Boano and Silvano 2015 Ardea, doi:10.5253/arde.v103i2.a3</t>
  </si>
  <si>
    <t>http://genomics.senescence.info/</t>
  </si>
  <si>
    <t>we found significant evidence for individual plasticity, expressed as the regression slope of mean within-individual be- tween-year changes in traits on changes in temperature (Table 3)</t>
  </si>
  <si>
    <t>Reed et al. 2009 J Anim Ecol</t>
  </si>
  <si>
    <t>Sample size</t>
  </si>
  <si>
    <t>c(-0.483823863,-0.358659199,-0.094350235,-0.083423804,0.331439286,-0.361679851)</t>
  </si>
  <si>
    <t>c(0.060238964,0.056344946,0.075563835,0.066721276,0.106664734,0.054118683)</t>
  </si>
  <si>
    <t>c(0.15387999,0.106679981,0.110392518,0.064488696)</t>
  </si>
  <si>
    <t>c(-0.231592493,-0.524810635,-0.348791921,-0.485508224)</t>
  </si>
  <si>
    <t>c(0.050218142,0.062983394,0.070775107)</t>
  </si>
  <si>
    <t>c(-0.056350276,-0.034513997,0.085264308)</t>
  </si>
  <si>
    <t>Paper snippets</t>
  </si>
  <si>
    <t># Analyses</t>
  </si>
  <si>
    <t>c(-0.112789388,-0.126089749)</t>
  </si>
  <si>
    <t>c(0.213829423,0.195673624)</t>
  </si>
  <si>
    <t>c(-0.579189746,-0.078795798)</t>
  </si>
  <si>
    <t>c(0.056505583,0.105634777)</t>
  </si>
  <si>
    <t>c(-0.453106104,-0.369573939,-0.085284842,-0.114987747,0.243046732,-0.280299864)</t>
  </si>
  <si>
    <t>c(0.05709584,0.043001589,0.085673466,0.063063032,0.098326195,0.041120804)</t>
  </si>
  <si>
    <t>c(0.120754657,0.197671565,0.387399256)</t>
  </si>
  <si>
    <t>c(-0.169864762,0.293969253,0.08787671)</t>
  </si>
  <si>
    <t>c(-0.309910831,-0.235599854)</t>
  </si>
  <si>
    <t>c(0.033638343,0.060533229)</t>
  </si>
  <si>
    <t>c(0.110563725,0.434706352)</t>
  </si>
  <si>
    <t>c(0.072540315,0.088167914)</t>
  </si>
  <si>
    <t>Signif earlier egg laying date, n.s incubation time and development time</t>
  </si>
  <si>
    <t>Thorley &amp; Lord 2015 Ardea</t>
  </si>
  <si>
    <t>Breeding seasons /lifetime</t>
  </si>
  <si>
    <t>Study ID (in Radchuk et al.)</t>
  </si>
  <si>
    <t>Møller et al 2006 J Anim Ecol</t>
  </si>
  <si>
    <t>Roe deer</t>
  </si>
  <si>
    <t>Capreolus capreolus</t>
  </si>
  <si>
    <t>No effect on parturition date</t>
  </si>
  <si>
    <t>https://doi.org/10.1371/journal.pbio.1001828</t>
  </si>
  <si>
    <t>Plard et al. 2014 Plos Biology</t>
  </si>
  <si>
    <t>Cue quality may be bad.</t>
  </si>
  <si>
    <t>SdB1</t>
  </si>
  <si>
    <t>SdB2</t>
  </si>
  <si>
    <t>Mand</t>
  </si>
  <si>
    <t>Kvis</t>
  </si>
  <si>
    <t>EPCo,EMCo,DMCo,Drou</t>
  </si>
  <si>
    <t>Silw</t>
  </si>
  <si>
    <t>CraP</t>
  </si>
  <si>
    <t>Glou</t>
  </si>
  <si>
    <t>Wyth</t>
  </si>
  <si>
    <t>DHV2</t>
  </si>
  <si>
    <t>Aska, Aska</t>
  </si>
  <si>
    <t>Krag, Krag</t>
  </si>
  <si>
    <t>rep(Antw, 6)</t>
  </si>
  <si>
    <t>rep(DVH1, 3)</t>
  </si>
  <si>
    <t>rep(LaCa, 3)</t>
  </si>
  <si>
    <t>Adve, Adve</t>
  </si>
  <si>
    <t>Rosk, Rosk</t>
  </si>
  <si>
    <t>TrFo</t>
  </si>
  <si>
    <t>Fara</t>
  </si>
  <si>
    <t>Adult survival rate</t>
  </si>
  <si>
    <t>Authors conclude plasticity, by repeated within-individual measures</t>
  </si>
  <si>
    <t>Authors conclude plasticity, by estimating heritability (weak &amp; non-significant)</t>
  </si>
  <si>
    <t>Females deviating significantly from the population mean laying date each year also suffered reduced breeding success, with the strength of nonlinear selection varying in relation to environmental conditions</t>
  </si>
  <si>
    <t>Ref lifespan or adult survival</t>
  </si>
  <si>
    <t>Gaillard et al. 2013*** https://doi.org/10.1111/ele.12059</t>
  </si>
  <si>
    <t>Reid et al 2019** https://doi.org/10.1002/evl3.118</t>
  </si>
  <si>
    <t>** "Mean parent age"</t>
  </si>
  <si>
    <t>*** Estimated at median population density. This is a lower estimate, since old-age individuals may have higher survival prob.? (Table S1 in Gaillard et al 2013). Compare also with Fig. S2B in 2014 paper</t>
  </si>
  <si>
    <t>Sum:</t>
  </si>
  <si>
    <t>Expected lifespan (yrs.)</t>
  </si>
  <si>
    <t>Breeding opportunities /yr</t>
  </si>
  <si>
    <t>* When several analyses from the same population are included, the estimates are written in a vector</t>
  </si>
  <si>
    <t>Slope*</t>
  </si>
  <si>
    <t>SE_slope*</t>
  </si>
  <si>
    <t>Signif later egg laying date (but frequency-dependent responses)</t>
  </si>
  <si>
    <t>Signif. earlier egg laying date, but paper says no plasticity</t>
  </si>
  <si>
    <t>Population*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</si>
</sst>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1C1D1E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rgb="FF1C1D1E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6" fillId="3" borderId="1" applyNumberFormat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1" applyNumberFormat="0" applyAlignment="0" applyProtection="0"/>
    <xf numFmtId="0" fontId="17" fillId="3" borderId="5" applyNumberFormat="0" applyAlignment="0" applyProtection="0"/>
    <xf numFmtId="0" fontId="18" fillId="3" borderId="1" applyNumberFormat="0" applyAlignment="0" applyProtection="0"/>
    <xf numFmtId="0" fontId="19" fillId="0" borderId="6" applyNumberFormat="0" applyFill="0" applyAlignment="0" applyProtection="0"/>
    <xf numFmtId="0" fontId="20" fillId="8" borderId="7" applyNumberFormat="0" applyAlignment="0" applyProtection="0"/>
    <xf numFmtId="0" fontId="21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33" borderId="0" applyNumberFormat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NumberFormat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2" fillId="0" borderId="0" xfId="0" applyFont="1"/>
    <xf numFmtId="3" fontId="0" fillId="0" borderId="0" xfId="0" applyNumberFormat="1"/>
    <xf numFmtId="0" fontId="1" fillId="0" borderId="0" xfId="1" applyAlignment="1">
      <alignment vertical="center"/>
    </xf>
    <xf numFmtId="0" fontId="6" fillId="3" borderId="1" xfId="2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2" fillId="0" borderId="0" xfId="3"/>
    <xf numFmtId="0" fontId="25" fillId="0" borderId="0" xfId="1" applyFont="1"/>
    <xf numFmtId="0" fontId="26" fillId="0" borderId="0" xfId="0" applyFont="1"/>
  </cellXfs>
  <cellStyles count="45">
    <cellStyle name="20% - Accent1 2" xfId="22"/>
    <cellStyle name="20% - Accent2 2" xfId="26"/>
    <cellStyle name="20% - Accent3 2" xfId="30"/>
    <cellStyle name="20% - Accent4 2" xfId="34"/>
    <cellStyle name="20% - Accent5 2" xfId="38"/>
    <cellStyle name="20% - Accent6 2" xfId="42"/>
    <cellStyle name="40% - Accent1 2" xfId="23"/>
    <cellStyle name="40% - Accent2 2" xfId="27"/>
    <cellStyle name="40% - Accent3 2" xfId="31"/>
    <cellStyle name="40% - Accent4 2" xfId="35"/>
    <cellStyle name="40% - Accent5 2" xfId="39"/>
    <cellStyle name="40% - Accent6 2" xfId="43"/>
    <cellStyle name="60% - Accent1 2" xfId="24"/>
    <cellStyle name="60% - Accent2 2" xfId="28"/>
    <cellStyle name="60% - Accent3 2" xfId="32"/>
    <cellStyle name="60% - Accent4 2" xfId="36"/>
    <cellStyle name="60% - Accent5 2" xfId="40"/>
    <cellStyle name="60% - Accent6 2" xfId="44"/>
    <cellStyle name="Accent1 2" xfId="21"/>
    <cellStyle name="Accent2 2" xfId="25"/>
    <cellStyle name="Accent3 2" xfId="29"/>
    <cellStyle name="Accent4 2" xfId="33"/>
    <cellStyle name="Accent5 2" xfId="37"/>
    <cellStyle name="Accent6 2" xfId="41"/>
    <cellStyle name="Bad 2" xfId="10"/>
    <cellStyle name="Calculation" xfId="2" builtinId="22"/>
    <cellStyle name="Calculation 2" xfId="14"/>
    <cellStyle name="Check Cell 2" xfId="16"/>
    <cellStyle name="Explanatory Text 2" xfId="19"/>
    <cellStyle name="Good 2" xfId="9"/>
    <cellStyle name="Heading 1 2" xfId="5"/>
    <cellStyle name="Heading 2 2" xfId="6"/>
    <cellStyle name="Heading 3 2" xfId="7"/>
    <cellStyle name="Heading 4 2" xfId="8"/>
    <cellStyle name="Hyperlink" xfId="1" builtinId="8"/>
    <cellStyle name="Input 2" xfId="12"/>
    <cellStyle name="Linked Cell 2" xfId="15"/>
    <cellStyle name="Neutral 2" xfId="11"/>
    <cellStyle name="Normal" xfId="0" builtinId="0"/>
    <cellStyle name="Normal 2" xfId="3"/>
    <cellStyle name="Note 2" xfId="18"/>
    <cellStyle name="Output 2" xfId="13"/>
    <cellStyle name="Title 2" xfId="4"/>
    <cellStyle name="Total 2" xfId="20"/>
    <cellStyle name="Warning Text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ogelwarte.ch/en/" TargetMode="External"/><Relationship Id="rId13" Type="http://schemas.openxmlformats.org/officeDocument/2006/relationships/hyperlink" Target="https://www.vogelwarte.ch/en/" TargetMode="External"/><Relationship Id="rId18" Type="http://schemas.openxmlformats.org/officeDocument/2006/relationships/hyperlink" Target="http://genomics.senescence.info/" TargetMode="External"/><Relationship Id="rId26" Type="http://schemas.openxmlformats.org/officeDocument/2006/relationships/hyperlink" Target="https://doi.org/10.1371/journal.pbio.1001828" TargetMode="External"/><Relationship Id="rId3" Type="http://schemas.openxmlformats.org/officeDocument/2006/relationships/hyperlink" Target="https://www.vogelwarte.ch/en/" TargetMode="External"/><Relationship Id="rId21" Type="http://schemas.openxmlformats.org/officeDocument/2006/relationships/hyperlink" Target="https://www.vogelwarte.ch/en/" TargetMode="External"/><Relationship Id="rId7" Type="http://schemas.openxmlformats.org/officeDocument/2006/relationships/hyperlink" Target="https://www.vogelwarte.ch/en/" TargetMode="External"/><Relationship Id="rId12" Type="http://schemas.openxmlformats.org/officeDocument/2006/relationships/hyperlink" Target="https://doi.org/10.1007/s00300-014-1595-6" TargetMode="External"/><Relationship Id="rId17" Type="http://schemas.openxmlformats.org/officeDocument/2006/relationships/hyperlink" Target="https://www.vogelwarte.ch/en/" TargetMode="External"/><Relationship Id="rId25" Type="http://schemas.openxmlformats.org/officeDocument/2006/relationships/hyperlink" Target="http://genomics.senescence.info/" TargetMode="External"/><Relationship Id="rId2" Type="http://schemas.openxmlformats.org/officeDocument/2006/relationships/hyperlink" Target="https://www.vogelwarte.ch/en/" TargetMode="External"/><Relationship Id="rId16" Type="http://schemas.openxmlformats.org/officeDocument/2006/relationships/hyperlink" Target="https://www.vogelwarte.ch/en/" TargetMode="External"/><Relationship Id="rId20" Type="http://schemas.openxmlformats.org/officeDocument/2006/relationships/hyperlink" Target="https://www.vogelwarte.ch/en/" TargetMode="External"/><Relationship Id="rId1" Type="http://schemas.openxmlformats.org/officeDocument/2006/relationships/hyperlink" Target="https://www.vogelwarte.ch/en/" TargetMode="External"/><Relationship Id="rId6" Type="http://schemas.openxmlformats.org/officeDocument/2006/relationships/hyperlink" Target="https://www.vogelwarte.ch/en/" TargetMode="External"/><Relationship Id="rId11" Type="http://schemas.openxmlformats.org/officeDocument/2006/relationships/hyperlink" Target="https://www.vogelwarte.ch/en/" TargetMode="External"/><Relationship Id="rId24" Type="http://schemas.openxmlformats.org/officeDocument/2006/relationships/hyperlink" Target="https://www.vogelwarte.ch/en/" TargetMode="External"/><Relationship Id="rId5" Type="http://schemas.openxmlformats.org/officeDocument/2006/relationships/hyperlink" Target="https://doi.org/10.5253/arde.v103i1.a7" TargetMode="External"/><Relationship Id="rId15" Type="http://schemas.openxmlformats.org/officeDocument/2006/relationships/hyperlink" Target="https://doi.org/10.1111/j.1365-2656.2006.01086.x" TargetMode="External"/><Relationship Id="rId23" Type="http://schemas.openxmlformats.org/officeDocument/2006/relationships/hyperlink" Target="https://www.vogelwarte.ch/en/" TargetMode="External"/><Relationship Id="rId10" Type="http://schemas.openxmlformats.org/officeDocument/2006/relationships/hyperlink" Target="https://doi.org/10.1111/oik.01124" TargetMode="External"/><Relationship Id="rId19" Type="http://schemas.openxmlformats.org/officeDocument/2006/relationships/hyperlink" Target="https://www.vogelwarte.ch/en/" TargetMode="External"/><Relationship Id="rId4" Type="http://schemas.openxmlformats.org/officeDocument/2006/relationships/hyperlink" Target="https://onlinelibrary.wiley.com/doi/pdf/10.1111/j.1365-2486.2010.02213.x" TargetMode="External"/><Relationship Id="rId9" Type="http://schemas.openxmlformats.org/officeDocument/2006/relationships/hyperlink" Target="https://www.vogelwarte.ch/en/" TargetMode="External"/><Relationship Id="rId14" Type="http://schemas.openxmlformats.org/officeDocument/2006/relationships/hyperlink" Target="https://www.vogelwarte.ch/en/" TargetMode="External"/><Relationship Id="rId22" Type="http://schemas.openxmlformats.org/officeDocument/2006/relationships/hyperlink" Target="https://www.vogelwarte.ch/en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zoomScale="115" zoomScaleNormal="115" workbookViewId="0">
      <pane xSplit="1" topLeftCell="B1" activePane="topRight" state="frozen"/>
      <selection pane="topRight" activeCell="D14" sqref="D14"/>
    </sheetView>
  </sheetViews>
  <sheetFormatPr defaultRowHeight="15" x14ac:dyDescent="0.25"/>
  <cols>
    <col min="1" max="1" width="21.85546875" bestFit="1" customWidth="1"/>
    <col min="2" max="2" width="23.140625" customWidth="1"/>
    <col min="3" max="3" width="12.42578125" customWidth="1"/>
    <col min="4" max="4" width="10.140625" customWidth="1"/>
    <col min="6" max="6" width="8.7109375" customWidth="1"/>
    <col min="7" max="7" width="16.5703125" customWidth="1"/>
    <col min="8" max="8" width="32.28515625" customWidth="1"/>
    <col min="9" max="9" width="13" customWidth="1"/>
    <col min="10" max="10" width="48.42578125" customWidth="1"/>
    <col min="11" max="11" width="12" customWidth="1"/>
    <col min="12" max="12" width="11.7109375" customWidth="1"/>
    <col min="13" max="13" width="38.28515625" bestFit="1" customWidth="1"/>
    <col min="14" max="14" width="18.5703125" customWidth="1"/>
    <col min="17" max="17" width="10.28515625" bestFit="1" customWidth="1"/>
  </cols>
  <sheetData>
    <row r="1" spans="1:20" s="4" customFormat="1" ht="42" customHeight="1" x14ac:dyDescent="0.25">
      <c r="A1" s="3" t="s">
        <v>0</v>
      </c>
      <c r="B1" s="3" t="s">
        <v>1</v>
      </c>
      <c r="C1" s="3" t="s">
        <v>117</v>
      </c>
      <c r="D1" s="3" t="s">
        <v>155</v>
      </c>
      <c r="E1" s="3" t="s">
        <v>145</v>
      </c>
      <c r="F1" s="3" t="s">
        <v>2</v>
      </c>
      <c r="G1" s="3" t="s">
        <v>156</v>
      </c>
      <c r="H1" s="3" t="s">
        <v>149</v>
      </c>
      <c r="I1" s="3" t="s">
        <v>6</v>
      </c>
      <c r="J1" s="3" t="s">
        <v>3</v>
      </c>
      <c r="K1" s="3" t="s">
        <v>8</v>
      </c>
      <c r="L1" s="3" t="s">
        <v>118</v>
      </c>
      <c r="M1" s="3" t="s">
        <v>9</v>
      </c>
      <c r="N1" s="3" t="s">
        <v>30</v>
      </c>
      <c r="O1" s="3" t="s">
        <v>101</v>
      </c>
      <c r="P1" s="3" t="s">
        <v>94</v>
      </c>
      <c r="Q1" s="4" t="s">
        <v>102</v>
      </c>
      <c r="R1" s="4" t="s">
        <v>158</v>
      </c>
      <c r="S1" s="4" t="s">
        <v>159</v>
      </c>
      <c r="T1" s="4" t="s">
        <v>162</v>
      </c>
    </row>
    <row r="2" spans="1:20" x14ac:dyDescent="0.25">
      <c r="A2" t="s">
        <v>4</v>
      </c>
      <c r="B2" s="6" t="s">
        <v>5</v>
      </c>
      <c r="C2" s="13">
        <f>1/(1-E2)</f>
        <v>2.8571428571428572</v>
      </c>
      <c r="D2">
        <f>(F2-1)+1/(1-E2)</f>
        <v>2.8571428571428572</v>
      </c>
      <c r="E2">
        <v>0.65</v>
      </c>
      <c r="F2">
        <v>1</v>
      </c>
      <c r="G2">
        <v>1</v>
      </c>
      <c r="H2" s="18" t="s">
        <v>21</v>
      </c>
      <c r="I2" s="1" t="s">
        <v>7</v>
      </c>
      <c r="J2" t="s">
        <v>14</v>
      </c>
      <c r="K2" s="2" t="s">
        <v>23</v>
      </c>
      <c r="L2" s="2">
        <v>20</v>
      </c>
      <c r="M2" t="s">
        <v>10</v>
      </c>
      <c r="N2" t="s">
        <v>25</v>
      </c>
      <c r="P2">
        <v>20</v>
      </c>
      <c r="Q2">
        <v>1</v>
      </c>
      <c r="R2">
        <v>-0.269261372</v>
      </c>
      <c r="S2">
        <v>9.8627524999999994E-2</v>
      </c>
      <c r="T2" t="s">
        <v>129</v>
      </c>
    </row>
    <row r="3" spans="1:20" x14ac:dyDescent="0.25">
      <c r="A3" t="s">
        <v>11</v>
      </c>
      <c r="B3" s="7" t="s">
        <v>12</v>
      </c>
      <c r="C3" s="13">
        <f t="shared" ref="C3:C21" si="0">1/(1-E3)</f>
        <v>2.197802197802198</v>
      </c>
      <c r="D3">
        <f t="shared" ref="D3:D21" si="1">(F3-1)+1/(1-E3)</f>
        <v>2.197802197802198</v>
      </c>
      <c r="E3">
        <v>0.54500000000000004</v>
      </c>
      <c r="F3">
        <v>1</v>
      </c>
      <c r="G3">
        <v>1</v>
      </c>
      <c r="H3" s="18" t="s">
        <v>19</v>
      </c>
      <c r="I3" s="1" t="s">
        <v>7</v>
      </c>
      <c r="J3" t="s">
        <v>13</v>
      </c>
      <c r="K3" s="9" t="s">
        <v>16</v>
      </c>
      <c r="L3">
        <v>3</v>
      </c>
      <c r="M3" t="s">
        <v>15</v>
      </c>
      <c r="O3" s="9"/>
      <c r="P3">
        <v>8</v>
      </c>
      <c r="Q3">
        <v>1</v>
      </c>
      <c r="R3">
        <v>-0.44945073800000002</v>
      </c>
      <c r="S3">
        <v>0.20158858199999999</v>
      </c>
      <c r="T3" t="s">
        <v>126</v>
      </c>
    </row>
    <row r="4" spans="1:20" x14ac:dyDescent="0.25">
      <c r="A4" t="s">
        <v>17</v>
      </c>
      <c r="B4" s="7" t="s">
        <v>18</v>
      </c>
      <c r="C4" s="13">
        <f t="shared" si="0"/>
        <v>1.7123287671232874</v>
      </c>
      <c r="D4">
        <f t="shared" si="1"/>
        <v>1.7123287671232874</v>
      </c>
      <c r="E4">
        <v>0.41599999999999998</v>
      </c>
      <c r="F4">
        <v>1</v>
      </c>
      <c r="G4">
        <v>1</v>
      </c>
      <c r="H4" s="18" t="s">
        <v>20</v>
      </c>
      <c r="I4" s="1" t="s">
        <v>7</v>
      </c>
      <c r="J4" t="s">
        <v>115</v>
      </c>
      <c r="K4" s="17" t="s">
        <v>22</v>
      </c>
      <c r="L4">
        <v>12</v>
      </c>
      <c r="M4" t="s">
        <v>24</v>
      </c>
      <c r="N4" t="s">
        <v>146</v>
      </c>
      <c r="O4" s="9"/>
      <c r="P4">
        <v>29</v>
      </c>
      <c r="Q4">
        <v>6</v>
      </c>
      <c r="R4" t="s">
        <v>95</v>
      </c>
      <c r="S4" t="s">
        <v>96</v>
      </c>
      <c r="T4" t="s">
        <v>138</v>
      </c>
    </row>
    <row r="5" spans="1:20" x14ac:dyDescent="0.25">
      <c r="A5" t="s">
        <v>17</v>
      </c>
      <c r="B5" s="7" t="s">
        <v>18</v>
      </c>
      <c r="C5" s="13">
        <f t="shared" si="0"/>
        <v>1.7123287671232874</v>
      </c>
      <c r="D5">
        <f t="shared" si="1"/>
        <v>1.7123287671232874</v>
      </c>
      <c r="E5">
        <v>0.41599999999999998</v>
      </c>
      <c r="F5">
        <v>1</v>
      </c>
      <c r="G5">
        <v>1</v>
      </c>
      <c r="H5" s="18" t="s">
        <v>20</v>
      </c>
      <c r="I5" s="1" t="s">
        <v>7</v>
      </c>
      <c r="J5" t="s">
        <v>28</v>
      </c>
      <c r="K5" s="9" t="s">
        <v>27</v>
      </c>
      <c r="L5">
        <v>18</v>
      </c>
      <c r="M5" t="s">
        <v>26</v>
      </c>
      <c r="N5" t="s">
        <v>29</v>
      </c>
      <c r="O5" s="9"/>
      <c r="P5">
        <v>31</v>
      </c>
      <c r="Q5">
        <v>4</v>
      </c>
      <c r="R5" t="s">
        <v>98</v>
      </c>
      <c r="S5" t="s">
        <v>97</v>
      </c>
      <c r="T5" t="s">
        <v>130</v>
      </c>
    </row>
    <row r="6" spans="1:20" x14ac:dyDescent="0.25">
      <c r="A6" t="s">
        <v>17</v>
      </c>
      <c r="B6" s="7" t="s">
        <v>18</v>
      </c>
      <c r="C6" s="13">
        <f t="shared" si="0"/>
        <v>1.7123287671232874</v>
      </c>
      <c r="D6">
        <f t="shared" si="1"/>
        <v>1.7123287671232874</v>
      </c>
      <c r="E6">
        <v>0.41599999999999998</v>
      </c>
      <c r="F6">
        <v>1</v>
      </c>
      <c r="G6">
        <v>1</v>
      </c>
      <c r="H6" s="18" t="s">
        <v>20</v>
      </c>
      <c r="I6" s="1" t="s">
        <v>7</v>
      </c>
      <c r="J6" t="s">
        <v>13</v>
      </c>
      <c r="K6" s="17" t="s">
        <v>31</v>
      </c>
      <c r="L6">
        <v>23</v>
      </c>
      <c r="M6" t="s">
        <v>116</v>
      </c>
      <c r="N6" t="s">
        <v>147</v>
      </c>
      <c r="O6" s="9"/>
      <c r="P6">
        <v>11</v>
      </c>
      <c r="Q6">
        <v>1</v>
      </c>
      <c r="R6">
        <v>-0.35593993000000002</v>
      </c>
      <c r="S6">
        <v>6.1823287999999997E-2</v>
      </c>
      <c r="T6" t="s">
        <v>131</v>
      </c>
    </row>
    <row r="7" spans="1:20" x14ac:dyDescent="0.25">
      <c r="A7" t="s">
        <v>32</v>
      </c>
      <c r="B7" s="7" t="s">
        <v>33</v>
      </c>
      <c r="C7" s="13">
        <f t="shared" si="0"/>
        <v>3.4482758620689653</v>
      </c>
      <c r="D7">
        <f t="shared" si="1"/>
        <v>3.4482758620689653</v>
      </c>
      <c r="E7">
        <v>0.71</v>
      </c>
      <c r="F7">
        <v>1</v>
      </c>
      <c r="G7">
        <v>1</v>
      </c>
      <c r="H7" s="18" t="s">
        <v>21</v>
      </c>
      <c r="I7" s="1" t="s">
        <v>7</v>
      </c>
      <c r="J7" t="s">
        <v>36</v>
      </c>
      <c r="K7" s="9" t="s">
        <v>35</v>
      </c>
      <c r="L7">
        <v>13</v>
      </c>
      <c r="M7" t="s">
        <v>34</v>
      </c>
      <c r="N7" t="s">
        <v>25</v>
      </c>
      <c r="O7" s="9"/>
      <c r="P7">
        <v>13</v>
      </c>
      <c r="Q7">
        <v>1</v>
      </c>
      <c r="R7">
        <v>-0.57022761200000005</v>
      </c>
      <c r="S7">
        <v>0.21516569799999999</v>
      </c>
      <c r="T7" t="s">
        <v>132</v>
      </c>
    </row>
    <row r="8" spans="1:20" x14ac:dyDescent="0.25">
      <c r="A8" t="s">
        <v>38</v>
      </c>
      <c r="B8" s="7" t="s">
        <v>37</v>
      </c>
      <c r="C8" s="13">
        <f t="shared" si="0"/>
        <v>1.996007984031936</v>
      </c>
      <c r="D8">
        <f t="shared" si="1"/>
        <v>1.996007984031936</v>
      </c>
      <c r="E8">
        <v>0.499</v>
      </c>
      <c r="F8">
        <v>1</v>
      </c>
      <c r="G8">
        <v>1</v>
      </c>
      <c r="H8" s="18" t="s">
        <v>21</v>
      </c>
      <c r="I8" s="1" t="s">
        <v>7</v>
      </c>
      <c r="J8" t="s">
        <v>161</v>
      </c>
      <c r="K8" s="9" t="s">
        <v>41</v>
      </c>
      <c r="L8">
        <v>9</v>
      </c>
      <c r="M8" t="s">
        <v>40</v>
      </c>
      <c r="N8" t="s">
        <v>39</v>
      </c>
      <c r="O8" s="9"/>
      <c r="P8">
        <v>15</v>
      </c>
      <c r="Q8">
        <v>1</v>
      </c>
      <c r="R8" s="10">
        <v>-1.0904331739999999</v>
      </c>
      <c r="S8">
        <v>0.368465563</v>
      </c>
      <c r="T8" t="s">
        <v>133</v>
      </c>
    </row>
    <row r="9" spans="1:20" x14ac:dyDescent="0.25">
      <c r="A9" t="s">
        <v>38</v>
      </c>
      <c r="B9" s="7" t="s">
        <v>37</v>
      </c>
      <c r="C9" s="13">
        <f t="shared" si="0"/>
        <v>1.996007984031936</v>
      </c>
      <c r="D9">
        <f t="shared" si="1"/>
        <v>1.996007984031936</v>
      </c>
      <c r="E9">
        <v>0.499</v>
      </c>
      <c r="F9">
        <v>1</v>
      </c>
      <c r="G9">
        <v>1</v>
      </c>
      <c r="H9" s="18" t="s">
        <v>21</v>
      </c>
      <c r="I9" s="1" t="s">
        <v>7</v>
      </c>
      <c r="J9" t="s">
        <v>45</v>
      </c>
      <c r="K9" s="9" t="s">
        <v>43</v>
      </c>
      <c r="L9">
        <v>24</v>
      </c>
      <c r="M9" t="s">
        <v>42</v>
      </c>
      <c r="N9" t="s">
        <v>44</v>
      </c>
      <c r="O9" s="9"/>
      <c r="P9">
        <v>30</v>
      </c>
      <c r="Q9">
        <v>3</v>
      </c>
      <c r="R9" t="s">
        <v>100</v>
      </c>
      <c r="S9" t="s">
        <v>99</v>
      </c>
      <c r="T9" t="s">
        <v>139</v>
      </c>
    </row>
    <row r="10" spans="1:20" x14ac:dyDescent="0.25">
      <c r="A10" t="s">
        <v>46</v>
      </c>
      <c r="B10" s="7" t="s">
        <v>47</v>
      </c>
      <c r="C10" s="13">
        <f t="shared" si="0"/>
        <v>1.5974440894568691</v>
      </c>
      <c r="D10">
        <f t="shared" si="1"/>
        <v>1.5974440894568691</v>
      </c>
      <c r="E10">
        <v>0.374</v>
      </c>
      <c r="F10">
        <v>1</v>
      </c>
      <c r="G10">
        <v>2</v>
      </c>
      <c r="H10" s="18" t="s">
        <v>20</v>
      </c>
      <c r="I10" s="1" t="s">
        <v>7</v>
      </c>
      <c r="J10" t="s">
        <v>50</v>
      </c>
      <c r="K10" s="9" t="s">
        <v>49</v>
      </c>
      <c r="L10">
        <v>16</v>
      </c>
      <c r="M10" t="s">
        <v>48</v>
      </c>
      <c r="N10" t="s">
        <v>44</v>
      </c>
      <c r="O10" s="9"/>
      <c r="P10">
        <v>19</v>
      </c>
      <c r="Q10">
        <v>2</v>
      </c>
      <c r="R10" t="s">
        <v>103</v>
      </c>
      <c r="S10" t="s">
        <v>104</v>
      </c>
      <c r="T10" t="s">
        <v>137</v>
      </c>
    </row>
    <row r="11" spans="1:20" x14ac:dyDescent="0.25">
      <c r="A11" t="s">
        <v>53</v>
      </c>
      <c r="B11" s="7" t="s">
        <v>54</v>
      </c>
      <c r="C11" s="13">
        <f t="shared" si="0"/>
        <v>2.3809523809523809</v>
      </c>
      <c r="D11">
        <f t="shared" si="1"/>
        <v>2.3809523809523809</v>
      </c>
      <c r="E11">
        <v>0.57999999999999996</v>
      </c>
      <c r="F11">
        <v>1</v>
      </c>
      <c r="G11">
        <v>1</v>
      </c>
      <c r="H11" s="18" t="s">
        <v>90</v>
      </c>
      <c r="I11" s="1" t="s">
        <v>7</v>
      </c>
      <c r="J11" t="s">
        <v>13</v>
      </c>
      <c r="K11" s="9" t="s">
        <v>16</v>
      </c>
      <c r="L11">
        <v>4</v>
      </c>
      <c r="M11" t="s">
        <v>15</v>
      </c>
      <c r="N11" t="s">
        <v>89</v>
      </c>
      <c r="O11" s="9"/>
      <c r="P11">
        <v>7</v>
      </c>
      <c r="Q11">
        <v>1</v>
      </c>
      <c r="R11">
        <v>-0.73000663200000004</v>
      </c>
      <c r="S11">
        <v>0.36189574600000002</v>
      </c>
      <c r="T11" t="s">
        <v>127</v>
      </c>
    </row>
    <row r="12" spans="1:20" x14ac:dyDescent="0.25">
      <c r="A12" t="s">
        <v>51</v>
      </c>
      <c r="B12" s="7" t="s">
        <v>52</v>
      </c>
      <c r="C12" s="13">
        <f t="shared" si="0"/>
        <v>2.34</v>
      </c>
      <c r="D12">
        <f t="shared" si="1"/>
        <v>2.34</v>
      </c>
      <c r="E12">
        <f>1-(1/2.34)</f>
        <v>0.57264957264957261</v>
      </c>
      <c r="F12">
        <v>1</v>
      </c>
      <c r="G12">
        <v>2.5</v>
      </c>
      <c r="H12" t="s">
        <v>151</v>
      </c>
      <c r="I12" s="1" t="s">
        <v>7</v>
      </c>
      <c r="J12" t="s">
        <v>13</v>
      </c>
      <c r="K12" s="9" t="s">
        <v>56</v>
      </c>
      <c r="L12">
        <v>25</v>
      </c>
      <c r="M12" t="s">
        <v>55</v>
      </c>
      <c r="N12" t="s">
        <v>57</v>
      </c>
      <c r="O12" s="9"/>
      <c r="P12">
        <v>31</v>
      </c>
      <c r="Q12">
        <v>1</v>
      </c>
      <c r="R12">
        <v>-0.61339932699999999</v>
      </c>
      <c r="S12">
        <v>0.17342475199999999</v>
      </c>
      <c r="T12" t="s">
        <v>128</v>
      </c>
    </row>
    <row r="13" spans="1:20" x14ac:dyDescent="0.25">
      <c r="A13" t="s">
        <v>58</v>
      </c>
      <c r="B13" s="7" t="s">
        <v>59</v>
      </c>
      <c r="C13" s="13">
        <f t="shared" si="0"/>
        <v>1.9455252918287937</v>
      </c>
      <c r="D13">
        <f t="shared" si="1"/>
        <v>1.9455252918287937</v>
      </c>
      <c r="E13">
        <v>0.48599999999999999</v>
      </c>
      <c r="F13">
        <v>1</v>
      </c>
      <c r="G13">
        <v>1.5</v>
      </c>
      <c r="H13" s="9" t="s">
        <v>21</v>
      </c>
      <c r="I13" s="1" t="s">
        <v>7</v>
      </c>
      <c r="J13" t="s">
        <v>13</v>
      </c>
      <c r="K13" s="9" t="s">
        <v>61</v>
      </c>
      <c r="L13">
        <v>1</v>
      </c>
      <c r="M13" t="s">
        <v>60</v>
      </c>
      <c r="O13" s="9"/>
      <c r="P13">
        <v>54</v>
      </c>
      <c r="Q13">
        <v>2</v>
      </c>
      <c r="R13" t="s">
        <v>105</v>
      </c>
      <c r="S13" t="s">
        <v>106</v>
      </c>
      <c r="T13" t="s">
        <v>136</v>
      </c>
    </row>
    <row r="14" spans="1:20" x14ac:dyDescent="0.25">
      <c r="A14" t="s">
        <v>58</v>
      </c>
      <c r="B14" s="7" t="s">
        <v>59</v>
      </c>
      <c r="C14" s="13">
        <f t="shared" si="0"/>
        <v>1.9455252918287937</v>
      </c>
      <c r="D14">
        <f t="shared" si="1"/>
        <v>1.9455252918287937</v>
      </c>
      <c r="E14">
        <v>0.48599999999999999</v>
      </c>
      <c r="F14">
        <v>1</v>
      </c>
      <c r="G14">
        <v>1.5</v>
      </c>
      <c r="H14" s="9" t="s">
        <v>21</v>
      </c>
      <c r="I14" s="1" t="s">
        <v>7</v>
      </c>
      <c r="J14" t="s">
        <v>13</v>
      </c>
      <c r="K14" s="18" t="s">
        <v>63</v>
      </c>
      <c r="L14">
        <v>6</v>
      </c>
      <c r="M14" t="s">
        <v>62</v>
      </c>
      <c r="N14" t="s">
        <v>25</v>
      </c>
      <c r="O14" s="9" t="s">
        <v>86</v>
      </c>
      <c r="P14">
        <v>44</v>
      </c>
      <c r="Q14">
        <v>1</v>
      </c>
      <c r="R14">
        <v>-0.62194168999999999</v>
      </c>
      <c r="S14">
        <v>7.1530156999999997E-2</v>
      </c>
      <c r="T14" t="s">
        <v>134</v>
      </c>
    </row>
    <row r="15" spans="1:20" x14ac:dyDescent="0.25">
      <c r="A15" t="s">
        <v>58</v>
      </c>
      <c r="B15" s="7" t="s">
        <v>59</v>
      </c>
      <c r="C15" s="13">
        <f t="shared" si="0"/>
        <v>1.9455252918287937</v>
      </c>
      <c r="D15">
        <f t="shared" si="1"/>
        <v>1.9455252918287937</v>
      </c>
      <c r="E15">
        <v>0.48599999999999999</v>
      </c>
      <c r="F15">
        <v>1</v>
      </c>
      <c r="G15">
        <v>1.5</v>
      </c>
      <c r="H15" s="9" t="s">
        <v>21</v>
      </c>
      <c r="I15" s="1" t="s">
        <v>7</v>
      </c>
      <c r="J15" t="s">
        <v>13</v>
      </c>
      <c r="K15" s="9" t="s">
        <v>66</v>
      </c>
      <c r="L15">
        <v>14</v>
      </c>
      <c r="M15" t="s">
        <v>64</v>
      </c>
      <c r="O15" s="9" t="s">
        <v>87</v>
      </c>
      <c r="P15">
        <v>34</v>
      </c>
      <c r="Q15">
        <v>1</v>
      </c>
      <c r="R15">
        <v>-0.80167508799999998</v>
      </c>
      <c r="S15">
        <v>9.6316622000000005E-2</v>
      </c>
      <c r="T15" t="s">
        <v>135</v>
      </c>
    </row>
    <row r="16" spans="1:20" x14ac:dyDescent="0.25">
      <c r="A16" t="s">
        <v>58</v>
      </c>
      <c r="B16" s="7" t="s">
        <v>59</v>
      </c>
      <c r="C16" s="13">
        <f t="shared" si="0"/>
        <v>1.9455252918287937</v>
      </c>
      <c r="D16">
        <f t="shared" si="1"/>
        <v>1.9455252918287937</v>
      </c>
      <c r="E16">
        <v>0.48599999999999999</v>
      </c>
      <c r="F16">
        <v>1</v>
      </c>
      <c r="G16">
        <v>1.5</v>
      </c>
      <c r="H16" s="9" t="s">
        <v>21</v>
      </c>
      <c r="I16" s="1" t="s">
        <v>7</v>
      </c>
      <c r="J16" t="s">
        <v>88</v>
      </c>
      <c r="K16" s="9" t="s">
        <v>65</v>
      </c>
      <c r="L16">
        <v>12</v>
      </c>
      <c r="M16" t="s">
        <v>24</v>
      </c>
      <c r="N16" t="s">
        <v>25</v>
      </c>
      <c r="O16" s="9" t="s">
        <v>92</v>
      </c>
      <c r="P16">
        <v>29</v>
      </c>
      <c r="Q16">
        <v>6</v>
      </c>
      <c r="R16" t="s">
        <v>107</v>
      </c>
      <c r="S16" t="s">
        <v>108</v>
      </c>
      <c r="T16" t="s">
        <v>138</v>
      </c>
    </row>
    <row r="17" spans="1:20" x14ac:dyDescent="0.25">
      <c r="A17" t="s">
        <v>70</v>
      </c>
      <c r="B17" s="7" t="s">
        <v>67</v>
      </c>
      <c r="C17" s="13">
        <f t="shared" si="0"/>
        <v>3.2258064516129026</v>
      </c>
      <c r="D17">
        <f t="shared" si="1"/>
        <v>4.2258064516129021</v>
      </c>
      <c r="E17">
        <v>0.69</v>
      </c>
      <c r="F17">
        <v>2</v>
      </c>
      <c r="G17">
        <v>1</v>
      </c>
      <c r="H17" s="9" t="s">
        <v>21</v>
      </c>
      <c r="I17" s="1" t="s">
        <v>7</v>
      </c>
      <c r="J17" t="s">
        <v>45</v>
      </c>
      <c r="K17" s="17" t="s">
        <v>69</v>
      </c>
      <c r="L17">
        <v>2</v>
      </c>
      <c r="M17" t="s">
        <v>68</v>
      </c>
      <c r="N17" t="s">
        <v>81</v>
      </c>
      <c r="O17" s="14" t="s">
        <v>82</v>
      </c>
      <c r="P17" s="14">
        <v>9</v>
      </c>
      <c r="Q17">
        <v>3</v>
      </c>
      <c r="R17" t="s">
        <v>110</v>
      </c>
      <c r="S17" t="s">
        <v>109</v>
      </c>
      <c r="T17" t="s">
        <v>140</v>
      </c>
    </row>
    <row r="18" spans="1:20" x14ac:dyDescent="0.25">
      <c r="A18" t="s">
        <v>71</v>
      </c>
      <c r="B18" s="7" t="s">
        <v>72</v>
      </c>
      <c r="C18" s="13">
        <f t="shared" si="0"/>
        <v>2.7027027027027026</v>
      </c>
      <c r="D18">
        <f t="shared" si="1"/>
        <v>2.7027027027027026</v>
      </c>
      <c r="E18">
        <v>0.63</v>
      </c>
      <c r="F18">
        <v>1</v>
      </c>
      <c r="G18" s="5">
        <v>1.5</v>
      </c>
      <c r="H18" s="9" t="s">
        <v>21</v>
      </c>
      <c r="I18" s="1" t="s">
        <v>7</v>
      </c>
      <c r="J18" t="s">
        <v>13</v>
      </c>
      <c r="K18" s="17" t="s">
        <v>74</v>
      </c>
      <c r="L18">
        <v>7</v>
      </c>
      <c r="M18" t="s">
        <v>73</v>
      </c>
      <c r="N18" t="s">
        <v>84</v>
      </c>
      <c r="O18" s="9"/>
      <c r="P18">
        <v>14</v>
      </c>
      <c r="Q18">
        <v>2</v>
      </c>
      <c r="R18" t="s">
        <v>111</v>
      </c>
      <c r="S18" t="s">
        <v>113</v>
      </c>
      <c r="T18" t="s">
        <v>141</v>
      </c>
    </row>
    <row r="19" spans="1:20" x14ac:dyDescent="0.25">
      <c r="A19" t="s">
        <v>76</v>
      </c>
      <c r="B19" s="8" t="s">
        <v>75</v>
      </c>
      <c r="C19" s="13">
        <f t="shared" si="0"/>
        <v>8</v>
      </c>
      <c r="D19">
        <f t="shared" si="1"/>
        <v>11</v>
      </c>
      <c r="E19">
        <v>0.875</v>
      </c>
      <c r="F19">
        <v>4</v>
      </c>
      <c r="G19">
        <v>1</v>
      </c>
      <c r="H19" s="9" t="s">
        <v>21</v>
      </c>
      <c r="I19" s="1" t="s">
        <v>7</v>
      </c>
      <c r="J19" t="s">
        <v>45</v>
      </c>
      <c r="K19" s="17" t="s">
        <v>77</v>
      </c>
      <c r="L19">
        <v>15</v>
      </c>
      <c r="M19" t="s">
        <v>119</v>
      </c>
      <c r="N19" t="s">
        <v>85</v>
      </c>
      <c r="O19" s="9"/>
      <c r="P19">
        <v>60</v>
      </c>
      <c r="Q19">
        <v>2</v>
      </c>
      <c r="R19" t="s">
        <v>112</v>
      </c>
      <c r="S19" t="s">
        <v>114</v>
      </c>
      <c r="T19" t="s">
        <v>142</v>
      </c>
    </row>
    <row r="20" spans="1:20" x14ac:dyDescent="0.25">
      <c r="A20" t="s">
        <v>79</v>
      </c>
      <c r="B20" s="7" t="s">
        <v>80</v>
      </c>
      <c r="C20" s="13">
        <f t="shared" si="0"/>
        <v>12.500000000000007</v>
      </c>
      <c r="D20">
        <f t="shared" si="1"/>
        <v>16.500000000000007</v>
      </c>
      <c r="E20">
        <v>0.92</v>
      </c>
      <c r="F20">
        <v>5</v>
      </c>
      <c r="G20">
        <v>1</v>
      </c>
      <c r="H20" s="9" t="s">
        <v>21</v>
      </c>
      <c r="I20" s="1" t="s">
        <v>91</v>
      </c>
      <c r="J20" t="s">
        <v>160</v>
      </c>
      <c r="K20" s="15" t="s">
        <v>78</v>
      </c>
      <c r="L20">
        <v>19</v>
      </c>
      <c r="M20" t="s">
        <v>93</v>
      </c>
      <c r="N20" t="s">
        <v>83</v>
      </c>
      <c r="O20" s="15" t="s">
        <v>148</v>
      </c>
      <c r="P20">
        <v>20</v>
      </c>
      <c r="Q20">
        <v>1</v>
      </c>
      <c r="R20">
        <v>0.595838121</v>
      </c>
      <c r="S20">
        <v>0.203099892</v>
      </c>
      <c r="T20" t="s">
        <v>144</v>
      </c>
    </row>
    <row r="21" spans="1:20" x14ac:dyDescent="0.25">
      <c r="A21" t="s">
        <v>120</v>
      </c>
      <c r="B21" s="7" t="s">
        <v>121</v>
      </c>
      <c r="C21" s="13">
        <f t="shared" si="0"/>
        <v>9.0909090909090917</v>
      </c>
      <c r="D21">
        <f t="shared" si="1"/>
        <v>10.090909090909092</v>
      </c>
      <c r="E21">
        <v>0.89</v>
      </c>
      <c r="F21">
        <v>2</v>
      </c>
      <c r="G21">
        <v>1</v>
      </c>
      <c r="H21" s="9" t="s">
        <v>150</v>
      </c>
      <c r="I21" s="1" t="s">
        <v>91</v>
      </c>
      <c r="J21" t="s">
        <v>122</v>
      </c>
      <c r="K21" s="17" t="s">
        <v>123</v>
      </c>
      <c r="L21">
        <v>17</v>
      </c>
      <c r="M21" t="s">
        <v>124</v>
      </c>
      <c r="N21" t="s">
        <v>125</v>
      </c>
      <c r="O21" s="9"/>
      <c r="P21">
        <v>27</v>
      </c>
      <c r="Q21">
        <v>1</v>
      </c>
      <c r="R21">
        <v>0.106808811161396</v>
      </c>
      <c r="S21">
        <v>0.123655669783895</v>
      </c>
      <c r="T21" t="s">
        <v>143</v>
      </c>
    </row>
    <row r="22" spans="1:20" x14ac:dyDescent="0.25">
      <c r="P22" t="s">
        <v>154</v>
      </c>
      <c r="Q22" s="12">
        <f>SUM(Q2:Q21)</f>
        <v>41</v>
      </c>
    </row>
    <row r="23" spans="1:20" x14ac:dyDescent="0.25">
      <c r="A23" s="9" t="s">
        <v>157</v>
      </c>
    </row>
    <row r="24" spans="1:20" x14ac:dyDescent="0.25">
      <c r="A24" t="s">
        <v>152</v>
      </c>
    </row>
    <row r="25" spans="1:20" x14ac:dyDescent="0.25">
      <c r="A25" s="9" t="s">
        <v>153</v>
      </c>
    </row>
    <row r="26" spans="1:20" x14ac:dyDescent="0.25">
      <c r="A26" s="9"/>
    </row>
    <row r="27" spans="1:20" x14ac:dyDescent="0.25">
      <c r="K27" s="16"/>
    </row>
    <row r="28" spans="1:20" x14ac:dyDescent="0.25">
      <c r="A28" s="9"/>
      <c r="K28" s="16"/>
    </row>
    <row r="29" spans="1:20" x14ac:dyDescent="0.25">
      <c r="K29" s="16"/>
    </row>
    <row r="30" spans="1:20" x14ac:dyDescent="0.25">
      <c r="K30" s="16"/>
    </row>
    <row r="33" spans="2:12" x14ac:dyDescent="0.25">
      <c r="B33" s="7"/>
      <c r="C33" s="7"/>
      <c r="I33" s="1"/>
    </row>
    <row r="34" spans="2:12" x14ac:dyDescent="0.25">
      <c r="K34" s="11"/>
      <c r="L34" s="11"/>
    </row>
  </sheetData>
  <hyperlinks>
    <hyperlink ref="I2" r:id="rId1"/>
    <hyperlink ref="I3" r:id="rId2"/>
    <hyperlink ref="I4" r:id="rId3"/>
    <hyperlink ref="K4" r:id="rId4"/>
    <hyperlink ref="K6" r:id="rId5"/>
    <hyperlink ref="I8" r:id="rId6"/>
    <hyperlink ref="I7" r:id="rId7"/>
    <hyperlink ref="I12" r:id="rId8"/>
    <hyperlink ref="I13" r:id="rId9"/>
    <hyperlink ref="K17" r:id="rId10"/>
    <hyperlink ref="I17" r:id="rId11"/>
    <hyperlink ref="K18" r:id="rId12"/>
    <hyperlink ref="I18" r:id="rId13"/>
    <hyperlink ref="I19" r:id="rId14"/>
    <hyperlink ref="K19" r:id="rId15"/>
    <hyperlink ref="I11" r:id="rId16"/>
    <hyperlink ref="I10" r:id="rId17"/>
    <hyperlink ref="I20" r:id="rId18"/>
    <hyperlink ref="I5" r:id="rId19"/>
    <hyperlink ref="I6" r:id="rId20"/>
    <hyperlink ref="I9" r:id="rId21"/>
    <hyperlink ref="I14" r:id="rId22"/>
    <hyperlink ref="I15" r:id="rId23"/>
    <hyperlink ref="I16" r:id="rId24"/>
    <hyperlink ref="I21" r:id="rId25"/>
    <hyperlink ref="K21" r:id="rId26"/>
  </hyperlinks>
  <pageMargins left="0.7" right="0.7" top="0.75" bottom="0.75" header="0.3" footer="0.3"/>
  <pageSetup paperSize="9" orientation="portrait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2020-02-12T17:20:45Z</dcterms:created>
  <dcterms:modified xsi:type="dcterms:W3CDTF">2020-10-06T09:19:51Z</dcterms:modified>
</cp:coreProperties>
</file>