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thomasgray/Documents/TurbulatorOlfactometer/docs/"/>
    </mc:Choice>
  </mc:AlternateContent>
  <xr:revisionPtr revIDLastSave="0" documentId="13_ncr:1_{BCD71ABF-E47B-B546-8D02-3E8BBD604096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BO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2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<sst xmlns="http://schemas.openxmlformats.org/spreadsheetml/2006/main" count="149" uniqueCount="111">
  <si>
    <t>link</t>
  </si>
  <si>
    <t>Supplier</t>
  </si>
  <si>
    <t>QTY</t>
  </si>
  <si>
    <t>Included QTY</t>
  </si>
  <si>
    <t>Part Number</t>
  </si>
  <si>
    <t>Description</t>
  </si>
  <si>
    <t>1</t>
  </si>
  <si>
    <t>2</t>
  </si>
  <si>
    <t>Qty to order</t>
  </si>
  <si>
    <t>Price Each</t>
  </si>
  <si>
    <t>Total</t>
  </si>
  <si>
    <t>Comments</t>
  </si>
  <si>
    <t>Clippard</t>
  </si>
  <si>
    <t>ETN-2M-24</t>
  </si>
  <si>
    <t>15482-8</t>
  </si>
  <si>
    <t>https://clippard.com/part/15482-8</t>
  </si>
  <si>
    <t>ST0-2002-PKG</t>
  </si>
  <si>
    <t>https://clippard.com/part/ST0-2002-PKG</t>
  </si>
  <si>
    <t>11752-5-ENP-PKG</t>
  </si>
  <si>
    <t>https://clippard.com/part/11752-5-ENP-PKG</t>
  </si>
  <si>
    <t>URH8-0402-02T-050</t>
  </si>
  <si>
    <t>https://clippard.com/part/URH8-0402-02T-050</t>
  </si>
  <si>
    <t>Mouser</t>
  </si>
  <si>
    <t>998-MIC2981/82YN</t>
  </si>
  <si>
    <t>20-pin DIP socket</t>
  </si>
  <si>
    <t>AE9998-ND</t>
  </si>
  <si>
    <t>Winford Engineering</t>
  </si>
  <si>
    <t>DTA3520-DIN</t>
  </si>
  <si>
    <t>https://www.winford.com/products/dta35.php</t>
  </si>
  <si>
    <t>Flowtube with needle valve, 0 - 10 L/min</t>
  </si>
  <si>
    <t>Aalborg</t>
  </si>
  <si>
    <t>PMR1-012676</t>
  </si>
  <si>
    <t>Amazon</t>
  </si>
  <si>
    <t>EG Danner 40528 Supreme Hydroponic Pump</t>
  </si>
  <si>
    <t>BEX Mini Tank mixing eductor, 0.59" orifice</t>
  </si>
  <si>
    <t xml:space="preserve">Orifice size impacts odorant duration ratio and kinetics of mixing. We have tested all sizes and 0.59 (red color) is optimal </t>
  </si>
  <si>
    <t>https://www.usplastic.com/catalog/item.aspx?itemid=103541</t>
  </si>
  <si>
    <t>4-valve, NC teflon valve manifold</t>
  </si>
  <si>
    <t>161T082</t>
  </si>
  <si>
    <t xml:space="preserve">This is for control of flow through odor reservoirs. We prefer these Teflon valves for ease of cleaning in case of accident. </t>
  </si>
  <si>
    <t>https://nresearch.com/</t>
  </si>
  <si>
    <t>TGB109</t>
  </si>
  <si>
    <t>102P109-50</t>
  </si>
  <si>
    <t>24 V DC Power Source</t>
  </si>
  <si>
    <t>Used to supply power to valves. Nearly any desktop DC converter is OK</t>
  </si>
  <si>
    <t>8</t>
  </si>
  <si>
    <t>Normally Open (NO) two-way EV valves (24v) with flying leads</t>
  </si>
  <si>
    <t>https://www.clippard.com/part/EVN-2M-24</t>
  </si>
  <si>
    <t xml:space="preserve">10-32-1/16" barbed fittings </t>
  </si>
  <si>
    <t>1/16" polyurethane tubing, 8 - tubing ribbon (50ft)</t>
  </si>
  <si>
    <t>Item Total</t>
  </si>
  <si>
    <t>Valve Driver Chip (Micrel MIC2981/82YN</t>
  </si>
  <si>
    <t>https://www.mouser.com/ProductDetail/Microchip-Technology/MIC2981-82YN?qs=kh6iOki%2FeLE8friWbXDS5g%3D%3D</t>
  </si>
  <si>
    <t>DigiKey</t>
  </si>
  <si>
    <t>https://www.digikey.com/en/products/detail/assmann-wsw-components/A-20-LC-TT/821752?s=N4IgTCBcDaIIIFECcKAcBaAcgERAXQF8g</t>
  </si>
  <si>
    <t>Terminal Board for Driver/Chip Connections</t>
  </si>
  <si>
    <t>https://www.aalborg.com/index.php/main_page/product_info/products_id/72986/show_table_build/show/confback/8</t>
  </si>
  <si>
    <t xml:space="preserve">GFC17A-TBL6-A0 </t>
  </si>
  <si>
    <t>Alicat</t>
  </si>
  <si>
    <t>https://store.alicat.com/products/flow-controller?variant=36393697149081</t>
  </si>
  <si>
    <t>Aalborg (500ml/min) Mass Flow Controller GFC</t>
  </si>
  <si>
    <t>Alicat (500 sccm) Mass Flow Controller</t>
  </si>
  <si>
    <t>NR Research</t>
  </si>
  <si>
    <t>USPlastics</t>
  </si>
  <si>
    <t>https://www.aalborg.com/index.php/main_page/product_info/products_id/151836</t>
  </si>
  <si>
    <t>Inert Fittings for TGB109 tubing (pk/50)</t>
  </si>
  <si>
    <t>PTFE Tubing (50ft)</t>
  </si>
  <si>
    <t>National Instruments USB-6001</t>
  </si>
  <si>
    <t>https://www.digikey.com/en/products/detail/ni/782604-01/12817782</t>
  </si>
  <si>
    <t>782604-01</t>
  </si>
  <si>
    <t>Raspberry Pi 4 8GB</t>
  </si>
  <si>
    <t>https://www.amazon.com/Raspberry-Pi-Computer-Suitable-Workstation/dp/B0899VXM8F/ref=sr_1_3?crid=1Q0I6GIU3KH0G&amp;keywords=raspberry+pi+4+8gb&amp;qid=1695073390&amp;sprefix=raspber%2Caps%2C99&amp;sr=8-3&amp;ufe=app_do%3Aamzn1.fos.f5122f16-c3e8-4386-bf32-63e904010ad0</t>
  </si>
  <si>
    <t>https://www.fishersci.com/shop/products/extech-382200-30-volt-1-ampere-digital-single-output-dc-power-supply/S35739#?keyword=dc%20power%20supply</t>
  </si>
  <si>
    <t>Fisher Sci</t>
  </si>
  <si>
    <t>S35739</t>
  </si>
  <si>
    <t>EV/ET 8-valve manifold for Clippard EV Valves</t>
  </si>
  <si>
    <t xml:space="preserve">Hose Swivel, 1/16" </t>
  </si>
  <si>
    <t xml:space="preserve">Air pump to produce 3 L/min flow: </t>
  </si>
  <si>
    <t>N/A</t>
  </si>
  <si>
    <t>Tripod Stands for Flowtubes</t>
  </si>
  <si>
    <t>https://www.aalborg.com/index.php/main_page/product_info/products_id/163632</t>
  </si>
  <si>
    <t>https://www.amazon.com/Supreme-Danner-ASP04240-Aquarium-40-watt/dp/B001BOBQ1G/ref=sr_1_12?crid=2D8UV4GL8LBYI&amp;keywords=eg+danner+aquarium+pump&amp;qid=1695074588&amp;sprefix=eg+danner+aquarium+pum%2Caps%2C138&amp;sr=8-12&amp;ufe=app_do%3Aamzn1.fos.f5122f16-c3e8-4386-bf32-63e904010ad0</t>
  </si>
  <si>
    <t>Nylon Barbed Luer Fitting 1/16" male luer</t>
  </si>
  <si>
    <t>Nylon Barbed Luer Fitting 1/16" female luer</t>
  </si>
  <si>
    <t>LM2131</t>
  </si>
  <si>
    <t>Fresh Water Systems</t>
  </si>
  <si>
    <t>https://www.freshwatersystems.com/products/lm2131-luer-fitting-black-nylon-male-luer-x-1-16-hb</t>
  </si>
  <si>
    <t>LF2131</t>
  </si>
  <si>
    <t>https://www.freshwatersystems.com/products/lf2131-luer-fitting-black-nylon-female-luer-x-1-16-hb</t>
  </si>
  <si>
    <t>Odor Bottle Ported and Valved Caps</t>
  </si>
  <si>
    <t>Cole Parmer</t>
  </si>
  <si>
    <t>https://www.coleparmer.com/i/diba-omnifit-q-series-solvent-bottle-cap-gl45-2-unf-f-ports-w-valves-blue/2194302</t>
  </si>
  <si>
    <t>EW-21943-02</t>
  </si>
  <si>
    <t>Pyrex 100ml bottle</t>
  </si>
  <si>
    <t>Corning</t>
  </si>
  <si>
    <t>https://ecatalog.corning.com/life-sciences/b2c/US/en/Glassware/Bottles,-Glass/PYREX%C2%AE-Round-Media-Storage-Bottles,-with-Screw-Cap/p/1395-100</t>
  </si>
  <si>
    <t>1395-100</t>
  </si>
  <si>
    <t>PTFE Plug for end of manifold</t>
  </si>
  <si>
    <t>FITM128</t>
  </si>
  <si>
    <t>50 feet</t>
  </si>
  <si>
    <t>$900 is approx price for cheaper MFCs (Aalborg). Alicat is 2x more $$ but higher quality</t>
  </si>
  <si>
    <t>Per foot price. Other brands for .0625" OD PTFE tubing also OK.</t>
  </si>
  <si>
    <t>Ballpark price. need 16 digital TTL channels to switch valves, and 1 analog out channel to control MFC</t>
  </si>
  <si>
    <t>TRB2</t>
  </si>
  <si>
    <t>https://www.thorlabs.com/thorproduct.cfm?partnumber=TRB2</t>
  </si>
  <si>
    <t>Thor Labs</t>
  </si>
  <si>
    <t>Articulated base for olfactometer</t>
  </si>
  <si>
    <t>Rubber Mount for articulated base</t>
  </si>
  <si>
    <t>McMaster Carr</t>
  </si>
  <si>
    <t>https://www.mcmaster.com/5823K22/</t>
  </si>
  <si>
    <t>5823K22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</si>
</sst>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\ &quot;Assemblies&quot;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4" applyFill="1"/>
    <xf numFmtId="0" fontId="2" fillId="0" borderId="0" xfId="4" applyAlignment="1">
      <alignment horizontal="left"/>
    </xf>
    <xf numFmtId="0" fontId="2" fillId="0" borderId="0" xfId="4"/>
    <xf numFmtId="49" fontId="2" fillId="0" borderId="0" xfId="4" applyNumberFormat="1" applyAlignment="1">
      <alignment horizontal="left"/>
    </xf>
  </cellXfs>
  <cellStyles count="5">
    <cellStyle name="Currency" xfId="3" builtinId="4"/>
    <cellStyle name="Followed Hyperlink" xfId="2" builtinId="9" hidden="1"/>
    <cellStyle name="Hyperlink" xfId="1" builtinId="8" hidden="1"/>
    <cellStyle name="Hyperlink" xfId="4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plastic.com/catalog/item.aspx?itemid=103541" TargetMode="External"/><Relationship Id="rId13" Type="http://schemas.openxmlformats.org/officeDocument/2006/relationships/hyperlink" Target="https://www.amazon.com/Raspberry-Pi-Computer-Suitable-Workstation/dp/B0899VXM8F/ref=sr_1_3?crid=1Q0I6GIU3KH0G&amp;keywords=raspberry+pi+4+8gb&amp;qid=1695073390&amp;sprefix=raspber%2Caps%2C99&amp;sr=8-3&amp;ufe=app_do%3Aamzn1.fos.f5122f16-c3e8-4386-bf32-63e904010ad0" TargetMode="External"/><Relationship Id="rId3" Type="http://schemas.openxmlformats.org/officeDocument/2006/relationships/hyperlink" Target="https://clippard.com/part/11752-5-ENP-PKG" TargetMode="External"/><Relationship Id="rId7" Type="http://schemas.openxmlformats.org/officeDocument/2006/relationships/hyperlink" Target="https://www.winford.com/products/dta35.php" TargetMode="External"/><Relationship Id="rId12" Type="http://schemas.openxmlformats.org/officeDocument/2006/relationships/hyperlink" Target="https://www.digikey.com/en/products/detail/ni/782604-01/12817782" TargetMode="External"/><Relationship Id="rId2" Type="http://schemas.openxmlformats.org/officeDocument/2006/relationships/hyperlink" Target="https://clippard.com/part/URH8-0402-02T-050" TargetMode="External"/><Relationship Id="rId1" Type="http://schemas.openxmlformats.org/officeDocument/2006/relationships/hyperlink" Target="https://clippard.com/part/15482-8" TargetMode="External"/><Relationship Id="rId6" Type="http://schemas.openxmlformats.org/officeDocument/2006/relationships/hyperlink" Target="https://www.digikey.com/en/products/detail/assmann-wsw-components/A-20-LC-TT/821752?s=N4IgTCBcDaIIIFECcKAcBaAcgERAXQF8g" TargetMode="External"/><Relationship Id="rId11" Type="http://schemas.openxmlformats.org/officeDocument/2006/relationships/hyperlink" Target="https://nresearch.com/" TargetMode="External"/><Relationship Id="rId5" Type="http://schemas.openxmlformats.org/officeDocument/2006/relationships/hyperlink" Target="https://www.mouser.com/ProductDetail/Microchip-Technology/MIC2981-82YN?qs=kh6iOki%2FeLE8friWbXDS5g%3D%3D" TargetMode="External"/><Relationship Id="rId15" Type="http://schemas.openxmlformats.org/officeDocument/2006/relationships/hyperlink" Target="https://nresearch.com/" TargetMode="External"/><Relationship Id="rId10" Type="http://schemas.openxmlformats.org/officeDocument/2006/relationships/hyperlink" Target="https://nresearch.com/" TargetMode="External"/><Relationship Id="rId4" Type="http://schemas.openxmlformats.org/officeDocument/2006/relationships/hyperlink" Target="https://clippard.com/part/ST0-2002-PKG" TargetMode="External"/><Relationship Id="rId9" Type="http://schemas.openxmlformats.org/officeDocument/2006/relationships/hyperlink" Target="https://nresearch.com/" TargetMode="External"/><Relationship Id="rId14" Type="http://schemas.openxmlformats.org/officeDocument/2006/relationships/hyperlink" Target="https://www.fishersci.com/shop/products/extech-382200-30-volt-1-ampere-digital-single-output-dc-power-supply/S357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B1" zoomScale="137" zoomScaleNormal="137" workbookViewId="0">
      <selection activeCell="B7" sqref="B7"/>
    </sheetView>
  </sheetViews>
  <sheetFormatPr baseColWidth="10" defaultRowHeight="16" x14ac:dyDescent="0.2"/>
  <cols>
    <col min="1" max="1" width="5.5" style="2" customWidth="1"/>
    <col min="2" max="2" width="50.5" style="1" customWidth="1"/>
    <col min="3" max="3" width="18.83203125" style="1" customWidth="1"/>
    <col min="4" max="4" width="14.33203125" style="1" bestFit="1" customWidth="1"/>
    <col min="5" max="5" width="9.33203125" style="1" customWidth="1"/>
    <col min="6" max="6" width="12.33203125" style="1" customWidth="1"/>
    <col min="7" max="7" width="13.83203125" style="1" customWidth="1"/>
    <col min="8" max="8" width="12.6640625" style="1" bestFit="1" customWidth="1"/>
    <col min="9" max="9" width="10.83203125" style="1"/>
    <col min="10" max="10" width="12" style="8" bestFit="1" customWidth="1"/>
    <col min="11" max="11" width="10.5" style="8" bestFit="1" customWidth="1"/>
    <col min="12" max="12" width="96.33203125" style="1" customWidth="1"/>
    <col min="13" max="13" width="10.83203125" style="1"/>
    <col min="14" max="14" width="22" style="1" customWidth="1"/>
    <col min="15" max="19" width="10.83203125" style="1"/>
    <col min="20" max="20" width="19.5" style="1" bestFit="1" customWidth="1"/>
    <col min="21" max="16384" width="10.83203125" style="1"/>
  </cols>
  <sheetData>
    <row r="1" spans="1:19" x14ac:dyDescent="0.2">
      <c r="A1" s="13" t="s">
        <v>2</v>
      </c>
      <c r="B1" s="14" t="s">
        <v>5</v>
      </c>
      <c r="C1" s="14" t="s">
        <v>4</v>
      </c>
      <c r="D1" s="14" t="s">
        <v>1</v>
      </c>
      <c r="E1" s="14" t="s">
        <v>0</v>
      </c>
      <c r="F1" s="14" t="s">
        <v>9</v>
      </c>
      <c r="G1" s="14" t="s">
        <v>3</v>
      </c>
      <c r="H1" s="14" t="s">
        <v>8</v>
      </c>
      <c r="I1" s="14" t="s">
        <v>50</v>
      </c>
      <c r="J1" s="10"/>
      <c r="K1" s="8" t="s">
        <v>10</v>
      </c>
      <c r="L1" s="8" t="s">
        <v>11</v>
      </c>
      <c r="O1" s="5"/>
      <c r="Q1" s="6"/>
    </row>
    <row r="2" spans="1:19" x14ac:dyDescent="0.2">
      <c r="A2" s="2" t="s">
        <v>45</v>
      </c>
      <c r="B2" s="1" t="s">
        <v>46</v>
      </c>
      <c r="C2" s="1" t="s">
        <v>13</v>
      </c>
      <c r="D2" s="1" t="s">
        <v>12</v>
      </c>
      <c r="E2" s="15" t="s">
        <v>47</v>
      </c>
      <c r="F2" s="3">
        <v>52.06</v>
      </c>
      <c r="G2" s="1">
        <v>1</v>
      </c>
      <c r="H2" s="4">
        <v>1</v>
      </c>
      <c r="I2" s="1">
        <v>416.48</v>
      </c>
      <c r="J2" s="9">
        <v>1</v>
      </c>
      <c r="K2" s="8">
        <v>4745</v>
      </c>
      <c r="L2" s="8"/>
      <c r="M2"/>
      <c r="S2"/>
    </row>
    <row r="3" spans="1:19" x14ac:dyDescent="0.2">
      <c r="A3" s="2" t="s">
        <v>6</v>
      </c>
      <c r="B3" s="1" t="s">
        <v>75</v>
      </c>
      <c r="C3" s="1" t="s">
        <v>14</v>
      </c>
      <c r="D3" s="1" t="s">
        <v>12</v>
      </c>
      <c r="E3" s="16" t="s">
        <v>15</v>
      </c>
      <c r="F3" s="3">
        <v>22.04</v>
      </c>
      <c r="G3" s="1">
        <v>1</v>
      </c>
      <c r="H3" s="4">
        <v>1</v>
      </c>
      <c r="I3" s="1">
        <v>22.04</v>
      </c>
      <c r="J3" s="1"/>
      <c r="K3" s="1"/>
      <c r="M3"/>
      <c r="S3"/>
    </row>
    <row r="4" spans="1:19" x14ac:dyDescent="0.2">
      <c r="A4" s="2" t="s">
        <v>7</v>
      </c>
      <c r="B4" s="1" t="s">
        <v>76</v>
      </c>
      <c r="C4" s="1" t="s">
        <v>16</v>
      </c>
      <c r="D4" s="1" t="s">
        <v>12</v>
      </c>
      <c r="E4" s="16" t="s">
        <v>17</v>
      </c>
      <c r="F4" s="3">
        <v>45.85</v>
      </c>
      <c r="G4" s="1">
        <v>5</v>
      </c>
      <c r="H4" s="4">
        <v>2</v>
      </c>
      <c r="I4" s="1">
        <f>H4*F4/BOM!$J$2</f>
        <v>91.7</v>
      </c>
      <c r="J4" s="1"/>
      <c r="K4" s="1"/>
      <c r="M4"/>
      <c r="O4" s="7"/>
      <c r="S4"/>
    </row>
    <row r="5" spans="1:19" x14ac:dyDescent="0.2">
      <c r="A5" s="2" t="s">
        <v>7</v>
      </c>
      <c r="B5" s="1" t="s">
        <v>48</v>
      </c>
      <c r="C5" s="1" t="s">
        <v>18</v>
      </c>
      <c r="D5" s="1" t="s">
        <v>12</v>
      </c>
      <c r="E5" s="16" t="s">
        <v>19</v>
      </c>
      <c r="F5" s="3">
        <v>12.25</v>
      </c>
      <c r="G5" s="1">
        <v>10</v>
      </c>
      <c r="H5" s="4">
        <v>1</v>
      </c>
      <c r="I5" s="1">
        <f>H5*F5/BOM!$J$2</f>
        <v>12.25</v>
      </c>
      <c r="J5" s="1"/>
      <c r="K5" s="1"/>
      <c r="M5"/>
      <c r="S5"/>
    </row>
    <row r="6" spans="1:19" x14ac:dyDescent="0.2">
      <c r="A6" s="2" t="s">
        <v>6</v>
      </c>
      <c r="B6" s="1" t="s">
        <v>49</v>
      </c>
      <c r="C6" s="1" t="s">
        <v>20</v>
      </c>
      <c r="D6" s="1" t="s">
        <v>12</v>
      </c>
      <c r="E6" s="16" t="s">
        <v>21</v>
      </c>
      <c r="F6" s="3">
        <v>128.11000000000001</v>
      </c>
      <c r="G6" s="1">
        <v>1</v>
      </c>
      <c r="H6" s="4">
        <v>1</v>
      </c>
      <c r="I6" s="1">
        <f>H6*F6/BOM!$J$2</f>
        <v>128.11000000000001</v>
      </c>
      <c r="S6"/>
    </row>
    <row r="7" spans="1:19" x14ac:dyDescent="0.2">
      <c r="A7" s="2" t="s">
        <v>7</v>
      </c>
      <c r="B7" s="1" t="s">
        <v>51</v>
      </c>
      <c r="C7" s="1" t="s">
        <v>23</v>
      </c>
      <c r="D7" s="1" t="s">
        <v>22</v>
      </c>
      <c r="E7" s="16" t="s">
        <v>52</v>
      </c>
      <c r="F7" s="3">
        <v>2.8</v>
      </c>
      <c r="G7" s="1">
        <v>1</v>
      </c>
      <c r="H7" s="4">
        <v>2</v>
      </c>
      <c r="I7" s="1">
        <f>H7*F7/BOM!$J$2</f>
        <v>5.6</v>
      </c>
      <c r="L7"/>
      <c r="M7"/>
      <c r="N7"/>
      <c r="O7"/>
      <c r="P7"/>
      <c r="Q7"/>
      <c r="R7"/>
      <c r="S7"/>
    </row>
    <row r="8" spans="1:19" x14ac:dyDescent="0.2">
      <c r="A8" s="2" t="s">
        <v>7</v>
      </c>
      <c r="B8" s="1" t="s">
        <v>24</v>
      </c>
      <c r="C8" s="1" t="s">
        <v>25</v>
      </c>
      <c r="D8" s="1" t="s">
        <v>53</v>
      </c>
      <c r="E8" s="17" t="s">
        <v>54</v>
      </c>
      <c r="F8" s="3">
        <v>0.37</v>
      </c>
      <c r="G8" s="1">
        <v>1</v>
      </c>
      <c r="H8" s="4">
        <v>2</v>
      </c>
      <c r="I8" s="1">
        <f>H8*F8/BOM!$J$2</f>
        <v>0.74</v>
      </c>
      <c r="L8"/>
      <c r="M8"/>
      <c r="N8"/>
      <c r="O8"/>
      <c r="P8"/>
      <c r="Q8"/>
      <c r="R8"/>
      <c r="S8"/>
    </row>
    <row r="9" spans="1:19" x14ac:dyDescent="0.2">
      <c r="A9" s="2" t="s">
        <v>7</v>
      </c>
      <c r="B9" s="1" t="s">
        <v>55</v>
      </c>
      <c r="C9" s="1" t="s">
        <v>27</v>
      </c>
      <c r="D9" s="1" t="s">
        <v>26</v>
      </c>
      <c r="E9" s="17" t="s">
        <v>28</v>
      </c>
      <c r="F9" s="3">
        <v>12.85</v>
      </c>
      <c r="G9" s="1">
        <v>1</v>
      </c>
      <c r="H9" s="4">
        <v>2</v>
      </c>
      <c r="I9" s="1">
        <f>H9*F9/BOM!$J$2</f>
        <v>25.7</v>
      </c>
      <c r="L9"/>
      <c r="M9"/>
      <c r="N9"/>
      <c r="O9"/>
      <c r="P9"/>
      <c r="Q9"/>
      <c r="R9"/>
      <c r="S9"/>
    </row>
    <row r="10" spans="1:19" x14ac:dyDescent="0.2">
      <c r="A10" s="2" t="s">
        <v>6</v>
      </c>
      <c r="B10" s="1" t="s">
        <v>60</v>
      </c>
      <c r="C10" s="1" t="s">
        <v>57</v>
      </c>
      <c r="D10" s="1" t="s">
        <v>30</v>
      </c>
      <c r="E10" s="16" t="s">
        <v>56</v>
      </c>
      <c r="F10" s="3">
        <v>941</v>
      </c>
      <c r="G10" s="1">
        <v>1</v>
      </c>
      <c r="H10" s="4">
        <v>1</v>
      </c>
      <c r="I10" s="1">
        <f>H10*F10/BOM!$J$2</f>
        <v>941</v>
      </c>
      <c r="L10" s="12" t="s">
        <v>100</v>
      </c>
      <c r="M10"/>
      <c r="N10"/>
      <c r="O10"/>
      <c r="P10"/>
      <c r="Q10"/>
      <c r="R10"/>
      <c r="S10"/>
    </row>
    <row r="11" spans="1:19" x14ac:dyDescent="0.2">
      <c r="A11" s="2" t="s">
        <v>6</v>
      </c>
      <c r="B11" s="1" t="s">
        <v>61</v>
      </c>
      <c r="C11" s="1" t="s">
        <v>78</v>
      </c>
      <c r="D11" s="1" t="s">
        <v>58</v>
      </c>
      <c r="E11" s="16" t="s">
        <v>59</v>
      </c>
      <c r="F11" s="3">
        <v>1635</v>
      </c>
      <c r="G11" s="1">
        <v>1</v>
      </c>
      <c r="H11" s="4">
        <v>0</v>
      </c>
      <c r="I11" s="1">
        <v>0</v>
      </c>
      <c r="J11" s="11"/>
      <c r="K11" s="11"/>
      <c r="L11"/>
      <c r="M11"/>
      <c r="N11"/>
      <c r="O11"/>
      <c r="P11"/>
      <c r="Q11"/>
      <c r="R11"/>
      <c r="S11"/>
    </row>
    <row r="12" spans="1:19" x14ac:dyDescent="0.2">
      <c r="A12" s="2" t="s">
        <v>7</v>
      </c>
      <c r="B12" s="1" t="s">
        <v>29</v>
      </c>
      <c r="C12" s="1" t="s">
        <v>31</v>
      </c>
      <c r="D12" s="1" t="s">
        <v>30</v>
      </c>
      <c r="E12" s="16" t="s">
        <v>64</v>
      </c>
      <c r="F12" s="3">
        <v>121</v>
      </c>
      <c r="G12" s="1">
        <v>1</v>
      </c>
      <c r="H12" s="4">
        <v>2</v>
      </c>
      <c r="I12" s="1">
        <f>SUM(A12,F12)</f>
        <v>121</v>
      </c>
      <c r="J12" s="11"/>
      <c r="K12" s="11"/>
      <c r="L12"/>
      <c r="M12"/>
      <c r="N12"/>
      <c r="O12"/>
      <c r="P12"/>
      <c r="Q12"/>
      <c r="R12"/>
      <c r="S12"/>
    </row>
    <row r="13" spans="1:19" x14ac:dyDescent="0.2">
      <c r="A13" s="2" t="s">
        <v>7</v>
      </c>
      <c r="B13" s="1" t="s">
        <v>79</v>
      </c>
      <c r="C13" s="1">
        <v>163632</v>
      </c>
      <c r="D13" s="1" t="s">
        <v>30</v>
      </c>
      <c r="E13" s="16" t="s">
        <v>80</v>
      </c>
      <c r="F13" s="3">
        <v>52</v>
      </c>
      <c r="G13" s="1">
        <v>1</v>
      </c>
      <c r="H13" s="4">
        <v>2</v>
      </c>
      <c r="I13" s="1">
        <v>104</v>
      </c>
      <c r="J13" s="11"/>
      <c r="K13" s="11"/>
      <c r="L13"/>
      <c r="M13"/>
      <c r="N13"/>
      <c r="O13"/>
      <c r="P13"/>
      <c r="Q13"/>
      <c r="R13"/>
      <c r="S13"/>
    </row>
    <row r="14" spans="1:19" x14ac:dyDescent="0.2">
      <c r="A14" s="2" t="s">
        <v>6</v>
      </c>
      <c r="B14" s="1" t="s">
        <v>77</v>
      </c>
      <c r="C14" s="1" t="s">
        <v>33</v>
      </c>
      <c r="D14" s="1" t="s">
        <v>32</v>
      </c>
      <c r="E14" s="16" t="s">
        <v>81</v>
      </c>
      <c r="F14" s="3">
        <v>131</v>
      </c>
      <c r="G14" s="1">
        <v>1</v>
      </c>
      <c r="H14" s="4">
        <v>1</v>
      </c>
      <c r="I14" s="1">
        <v>131</v>
      </c>
      <c r="J14" s="11"/>
      <c r="K14" s="11"/>
      <c r="L14"/>
      <c r="M14"/>
      <c r="N14"/>
      <c r="O14"/>
      <c r="P14"/>
      <c r="Q14"/>
      <c r="R14"/>
      <c r="S14"/>
    </row>
    <row r="15" spans="1:19" x14ac:dyDescent="0.2">
      <c r="A15" s="2" t="s">
        <v>6</v>
      </c>
      <c r="B15" s="1" t="s">
        <v>34</v>
      </c>
      <c r="C15" s="1">
        <v>62386</v>
      </c>
      <c r="D15" s="1" t="s">
        <v>63</v>
      </c>
      <c r="E15" s="16" t="s">
        <v>36</v>
      </c>
      <c r="F15" s="3">
        <v>16.53</v>
      </c>
      <c r="G15" s="1">
        <v>1</v>
      </c>
      <c r="H15" s="4">
        <v>1</v>
      </c>
      <c r="I15" s="3">
        <f>SUM(F15)</f>
        <v>16.53</v>
      </c>
      <c r="J15" s="11"/>
      <c r="K15" s="11"/>
      <c r="L15" s="12" t="s">
        <v>35</v>
      </c>
      <c r="O15" s="8"/>
      <c r="P15" s="8"/>
      <c r="R15"/>
      <c r="S15"/>
    </row>
    <row r="16" spans="1:19" x14ac:dyDescent="0.2">
      <c r="A16" s="2" t="s">
        <v>7</v>
      </c>
      <c r="B16" s="1" t="s">
        <v>37</v>
      </c>
      <c r="C16" s="1" t="s">
        <v>38</v>
      </c>
      <c r="D16" s="1" t="s">
        <v>62</v>
      </c>
      <c r="E16" s="16" t="s">
        <v>40</v>
      </c>
      <c r="F16" s="3">
        <v>268.05</v>
      </c>
      <c r="G16" s="1">
        <v>1</v>
      </c>
      <c r="H16" s="4">
        <v>2</v>
      </c>
      <c r="I16" s="3">
        <v>536.1</v>
      </c>
      <c r="J16" s="11"/>
      <c r="K16" s="11"/>
      <c r="L16" s="12" t="s">
        <v>39</v>
      </c>
      <c r="O16" s="8"/>
      <c r="P16" s="8"/>
      <c r="R16"/>
      <c r="S16"/>
    </row>
    <row r="17" spans="1:19" x14ac:dyDescent="0.2">
      <c r="A17" s="2" t="s">
        <v>6</v>
      </c>
      <c r="B17" s="1" t="s">
        <v>65</v>
      </c>
      <c r="C17" s="1" t="s">
        <v>42</v>
      </c>
      <c r="D17" s="1" t="s">
        <v>62</v>
      </c>
      <c r="E17" s="16" t="s">
        <v>40</v>
      </c>
      <c r="F17" s="3">
        <v>161.68</v>
      </c>
      <c r="G17" s="1">
        <v>50</v>
      </c>
      <c r="H17" s="4">
        <v>1</v>
      </c>
      <c r="I17" s="1">
        <v>161.68</v>
      </c>
      <c r="J17" s="11"/>
      <c r="K17" s="11"/>
      <c r="L17" s="12" t="s">
        <v>101</v>
      </c>
      <c r="O17" s="8"/>
      <c r="P17" s="8"/>
      <c r="Q17"/>
      <c r="R17"/>
      <c r="S17"/>
    </row>
    <row r="18" spans="1:19" x14ac:dyDescent="0.2">
      <c r="A18" s="2" t="s">
        <v>6</v>
      </c>
      <c r="B18" s="1" t="s">
        <v>97</v>
      </c>
      <c r="C18" s="1" t="s">
        <v>98</v>
      </c>
      <c r="D18" s="1" t="s">
        <v>62</v>
      </c>
      <c r="E18" s="16" t="s">
        <v>40</v>
      </c>
      <c r="F18" s="3">
        <v>1.56</v>
      </c>
      <c r="G18" s="1">
        <v>4</v>
      </c>
      <c r="H18" s="4">
        <v>4</v>
      </c>
      <c r="I18" s="1">
        <v>5.96</v>
      </c>
      <c r="J18" s="11"/>
      <c r="K18" s="11"/>
      <c r="L18"/>
      <c r="M18"/>
      <c r="N18"/>
      <c r="O18"/>
      <c r="P18"/>
      <c r="Q18"/>
      <c r="R18"/>
      <c r="S18"/>
    </row>
    <row r="19" spans="1:19" x14ac:dyDescent="0.2">
      <c r="A19" s="2" t="s">
        <v>6</v>
      </c>
      <c r="B19" s="1" t="s">
        <v>66</v>
      </c>
      <c r="C19" s="1" t="s">
        <v>41</v>
      </c>
      <c r="D19" s="1" t="s">
        <v>62</v>
      </c>
      <c r="E19" s="16" t="s">
        <v>40</v>
      </c>
      <c r="F19" s="3">
        <v>1.49</v>
      </c>
      <c r="G19" s="1">
        <v>1</v>
      </c>
      <c r="H19" s="4" t="s">
        <v>99</v>
      </c>
      <c r="I19" s="1">
        <v>74.5</v>
      </c>
      <c r="L19"/>
      <c r="M19"/>
      <c r="N19"/>
      <c r="O19"/>
      <c r="P19"/>
      <c r="Q19"/>
      <c r="R19"/>
      <c r="S19"/>
    </row>
    <row r="20" spans="1:19" x14ac:dyDescent="0.2">
      <c r="A20" s="2" t="s">
        <v>6</v>
      </c>
      <c r="B20" s="1" t="s">
        <v>67</v>
      </c>
      <c r="C20" s="1" t="s">
        <v>69</v>
      </c>
      <c r="D20" s="1" t="s">
        <v>53</v>
      </c>
      <c r="E20" s="16" t="s">
        <v>68</v>
      </c>
      <c r="F20" s="1">
        <v>428.65</v>
      </c>
      <c r="G20" s="1">
        <v>1</v>
      </c>
      <c r="H20" s="1">
        <v>0</v>
      </c>
      <c r="I20" s="1">
        <v>0</v>
      </c>
      <c r="L20" s="12" t="s">
        <v>102</v>
      </c>
      <c r="O20" s="8"/>
      <c r="P20" s="8"/>
      <c r="R20"/>
      <c r="S20"/>
    </row>
    <row r="21" spans="1:19" x14ac:dyDescent="0.2">
      <c r="A21" s="2" t="s">
        <v>6</v>
      </c>
      <c r="B21" s="1" t="s">
        <v>70</v>
      </c>
      <c r="C21" s="1" t="s">
        <v>78</v>
      </c>
      <c r="D21" s="1" t="s">
        <v>32</v>
      </c>
      <c r="E21" s="16" t="s">
        <v>71</v>
      </c>
      <c r="F21" s="1">
        <v>100</v>
      </c>
      <c r="G21" s="1">
        <v>1</v>
      </c>
      <c r="H21" s="1">
        <v>1</v>
      </c>
      <c r="I21" s="1">
        <v>100</v>
      </c>
      <c r="L21"/>
      <c r="M21"/>
      <c r="N21"/>
      <c r="O21"/>
      <c r="P21"/>
      <c r="Q21"/>
      <c r="R21"/>
      <c r="S21"/>
    </row>
    <row r="22" spans="1:19" x14ac:dyDescent="0.2">
      <c r="A22" s="2" t="s">
        <v>6</v>
      </c>
      <c r="B22" s="2" t="s">
        <v>43</v>
      </c>
      <c r="C22" s="2" t="s">
        <v>74</v>
      </c>
      <c r="D22" s="2" t="s">
        <v>73</v>
      </c>
      <c r="E22" s="18" t="s">
        <v>72</v>
      </c>
      <c r="F22" s="1">
        <v>181.99</v>
      </c>
      <c r="G22" s="1">
        <v>1</v>
      </c>
      <c r="H22" s="1">
        <v>1</v>
      </c>
      <c r="I22" s="1">
        <v>181.99</v>
      </c>
      <c r="J22" s="2"/>
      <c r="K22" s="2"/>
      <c r="L22" s="12" t="s">
        <v>44</v>
      </c>
      <c r="O22" s="8"/>
      <c r="P22" s="8"/>
    </row>
    <row r="23" spans="1:19" x14ac:dyDescent="0.2">
      <c r="A23" s="2">
        <v>1</v>
      </c>
      <c r="B23" s="1" t="s">
        <v>82</v>
      </c>
      <c r="C23" s="1" t="s">
        <v>84</v>
      </c>
      <c r="D23" s="1" t="s">
        <v>85</v>
      </c>
      <c r="E23" s="18" t="s">
        <v>86</v>
      </c>
      <c r="F23" s="1">
        <v>29.97</v>
      </c>
      <c r="G23" s="1">
        <v>100</v>
      </c>
      <c r="H23" s="1">
        <v>1</v>
      </c>
      <c r="I23" s="1">
        <v>29.97</v>
      </c>
    </row>
    <row r="24" spans="1:19" x14ac:dyDescent="0.2">
      <c r="A24" s="1">
        <v>1</v>
      </c>
      <c r="B24" s="1" t="s">
        <v>83</v>
      </c>
      <c r="C24" s="1" t="s">
        <v>87</v>
      </c>
      <c r="D24" s="1" t="s">
        <v>85</v>
      </c>
      <c r="E24" s="18" t="s">
        <v>88</v>
      </c>
      <c r="F24" s="1">
        <v>20.149999999999999</v>
      </c>
      <c r="G24" s="1">
        <v>100</v>
      </c>
      <c r="H24" s="1">
        <v>1</v>
      </c>
      <c r="I24" s="1">
        <v>20.149999999999999</v>
      </c>
    </row>
    <row r="25" spans="1:19" x14ac:dyDescent="0.2">
      <c r="A25" s="2" t="s">
        <v>45</v>
      </c>
      <c r="B25" s="2" t="s">
        <v>89</v>
      </c>
      <c r="C25" s="2" t="s">
        <v>92</v>
      </c>
      <c r="D25" s="2" t="s">
        <v>90</v>
      </c>
      <c r="E25" s="18" t="s">
        <v>91</v>
      </c>
      <c r="F25" s="3">
        <v>177</v>
      </c>
      <c r="G25" s="1">
        <v>1</v>
      </c>
      <c r="H25" s="1">
        <v>8</v>
      </c>
      <c r="I25" s="1">
        <v>1416</v>
      </c>
    </row>
    <row r="26" spans="1:19" x14ac:dyDescent="0.2">
      <c r="A26" s="2" t="s">
        <v>6</v>
      </c>
      <c r="B26" s="2" t="s">
        <v>93</v>
      </c>
      <c r="C26" s="2" t="s">
        <v>96</v>
      </c>
      <c r="D26" s="2" t="s">
        <v>94</v>
      </c>
      <c r="E26" s="18" t="s">
        <v>95</v>
      </c>
      <c r="F26" s="3">
        <v>115.62</v>
      </c>
      <c r="G26" s="1">
        <v>10</v>
      </c>
      <c r="H26" s="1">
        <v>10</v>
      </c>
      <c r="I26" s="1">
        <v>115.62</v>
      </c>
    </row>
    <row r="27" spans="1:19" x14ac:dyDescent="0.2">
      <c r="A27" s="2" t="s">
        <v>6</v>
      </c>
      <c r="B27" s="2" t="s">
        <v>106</v>
      </c>
      <c r="C27" s="2" t="s">
        <v>103</v>
      </c>
      <c r="D27" s="2" t="s">
        <v>105</v>
      </c>
      <c r="E27" s="18" t="s">
        <v>104</v>
      </c>
      <c r="F27" s="3">
        <v>66.11</v>
      </c>
      <c r="G27" s="1">
        <v>1</v>
      </c>
      <c r="H27" s="1">
        <v>1</v>
      </c>
      <c r="I27" s="1">
        <v>77.45</v>
      </c>
    </row>
    <row r="28" spans="1:19" x14ac:dyDescent="0.2">
      <c r="A28" s="2" t="s">
        <v>6</v>
      </c>
      <c r="B28" s="2" t="s">
        <v>107</v>
      </c>
      <c r="C28" s="2" t="s">
        <v>110</v>
      </c>
      <c r="D28" s="2" t="s">
        <v>108</v>
      </c>
      <c r="E28" s="18" t="s">
        <v>109</v>
      </c>
      <c r="F28" s="3">
        <v>10.33</v>
      </c>
      <c r="G28" s="12">
        <v>1</v>
      </c>
      <c r="H28" s="1">
        <v>1</v>
      </c>
      <c r="I28" s="1">
        <v>10.33</v>
      </c>
    </row>
    <row r="29" spans="1:19" x14ac:dyDescent="0.2">
      <c r="B29" s="2"/>
      <c r="C29" s="2"/>
      <c r="D29" s="2"/>
      <c r="E29" s="2"/>
      <c r="F29" s="3"/>
      <c r="G29" s="12"/>
    </row>
    <row r="30" spans="1:19" x14ac:dyDescent="0.2">
      <c r="B30" s="2"/>
      <c r="C30" s="2"/>
      <c r="D30" s="2"/>
      <c r="E30" s="2"/>
      <c r="F30" s="3"/>
      <c r="G30" s="12"/>
    </row>
    <row r="31" spans="1:19" x14ac:dyDescent="0.2">
      <c r="C31" s="12"/>
      <c r="D31" s="12"/>
      <c r="E31" s="12"/>
      <c r="F31" s="3"/>
      <c r="G31" s="12"/>
    </row>
    <row r="32" spans="1:19" x14ac:dyDescent="0.2">
      <c r="A32" s="12"/>
      <c r="B32" s="12"/>
      <c r="C32" s="12"/>
      <c r="D32" s="12"/>
      <c r="E32" s="12"/>
      <c r="F32" s="3"/>
      <c r="G32" s="12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honeticPr fontId="7" type="noConversion"/>
  <hyperlinks>
    <hyperlink ref="E3" r:id="rId1" xr:uid="{F502F99B-28C6-D44B-A060-2E867A95F612}"/>
    <hyperlink ref="E6" r:id="rId2" xr:uid="{51CD1924-28A3-5543-9B95-93E2DD0F2210}"/>
    <hyperlink ref="E5" r:id="rId3" xr:uid="{C4ACB231-E9B2-6148-B0E6-E7CC616924AD}"/>
    <hyperlink ref="E4" r:id="rId4" xr:uid="{A34B1693-A32B-FF4B-BF2A-BFBC8746E4EA}"/>
    <hyperlink ref="E7" r:id="rId5" xr:uid="{0299AEBC-6A54-D644-988A-FB753824AFB6}"/>
    <hyperlink ref="E8" r:id="rId6" xr:uid="{3701B62B-488D-6448-8FFE-9A5DF8038517}"/>
    <hyperlink ref="E9" r:id="rId7" xr:uid="{7A5E22B3-FEAD-E844-8016-4564A350E56E}"/>
    <hyperlink ref="E15" r:id="rId8" xr:uid="{BB743564-5177-F741-B4C4-0C80246C9E8C}"/>
    <hyperlink ref="E16" r:id="rId9" xr:uid="{7DCF2CFE-69BE-E749-8869-D2BB4459210B}"/>
    <hyperlink ref="E17" r:id="rId10" xr:uid="{BB884925-250E-D34C-8004-905670A4D429}"/>
    <hyperlink ref="E19" r:id="rId11" xr:uid="{BB00D186-5861-9348-9B2B-957947D3FCE0}"/>
    <hyperlink ref="E20" r:id="rId12" xr:uid="{00079761-A437-5B43-9E29-DA94EDB19542}"/>
    <hyperlink ref="E21" r:id="rId13" xr:uid="{63BD1BF2-D40E-0549-B911-159CFAC04DBC}"/>
    <hyperlink ref="E22" r:id="rId14" location="?keyword=dc%20power%20supply" xr:uid="{CCD43AF6-B7F8-8144-B843-9A177DC57CC7}"/>
    <hyperlink ref="E18" r:id="rId15" xr:uid="{C8177A4C-5646-9740-89A2-3C8B4462312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2023-09-26T17:48:01Z</dcterms:modified>
</cp:coreProperties>
</file>