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omasgray/Desktop/Isaac_code/"/>
    </mc:Choice>
  </mc:AlternateContent>
  <xr:revisionPtr revIDLastSave="0" documentId="13_ncr:1_{CEEB0D63-1174-E64F-80F9-4CD2F83D83DF}" xr6:coauthVersionLast="47" xr6:coauthVersionMax="47" xr10:uidLastSave="{00000000-0000-0000-0000-000000000000}"/>
  <bookViews>
    <workbookView xWindow="7220" yWindow="1320" windowWidth="21920" windowHeight="16940" xr2:uid="{9A964F4F-2438-8C49-BB01-58B4DE0B0CC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96" i="1" l="1"/>
  <c r="S107" i="1"/>
  <c r="S106" i="1"/>
  <c r="S105" i="1"/>
  <c r="S104" i="1"/>
  <c r="S99" i="1"/>
  <c r="S98" i="1"/>
  <c r="S97" i="1"/>
  <c r="S95" i="1"/>
  <c r="S94" i="1"/>
  <c r="S93" i="1"/>
  <c r="S92" i="1"/>
  <c r="G7" i="1" l="1"/>
  <c r="G8" i="1"/>
  <c r="G9" i="1"/>
  <c r="G14" i="1"/>
  <c r="G15" i="1"/>
  <c r="G16" i="1"/>
  <c r="G18" i="1"/>
  <c r="G19" i="1"/>
  <c r="G20" i="1"/>
  <c r="G27" i="1"/>
  <c r="G28" i="1"/>
  <c r="G29" i="1"/>
  <c r="G31" i="1"/>
  <c r="G32" i="1"/>
  <c r="G33" i="1"/>
  <c r="G38" i="1"/>
  <c r="G39" i="1"/>
  <c r="G40" i="1"/>
  <c r="G42" i="1"/>
  <c r="G43" i="1"/>
  <c r="G44" i="1"/>
  <c r="G4" i="1"/>
  <c r="G5" i="1"/>
  <c r="G3" i="1"/>
  <c r="O3" i="1"/>
  <c r="O4" i="1"/>
  <c r="O5" i="1"/>
  <c r="O6" i="1"/>
  <c r="O8" i="1"/>
  <c r="O10" i="1"/>
  <c r="O11" i="1"/>
  <c r="O9" i="1"/>
  <c r="N11" i="1"/>
  <c r="N10" i="1"/>
  <c r="N9" i="1"/>
  <c r="N8" i="1"/>
  <c r="N6" i="1"/>
  <c r="N5" i="1"/>
  <c r="N4" i="1"/>
  <c r="N3" i="1"/>
  <c r="B53" i="1"/>
  <c r="D36" i="1"/>
  <c r="D35" i="1"/>
  <c r="D34" i="1"/>
  <c r="B36" i="1"/>
  <c r="B35" i="1"/>
  <c r="B34" i="1"/>
  <c r="D12" i="1"/>
  <c r="D11" i="1"/>
  <c r="D10" i="1"/>
  <c r="B12" i="1"/>
  <c r="B11" i="1"/>
  <c r="B10" i="1"/>
  <c r="E55" i="1"/>
  <c r="F55" i="1"/>
  <c r="F54" i="1"/>
  <c r="E54" i="1"/>
  <c r="E57" i="1"/>
  <c r="B55" i="1" l="1"/>
  <c r="B52" i="1"/>
</calcChain>
</file>

<file path=xl/sharedStrings.xml><?xml version="1.0" encoding="utf-8"?>
<sst xmlns="http://schemas.openxmlformats.org/spreadsheetml/2006/main" count="202" uniqueCount="75">
  <si>
    <t>Average Pre EB</t>
  </si>
  <si>
    <t>Average Post EB</t>
  </si>
  <si>
    <t>Pre EB</t>
  </si>
  <si>
    <t>Post EB</t>
  </si>
  <si>
    <t>TG25</t>
  </si>
  <si>
    <t>TG29</t>
  </si>
  <si>
    <t>TG33</t>
  </si>
  <si>
    <t>TG36</t>
  </si>
  <si>
    <t>TG26</t>
  </si>
  <si>
    <t>TG30</t>
  </si>
  <si>
    <t>TG34</t>
  </si>
  <si>
    <t>TG37</t>
  </si>
  <si>
    <t>TG27</t>
  </si>
  <si>
    <t>TG31</t>
  </si>
  <si>
    <t>TG35</t>
  </si>
  <si>
    <t>Average Pre CT</t>
  </si>
  <si>
    <t>Average Post CT</t>
  </si>
  <si>
    <t>Pre CT</t>
  </si>
  <si>
    <t>Post Ct</t>
  </si>
  <si>
    <t>TG32</t>
  </si>
  <si>
    <t>Post CT</t>
  </si>
  <si>
    <t>TG25 EB</t>
  </si>
  <si>
    <t>TG26 EB</t>
  </si>
  <si>
    <t>TG27 EB</t>
  </si>
  <si>
    <t>TG25 CT</t>
  </si>
  <si>
    <t>TG26 CT</t>
  </si>
  <si>
    <t>TG27 CT</t>
  </si>
  <si>
    <t>UEPAIR</t>
  </si>
  <si>
    <t>UENOTPAIR</t>
  </si>
  <si>
    <t>INC</t>
  </si>
  <si>
    <t>DEC</t>
  </si>
  <si>
    <t>NC</t>
  </si>
  <si>
    <t>EPAIR</t>
  </si>
  <si>
    <t>ENOTPAIR</t>
  </si>
  <si>
    <t>PRE</t>
  </si>
  <si>
    <t>POST</t>
  </si>
  <si>
    <t>n = 6</t>
  </si>
  <si>
    <t>n = 4</t>
  </si>
  <si>
    <t>(zeros included)</t>
  </si>
  <si>
    <t>std of pref ratios</t>
  </si>
  <si>
    <t>0.649076517150396,</t>
  </si>
  <si>
    <t>1.21259842519685,</t>
  </si>
  <si>
    <t>0.877209302325581,</t>
  </si>
  <si>
    <t>1.13878326996198,</t>
  </si>
  <si>
    <t>0.850694444444445,</t>
  </si>
  <si>
    <t>-17.53246753,</t>
  </si>
  <si>
    <t>13.99787911,</t>
  </si>
  <si>
    <t>0,</t>
  </si>
  <si>
    <t>-13.49593496,</t>
  </si>
  <si>
    <t>151.7241379,</t>
  </si>
  <si>
    <t>94.6084724,</t>
  </si>
  <si>
    <t>-0.17088175,</t>
  </si>
  <si>
    <t>5.553591768,</t>
  </si>
  <si>
    <t>50,</t>
  </si>
  <si>
    <t>11.94643711,</t>
  </si>
  <si>
    <t>198.9224138,</t>
  </si>
  <si>
    <t>-12.1869783,</t>
  </si>
  <si>
    <t>17.55102041,</t>
  </si>
  <si>
    <t>22.78761062,</t>
  </si>
  <si>
    <t>-76.61169415,</t>
  </si>
  <si>
    <t>-47.55512943,</t>
  </si>
  <si>
    <t>-85.88007737,</t>
  </si>
  <si>
    <t>31.71953255,</t>
  </si>
  <si>
    <t>28.23747681,</t>
  </si>
  <si>
    <t>-5.118664521,</t>
  </si>
  <si>
    <t>-59.90576141,</t>
  </si>
  <si>
    <t>-85.26616769,</t>
  </si>
  <si>
    <t>92.57028112,</t>
  </si>
  <si>
    <t>52.32273839,</t>
  </si>
  <si>
    <t>141.4285714,</t>
  </si>
  <si>
    <t>130.8357349,</t>
  </si>
  <si>
    <t>24.3902439,</t>
  </si>
  <si>
    <t>-17.06924316,</t>
  </si>
  <si>
    <t>-25.27881041,</t>
  </si>
  <si>
    <t>Average Pre 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</si>
</sst>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</font>
    <font>
      <b/>
      <sz val="12"/>
      <color rgb="FF000000"/>
      <name val="Calibri"/>
      <family val="2"/>
    </font>
    <font>
      <b/>
      <sz val="12"/>
      <color theme="1"/>
      <name val="Calibri"/>
      <family val="2"/>
    </font>
    <font>
      <b/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2" fillId="2" borderId="0" xfId="0" applyFont="1" applyFill="1"/>
    <xf numFmtId="0" fontId="3" fillId="2" borderId="0" xfId="0" applyFont="1" applyFill="1"/>
    <xf numFmtId="0" fontId="0" fillId="0" borderId="1" xfId="0" applyBorder="1"/>
    <xf numFmtId="0" fontId="2" fillId="0" borderId="1" xfId="0" applyFont="1" applyBorder="1"/>
    <xf numFmtId="0" fontId="0" fillId="0" borderId="2" xfId="0" applyBorder="1"/>
    <xf numFmtId="0" fontId="2" fillId="0" borderId="2" xfId="0" applyFont="1" applyBorder="1"/>
    <xf numFmtId="0" fontId="2" fillId="0" borderId="3" xfId="0" applyFont="1" applyBorder="1"/>
    <xf numFmtId="0" fontId="0" fillId="0" borderId="4" xfId="0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>
        <c:manualLayout>
          <c:layoutTarget val="inner"/>
          <c:xMode val="edge"/>
          <c:yMode val="edge"/>
          <c:x val="4.0749195990944169E-2"/>
          <c:y val="9.2550243853512376E-2"/>
          <c:w val="0.95925080400905582"/>
          <c:h val="0.8534676512748502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Average Pre EB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Sheet1!$A$7:$A$9</c:f>
              <c:strCache>
                <c:ptCount val="3"/>
                <c:pt idx="0">
                  <c:v>TG25 CT</c:v>
                </c:pt>
                <c:pt idx="1">
                  <c:v>TG26 CT</c:v>
                </c:pt>
                <c:pt idx="2">
                  <c:v>TG27 CT</c:v>
                </c:pt>
              </c:strCache>
            </c:strRef>
          </c:cat>
          <c:val>
            <c:numRef>
              <c:f>Sheet1!$B$3:$B$5</c:f>
              <c:numCache>
                <c:formatCode>General</c:formatCode>
                <c:ptCount val="3"/>
                <c:pt idx="0">
                  <c:v>8.1999999999999993</c:v>
                </c:pt>
                <c:pt idx="1">
                  <c:v>25.666666666666668</c:v>
                </c:pt>
                <c:pt idx="2">
                  <c:v>31.433333333333334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7E-464E-B718-1A12C7759886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Average Post EB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Sheet1!$A$7:$A$9</c:f>
              <c:strCache>
                <c:ptCount val="3"/>
                <c:pt idx="0">
                  <c:v>TG25 CT</c:v>
                </c:pt>
                <c:pt idx="1">
                  <c:v>TG26 CT</c:v>
                </c:pt>
                <c:pt idx="2">
                  <c:v>TG27 CT</c:v>
                </c:pt>
              </c:strCache>
            </c:strRef>
          </c:cat>
          <c:val>
            <c:numRef>
              <c:f>Sheet1!$C$3:$C$5</c:f>
              <c:numCache>
                <c:formatCode>General</c:formatCode>
                <c:ptCount val="3"/>
                <c:pt idx="0">
                  <c:v>12.633333333333333</c:v>
                </c:pt>
                <c:pt idx="1">
                  <c:v>21.166666666666668</c:v>
                </c:pt>
                <c:pt idx="2">
                  <c:v>35.833333333333336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7E-464E-B718-1A12C7759886}"/>
            </c:ext>
          </c:extLst>
        </c:ser>
        <c:ser>
          <c:idx val="2"/>
          <c:order val="2"/>
          <c:tx>
            <c:strRef>
              <c:f>Sheet1!$B$6</c:f>
              <c:strCache>
                <c:ptCount val="1"/>
                <c:pt idx="0">
                  <c:v>Average Pre CT</c:v>
                </c:pt>
              </c:strCache>
            </c:strRef>
          </c:tx>
          <c:spPr>
            <a:pattFill prst="solidDmnd">
              <a:fgClr>
                <a:schemeClr val="accent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Sheet1!$A$7:$A$9</c:f>
              <c:strCache>
                <c:ptCount val="3"/>
                <c:pt idx="0">
                  <c:v>TG25 CT</c:v>
                </c:pt>
                <c:pt idx="1">
                  <c:v>TG26 CT</c:v>
                </c:pt>
                <c:pt idx="2">
                  <c:v>TG27 CT</c:v>
                </c:pt>
              </c:strCache>
            </c:strRef>
          </c:cat>
          <c:val>
            <c:numRef>
              <c:f>Sheet1!$B$7:$B$9</c:f>
              <c:numCache>
                <c:formatCode>General</c:formatCode>
                <c:ptCount val="3"/>
                <c:pt idx="0">
                  <c:v>14.266666666666667</c:v>
                </c:pt>
                <c:pt idx="1">
                  <c:v>20.5</c:v>
                </c:pt>
                <c:pt idx="2">
                  <c:v>5.8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E07E-464E-B718-1A12C7759886}"/>
            </c:ext>
          </c:extLst>
        </c:ser>
        <c:ser>
          <c:idx val="3"/>
          <c:order val="3"/>
          <c:tx>
            <c:strRef>
              <c:f>Sheet1!$C$6</c:f>
              <c:strCache>
                <c:ptCount val="1"/>
                <c:pt idx="0">
                  <c:v>Average Post CT</c:v>
                </c:pt>
              </c:strCache>
            </c:strRef>
          </c:tx>
          <c:spPr>
            <a:pattFill prst="wdDnDiag">
              <a:fgClr>
                <a:schemeClr val="accent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Sheet1!$A$7:$A$9</c:f>
              <c:strCache>
                <c:ptCount val="3"/>
                <c:pt idx="0">
                  <c:v>TG25 CT</c:v>
                </c:pt>
                <c:pt idx="1">
                  <c:v>TG26 CT</c:v>
                </c:pt>
                <c:pt idx="2">
                  <c:v>TG27 CT</c:v>
                </c:pt>
              </c:strCache>
            </c:strRef>
          </c:cat>
          <c:val>
            <c:numRef>
              <c:f>Sheet1!$C$7:$C$9</c:f>
              <c:numCache>
                <c:formatCode>General</c:formatCode>
                <c:ptCount val="3"/>
                <c:pt idx="0">
                  <c:v>14.266666666666667</c:v>
                </c:pt>
                <c:pt idx="1">
                  <c:v>17.733333333333334</c:v>
                </c:pt>
                <c:pt idx="2">
                  <c:v>14.6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E07E-464E-B718-1A12C775988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934477232"/>
        <c:axId val="1519001072"/>
      </c:barChart>
      <c:catAx>
        <c:axId val="934477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9001072"/>
        <c:crosses val="autoZero"/>
        <c:auto val="1"/>
        <c:lblAlgn val="ctr"/>
        <c:lblOffset val="100"/>
        <c:noMultiLvlLbl val="0"/>
      </c:catAx>
      <c:valAx>
        <c:axId val="151900107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934477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TG25 EB</c:v>
                </c:pt>
              </c:strCache>
            </c:strRef>
          </c:tx>
          <c:spPr>
            <a:ln w="63500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triangle"/>
            <c:size val="10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Sheet1!$B$2:$D$2</c:f>
              <c:strCache>
                <c:ptCount val="2"/>
                <c:pt idx="0">
                  <c:v>Average Pre EB</c:v>
                </c:pt>
                <c:pt idx="1">
                  <c:v>Average Post EB</c:v>
                </c:pt>
              </c:strCache>
            </c:strRef>
          </c:cat>
          <c:val>
            <c:numRef>
              <c:f>Sheet1!$B$3:$D$3</c:f>
              <c:numCache>
                <c:formatCode>General</c:formatCode>
                <c:ptCount val="3"/>
                <c:pt idx="0">
                  <c:v>8.1999999999999993</c:v>
                </c:pt>
                <c:pt idx="1">
                  <c:v>12.633333333333333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68-0A43-ACE0-8879ED603DF2}"/>
            </c:ext>
          </c:extLst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TG26 EB</c:v>
                </c:pt>
              </c:strCache>
            </c:strRef>
          </c:tx>
          <c:spPr>
            <a:ln w="6350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"/>
            <c:marker>
              <c:symbol val="triangle"/>
              <c:size val="10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63500" cap="rnd">
                <a:solidFill>
                  <a:schemeClr val="accent1"/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8-B368-0A43-ACE0-8879ED603DF2}"/>
              </c:ext>
            </c:extLst>
          </c:dPt>
          <c:cat>
            <c:strRef>
              <c:f>Sheet1!$B$2:$D$2</c:f>
              <c:strCache>
                <c:ptCount val="2"/>
                <c:pt idx="0">
                  <c:v>Average Pre EB</c:v>
                </c:pt>
                <c:pt idx="1">
                  <c:v>Average Post EB</c:v>
                </c:pt>
              </c:strCache>
            </c:strRef>
          </c:cat>
          <c:val>
            <c:numRef>
              <c:f>Sheet1!$B$4:$D$4</c:f>
              <c:numCache>
                <c:formatCode>General</c:formatCode>
                <c:ptCount val="3"/>
                <c:pt idx="0">
                  <c:v>25.666666666666668</c:v>
                </c:pt>
                <c:pt idx="1">
                  <c:v>21.166666666666668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68-0A43-ACE0-8879ED603DF2}"/>
            </c:ext>
          </c:extLst>
        </c:ser>
        <c:ser>
          <c:idx val="2"/>
          <c:order val="2"/>
          <c:tx>
            <c:strRef>
              <c:f>Sheet1!$A$5</c:f>
              <c:strCache>
                <c:ptCount val="1"/>
                <c:pt idx="0">
                  <c:v>TG27 EB</c:v>
                </c:pt>
              </c:strCache>
            </c:strRef>
          </c:tx>
          <c:spPr>
            <a:ln w="63500" cap="sq">
              <a:solidFill>
                <a:schemeClr val="accent3"/>
              </a:solidFill>
              <a:prstDash val="dash"/>
              <a:round/>
              <a:extLst>
                <a:ext uri="{C807C97D-BFC1-408E-A445-0C87EB9F89A2}">
                  <ask:lineSketchStyleProps xmlns:ask="http://schemas.microsoft.com/office/drawing/2018/sketchyshapes">
                    <ask:type>
                      <ask:lineSketchNone/>
                    </ask:type>
                  </ask:lineSketchStyleProps>
                </a:ext>
              </a:extLst>
            </a:ln>
            <a:effectLst/>
          </c:spPr>
          <c:marker>
            <c:symbol val="triangle"/>
            <c:size val="10"/>
            <c:spPr>
              <a:solidFill>
                <a:schemeClr val="accent3"/>
              </a:solidFill>
              <a:ln w="9525" cap="rnd">
                <a:solidFill>
                  <a:schemeClr val="accent3"/>
                </a:solidFill>
                <a:miter lim="800000"/>
                <a:headEnd type="diamond"/>
                <a:tailEnd type="diamond" w="med" len="med"/>
                <a:extLst>
                  <a:ext uri="{C807C97D-BFC1-408E-A445-0C87EB9F89A2}">
                    <ask:lineSketchStyleProps xmlns:ask="http://schemas.microsoft.com/office/drawing/2018/sketchyshapes">
                      <ask:type>
                        <ask:lineSketchFreehand/>
                      </ask:type>
                    </ask:lineSketchStyleProps>
                  </a:ext>
                </a:extLst>
              </a:ln>
              <a:effectLst/>
            </c:spPr>
          </c:marker>
          <c:cat>
            <c:strRef>
              <c:f>Sheet1!$B$2:$D$2</c:f>
              <c:strCache>
                <c:ptCount val="2"/>
                <c:pt idx="0">
                  <c:v>Average Pre EB</c:v>
                </c:pt>
                <c:pt idx="1">
                  <c:v>Average Post EB</c:v>
                </c:pt>
              </c:strCache>
            </c:strRef>
          </c:cat>
          <c:val>
            <c:numRef>
              <c:f>Sheet1!$B$5:$D$5</c:f>
              <c:numCache>
                <c:formatCode>General</c:formatCode>
                <c:ptCount val="3"/>
                <c:pt idx="0">
                  <c:v>31.433333333333334</c:v>
                </c:pt>
                <c:pt idx="1">
                  <c:v>35.833333333333336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68-0A43-ACE0-8879ED603DF2}"/>
            </c:ext>
          </c:extLst>
        </c:ser>
        <c:ser>
          <c:idx val="3"/>
          <c:order val="3"/>
          <c:tx>
            <c:strRef>
              <c:f>Sheet1!$A$7</c:f>
              <c:strCache>
                <c:ptCount val="1"/>
                <c:pt idx="0">
                  <c:v>TG25 CT</c:v>
                </c:pt>
              </c:strCache>
            </c:strRef>
          </c:tx>
          <c:spPr>
            <a:ln w="635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rgbClr val="FF0000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Sheet1!$B$7:$C$7</c:f>
              <c:numCache>
                <c:formatCode>General</c:formatCode>
                <c:ptCount val="2"/>
                <c:pt idx="0">
                  <c:v>14.266666666666667</c:v>
                </c:pt>
                <c:pt idx="1">
                  <c:v>14.266666666666667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368-0A43-ACE0-8879ED603DF2}"/>
            </c:ext>
          </c:extLst>
        </c:ser>
        <c:ser>
          <c:idx val="4"/>
          <c:order val="4"/>
          <c:tx>
            <c:strRef>
              <c:f>Sheet1!$A$8</c:f>
              <c:strCache>
                <c:ptCount val="1"/>
                <c:pt idx="0">
                  <c:v>TG26 CT</c:v>
                </c:pt>
              </c:strCache>
            </c:strRef>
          </c:tx>
          <c:spPr>
            <a:ln w="6350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rgbClr val="FF0000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Sheet1!$B$8:$C$8</c:f>
              <c:numCache>
                <c:formatCode>General</c:formatCode>
                <c:ptCount val="2"/>
                <c:pt idx="0">
                  <c:v>20.5</c:v>
                </c:pt>
                <c:pt idx="1">
                  <c:v>17.733333333333334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368-0A43-ACE0-8879ED603DF2}"/>
            </c:ext>
          </c:extLst>
        </c:ser>
        <c:ser>
          <c:idx val="5"/>
          <c:order val="5"/>
          <c:tx>
            <c:strRef>
              <c:f>Sheet1!$A$9</c:f>
              <c:strCache>
                <c:ptCount val="1"/>
                <c:pt idx="0">
                  <c:v>TG27 CT</c:v>
                </c:pt>
              </c:strCache>
            </c:strRef>
          </c:tx>
          <c:spPr>
            <a:ln w="6350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rgbClr val="FF0000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Sheet1!$B$9:$C$9</c:f>
              <c:numCache>
                <c:formatCode>General</c:formatCode>
                <c:ptCount val="2"/>
                <c:pt idx="0">
                  <c:v>5.8</c:v>
                </c:pt>
                <c:pt idx="1">
                  <c:v>14.6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368-0A43-ACE0-8879ED603D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marker val="1"/>
        <c:smooth val="0"/>
        <c:axId val="1721617760"/>
        <c:axId val="1565820096"/>
      </c:lineChart>
      <c:catAx>
        <c:axId val="1721617760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800"/>
                  <a:t>Pre Training Vs. Post Training</a:t>
                </a:r>
              </a:p>
            </c:rich>
          </c:tx>
          <c:layout>
            <c:manualLayout>
              <c:xMode val="edge"/>
              <c:yMode val="edge"/>
              <c:x val="0.21362820714313138"/>
              <c:y val="0.930825874899695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565820096"/>
        <c:crosses val="autoZero"/>
        <c:auto val="0"/>
        <c:lblAlgn val="ctr"/>
        <c:lblOffset val="100"/>
        <c:noMultiLvlLbl val="0"/>
      </c:catAx>
      <c:valAx>
        <c:axId val="156582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Average Licks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1617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7529967232637491"/>
          <c:y val="0.18930027110754227"/>
          <c:w val="0.15679876328046616"/>
          <c:h val="0.514282745825033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Sheet1!$I$2</c:f>
              <c:strCache>
                <c:ptCount val="1"/>
                <c:pt idx="0">
                  <c:v>Average Pre EB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Sheet1!$H$3:$H$6</c:f>
              <c:strCache>
                <c:ptCount val="4"/>
                <c:pt idx="0">
                  <c:v>TG29</c:v>
                </c:pt>
                <c:pt idx="1">
                  <c:v>TG30</c:v>
                </c:pt>
                <c:pt idx="2">
                  <c:v>TG31</c:v>
                </c:pt>
                <c:pt idx="3">
                  <c:v>TG32</c:v>
                </c:pt>
              </c:strCache>
            </c:strRef>
          </c:cat>
          <c:val>
            <c:numRef>
              <c:f>Sheet1!$I$3:$I$6</c:f>
              <c:numCache>
                <c:formatCode>General</c:formatCode>
                <c:ptCount val="4"/>
                <c:pt idx="0">
                  <c:v>16.600000000000001</c:v>
                </c:pt>
                <c:pt idx="1">
                  <c:v>13.633333333333333</c:v>
                </c:pt>
                <c:pt idx="2">
                  <c:v>7</c:v>
                </c:pt>
                <c:pt idx="3">
                  <c:v>11.566666666666666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43-4F44-B453-4F9D0E56F811}"/>
            </c:ext>
          </c:extLst>
        </c:ser>
        <c:ser>
          <c:idx val="1"/>
          <c:order val="1"/>
          <c:tx>
            <c:strRef>
              <c:f>Sheet1!$J$2</c:f>
              <c:strCache>
                <c:ptCount val="1"/>
                <c:pt idx="0">
                  <c:v>Average Post EB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Sheet1!$H$3:$H$6</c:f>
              <c:strCache>
                <c:ptCount val="4"/>
                <c:pt idx="0">
                  <c:v>TG29</c:v>
                </c:pt>
                <c:pt idx="1">
                  <c:v>TG30</c:v>
                </c:pt>
                <c:pt idx="2">
                  <c:v>TG31</c:v>
                </c:pt>
                <c:pt idx="3">
                  <c:v>TG32</c:v>
                </c:pt>
              </c:strCache>
            </c:strRef>
          </c:cat>
          <c:val>
            <c:numRef>
              <c:f>Sheet1!$J$3:$J$6</c:f>
              <c:numCache>
                <c:formatCode>General</c:formatCode>
                <c:ptCount val="4"/>
                <c:pt idx="0">
                  <c:v>31.966666666666665</c:v>
                </c:pt>
                <c:pt idx="1">
                  <c:v>20.766666666666666</c:v>
                </c:pt>
                <c:pt idx="2">
                  <c:v>16.899999999999999</c:v>
                </c:pt>
                <c:pt idx="3">
                  <c:v>26.7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43-4F44-B453-4F9D0E56F811}"/>
            </c:ext>
          </c:extLst>
        </c:ser>
        <c:ser>
          <c:idx val="2"/>
          <c:order val="2"/>
          <c:tx>
            <c:strRef>
              <c:f>Sheet1!$I$7</c:f>
              <c:strCache>
                <c:ptCount val="1"/>
                <c:pt idx="0">
                  <c:v>Average Pre CT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Sheet1!$H$3:$H$6</c:f>
              <c:strCache>
                <c:ptCount val="4"/>
                <c:pt idx="0">
                  <c:v>TG29</c:v>
                </c:pt>
                <c:pt idx="1">
                  <c:v>TG30</c:v>
                </c:pt>
                <c:pt idx="2">
                  <c:v>TG31</c:v>
                </c:pt>
                <c:pt idx="3">
                  <c:v>TG32</c:v>
                </c:pt>
              </c:strCache>
            </c:strRef>
          </c:cat>
          <c:val>
            <c:numRef>
              <c:f>Sheet1!$I$8:$I$11</c:f>
              <c:numCache>
                <c:formatCode>General</c:formatCode>
                <c:ptCount val="4"/>
                <c:pt idx="0">
                  <c:v>19.133333333333333</c:v>
                </c:pt>
                <c:pt idx="1">
                  <c:v>20.7</c:v>
                </c:pt>
                <c:pt idx="2">
                  <c:v>17.933333333333334</c:v>
                </c:pt>
                <c:pt idx="3">
                  <c:v>26.033333333333335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C43-4F44-B453-4F9D0E56F811}"/>
            </c:ext>
          </c:extLst>
        </c:ser>
        <c:ser>
          <c:idx val="3"/>
          <c:order val="3"/>
          <c:tx>
            <c:strRef>
              <c:f>Sheet1!$J$7</c:f>
              <c:strCache>
                <c:ptCount val="1"/>
                <c:pt idx="0">
                  <c:v>Average Post CT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Sheet1!$H$3:$H$6</c:f>
              <c:strCache>
                <c:ptCount val="4"/>
                <c:pt idx="0">
                  <c:v>TG29</c:v>
                </c:pt>
                <c:pt idx="1">
                  <c:v>TG30</c:v>
                </c:pt>
                <c:pt idx="2">
                  <c:v>TG31</c:v>
                </c:pt>
                <c:pt idx="3">
                  <c:v>TG32</c:v>
                </c:pt>
              </c:strCache>
            </c:strRef>
          </c:cat>
          <c:val>
            <c:numRef>
              <c:f>Sheet1!$J$8:$J$11</c:f>
              <c:numCache>
                <c:formatCode>General</c:formatCode>
                <c:ptCount val="4"/>
                <c:pt idx="0">
                  <c:v>23.8</c:v>
                </c:pt>
                <c:pt idx="1">
                  <c:v>17.166666666666668</c:v>
                </c:pt>
                <c:pt idx="2">
                  <c:v>13.4</c:v>
                </c:pt>
                <c:pt idx="3">
                  <c:v>24.1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C43-4F44-B453-4F9D0E56F81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709623168"/>
        <c:axId val="1597414048"/>
      </c:barChart>
      <c:catAx>
        <c:axId val="170962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7414048"/>
        <c:crosses val="autoZero"/>
        <c:auto val="1"/>
        <c:lblAlgn val="ctr"/>
        <c:lblOffset val="100"/>
        <c:noMultiLvlLbl val="0"/>
      </c:catAx>
      <c:valAx>
        <c:axId val="159741404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709623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Sheet1!$B$26</c:f>
              <c:strCache>
                <c:ptCount val="1"/>
                <c:pt idx="0">
                  <c:v>Average Pre EB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Sheet1!$A$27:$A$29</c:f>
              <c:strCache>
                <c:ptCount val="3"/>
                <c:pt idx="0">
                  <c:v>TG33</c:v>
                </c:pt>
                <c:pt idx="1">
                  <c:v>TG34</c:v>
                </c:pt>
                <c:pt idx="2">
                  <c:v>TG35</c:v>
                </c:pt>
              </c:strCache>
            </c:strRef>
          </c:cat>
          <c:val>
            <c:numRef>
              <c:f>Sheet1!$B$27:$B$29</c:f>
              <c:numCache>
                <c:formatCode>General</c:formatCode>
                <c:ptCount val="3"/>
                <c:pt idx="0">
                  <c:v>24.958333333333332</c:v>
                </c:pt>
                <c:pt idx="1">
                  <c:v>20.416666666666668</c:v>
                </c:pt>
                <c:pt idx="2">
                  <c:v>18.833333333333332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B8-1D42-86F0-B2C0ECFAEB3A}"/>
            </c:ext>
          </c:extLst>
        </c:ser>
        <c:ser>
          <c:idx val="1"/>
          <c:order val="1"/>
          <c:tx>
            <c:strRef>
              <c:f>Sheet1!$C$26</c:f>
              <c:strCache>
                <c:ptCount val="1"/>
                <c:pt idx="0">
                  <c:v>Average Post EB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Sheet1!$A$27:$A$29</c:f>
              <c:strCache>
                <c:ptCount val="3"/>
                <c:pt idx="0">
                  <c:v>TG33</c:v>
                </c:pt>
                <c:pt idx="1">
                  <c:v>TG34</c:v>
                </c:pt>
                <c:pt idx="2">
                  <c:v>TG35</c:v>
                </c:pt>
              </c:strCache>
            </c:strRef>
          </c:cat>
          <c:val>
            <c:numRef>
              <c:f>Sheet1!$C$27:$C$29</c:f>
              <c:numCache>
                <c:formatCode>General</c:formatCode>
                <c:ptCount val="3"/>
                <c:pt idx="0">
                  <c:v>21.916666666666668</c:v>
                </c:pt>
                <c:pt idx="1">
                  <c:v>24</c:v>
                </c:pt>
                <c:pt idx="2">
                  <c:v>23.125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B8-1D42-86F0-B2C0ECFAEB3A}"/>
            </c:ext>
          </c:extLst>
        </c:ser>
        <c:ser>
          <c:idx val="2"/>
          <c:order val="2"/>
          <c:tx>
            <c:strRef>
              <c:f>Sheet1!$B$30</c:f>
              <c:strCache>
                <c:ptCount val="1"/>
                <c:pt idx="0">
                  <c:v>Average Pre CT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Sheet1!$A$27:$A$29</c:f>
              <c:strCache>
                <c:ptCount val="3"/>
                <c:pt idx="0">
                  <c:v>TG33</c:v>
                </c:pt>
                <c:pt idx="1">
                  <c:v>TG34</c:v>
                </c:pt>
                <c:pt idx="2">
                  <c:v>TG35</c:v>
                </c:pt>
              </c:strCache>
            </c:strRef>
          </c:cat>
          <c:val>
            <c:numRef>
              <c:f>Sheet1!$B$31:$B$33</c:f>
              <c:numCache>
                <c:formatCode>General</c:formatCode>
                <c:ptCount val="3"/>
                <c:pt idx="0">
                  <c:v>27.791666666666668</c:v>
                </c:pt>
                <c:pt idx="1">
                  <c:v>43.458333333333336</c:v>
                </c:pt>
                <c:pt idx="2">
                  <c:v>43.083333333333336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CB8-1D42-86F0-B2C0ECFAEB3A}"/>
            </c:ext>
          </c:extLst>
        </c:ser>
        <c:ser>
          <c:idx val="3"/>
          <c:order val="3"/>
          <c:tx>
            <c:strRef>
              <c:f>Sheet1!$C$30</c:f>
              <c:strCache>
                <c:ptCount val="1"/>
                <c:pt idx="0">
                  <c:v>Average Post CT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Sheet1!$A$27:$A$29</c:f>
              <c:strCache>
                <c:ptCount val="3"/>
                <c:pt idx="0">
                  <c:v>TG33</c:v>
                </c:pt>
                <c:pt idx="1">
                  <c:v>TG34</c:v>
                </c:pt>
                <c:pt idx="2">
                  <c:v>TG35</c:v>
                </c:pt>
              </c:strCache>
            </c:strRef>
          </c:cat>
          <c:val>
            <c:numRef>
              <c:f>Sheet1!$C$31:$C$33</c:f>
              <c:numCache>
                <c:formatCode>General</c:formatCode>
                <c:ptCount val="3"/>
                <c:pt idx="0">
                  <c:v>6.5</c:v>
                </c:pt>
                <c:pt idx="1">
                  <c:v>22.791666666666668</c:v>
                </c:pt>
                <c:pt idx="2">
                  <c:v>6.083333333333333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CB8-1D42-86F0-B2C0ECFAEB3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709819920"/>
        <c:axId val="1710065296"/>
      </c:barChart>
      <c:catAx>
        <c:axId val="1709819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0065296"/>
        <c:crosses val="autoZero"/>
        <c:auto val="1"/>
        <c:lblAlgn val="ctr"/>
        <c:lblOffset val="100"/>
        <c:noMultiLvlLbl val="0"/>
      </c:catAx>
      <c:valAx>
        <c:axId val="171006529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70981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528169</xdr:colOff>
      <xdr:row>7</xdr:row>
      <xdr:rowOff>4855</xdr:rowOff>
    </xdr:from>
    <xdr:to>
      <xdr:col>23</xdr:col>
      <xdr:colOff>810628</xdr:colOff>
      <xdr:row>29</xdr:row>
      <xdr:rowOff>188632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395CFD9-43F1-2E52-35DB-F4DB2A7664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804003</xdr:colOff>
      <xdr:row>32</xdr:row>
      <xdr:rowOff>35812</xdr:rowOff>
    </xdr:from>
    <xdr:to>
      <xdr:col>22</xdr:col>
      <xdr:colOff>97432</xdr:colOff>
      <xdr:row>58</xdr:row>
      <xdr:rowOff>149201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D3BB167-9C5D-2758-988F-C814FA1B37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361324</xdr:colOff>
      <xdr:row>6</xdr:row>
      <xdr:rowOff>193540</xdr:rowOff>
    </xdr:from>
    <xdr:to>
      <xdr:col>32</xdr:col>
      <xdr:colOff>321972</xdr:colOff>
      <xdr:row>29</xdr:row>
      <xdr:rowOff>143098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E23AD1A-BD97-C745-020B-B17B26A253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448235</xdr:colOff>
      <xdr:row>31</xdr:row>
      <xdr:rowOff>197223</xdr:rowOff>
    </xdr:from>
    <xdr:to>
      <xdr:col>32</xdr:col>
      <xdr:colOff>283882</xdr:colOff>
      <xdr:row>58</xdr:row>
      <xdr:rowOff>59765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CE5DE0E-55AB-BD5F-19A5-431BE08265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578DBD-ECE0-4E4E-94E1-BB0B5AB4F4C9}">
  <dimension ref="A1:AC119"/>
  <sheetViews>
    <sheetView tabSelected="1" zoomScale="85" zoomScaleNormal="85" workbookViewId="0">
      <selection activeCell="M26" sqref="M26"/>
    </sheetView>
  </sheetViews>
  <sheetFormatPr baseColWidth="10" defaultRowHeight="16" x14ac:dyDescent="0.2"/>
  <cols>
    <col min="1" max="1" width="14.33203125" customWidth="1"/>
    <col min="2" max="2" width="17.1640625" customWidth="1"/>
    <col min="4" max="4" width="16.83203125" customWidth="1"/>
    <col min="5" max="5" width="10.6640625" customWidth="1"/>
    <col min="7" max="7" width="13.83203125" customWidth="1"/>
  </cols>
  <sheetData>
    <row r="1" spans="1:23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x14ac:dyDescent="0.2">
      <c r="A2" s="1"/>
      <c r="B2" s="2" t="s">
        <v>0</v>
      </c>
      <c r="C2" s="2" t="s">
        <v>1</v>
      </c>
      <c r="D2" s="1"/>
      <c r="E2" s="2" t="s">
        <v>2</v>
      </c>
      <c r="F2" s="2" t="s">
        <v>3</v>
      </c>
      <c r="G2" s="1"/>
      <c r="H2" s="1"/>
      <c r="I2" s="2" t="s">
        <v>0</v>
      </c>
      <c r="J2" s="2" t="s">
        <v>1</v>
      </c>
      <c r="K2" s="2"/>
      <c r="L2" s="2" t="s">
        <v>2</v>
      </c>
      <c r="M2" s="2" t="s">
        <v>3</v>
      </c>
      <c r="N2" s="1"/>
      <c r="O2" s="1"/>
      <c r="P2" s="2"/>
      <c r="Q2" s="2"/>
      <c r="R2" s="2"/>
      <c r="S2" s="2"/>
      <c r="T2" s="2"/>
      <c r="U2" s="1"/>
      <c r="V2" s="1"/>
      <c r="W2" s="3"/>
    </row>
    <row r="3" spans="1:23" x14ac:dyDescent="0.2">
      <c r="A3" s="2" t="s">
        <v>21</v>
      </c>
      <c r="B3" s="1">
        <v>8.1999999999999993</v>
      </c>
      <c r="C3" s="1">
        <v>12.633333333333333</v>
      </c>
      <c r="D3" s="5" t="s">
        <v>29</v>
      </c>
      <c r="E3" s="1">
        <v>21.766666666666666</v>
      </c>
      <c r="F3" s="1">
        <v>23.211111111111109</v>
      </c>
      <c r="G3" s="1">
        <f>(C3-B3)/ABS(B3)*100</f>
        <v>54.065040650406516</v>
      </c>
      <c r="H3" s="2" t="s">
        <v>5</v>
      </c>
      <c r="I3" s="1">
        <v>16.600000000000001</v>
      </c>
      <c r="J3" s="1">
        <v>31.966666666666665</v>
      </c>
      <c r="K3" s="5" t="s">
        <v>29</v>
      </c>
      <c r="L3" s="1">
        <v>12.2</v>
      </c>
      <c r="M3" s="1">
        <v>24.08</v>
      </c>
      <c r="N3" s="1">
        <f>I3/J3</f>
        <v>0.51929092805005217</v>
      </c>
      <c r="O3" s="2">
        <f t="shared" ref="O3:O6" si="0">(J3-I3)/ABS(I3)*100</f>
        <v>92.570281124497967</v>
      </c>
      <c r="P3" s="1"/>
      <c r="Q3" s="1"/>
      <c r="R3" s="1"/>
      <c r="S3" s="1"/>
      <c r="T3" s="1"/>
      <c r="U3" s="1"/>
      <c r="V3" s="3"/>
      <c r="W3" s="1"/>
    </row>
    <row r="4" spans="1:23" x14ac:dyDescent="0.2">
      <c r="A4" s="2" t="s">
        <v>22</v>
      </c>
      <c r="B4" s="1">
        <v>25.666666666666668</v>
      </c>
      <c r="C4" s="1">
        <v>21.166666666666668</v>
      </c>
      <c r="D4" s="5" t="s">
        <v>30</v>
      </c>
      <c r="E4" s="1"/>
      <c r="F4" s="1"/>
      <c r="G4" s="1">
        <f t="shared" ref="G4:G44" si="1">(C4-B4)/ABS(B4)*100</f>
        <v>-17.532467532467532</v>
      </c>
      <c r="H4" s="2" t="s">
        <v>9</v>
      </c>
      <c r="I4" s="1">
        <v>13.633333333333333</v>
      </c>
      <c r="J4" s="1">
        <v>20.766666666666666</v>
      </c>
      <c r="K4" s="5" t="s">
        <v>29</v>
      </c>
      <c r="L4" s="1"/>
      <c r="M4" s="1"/>
      <c r="N4" s="1">
        <f>I4/J4</f>
        <v>0.6565008025682183</v>
      </c>
      <c r="O4" s="2">
        <f t="shared" si="0"/>
        <v>52.322738386308068</v>
      </c>
      <c r="P4" s="1"/>
      <c r="Q4" s="1"/>
      <c r="R4" s="1"/>
      <c r="S4" s="1"/>
      <c r="T4" s="1"/>
      <c r="U4" s="1"/>
      <c r="V4" s="3"/>
      <c r="W4" s="1"/>
    </row>
    <row r="5" spans="1:23" x14ac:dyDescent="0.2">
      <c r="A5" s="2" t="s">
        <v>23</v>
      </c>
      <c r="B5" s="1">
        <v>31.433333333333334</v>
      </c>
      <c r="C5" s="1">
        <v>35.833333333333336</v>
      </c>
      <c r="D5" s="5" t="s">
        <v>29</v>
      </c>
      <c r="E5" s="1"/>
      <c r="F5" s="1"/>
      <c r="G5" s="1">
        <f t="shared" si="1"/>
        <v>13.997879109225881</v>
      </c>
      <c r="H5" s="2" t="s">
        <v>13</v>
      </c>
      <c r="I5" s="1">
        <v>7</v>
      </c>
      <c r="J5" s="1">
        <v>16.899999999999999</v>
      </c>
      <c r="K5" s="5" t="s">
        <v>29</v>
      </c>
      <c r="L5" s="1"/>
      <c r="M5" s="1"/>
      <c r="N5" s="1">
        <f>I5/J5</f>
        <v>0.41420118343195272</v>
      </c>
      <c r="O5" s="2">
        <f t="shared" si="0"/>
        <v>141.42857142857142</v>
      </c>
      <c r="P5" s="1"/>
      <c r="Q5" s="1"/>
      <c r="R5" s="1"/>
      <c r="S5" s="1"/>
      <c r="T5" s="1"/>
      <c r="U5" s="1"/>
      <c r="V5" s="3"/>
      <c r="W5" s="3"/>
    </row>
    <row r="6" spans="1:23" x14ac:dyDescent="0.2">
      <c r="A6" s="1"/>
      <c r="B6" s="2" t="s">
        <v>15</v>
      </c>
      <c r="C6" s="2" t="s">
        <v>16</v>
      </c>
      <c r="D6" s="1"/>
      <c r="E6" s="2" t="s">
        <v>17</v>
      </c>
      <c r="F6" s="2" t="s">
        <v>18</v>
      </c>
      <c r="G6" s="1"/>
      <c r="H6" s="2" t="s">
        <v>19</v>
      </c>
      <c r="I6" s="1">
        <v>11.566666666666666</v>
      </c>
      <c r="J6" s="1">
        <v>26.7</v>
      </c>
      <c r="K6" s="5" t="s">
        <v>29</v>
      </c>
      <c r="L6" s="1"/>
      <c r="M6" s="1"/>
      <c r="N6" s="1">
        <f>I6/J6</f>
        <v>0.43320848938826467</v>
      </c>
      <c r="O6" s="2">
        <f t="shared" si="0"/>
        <v>130.835734870317</v>
      </c>
      <c r="P6" s="2"/>
      <c r="Q6" s="2"/>
      <c r="R6" s="2"/>
      <c r="S6" s="2"/>
      <c r="T6" s="2"/>
      <c r="U6" s="1"/>
      <c r="V6" s="3"/>
      <c r="W6" s="1"/>
    </row>
    <row r="7" spans="1:23" x14ac:dyDescent="0.2">
      <c r="A7" s="2" t="s">
        <v>24</v>
      </c>
      <c r="B7" s="1">
        <v>14.266666666666667</v>
      </c>
      <c r="C7" s="1">
        <v>14.266666666666667</v>
      </c>
      <c r="D7" s="5" t="s">
        <v>31</v>
      </c>
      <c r="E7" s="1">
        <v>13.52222222222222</v>
      </c>
      <c r="F7" s="1">
        <v>15.533333333333333</v>
      </c>
      <c r="G7" s="1">
        <f t="shared" si="1"/>
        <v>0</v>
      </c>
      <c r="H7" s="1"/>
      <c r="I7" s="3" t="s">
        <v>15</v>
      </c>
      <c r="J7" s="3" t="s">
        <v>16</v>
      </c>
      <c r="K7" s="3"/>
      <c r="L7" s="3" t="s">
        <v>17</v>
      </c>
      <c r="M7" s="3" t="s">
        <v>18</v>
      </c>
      <c r="N7" s="1"/>
      <c r="O7" s="2"/>
      <c r="P7" s="1"/>
      <c r="Q7" s="1"/>
      <c r="R7" s="1"/>
      <c r="S7" s="1"/>
      <c r="T7" s="1"/>
      <c r="U7" s="1"/>
      <c r="V7" s="3"/>
      <c r="W7" s="1"/>
    </row>
    <row r="8" spans="1:23" x14ac:dyDescent="0.2">
      <c r="A8" s="2" t="s">
        <v>25</v>
      </c>
      <c r="B8" s="1">
        <v>20.5</v>
      </c>
      <c r="C8" s="1">
        <v>17.733333333333334</v>
      </c>
      <c r="D8" s="5" t="s">
        <v>30</v>
      </c>
      <c r="E8" s="1"/>
      <c r="F8" s="1"/>
      <c r="G8" s="1">
        <f t="shared" si="1"/>
        <v>-13.49593495934959</v>
      </c>
      <c r="H8" s="1" t="s">
        <v>5</v>
      </c>
      <c r="I8" s="2">
        <v>19.133333333333333</v>
      </c>
      <c r="J8" s="2">
        <v>23.8</v>
      </c>
      <c r="K8" s="6" t="s">
        <v>29</v>
      </c>
      <c r="L8" s="2">
        <v>20.95</v>
      </c>
      <c r="M8" s="2">
        <v>19.616666666666667</v>
      </c>
      <c r="N8" s="1">
        <f>I8/J8</f>
        <v>0.8039215686274509</v>
      </c>
      <c r="O8" s="2">
        <f>(J8-I8)/ABS(I8)*100</f>
        <v>24.390243902439032</v>
      </c>
      <c r="P8" s="1"/>
      <c r="Q8" s="1"/>
      <c r="R8" s="1"/>
      <c r="S8" s="1"/>
      <c r="T8" s="1"/>
      <c r="U8" s="1"/>
      <c r="V8" s="3"/>
      <c r="W8" s="3"/>
    </row>
    <row r="9" spans="1:23" x14ac:dyDescent="0.2">
      <c r="A9" s="2" t="s">
        <v>26</v>
      </c>
      <c r="B9" s="1">
        <v>5.8</v>
      </c>
      <c r="C9" s="1">
        <v>14.6</v>
      </c>
      <c r="D9" s="5" t="s">
        <v>29</v>
      </c>
      <c r="E9" s="1"/>
      <c r="F9" s="1"/>
      <c r="G9" s="1">
        <f t="shared" si="1"/>
        <v>151.72413793103451</v>
      </c>
      <c r="H9" s="2" t="s">
        <v>9</v>
      </c>
      <c r="I9" s="1">
        <v>20.7</v>
      </c>
      <c r="J9" s="1">
        <v>17.166666666666668</v>
      </c>
      <c r="K9" s="5" t="s">
        <v>30</v>
      </c>
      <c r="L9" s="1"/>
      <c r="M9" s="1"/>
      <c r="N9" s="1">
        <f>I9/J9</f>
        <v>1.2058252427184464</v>
      </c>
      <c r="O9" s="2">
        <f>(J9-I9)/ABS(I9)*100</f>
        <v>-17.069243156199672</v>
      </c>
      <c r="P9" s="1"/>
      <c r="Q9" s="1"/>
      <c r="R9" s="1"/>
      <c r="S9" s="1"/>
      <c r="T9" s="1"/>
      <c r="U9" s="1"/>
      <c r="V9" s="3"/>
      <c r="W9" s="1"/>
    </row>
    <row r="10" spans="1:23" x14ac:dyDescent="0.2">
      <c r="A10" s="1"/>
      <c r="B10" s="1">
        <f>B3/C3</f>
        <v>0.64907651715039572</v>
      </c>
      <c r="C10" s="1"/>
      <c r="D10" s="1">
        <f>B7/C7</f>
        <v>1</v>
      </c>
      <c r="E10" s="1"/>
      <c r="F10" s="1"/>
      <c r="G10" s="1"/>
      <c r="H10" s="2" t="s">
        <v>13</v>
      </c>
      <c r="I10" s="1">
        <v>17.933333333333334</v>
      </c>
      <c r="J10" s="1">
        <v>13.4</v>
      </c>
      <c r="K10" s="5" t="s">
        <v>30</v>
      </c>
      <c r="L10" s="1"/>
      <c r="M10" s="1"/>
      <c r="N10" s="1">
        <f>I10/J10</f>
        <v>1.3383084577114428</v>
      </c>
      <c r="O10" s="2">
        <f t="shared" ref="O10:O11" si="2">(J10-I10)/ABS(I10)*100</f>
        <v>-25.278810408921931</v>
      </c>
      <c r="P10" s="1"/>
      <c r="Q10" s="1"/>
      <c r="R10" s="1"/>
      <c r="S10" s="1"/>
      <c r="T10" s="1"/>
      <c r="U10" s="1"/>
      <c r="V10" s="3"/>
      <c r="W10" s="1"/>
    </row>
    <row r="11" spans="1:23" x14ac:dyDescent="0.2">
      <c r="A11" s="1"/>
      <c r="B11" s="1">
        <f>B4/C4</f>
        <v>1.2125984251968505</v>
      </c>
      <c r="C11" s="1"/>
      <c r="D11" s="1">
        <f>B8/C8</f>
        <v>1.1560150375939848</v>
      </c>
      <c r="E11" s="1"/>
      <c r="F11" s="1"/>
      <c r="G11" s="1"/>
      <c r="H11" s="2" t="s">
        <v>19</v>
      </c>
      <c r="I11" s="1">
        <v>26.033333333333335</v>
      </c>
      <c r="J11" s="1">
        <v>24.1</v>
      </c>
      <c r="K11" s="5" t="s">
        <v>30</v>
      </c>
      <c r="L11" s="1"/>
      <c r="M11" s="1"/>
      <c r="N11" s="1">
        <f>I11/J11</f>
        <v>1.0802213001383125</v>
      </c>
      <c r="O11" s="2">
        <f t="shared" si="2"/>
        <v>-7.426376440460948</v>
      </c>
      <c r="P11" s="1"/>
      <c r="Q11" s="1"/>
      <c r="R11" s="1"/>
      <c r="S11" s="1"/>
      <c r="T11" s="1"/>
      <c r="U11" s="1"/>
      <c r="V11" s="3"/>
      <c r="W11" s="3"/>
    </row>
    <row r="12" spans="1:23" x14ac:dyDescent="0.2">
      <c r="A12" s="1"/>
      <c r="B12" s="1">
        <f>B5/C5</f>
        <v>0.87720930232558136</v>
      </c>
      <c r="C12" s="1"/>
      <c r="D12" s="1">
        <f>B9/C9</f>
        <v>0.39726027397260272</v>
      </c>
      <c r="E12" s="1"/>
      <c r="F12" s="1"/>
      <c r="G12" s="1"/>
      <c r="H12" s="2"/>
      <c r="I12" s="1"/>
      <c r="J12" s="1"/>
      <c r="K12" s="1"/>
      <c r="L12" s="1"/>
      <c r="M12" s="1"/>
      <c r="N12" s="1"/>
      <c r="O12" s="2"/>
      <c r="P12" s="1"/>
      <c r="Q12" s="1"/>
      <c r="R12" s="1"/>
      <c r="S12" s="1"/>
      <c r="T12" s="1"/>
      <c r="U12" s="1"/>
      <c r="V12" s="3"/>
      <c r="W12" s="1"/>
    </row>
    <row r="13" spans="1:23" x14ac:dyDescent="0.2">
      <c r="A13" s="1"/>
      <c r="B13" s="2" t="s">
        <v>0</v>
      </c>
      <c r="C13" s="2" t="s">
        <v>1</v>
      </c>
      <c r="D13" s="1"/>
      <c r="E13" s="2" t="s">
        <v>2</v>
      </c>
      <c r="F13" s="2" t="s">
        <v>3</v>
      </c>
      <c r="G13" s="1"/>
      <c r="H13" s="1"/>
      <c r="I13" s="2" t="s">
        <v>0</v>
      </c>
      <c r="J13" s="2" t="s">
        <v>1</v>
      </c>
      <c r="K13" s="2"/>
      <c r="L13" s="2" t="s">
        <v>2</v>
      </c>
      <c r="M13" s="2" t="s">
        <v>3</v>
      </c>
      <c r="N13" s="1"/>
      <c r="O13" s="2"/>
      <c r="P13" s="2"/>
      <c r="Q13" s="2"/>
      <c r="R13" s="2"/>
      <c r="S13" s="2"/>
      <c r="T13" s="2"/>
      <c r="U13" s="1"/>
      <c r="V13" s="3"/>
      <c r="W13" s="1"/>
    </row>
    <row r="14" spans="1:23" x14ac:dyDescent="0.2">
      <c r="A14" s="2" t="s">
        <v>4</v>
      </c>
      <c r="B14" s="1">
        <v>10.25</v>
      </c>
      <c r="C14" s="1">
        <v>19.94736842105263</v>
      </c>
      <c r="D14" s="1"/>
      <c r="E14" s="1">
        <v>27.149420289855072</v>
      </c>
      <c r="F14" s="1">
        <v>31.061078622482132</v>
      </c>
      <c r="G14" s="1">
        <f t="shared" si="1"/>
        <v>94.608472400513463</v>
      </c>
      <c r="H14" s="2" t="s">
        <v>5</v>
      </c>
      <c r="I14" s="1">
        <v>20.75</v>
      </c>
      <c r="J14" s="1">
        <v>36.884615384615387</v>
      </c>
      <c r="K14" s="1"/>
      <c r="L14" s="1">
        <v>16.686141304347824</v>
      </c>
      <c r="M14" s="1">
        <v>31.048076923076923</v>
      </c>
      <c r="N14" s="1"/>
      <c r="O14" s="2"/>
      <c r="P14" s="1"/>
      <c r="Q14" s="1"/>
      <c r="R14" s="1"/>
      <c r="S14" s="1"/>
      <c r="T14" s="1"/>
      <c r="U14" s="1"/>
      <c r="V14" s="1"/>
      <c r="W14" s="1"/>
    </row>
    <row r="15" spans="1:23" x14ac:dyDescent="0.2">
      <c r="A15" s="2" t="s">
        <v>8</v>
      </c>
      <c r="B15" s="1">
        <v>33.478260869565219</v>
      </c>
      <c r="C15" s="1">
        <v>33.421052631578945</v>
      </c>
      <c r="D15" s="1"/>
      <c r="E15" s="1"/>
      <c r="F15" s="1"/>
      <c r="G15" s="1">
        <f t="shared" si="1"/>
        <v>-0.17088174982912863</v>
      </c>
      <c r="H15" s="2" t="s">
        <v>9</v>
      </c>
      <c r="I15" s="1">
        <v>17.782608695652176</v>
      </c>
      <c r="J15" s="1">
        <v>31.15</v>
      </c>
      <c r="K15" s="1"/>
      <c r="L15" s="1"/>
      <c r="M15" s="1"/>
      <c r="N15" s="1"/>
      <c r="O15" s="2"/>
      <c r="P15" s="1"/>
      <c r="Q15" s="1"/>
      <c r="R15" s="1"/>
      <c r="S15" s="1"/>
      <c r="T15" s="1"/>
      <c r="U15" s="1"/>
      <c r="V15" s="1"/>
      <c r="W15" s="1"/>
    </row>
    <row r="16" spans="1:23" x14ac:dyDescent="0.2">
      <c r="A16" s="2" t="s">
        <v>12</v>
      </c>
      <c r="B16" s="1">
        <v>37.72</v>
      </c>
      <c r="C16" s="1">
        <v>39.814814814814817</v>
      </c>
      <c r="D16" s="1"/>
      <c r="E16" s="1"/>
      <c r="F16" s="1"/>
      <c r="G16" s="1">
        <f t="shared" si="1"/>
        <v>5.5535917678017439</v>
      </c>
      <c r="H16" s="2" t="s">
        <v>13</v>
      </c>
      <c r="I16" s="1">
        <v>13.125</v>
      </c>
      <c r="J16" s="1">
        <v>25.35</v>
      </c>
      <c r="K16" s="1"/>
      <c r="L16" s="1"/>
      <c r="M16" s="1"/>
      <c r="N16" s="1"/>
      <c r="O16" s="2"/>
      <c r="P16" s="1"/>
      <c r="Q16" s="1"/>
      <c r="R16" s="1"/>
      <c r="S16" s="1"/>
      <c r="T16" s="1"/>
      <c r="U16" s="1"/>
      <c r="V16" s="1"/>
      <c r="W16" s="1"/>
    </row>
    <row r="17" spans="1:23" x14ac:dyDescent="0.2">
      <c r="A17" s="1"/>
      <c r="B17" s="2" t="s">
        <v>15</v>
      </c>
      <c r="C17" s="2" t="s">
        <v>16</v>
      </c>
      <c r="D17" s="1"/>
      <c r="E17" s="2" t="s">
        <v>17</v>
      </c>
      <c r="F17" s="2" t="s">
        <v>18</v>
      </c>
      <c r="G17" s="1"/>
      <c r="H17" s="2" t="s">
        <v>19</v>
      </c>
      <c r="I17" s="1">
        <v>15.086956521739131</v>
      </c>
      <c r="J17" s="1">
        <v>30.807692307692307</v>
      </c>
      <c r="K17" s="1"/>
      <c r="L17" s="1"/>
      <c r="M17" s="1"/>
      <c r="N17" s="1"/>
      <c r="O17" s="2"/>
      <c r="P17" s="2"/>
      <c r="Q17" s="2"/>
      <c r="R17" s="2"/>
      <c r="S17" s="2"/>
      <c r="T17" s="2"/>
      <c r="U17" s="1"/>
      <c r="V17" s="1"/>
      <c r="W17" s="1"/>
    </row>
    <row r="18" spans="1:23" x14ac:dyDescent="0.2">
      <c r="A18" s="2" t="s">
        <v>4</v>
      </c>
      <c r="B18" s="1">
        <v>17.833333333333332</v>
      </c>
      <c r="C18" s="1">
        <v>26.75</v>
      </c>
      <c r="D18" s="1"/>
      <c r="E18" s="1">
        <v>18.315257841573629</v>
      </c>
      <c r="F18" s="1">
        <v>28.473039215686274</v>
      </c>
      <c r="G18" s="1">
        <f t="shared" si="1"/>
        <v>50.000000000000014</v>
      </c>
      <c r="H18" s="1"/>
      <c r="I18" s="1"/>
      <c r="J18" s="1"/>
      <c r="K18" s="1"/>
      <c r="L18" s="1"/>
      <c r="M18" s="1"/>
      <c r="N18" s="1"/>
      <c r="O18" s="2"/>
      <c r="P18" s="1"/>
      <c r="Q18" s="1"/>
      <c r="R18" s="1"/>
      <c r="S18" s="1"/>
      <c r="T18" s="1"/>
      <c r="U18" s="1"/>
      <c r="V18" s="1"/>
      <c r="W18" s="1"/>
    </row>
    <row r="19" spans="1:23" x14ac:dyDescent="0.2">
      <c r="A19" s="2" t="s">
        <v>8</v>
      </c>
      <c r="B19" s="1">
        <v>27.954545454545453</v>
      </c>
      <c r="C19" s="1">
        <v>31.294117647058822</v>
      </c>
      <c r="D19" s="1"/>
      <c r="E19" s="1"/>
      <c r="F19" s="1"/>
      <c r="G19" s="1">
        <f t="shared" si="1"/>
        <v>11.946437111429939</v>
      </c>
      <c r="H19" s="1"/>
      <c r="I19" s="2" t="s">
        <v>15</v>
      </c>
      <c r="J19" s="2" t="s">
        <v>16</v>
      </c>
      <c r="K19" s="2"/>
      <c r="L19" s="2" t="s">
        <v>17</v>
      </c>
      <c r="M19" s="2" t="s">
        <v>18</v>
      </c>
      <c r="N19" s="1"/>
      <c r="O19" s="2"/>
      <c r="P19" s="1"/>
      <c r="Q19" s="1"/>
      <c r="R19" s="1"/>
      <c r="S19" s="1"/>
      <c r="T19" s="1"/>
      <c r="U19" s="1"/>
      <c r="V19" s="1"/>
      <c r="W19" s="1"/>
    </row>
    <row r="20" spans="1:23" x14ac:dyDescent="0.2">
      <c r="A20" s="2" t="s">
        <v>12</v>
      </c>
      <c r="B20" s="1">
        <v>9.1578947368421044</v>
      </c>
      <c r="C20" s="1">
        <v>27.375</v>
      </c>
      <c r="D20" s="1"/>
      <c r="E20" s="1"/>
      <c r="F20" s="1"/>
      <c r="G20" s="1">
        <f t="shared" si="1"/>
        <v>198.92241379310349</v>
      </c>
      <c r="H20" s="2" t="s">
        <v>5</v>
      </c>
      <c r="I20" s="1">
        <v>30.210526315789473</v>
      </c>
      <c r="J20" s="1">
        <v>28.56</v>
      </c>
      <c r="K20" s="1"/>
      <c r="L20" s="1">
        <v>30.667253427686862</v>
      </c>
      <c r="M20" s="1">
        <v>26.435287433155082</v>
      </c>
      <c r="N20" s="1"/>
      <c r="O20" s="2"/>
      <c r="P20" s="1"/>
      <c r="Q20" s="1"/>
      <c r="R20" s="1"/>
      <c r="S20" s="1"/>
      <c r="T20" s="1"/>
      <c r="U20" s="1"/>
      <c r="V20" s="1"/>
      <c r="W20" s="1"/>
    </row>
    <row r="21" spans="1:23" x14ac:dyDescent="0.2">
      <c r="A21" s="1"/>
      <c r="B21" s="1"/>
      <c r="C21" s="1"/>
      <c r="D21" s="1"/>
      <c r="E21" s="1"/>
      <c r="F21" s="1"/>
      <c r="G21" s="1"/>
      <c r="H21" s="2" t="s">
        <v>9</v>
      </c>
      <c r="I21" s="1">
        <v>29.571428571428573</v>
      </c>
      <c r="J21" s="1">
        <v>23.40909090909091</v>
      </c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1:23" x14ac:dyDescent="0.2">
      <c r="A22" s="1"/>
      <c r="B22" s="1"/>
      <c r="C22" s="1"/>
      <c r="D22" s="1"/>
      <c r="E22" s="1"/>
      <c r="F22" s="1"/>
      <c r="G22" s="1"/>
      <c r="H22" s="2" t="s">
        <v>13</v>
      </c>
      <c r="I22" s="1">
        <v>31.647058823529413</v>
      </c>
      <c r="J22" s="1">
        <v>23.647058823529413</v>
      </c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1:23" x14ac:dyDescent="0.2">
      <c r="A23" s="1"/>
      <c r="B23" s="1"/>
      <c r="C23" s="1"/>
      <c r="D23" s="1"/>
      <c r="E23" s="1"/>
      <c r="F23" s="1"/>
      <c r="G23" s="1"/>
      <c r="H23" s="2" t="s">
        <v>19</v>
      </c>
      <c r="I23" s="1">
        <v>31.24</v>
      </c>
      <c r="J23" s="1">
        <v>30.125</v>
      </c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1:23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1:23" x14ac:dyDescent="0.2">
      <c r="A25" s="1"/>
      <c r="B25" s="1"/>
      <c r="C25" s="1"/>
      <c r="D25" s="1"/>
      <c r="E25" s="1"/>
      <c r="F25" s="1"/>
      <c r="G25" s="1"/>
      <c r="H25" s="1"/>
      <c r="I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1:23" x14ac:dyDescent="0.2">
      <c r="A26" s="1"/>
      <c r="B26" s="2" t="s">
        <v>0</v>
      </c>
      <c r="C26" s="2" t="s">
        <v>1</v>
      </c>
      <c r="D26" s="2"/>
      <c r="E26" s="2" t="s">
        <v>2</v>
      </c>
      <c r="F26" s="2" t="s">
        <v>3</v>
      </c>
      <c r="G26" s="1"/>
      <c r="H26" s="1"/>
      <c r="I26" s="3" t="s">
        <v>0</v>
      </c>
      <c r="L26">
        <v>9.157</v>
      </c>
      <c r="M26">
        <v>27</v>
      </c>
    </row>
    <row r="27" spans="1:23" x14ac:dyDescent="0.2">
      <c r="A27" s="2" t="s">
        <v>6</v>
      </c>
      <c r="B27" s="1">
        <v>24.958333333333332</v>
      </c>
      <c r="C27" s="1">
        <v>21.916666666666668</v>
      </c>
      <c r="D27" s="5" t="s">
        <v>30</v>
      </c>
      <c r="E27" s="1">
        <v>21.402777777777775</v>
      </c>
      <c r="F27" s="1">
        <v>23.013888888888889</v>
      </c>
      <c r="G27" s="1">
        <f t="shared" si="1"/>
        <v>-12.186978297161929</v>
      </c>
      <c r="H27" s="3" t="s">
        <v>7</v>
      </c>
      <c r="I27" s="1">
        <v>2.6</v>
      </c>
    </row>
    <row r="28" spans="1:23" x14ac:dyDescent="0.2">
      <c r="A28" s="2" t="s">
        <v>10</v>
      </c>
      <c r="B28" s="1">
        <v>20.416666666666668</v>
      </c>
      <c r="C28" s="1">
        <v>24</v>
      </c>
      <c r="D28" s="5" t="s">
        <v>29</v>
      </c>
      <c r="E28" s="1"/>
      <c r="F28" s="1"/>
      <c r="G28" s="1">
        <f t="shared" si="1"/>
        <v>17.551020408163261</v>
      </c>
      <c r="H28" s="3" t="s">
        <v>11</v>
      </c>
      <c r="I28" s="1">
        <v>2.3666666666666667</v>
      </c>
    </row>
    <row r="29" spans="1:23" x14ac:dyDescent="0.2">
      <c r="A29" s="2" t="s">
        <v>14</v>
      </c>
      <c r="B29" s="1">
        <v>18.833333333333332</v>
      </c>
      <c r="C29" s="1">
        <v>23.125</v>
      </c>
      <c r="D29" s="5" t="s">
        <v>29</v>
      </c>
      <c r="E29" s="1"/>
      <c r="F29" s="1"/>
      <c r="G29" s="1">
        <f t="shared" si="1"/>
        <v>22.787610619469035</v>
      </c>
      <c r="H29" s="3"/>
      <c r="I29" s="3" t="s">
        <v>15</v>
      </c>
    </row>
    <row r="30" spans="1:23" x14ac:dyDescent="0.2">
      <c r="A30" s="2"/>
      <c r="B30" s="2" t="s">
        <v>15</v>
      </c>
      <c r="C30" s="2" t="s">
        <v>16</v>
      </c>
      <c r="D30" s="2"/>
      <c r="E30" s="2" t="s">
        <v>17</v>
      </c>
      <c r="F30" s="2" t="s">
        <v>20</v>
      </c>
      <c r="G30" s="1"/>
      <c r="H30" s="3" t="s">
        <v>7</v>
      </c>
      <c r="I30" s="1">
        <v>3</v>
      </c>
    </row>
    <row r="31" spans="1:23" x14ac:dyDescent="0.2">
      <c r="A31" s="2" t="s">
        <v>6</v>
      </c>
      <c r="B31" s="1">
        <v>27.791666666666668</v>
      </c>
      <c r="C31" s="1">
        <v>6.5</v>
      </c>
      <c r="D31" s="5" t="s">
        <v>30</v>
      </c>
      <c r="E31" s="1">
        <v>38.111111111111114</v>
      </c>
      <c r="F31" s="1">
        <v>11.791666666666666</v>
      </c>
      <c r="G31" s="1">
        <f t="shared" si="1"/>
        <v>-76.611694152923533</v>
      </c>
      <c r="H31" s="3" t="s">
        <v>11</v>
      </c>
      <c r="I31" s="1">
        <v>1.7333333333333334</v>
      </c>
    </row>
    <row r="32" spans="1:23" x14ac:dyDescent="0.2">
      <c r="A32" s="2" t="s">
        <v>10</v>
      </c>
      <c r="B32" s="1">
        <v>43.458333333333336</v>
      </c>
      <c r="C32" s="1">
        <v>22.791666666666668</v>
      </c>
      <c r="D32" s="5" t="s">
        <v>30</v>
      </c>
      <c r="E32" s="1"/>
      <c r="F32" s="1"/>
      <c r="G32" s="1">
        <f t="shared" si="1"/>
        <v>-47.555129434324066</v>
      </c>
      <c r="H32" s="3"/>
      <c r="I32" s="3"/>
    </row>
    <row r="33" spans="1:9" x14ac:dyDescent="0.2">
      <c r="A33" s="2" t="s">
        <v>14</v>
      </c>
      <c r="B33" s="1">
        <v>43.083333333333336</v>
      </c>
      <c r="C33" s="1">
        <v>6.083333333333333</v>
      </c>
      <c r="D33" s="5" t="s">
        <v>30</v>
      </c>
      <c r="E33" s="1"/>
      <c r="F33" s="1"/>
      <c r="G33" s="1">
        <f t="shared" si="1"/>
        <v>-85.880077369439064</v>
      </c>
      <c r="H33" s="3"/>
      <c r="I33" s="1"/>
    </row>
    <row r="34" spans="1:9" x14ac:dyDescent="0.2">
      <c r="A34" s="2"/>
      <c r="B34" s="1">
        <f>B27/C27</f>
        <v>1.1387832699619771</v>
      </c>
      <c r="C34" s="1"/>
      <c r="D34" s="1">
        <f>B31/C31</f>
        <v>4.2756410256410255</v>
      </c>
      <c r="E34" s="1"/>
      <c r="F34" s="1"/>
      <c r="G34" s="1"/>
      <c r="H34" s="3"/>
      <c r="I34" s="1"/>
    </row>
    <row r="35" spans="1:9" x14ac:dyDescent="0.2">
      <c r="A35" s="2"/>
      <c r="B35" s="1">
        <f>B28/C28</f>
        <v>0.85069444444444453</v>
      </c>
      <c r="C35" s="1"/>
      <c r="D35" s="1">
        <f>B32/C32</f>
        <v>1.906764168190128</v>
      </c>
      <c r="E35" s="1"/>
      <c r="F35" s="1"/>
      <c r="G35" s="1"/>
      <c r="H35" s="3"/>
      <c r="I35" s="3"/>
    </row>
    <row r="36" spans="1:9" x14ac:dyDescent="0.2">
      <c r="A36" s="2"/>
      <c r="B36" s="1">
        <f>B29/C29</f>
        <v>0.81441441441441431</v>
      </c>
      <c r="C36" s="1"/>
      <c r="D36" s="1">
        <f>B33/C33</f>
        <v>7.0821917808219181</v>
      </c>
      <c r="E36" s="1"/>
      <c r="F36" s="1"/>
      <c r="G36" s="1"/>
      <c r="H36" s="3"/>
      <c r="I36" s="1"/>
    </row>
    <row r="37" spans="1:9" x14ac:dyDescent="0.2">
      <c r="A37" s="2"/>
      <c r="B37" s="2" t="s">
        <v>0</v>
      </c>
      <c r="C37" s="2" t="s">
        <v>1</v>
      </c>
      <c r="D37" s="2"/>
      <c r="E37" s="2" t="s">
        <v>2</v>
      </c>
      <c r="F37" s="2" t="s">
        <v>3</v>
      </c>
      <c r="G37" s="1"/>
      <c r="H37" s="3"/>
      <c r="I37" s="3" t="s">
        <v>0</v>
      </c>
    </row>
    <row r="38" spans="1:9" x14ac:dyDescent="0.2">
      <c r="A38" s="2" t="s">
        <v>6</v>
      </c>
      <c r="B38" s="1">
        <v>24.958333333333332</v>
      </c>
      <c r="C38" s="1">
        <v>32.875</v>
      </c>
      <c r="D38" s="1"/>
      <c r="E38" s="1">
        <v>23.987745098039216</v>
      </c>
      <c r="F38" s="1">
        <v>28.094696969696969</v>
      </c>
      <c r="G38" s="1">
        <f t="shared" si="1"/>
        <v>31.7195325542571</v>
      </c>
      <c r="H38" s="3" t="s">
        <v>7</v>
      </c>
      <c r="I38" s="1">
        <v>7.8</v>
      </c>
    </row>
    <row r="39" spans="1:9" x14ac:dyDescent="0.2">
      <c r="A39" s="2" t="s">
        <v>10</v>
      </c>
      <c r="B39" s="1">
        <v>20.416666666666668</v>
      </c>
      <c r="C39" s="1">
        <v>26.181818181818183</v>
      </c>
      <c r="D39" s="1"/>
      <c r="E39" s="1"/>
      <c r="F39" s="1"/>
      <c r="G39" s="1">
        <f t="shared" si="1"/>
        <v>28.237476808905381</v>
      </c>
      <c r="H39" s="3" t="s">
        <v>11</v>
      </c>
      <c r="I39" s="1">
        <v>14.2</v>
      </c>
    </row>
    <row r="40" spans="1:9" x14ac:dyDescent="0.2">
      <c r="A40" s="2" t="s">
        <v>14</v>
      </c>
      <c r="B40" s="1">
        <v>26.588235294117649</v>
      </c>
      <c r="C40" s="1">
        <v>25.227272727272727</v>
      </c>
      <c r="D40" s="1"/>
      <c r="E40" s="1"/>
      <c r="F40" s="1"/>
      <c r="G40" s="1">
        <f t="shared" si="1"/>
        <v>-5.1186645213193964</v>
      </c>
      <c r="H40" s="3"/>
      <c r="I40" s="3" t="s">
        <v>15</v>
      </c>
    </row>
    <row r="41" spans="1:9" x14ac:dyDescent="0.2">
      <c r="A41" s="2"/>
      <c r="B41" s="2" t="s">
        <v>15</v>
      </c>
      <c r="C41" s="2" t="s">
        <v>16</v>
      </c>
      <c r="D41" s="2"/>
      <c r="E41" s="2" t="s">
        <v>17</v>
      </c>
      <c r="F41" s="2" t="s">
        <v>20</v>
      </c>
      <c r="G41" s="1"/>
      <c r="H41" s="3" t="s">
        <v>7</v>
      </c>
      <c r="I41" s="1">
        <v>8.1818181818181817</v>
      </c>
    </row>
    <row r="42" spans="1:9" x14ac:dyDescent="0.2">
      <c r="A42" s="2" t="s">
        <v>6</v>
      </c>
      <c r="B42" s="1">
        <v>27.791666666666668</v>
      </c>
      <c r="C42" s="1">
        <v>11.142857142857142</v>
      </c>
      <c r="D42" s="1"/>
      <c r="E42" s="1">
        <v>38.111111111111114</v>
      </c>
      <c r="F42" s="1">
        <v>13.427449965493444</v>
      </c>
      <c r="G42" s="1">
        <f t="shared" si="1"/>
        <v>-59.905761405011781</v>
      </c>
      <c r="H42" s="3" t="s">
        <v>11</v>
      </c>
      <c r="I42" s="1">
        <v>9.4666666666666668</v>
      </c>
    </row>
    <row r="43" spans="1:9" x14ac:dyDescent="0.2">
      <c r="A43" s="2" t="s">
        <v>10</v>
      </c>
      <c r="B43" s="1">
        <v>43.458333333333336</v>
      </c>
      <c r="C43" s="1">
        <v>22.791666666666668</v>
      </c>
      <c r="D43" s="1"/>
      <c r="E43" s="1"/>
      <c r="F43" s="1"/>
      <c r="G43" s="1">
        <f t="shared" si="1"/>
        <v>-47.555129434324066</v>
      </c>
      <c r="H43" s="1"/>
      <c r="I43" s="1"/>
    </row>
    <row r="44" spans="1:9" ht="17" thickBot="1" x14ac:dyDescent="0.25">
      <c r="A44" s="2" t="s">
        <v>14</v>
      </c>
      <c r="B44" s="1">
        <v>43.083333333333336</v>
      </c>
      <c r="C44" s="1">
        <v>6.3478260869565215</v>
      </c>
      <c r="D44" s="1"/>
      <c r="E44" s="1"/>
      <c r="F44" s="1"/>
      <c r="G44" s="1">
        <f t="shared" si="1"/>
        <v>-85.266167689849453</v>
      </c>
      <c r="H44" s="1"/>
      <c r="I44" s="1"/>
    </row>
    <row r="45" spans="1:9" x14ac:dyDescent="0.2">
      <c r="D45" s="12"/>
      <c r="E45" s="13" t="s">
        <v>34</v>
      </c>
      <c r="F45" s="13" t="s">
        <v>35</v>
      </c>
      <c r="G45" s="13" t="s">
        <v>38</v>
      </c>
      <c r="H45" s="13" t="s">
        <v>34</v>
      </c>
      <c r="I45" s="14" t="s">
        <v>35</v>
      </c>
    </row>
    <row r="46" spans="1:9" x14ac:dyDescent="0.2">
      <c r="C46" t="s">
        <v>36</v>
      </c>
      <c r="D46" s="15" t="s">
        <v>27</v>
      </c>
      <c r="E46">
        <v>21.58</v>
      </c>
      <c r="F46">
        <v>23.11</v>
      </c>
      <c r="H46">
        <v>25.56</v>
      </c>
      <c r="I46" s="7">
        <v>29.57</v>
      </c>
    </row>
    <row r="47" spans="1:9" x14ac:dyDescent="0.2">
      <c r="D47" s="15" t="s">
        <v>28</v>
      </c>
      <c r="E47">
        <v>25.81</v>
      </c>
      <c r="F47">
        <v>13.66</v>
      </c>
      <c r="H47">
        <v>28.21</v>
      </c>
      <c r="I47" s="7">
        <v>20.95</v>
      </c>
    </row>
    <row r="48" spans="1:9" x14ac:dyDescent="0.2">
      <c r="C48" t="s">
        <v>37</v>
      </c>
      <c r="D48" s="15" t="s">
        <v>32</v>
      </c>
      <c r="E48" s="1">
        <v>12.2</v>
      </c>
      <c r="F48" s="1">
        <v>24.08</v>
      </c>
      <c r="H48" s="1">
        <v>16.68</v>
      </c>
      <c r="I48" s="8">
        <v>31.04</v>
      </c>
    </row>
    <row r="49" spans="1:10" ht="17" thickBot="1" x14ac:dyDescent="0.25">
      <c r="D49" s="16" t="s">
        <v>33</v>
      </c>
      <c r="E49" s="9">
        <v>20.95</v>
      </c>
      <c r="F49" s="9">
        <v>19.61</v>
      </c>
      <c r="G49" s="9"/>
      <c r="H49" s="10">
        <v>30.66</v>
      </c>
      <c r="I49" s="11">
        <v>26.43</v>
      </c>
    </row>
    <row r="51" spans="1:10" ht="26" x14ac:dyDescent="0.3">
      <c r="C51" s="4"/>
      <c r="F51" s="4"/>
    </row>
    <row r="52" spans="1:10" ht="26" x14ac:dyDescent="0.3">
      <c r="A52" t="s">
        <v>39</v>
      </c>
      <c r="B52" s="4">
        <f>STDEV(B10,B11,B12,B34,B35,B36)</f>
        <v>0.21193189962461184</v>
      </c>
      <c r="E52" s="4"/>
    </row>
    <row r="53" spans="1:10" x14ac:dyDescent="0.2">
      <c r="B53">
        <f>CONFIDENCE(0.05,0.211,6)</f>
        <v>0.16883206061849501</v>
      </c>
      <c r="C53" s="1"/>
      <c r="D53" s="1"/>
      <c r="F53" s="1"/>
      <c r="G53" s="1"/>
    </row>
    <row r="54" spans="1:10" x14ac:dyDescent="0.2">
      <c r="C54" s="1"/>
      <c r="D54" s="1"/>
      <c r="E54">
        <f>STDEV(B3,B4,B5,B27,B28,B29)</f>
        <v>7.9135825864049654</v>
      </c>
      <c r="F54" s="1">
        <f>STDEV(C3,C4,C5,C27,C28,C29)</f>
        <v>7.4516660143144451</v>
      </c>
      <c r="G54" s="1"/>
    </row>
    <row r="55" spans="1:10" ht="26" x14ac:dyDescent="0.3">
      <c r="A55" t="s">
        <v>39</v>
      </c>
      <c r="B55" s="4">
        <f>STDEV(D10,D11,D12,D34,D35,D36)</f>
        <v>2.5638890541054042</v>
      </c>
      <c r="E55">
        <f>STDEV(B7,B8,B9,B31,B32,B33)</f>
        <v>15.333644018591569</v>
      </c>
      <c r="F55">
        <f>STDEV(C7,C8,C9,C31,C32,C33)</f>
        <v>6.4792355301806674</v>
      </c>
    </row>
    <row r="56" spans="1:10" x14ac:dyDescent="0.2">
      <c r="C56" s="2"/>
      <c r="D56" s="2"/>
      <c r="F56" s="1"/>
      <c r="G56" s="1"/>
    </row>
    <row r="57" spans="1:10" x14ac:dyDescent="0.2">
      <c r="C57" s="1"/>
      <c r="D57" s="1"/>
      <c r="E57">
        <f>CONFIDENCE(0.05,5.69,10)</f>
        <v>3.5266337338129543</v>
      </c>
      <c r="F57" s="1"/>
      <c r="G57" s="1"/>
    </row>
    <row r="63" spans="1:10" x14ac:dyDescent="0.2">
      <c r="B63" t="s">
        <v>40</v>
      </c>
      <c r="C63" t="s">
        <v>41</v>
      </c>
      <c r="D63" t="s">
        <v>42</v>
      </c>
      <c r="F63" t="s">
        <v>43</v>
      </c>
      <c r="H63" t="s">
        <v>44</v>
      </c>
      <c r="J63">
        <v>0.81441441441441431</v>
      </c>
    </row>
    <row r="64" spans="1:10" x14ac:dyDescent="0.2">
      <c r="F64">
        <v>0.85069444444444453</v>
      </c>
    </row>
    <row r="65" spans="5:15" x14ac:dyDescent="0.2">
      <c r="F65">
        <v>0.81441441441441431</v>
      </c>
    </row>
    <row r="71" spans="5:15" x14ac:dyDescent="0.2">
      <c r="E71" s="1">
        <v>54.065040650406516</v>
      </c>
      <c r="F71" s="1">
        <v>0</v>
      </c>
      <c r="H71">
        <v>92.570281124497967</v>
      </c>
      <c r="I71">
        <v>24.390243902439032</v>
      </c>
    </row>
    <row r="72" spans="5:15" x14ac:dyDescent="0.2">
      <c r="E72" s="1">
        <v>-17.532467532467532</v>
      </c>
      <c r="F72" s="1">
        <v>-13.49593495934959</v>
      </c>
      <c r="H72">
        <v>52.322738386308068</v>
      </c>
      <c r="I72">
        <v>-17.069243156199672</v>
      </c>
    </row>
    <row r="73" spans="5:15" x14ac:dyDescent="0.2">
      <c r="E73" s="1">
        <v>13.997879109225881</v>
      </c>
      <c r="F73" s="1">
        <v>151.72413793103451</v>
      </c>
      <c r="H73">
        <v>141.42857142857142</v>
      </c>
      <c r="I73">
        <v>-25.278810408921931</v>
      </c>
    </row>
    <row r="74" spans="5:15" x14ac:dyDescent="0.2">
      <c r="E74" s="1">
        <v>-12.186978297161929</v>
      </c>
      <c r="F74" s="1">
        <v>-76.611694152923533</v>
      </c>
      <c r="H74">
        <v>130.835734870317</v>
      </c>
      <c r="I74">
        <v>-7.426376440460948</v>
      </c>
    </row>
    <row r="75" spans="5:15" x14ac:dyDescent="0.2">
      <c r="E75" s="1">
        <v>17.551020408163261</v>
      </c>
      <c r="F75" s="1">
        <v>-47.555129434324066</v>
      </c>
    </row>
    <row r="76" spans="5:15" x14ac:dyDescent="0.2">
      <c r="E76" s="1">
        <v>22.787610619469035</v>
      </c>
      <c r="F76" s="1">
        <v>-85.880077369439064</v>
      </c>
    </row>
    <row r="77" spans="5:15" x14ac:dyDescent="0.2">
      <c r="M77" t="s">
        <v>0</v>
      </c>
    </row>
    <row r="78" spans="5:15" x14ac:dyDescent="0.2">
      <c r="L78" t="s">
        <v>7</v>
      </c>
      <c r="M78">
        <v>2.6</v>
      </c>
      <c r="N78">
        <v>32.130000000000003</v>
      </c>
      <c r="O78">
        <v>1135</v>
      </c>
    </row>
    <row r="79" spans="5:15" x14ac:dyDescent="0.2">
      <c r="L79" t="s">
        <v>11</v>
      </c>
      <c r="M79">
        <v>2.3666666666666667</v>
      </c>
      <c r="N79">
        <v>34.659999999999997</v>
      </c>
      <c r="O79">
        <v>1364</v>
      </c>
    </row>
    <row r="80" spans="5:15" x14ac:dyDescent="0.2">
      <c r="M80" t="s">
        <v>15</v>
      </c>
    </row>
    <row r="81" spans="2:19" x14ac:dyDescent="0.2">
      <c r="L81" t="s">
        <v>7</v>
      </c>
      <c r="M81">
        <v>3</v>
      </c>
      <c r="N81">
        <v>19.66</v>
      </c>
      <c r="O81">
        <v>555</v>
      </c>
    </row>
    <row r="82" spans="2:19" x14ac:dyDescent="0.2">
      <c r="L82" t="s">
        <v>11</v>
      </c>
      <c r="M82">
        <v>1.7333333333333334</v>
      </c>
      <c r="N82">
        <v>19.03</v>
      </c>
      <c r="O82">
        <v>1000</v>
      </c>
    </row>
    <row r="83" spans="2:19" x14ac:dyDescent="0.2">
      <c r="M83" t="s">
        <v>0</v>
      </c>
    </row>
    <row r="84" spans="2:19" x14ac:dyDescent="0.2">
      <c r="L84" t="s">
        <v>7</v>
      </c>
      <c r="M84">
        <v>7.8</v>
      </c>
      <c r="N84">
        <v>32.130000000000003</v>
      </c>
      <c r="O84">
        <v>311</v>
      </c>
    </row>
    <row r="85" spans="2:19" x14ac:dyDescent="0.2">
      <c r="L85" t="s">
        <v>11</v>
      </c>
      <c r="M85">
        <v>14.2</v>
      </c>
      <c r="N85">
        <v>37.14</v>
      </c>
      <c r="O85">
        <v>161</v>
      </c>
    </row>
    <row r="86" spans="2:19" x14ac:dyDescent="0.2">
      <c r="M86" t="s">
        <v>74</v>
      </c>
    </row>
    <row r="87" spans="2:19" x14ac:dyDescent="0.2">
      <c r="L87" t="s">
        <v>7</v>
      </c>
      <c r="M87">
        <v>8.1818181818181817</v>
      </c>
      <c r="N87">
        <v>22.69</v>
      </c>
      <c r="O87">
        <v>177</v>
      </c>
    </row>
    <row r="88" spans="2:19" x14ac:dyDescent="0.2">
      <c r="L88" t="s">
        <v>11</v>
      </c>
      <c r="M88">
        <v>9.4666666666666668</v>
      </c>
      <c r="N88">
        <v>21.14</v>
      </c>
      <c r="O88">
        <v>123</v>
      </c>
    </row>
    <row r="89" spans="2:19" x14ac:dyDescent="0.2">
      <c r="B89" t="s">
        <v>45</v>
      </c>
      <c r="D89">
        <v>-17.53</v>
      </c>
    </row>
    <row r="90" spans="2:19" x14ac:dyDescent="0.2">
      <c r="B90" t="s">
        <v>46</v>
      </c>
      <c r="D90">
        <v>13.99</v>
      </c>
    </row>
    <row r="91" spans="2:19" x14ac:dyDescent="0.2">
      <c r="B91" t="s">
        <v>47</v>
      </c>
      <c r="D91">
        <v>0</v>
      </c>
    </row>
    <row r="92" spans="2:19" x14ac:dyDescent="0.2">
      <c r="B92" t="s">
        <v>48</v>
      </c>
      <c r="D92">
        <v>-13.49</v>
      </c>
      <c r="L92">
        <v>54.065040650406516</v>
      </c>
      <c r="Q92">
        <v>0</v>
      </c>
      <c r="S92">
        <f>L92/1</f>
        <v>54.065040650406516</v>
      </c>
    </row>
    <row r="93" spans="2:19" x14ac:dyDescent="0.2">
      <c r="B93" t="s">
        <v>49</v>
      </c>
      <c r="D93">
        <v>151.72</v>
      </c>
      <c r="L93">
        <v>-17.532467532467532</v>
      </c>
      <c r="Q93">
        <v>-13.49593495934959</v>
      </c>
      <c r="S93">
        <f>L93/Q93</f>
        <v>1.2990924737912692</v>
      </c>
    </row>
    <row r="94" spans="2:19" x14ac:dyDescent="0.2">
      <c r="B94" t="s">
        <v>50</v>
      </c>
      <c r="D94">
        <v>94.6</v>
      </c>
      <c r="L94">
        <v>13.997879109225881</v>
      </c>
      <c r="Q94">
        <v>151.72413793103451</v>
      </c>
      <c r="S94">
        <f>L94/Q94</f>
        <v>9.2258748674443294E-2</v>
      </c>
    </row>
    <row r="95" spans="2:19" x14ac:dyDescent="0.2">
      <c r="B95" t="s">
        <v>51</v>
      </c>
      <c r="D95">
        <v>-0.17</v>
      </c>
      <c r="L95">
        <v>-12.186978297161929</v>
      </c>
      <c r="Q95">
        <v>-76.611694152923533</v>
      </c>
      <c r="S95">
        <f>L95/Q95</f>
        <v>0.15907464822322909</v>
      </c>
    </row>
    <row r="96" spans="2:19" x14ac:dyDescent="0.2">
      <c r="B96" t="s">
        <v>52</v>
      </c>
      <c r="D96">
        <v>5.55</v>
      </c>
      <c r="L96">
        <v>17.551020408163261</v>
      </c>
      <c r="Q96">
        <v>-47.555129434324066</v>
      </c>
      <c r="S96">
        <f>L96/Q96</f>
        <v>-0.36906682027649762</v>
      </c>
    </row>
    <row r="97" spans="2:29" x14ac:dyDescent="0.2">
      <c r="B97" t="s">
        <v>53</v>
      </c>
      <c r="D97" t="s">
        <v>53</v>
      </c>
      <c r="L97">
        <v>22.787610619469035</v>
      </c>
      <c r="Q97">
        <v>-85.880077369439064</v>
      </c>
      <c r="S97">
        <f>L97/Q97</f>
        <v>-0.26534222275372732</v>
      </c>
    </row>
    <row r="98" spans="2:29" x14ac:dyDescent="0.2">
      <c r="B98" t="s">
        <v>54</v>
      </c>
      <c r="D98" t="s">
        <v>54</v>
      </c>
      <c r="L98">
        <v>311</v>
      </c>
      <c r="Q98">
        <v>177</v>
      </c>
      <c r="S98">
        <f>L98/Q98</f>
        <v>1.7570621468926553</v>
      </c>
      <c r="Y98">
        <v>4.07</v>
      </c>
      <c r="AA98">
        <v>0.36299999999999999</v>
      </c>
      <c r="AC98">
        <v>1.6259999999999999</v>
      </c>
    </row>
    <row r="99" spans="2:29" x14ac:dyDescent="0.2">
      <c r="B99" t="s">
        <v>55</v>
      </c>
      <c r="D99" t="s">
        <v>55</v>
      </c>
      <c r="L99">
        <v>161</v>
      </c>
      <c r="Q99">
        <v>123</v>
      </c>
      <c r="S99">
        <f>L99/Q99</f>
        <v>1.3089430894308942</v>
      </c>
      <c r="Y99">
        <v>3.0419999999999998</v>
      </c>
      <c r="AA99">
        <v>1.0409999999999999</v>
      </c>
      <c r="AC99">
        <v>0.94399999999999995</v>
      </c>
    </row>
    <row r="100" spans="2:29" x14ac:dyDescent="0.2">
      <c r="B100" t="s">
        <v>56</v>
      </c>
      <c r="D100" t="s">
        <v>56</v>
      </c>
      <c r="Y100">
        <v>2.5369999999999999</v>
      </c>
      <c r="AA100">
        <v>-1.0609999999999999</v>
      </c>
      <c r="AC100">
        <v>0.42</v>
      </c>
    </row>
    <row r="101" spans="2:29" x14ac:dyDescent="0.2">
      <c r="B101" t="s">
        <v>57</v>
      </c>
      <c r="D101" t="s">
        <v>57</v>
      </c>
      <c r="Y101">
        <v>6.5620000000000003</v>
      </c>
      <c r="AA101">
        <v>0.60099999999999998</v>
      </c>
      <c r="AC101">
        <v>7.944</v>
      </c>
    </row>
    <row r="102" spans="2:29" x14ac:dyDescent="0.2">
      <c r="B102" t="s">
        <v>58</v>
      </c>
      <c r="D102" t="s">
        <v>58</v>
      </c>
      <c r="AA102">
        <v>0.50800000000000001</v>
      </c>
      <c r="AC102">
        <v>2.698</v>
      </c>
    </row>
    <row r="103" spans="2:29" x14ac:dyDescent="0.2">
      <c r="B103" t="s">
        <v>59</v>
      </c>
      <c r="D103" t="s">
        <v>59</v>
      </c>
      <c r="AA103">
        <v>0.36299999999999999</v>
      </c>
      <c r="AC103">
        <v>108668</v>
      </c>
    </row>
    <row r="104" spans="2:29" x14ac:dyDescent="0.2">
      <c r="B104" t="s">
        <v>60</v>
      </c>
      <c r="D104" t="s">
        <v>60</v>
      </c>
      <c r="L104">
        <v>92.570281124497967</v>
      </c>
      <c r="Q104">
        <v>24.390243902439032</v>
      </c>
      <c r="S104">
        <f>L104/Q104</f>
        <v>3.7953815261044155</v>
      </c>
      <c r="AA104">
        <v>2.4540000000000002</v>
      </c>
      <c r="AC104">
        <v>1.51</v>
      </c>
    </row>
    <row r="105" spans="2:29" x14ac:dyDescent="0.2">
      <c r="B105" t="s">
        <v>61</v>
      </c>
      <c r="D105" t="s">
        <v>61</v>
      </c>
      <c r="L105">
        <v>52.322738386308068</v>
      </c>
      <c r="Q105">
        <v>-17.069243156199672</v>
      </c>
      <c r="S105">
        <f>L105/Q105</f>
        <v>-3.0653226922544641</v>
      </c>
      <c r="AA105">
        <v>2</v>
      </c>
      <c r="AC105">
        <v>1.1819999999999999</v>
      </c>
    </row>
    <row r="106" spans="2:29" x14ac:dyDescent="0.2">
      <c r="B106" t="s">
        <v>62</v>
      </c>
      <c r="D106" t="s">
        <v>62</v>
      </c>
      <c r="L106">
        <v>141.42857142857142</v>
      </c>
      <c r="Q106">
        <v>-25.278810408921931</v>
      </c>
      <c r="S106">
        <f>L106/Q106</f>
        <v>-5.594747899159664</v>
      </c>
    </row>
    <row r="107" spans="2:29" x14ac:dyDescent="0.2">
      <c r="B107" t="s">
        <v>63</v>
      </c>
      <c r="D107" t="s">
        <v>63</v>
      </c>
      <c r="L107">
        <v>130.835734870317</v>
      </c>
      <c r="Q107">
        <v>-7.426376440460948</v>
      </c>
      <c r="S107">
        <f>L107/Q107</f>
        <v>-17.617708436847856</v>
      </c>
    </row>
    <row r="108" spans="2:29" x14ac:dyDescent="0.2">
      <c r="B108" t="s">
        <v>64</v>
      </c>
      <c r="D108" t="s">
        <v>64</v>
      </c>
    </row>
    <row r="109" spans="2:29" x14ac:dyDescent="0.2">
      <c r="B109" t="s">
        <v>65</v>
      </c>
      <c r="D109" t="s">
        <v>65</v>
      </c>
    </row>
    <row r="110" spans="2:29" x14ac:dyDescent="0.2">
      <c r="B110" t="s">
        <v>60</v>
      </c>
      <c r="D110" t="s">
        <v>60</v>
      </c>
    </row>
    <row r="111" spans="2:29" x14ac:dyDescent="0.2">
      <c r="B111" t="s">
        <v>66</v>
      </c>
      <c r="D111" t="s">
        <v>66</v>
      </c>
    </row>
    <row r="112" spans="2:29" x14ac:dyDescent="0.2">
      <c r="B112" t="s">
        <v>67</v>
      </c>
      <c r="D112" t="s">
        <v>67</v>
      </c>
    </row>
    <row r="113" spans="2:25" x14ac:dyDescent="0.2">
      <c r="B113" t="s">
        <v>68</v>
      </c>
      <c r="D113" t="s">
        <v>68</v>
      </c>
    </row>
    <row r="114" spans="2:25" x14ac:dyDescent="0.2">
      <c r="B114" t="s">
        <v>69</v>
      </c>
      <c r="D114" t="s">
        <v>69</v>
      </c>
      <c r="R114">
        <v>54.065040650406516</v>
      </c>
      <c r="S114">
        <v>1.2990924737912692</v>
      </c>
      <c r="T114">
        <v>9.2258748674443294E-2</v>
      </c>
      <c r="U114">
        <v>0.15907464822322909</v>
      </c>
      <c r="V114">
        <v>0.36906682027649801</v>
      </c>
      <c r="W114">
        <v>0.26534222275372699</v>
      </c>
      <c r="X114">
        <v>1.7570621468926553</v>
      </c>
      <c r="Y114">
        <v>1.3089430894308942</v>
      </c>
    </row>
    <row r="115" spans="2:25" x14ac:dyDescent="0.2">
      <c r="B115" t="s">
        <v>70</v>
      </c>
      <c r="D115" t="s">
        <v>70</v>
      </c>
    </row>
    <row r="116" spans="2:25" x14ac:dyDescent="0.2">
      <c r="B116" t="s">
        <v>71</v>
      </c>
      <c r="D116" t="s">
        <v>71</v>
      </c>
      <c r="R116">
        <v>3.7953815261044155</v>
      </c>
      <c r="S116">
        <v>3.0653226922544601</v>
      </c>
      <c r="T116">
        <v>5.5947478991596604</v>
      </c>
      <c r="U116">
        <v>17.617708436847899</v>
      </c>
    </row>
    <row r="117" spans="2:25" x14ac:dyDescent="0.2">
      <c r="B117" t="s">
        <v>72</v>
      </c>
      <c r="D117" t="s">
        <v>72</v>
      </c>
    </row>
    <row r="118" spans="2:25" x14ac:dyDescent="0.2">
      <c r="B118" t="s">
        <v>73</v>
      </c>
      <c r="D118" t="s">
        <v>73</v>
      </c>
    </row>
    <row r="119" spans="2:25" x14ac:dyDescent="0.2">
      <c r="B119">
        <v>-7.4263764400000003</v>
      </c>
      <c r="D119">
        <v>-7.4263764400000003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2023-09-27T00:18:51Z</dcterms:created>
  <dcterms:modified xsi:type="dcterms:W3CDTF">2023-10-04T03:55:27Z</dcterms:modified>
</cp:coreProperties>
</file>