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0" documentId="13_ncr:1_{486655CA-3356-4C75-A44A-6AFE24542913}" xr6:coauthVersionLast="47" xr6:coauthVersionMax="47" xr10:uidLastSave="{00000000-0000-0000-0000-000000000000}"/>
  <bookViews>
    <workbookView xWindow="1845" yWindow="2550" windowWidth="28800" windowHeight="15435" tabRatio="671" firstSheet="2" activeTab="11" xr2:uid="{00000000-000D-0000-FFFF-FFFF00000000}"/>
  </bookViews>
  <sheets>
    <sheet name="January" sheetId="25" r:id="rId1"/>
    <sheet name="February" sheetId="2" r:id="rId2"/>
    <sheet name="March" sheetId="15" r:id="rId3"/>
    <sheet name="April" sheetId="16" r:id="rId4"/>
    <sheet name="May" sheetId="17" r:id="rId5"/>
    <sheet name="June" sheetId="18" r:id="rId6"/>
    <sheet name="July" sheetId="19" r:id="rId7"/>
    <sheet name="August" sheetId="20" r:id="rId8"/>
    <sheet name="September" sheetId="21" r:id="rId9"/>
    <sheet name="October" sheetId="22" r:id="rId10"/>
    <sheet name="November" sheetId="23" r:id="rId11"/>
    <sheet name="December" sheetId="24" r:id="rId12"/>
    <sheet name="Sheet1" sheetId="26" r:id="rId13"/>
  </sheets>
  <definedNames>
    <definedName name="CalendarYear">January!$L$2</definedName>
    <definedName name="ColumnTitleRegion1..I12.1">January!$C$2</definedName>
    <definedName name="ColumnTitleRegion1..I12.10" localSheetId="9">October!$C$2</definedName>
    <definedName name="ColumnTitleRegion1..I12.11" localSheetId="10">November!$C$2</definedName>
    <definedName name="ColumnTitleRegion1..I12.12" localSheetId="11">December!$C$2</definedName>
    <definedName name="ColumnTitleRegion1..I12.2">February!$C$2</definedName>
    <definedName name="ColumnTitleRegion1..I12.3" localSheetId="2">March!$C$2</definedName>
    <definedName name="ColumnTitleRegion1..I12.4" localSheetId="3">April!$C$2</definedName>
    <definedName name="ColumnTitleRegion1..I12.5" localSheetId="4">May!$C$2</definedName>
    <definedName name="ColumnTitleRegion1..I12.6" localSheetId="5">June!$C$2</definedName>
    <definedName name="ColumnTitleRegion1..I12.7" localSheetId="6">July!$C$2</definedName>
    <definedName name="ColumnTitleRegion1..I12.8" localSheetId="7">August!$C$2</definedName>
    <definedName name="ColumnTitleRegion1..I12.9" localSheetId="8">September!$C$2</definedName>
    <definedName name="ColumnTitleRegion2..D14.1">January!$C$2</definedName>
    <definedName name="ColumnTitleRegion2..D14.10" localSheetId="9">October!$C$2</definedName>
    <definedName name="ColumnTitleRegion2..D14.11" localSheetId="10">November!$C$2</definedName>
    <definedName name="ColumnTitleRegion2..D14.12" localSheetId="11">December!$C$2</definedName>
    <definedName name="ColumnTitleRegion2..D14.2">February!$C$2</definedName>
    <definedName name="ColumnTitleRegion2..D14.3" localSheetId="2">March!$C$2</definedName>
    <definedName name="ColumnTitleRegion2..D14.4" localSheetId="3">April!$C$2</definedName>
    <definedName name="ColumnTitleRegion2..D14.5" localSheetId="4">May!$C$2</definedName>
    <definedName name="ColumnTitleRegion2..D14.6" localSheetId="5">June!$C$2</definedName>
    <definedName name="ColumnTitleRegion2..D14.7" localSheetId="6">July!$C$2</definedName>
    <definedName name="ColumnTitleRegion2..D14.8" localSheetId="7">August!$C$2</definedName>
    <definedName name="ColumnTitleRegion2..D14.9" localSheetId="8">September!$C$2</definedName>
    <definedName name="DaysAndWeeks">{0,1,2,3,4,5,6} + {0;1;2;3;4;5}*7</definedName>
    <definedName name="_xlnm.Print_Area" localSheetId="0">January!$A:$J</definedName>
    <definedName name="RowTitleRegion1..F13.10" localSheetId="9">October!$E$13</definedName>
    <definedName name="RowTitleRegion1..F13.11" localSheetId="10">November!$E$13</definedName>
    <definedName name="RowTitleRegion1..F13.12" localSheetId="11">December!$E$13</definedName>
    <definedName name="RowTitleRegion1..F13.2">February!$E$13</definedName>
    <definedName name="RowTitleRegion1..F13.3" localSheetId="2">March!$E$13</definedName>
    <definedName name="RowTitleRegion1..F13.4" localSheetId="3">April!$E$13</definedName>
    <definedName name="RowTitleRegion1..F13.5" localSheetId="4">May!$E$13</definedName>
    <definedName name="RowTitleRegion1..F13.6" localSheetId="5">June!$E$13</definedName>
    <definedName name="RowTitleRegion1..F13.7" localSheetId="6">July!$E$13</definedName>
    <definedName name="RowTitleRegion1..F13.8" localSheetId="7">August!$E$13</definedName>
    <definedName name="RowTitleRegion1..F13.9" localSheetId="8">September!$E$13</definedName>
    <definedName name="RowTitleRegion1..L3.1">January!$K$2</definedName>
    <definedName name="RowTitleRegion2..F13.1" localSheetId="0">January!$E$13</definedName>
    <definedName name="WeekStart">January!$L$3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24" l="1"/>
  <c r="E12" i="23"/>
  <c r="E10" i="23"/>
  <c r="E8" i="23"/>
  <c r="E6" i="23"/>
  <c r="E4" i="23"/>
  <c r="E12" i="22"/>
  <c r="E10" i="22"/>
  <c r="E8" i="22"/>
  <c r="E6" i="22"/>
  <c r="L2" i="25"/>
  <c r="C2" i="25"/>
  <c r="C2" i="24" l="1"/>
  <c r="C2" i="23"/>
  <c r="C2" i="22"/>
  <c r="C2" i="21"/>
  <c r="C2" i="20"/>
  <c r="C2" i="19"/>
  <c r="C2" i="18"/>
  <c r="C2" i="17"/>
  <c r="C2" i="16"/>
  <c r="C2" i="15"/>
  <c r="C9" i="25" l="1" a="1"/>
  <c r="C3" i="25" a="1"/>
  <c r="C11" i="25" a="1"/>
  <c r="C7" i="25" a="1"/>
  <c r="C13" i="25" a="1"/>
  <c r="C5" i="25" a="1"/>
  <c r="B1" i="25"/>
  <c r="C7" i="24" a="1"/>
  <c r="C11" i="24" a="1"/>
  <c r="C5" i="24" a="1"/>
  <c r="C13" i="24" a="1"/>
  <c r="C9" i="24" a="1"/>
  <c r="C3" i="24" a="1"/>
  <c r="B1" i="24"/>
  <c r="C7" i="23" a="1"/>
  <c r="C11" i="23" a="1"/>
  <c r="C3" i="23" a="1"/>
  <c r="C13" i="23" a="1"/>
  <c r="C9" i="23" a="1"/>
  <c r="C5" i="23" a="1"/>
  <c r="B1" i="23"/>
  <c r="C7" i="22" a="1"/>
  <c r="C11" i="22" a="1"/>
  <c r="C5" i="22" a="1"/>
  <c r="C13" i="22" a="1"/>
  <c r="C3" i="22" a="1"/>
  <c r="C9" i="22" a="1"/>
  <c r="B1" i="22"/>
  <c r="C11" i="21" a="1"/>
  <c r="C7" i="21" a="1"/>
  <c r="C9" i="21" a="1"/>
  <c r="C3" i="21" a="1"/>
  <c r="C13" i="21" a="1"/>
  <c r="C5" i="21" a="1"/>
  <c r="B1" i="21"/>
  <c r="C9" i="20" a="1"/>
  <c r="C11" i="20" a="1"/>
  <c r="C7" i="20" a="1"/>
  <c r="C3" i="20" a="1"/>
  <c r="C13" i="20" a="1"/>
  <c r="C5" i="20" a="1"/>
  <c r="B1" i="20"/>
  <c r="C11" i="19" a="1"/>
  <c r="C13" i="19" a="1"/>
  <c r="C9" i="19" a="1"/>
  <c r="C7" i="19" a="1"/>
  <c r="C5" i="19" a="1"/>
  <c r="C3" i="19" a="1"/>
  <c r="B1" i="19"/>
  <c r="C11" i="18" a="1"/>
  <c r="C7" i="18" a="1"/>
  <c r="C9" i="18" a="1"/>
  <c r="C5" i="18" a="1"/>
  <c r="C13" i="18" a="1"/>
  <c r="C3" i="18" a="1"/>
  <c r="B1" i="18"/>
  <c r="C11" i="17" a="1"/>
  <c r="C7" i="17" a="1"/>
  <c r="C9" i="17" a="1"/>
  <c r="C5" i="17" a="1"/>
  <c r="C13" i="17" a="1"/>
  <c r="C3" i="17" a="1"/>
  <c r="B1" i="17"/>
  <c r="C11" i="16" a="1"/>
  <c r="C3" i="16" a="1"/>
  <c r="C9" i="16" a="1"/>
  <c r="C7" i="16" a="1"/>
  <c r="C13" i="16" a="1"/>
  <c r="C5" i="16" a="1"/>
  <c r="B1" i="16"/>
  <c r="C11" i="15" a="1"/>
  <c r="C3" i="15" a="1"/>
  <c r="C13" i="15" a="1"/>
  <c r="C7" i="15" a="1"/>
  <c r="C9" i="15" a="1"/>
  <c r="C5" i="15" a="1"/>
  <c r="B1" i="2"/>
  <c r="B1" i="15"/>
  <c r="H7" i="25" l="1"/>
  <c r="D7" i="25"/>
  <c r="F7" i="25"/>
  <c r="E7" i="25"/>
  <c r="G7" i="25"/>
  <c r="C7" i="25"/>
  <c r="I7" i="25"/>
  <c r="H11" i="25"/>
  <c r="D11" i="25"/>
  <c r="G11" i="25"/>
  <c r="C11" i="25"/>
  <c r="F11" i="25"/>
  <c r="I11" i="25"/>
  <c r="E11" i="25"/>
  <c r="H5" i="25"/>
  <c r="D5" i="25"/>
  <c r="F5" i="25"/>
  <c r="E5" i="25"/>
  <c r="G5" i="25"/>
  <c r="C5" i="25"/>
  <c r="B2" i="25" s="1"/>
  <c r="I5" i="25"/>
  <c r="H3" i="25"/>
  <c r="H2" i="25" s="1"/>
  <c r="D3" i="25"/>
  <c r="D2" i="25" s="1"/>
  <c r="F3" i="25"/>
  <c r="F2" i="25" s="1"/>
  <c r="E3" i="25"/>
  <c r="E2" i="25" s="1"/>
  <c r="G3" i="25"/>
  <c r="G2" i="25" s="1"/>
  <c r="C3" i="25"/>
  <c r="I3" i="25"/>
  <c r="I2" i="25" s="1"/>
  <c r="D13" i="25"/>
  <c r="C13" i="25"/>
  <c r="H9" i="25"/>
  <c r="D9" i="25"/>
  <c r="F9" i="25"/>
  <c r="I9" i="25"/>
  <c r="G9" i="25"/>
  <c r="C9" i="25"/>
  <c r="E9" i="25"/>
  <c r="C13" i="24"/>
  <c r="D13" i="24"/>
  <c r="G5" i="24"/>
  <c r="C5" i="24"/>
  <c r="B2" i="24" s="1"/>
  <c r="I5" i="24"/>
  <c r="E5" i="24"/>
  <c r="H5" i="24"/>
  <c r="D5" i="24"/>
  <c r="F5" i="24"/>
  <c r="G3" i="24"/>
  <c r="G2" i="24" s="1"/>
  <c r="C3" i="24"/>
  <c r="F3" i="24"/>
  <c r="F2" i="24" s="1"/>
  <c r="I3" i="24"/>
  <c r="I2" i="24" s="1"/>
  <c r="E3" i="24"/>
  <c r="E2" i="24" s="1"/>
  <c r="H3" i="24"/>
  <c r="H2" i="24" s="1"/>
  <c r="D3" i="24"/>
  <c r="D2" i="24" s="1"/>
  <c r="G11" i="24"/>
  <c r="C11" i="24"/>
  <c r="F11" i="24"/>
  <c r="I11" i="24"/>
  <c r="E11" i="24"/>
  <c r="H11" i="24"/>
  <c r="D11" i="24"/>
  <c r="G9" i="24"/>
  <c r="C9" i="24"/>
  <c r="I9" i="24"/>
  <c r="E9" i="24"/>
  <c r="H9" i="24"/>
  <c r="D9" i="24"/>
  <c r="F9" i="24"/>
  <c r="F7" i="24"/>
  <c r="G7" i="24"/>
  <c r="C7" i="24"/>
  <c r="I7" i="24"/>
  <c r="E7" i="24"/>
  <c r="H7" i="24"/>
  <c r="D7" i="24"/>
  <c r="D13" i="23"/>
  <c r="C13" i="23"/>
  <c r="H3" i="23"/>
  <c r="H2" i="23" s="1"/>
  <c r="F3" i="23"/>
  <c r="F2" i="23" s="1"/>
  <c r="G3" i="23"/>
  <c r="G2" i="23" s="1"/>
  <c r="C3" i="23"/>
  <c r="I3" i="23"/>
  <c r="I2" i="23" s="1"/>
  <c r="E3" i="23"/>
  <c r="E2" i="23" s="1"/>
  <c r="D3" i="23"/>
  <c r="D2" i="23" s="1"/>
  <c r="G5" i="23"/>
  <c r="C5" i="23"/>
  <c r="B2" i="23" s="1"/>
  <c r="F5" i="23"/>
  <c r="I5" i="23"/>
  <c r="E5" i="23"/>
  <c r="H5" i="23"/>
  <c r="D5" i="23"/>
  <c r="G11" i="23"/>
  <c r="C11" i="23"/>
  <c r="F11" i="23"/>
  <c r="I11" i="23"/>
  <c r="E11" i="23"/>
  <c r="H11" i="23"/>
  <c r="D11" i="23"/>
  <c r="G9" i="23"/>
  <c r="C9" i="23"/>
  <c r="I9" i="23"/>
  <c r="E9" i="23"/>
  <c r="H9" i="23"/>
  <c r="D9" i="23"/>
  <c r="F9" i="23"/>
  <c r="H7" i="23"/>
  <c r="F7" i="23"/>
  <c r="G7" i="23"/>
  <c r="C7" i="23"/>
  <c r="I7" i="23"/>
  <c r="E7" i="23"/>
  <c r="D7" i="23"/>
  <c r="C13" i="22"/>
  <c r="D13" i="22"/>
  <c r="G5" i="22"/>
  <c r="C5" i="22"/>
  <c r="B2" i="22" s="1"/>
  <c r="F5" i="22"/>
  <c r="I5" i="22"/>
  <c r="E5" i="22"/>
  <c r="H5" i="22"/>
  <c r="D5" i="22"/>
  <c r="G9" i="22"/>
  <c r="C9" i="22"/>
  <c r="I9" i="22"/>
  <c r="E9" i="22"/>
  <c r="H9" i="22"/>
  <c r="D9" i="22"/>
  <c r="F9" i="22"/>
  <c r="G11" i="22"/>
  <c r="C11" i="22"/>
  <c r="F11" i="22"/>
  <c r="I11" i="22"/>
  <c r="E11" i="22"/>
  <c r="H11" i="22"/>
  <c r="D11" i="22"/>
  <c r="G3" i="22"/>
  <c r="G2" i="22" s="1"/>
  <c r="C3" i="22"/>
  <c r="I3" i="22"/>
  <c r="I2" i="22" s="1"/>
  <c r="E3" i="22"/>
  <c r="E2" i="22" s="1"/>
  <c r="H3" i="22"/>
  <c r="H2" i="22" s="1"/>
  <c r="D3" i="22"/>
  <c r="D2" i="22" s="1"/>
  <c r="F3" i="22"/>
  <c r="F2" i="22" s="1"/>
  <c r="F7" i="22"/>
  <c r="G7" i="22"/>
  <c r="C7" i="22"/>
  <c r="I7" i="22"/>
  <c r="E7" i="22"/>
  <c r="H7" i="22"/>
  <c r="D7" i="22"/>
  <c r="H9" i="21"/>
  <c r="D9" i="21"/>
  <c r="I9" i="21"/>
  <c r="G9" i="21"/>
  <c r="C9" i="21"/>
  <c r="F9" i="21"/>
  <c r="E9" i="21"/>
  <c r="H3" i="21"/>
  <c r="H2" i="21" s="1"/>
  <c r="D3" i="21"/>
  <c r="D2" i="21" s="1"/>
  <c r="I3" i="21"/>
  <c r="I2" i="21" s="1"/>
  <c r="G3" i="21"/>
  <c r="G2" i="21" s="1"/>
  <c r="C3" i="21"/>
  <c r="F3" i="21"/>
  <c r="F2" i="21" s="1"/>
  <c r="E3" i="21"/>
  <c r="E2" i="21" s="1"/>
  <c r="H5" i="21"/>
  <c r="D5" i="21"/>
  <c r="I5" i="21"/>
  <c r="G5" i="21"/>
  <c r="C5" i="21"/>
  <c r="B2" i="21" s="1"/>
  <c r="F5" i="21"/>
  <c r="E5" i="21"/>
  <c r="H7" i="21"/>
  <c r="D7" i="21"/>
  <c r="I7" i="21"/>
  <c r="G7" i="21"/>
  <c r="C7" i="21"/>
  <c r="F7" i="21"/>
  <c r="E7" i="21"/>
  <c r="D13" i="21"/>
  <c r="C13" i="21"/>
  <c r="H11" i="21"/>
  <c r="D11" i="21"/>
  <c r="I11" i="21"/>
  <c r="G11" i="21"/>
  <c r="C11" i="21"/>
  <c r="F11" i="21"/>
  <c r="E11" i="21"/>
  <c r="H3" i="20"/>
  <c r="H2" i="20" s="1"/>
  <c r="D3" i="20"/>
  <c r="D2" i="20" s="1"/>
  <c r="G3" i="20"/>
  <c r="G2" i="20" s="1"/>
  <c r="C3" i="20"/>
  <c r="F3" i="20"/>
  <c r="F2" i="20" s="1"/>
  <c r="I3" i="20"/>
  <c r="I2" i="20" s="1"/>
  <c r="E3" i="20"/>
  <c r="E2" i="20" s="1"/>
  <c r="H7" i="20"/>
  <c r="D7" i="20"/>
  <c r="G7" i="20"/>
  <c r="C7" i="20"/>
  <c r="F7" i="20"/>
  <c r="I7" i="20"/>
  <c r="E7" i="20"/>
  <c r="H5" i="20"/>
  <c r="D5" i="20"/>
  <c r="G5" i="20"/>
  <c r="C5" i="20"/>
  <c r="B2" i="20" s="1"/>
  <c r="F5" i="20"/>
  <c r="I5" i="20"/>
  <c r="E5" i="20"/>
  <c r="H11" i="20"/>
  <c r="D11" i="20"/>
  <c r="G11" i="20"/>
  <c r="C11" i="20"/>
  <c r="F11" i="20"/>
  <c r="I11" i="20"/>
  <c r="E11" i="20"/>
  <c r="D13" i="20"/>
  <c r="C13" i="20"/>
  <c r="H9" i="20"/>
  <c r="D9" i="20"/>
  <c r="F9" i="20"/>
  <c r="G9" i="20"/>
  <c r="C9" i="20"/>
  <c r="I9" i="20"/>
  <c r="E9" i="20"/>
  <c r="H7" i="19"/>
  <c r="D7" i="19"/>
  <c r="G7" i="19"/>
  <c r="C7" i="19"/>
  <c r="F7" i="19"/>
  <c r="I7" i="19"/>
  <c r="E7" i="19"/>
  <c r="H9" i="19"/>
  <c r="D9" i="19"/>
  <c r="G9" i="19"/>
  <c r="C9" i="19"/>
  <c r="F9" i="19"/>
  <c r="I9" i="19"/>
  <c r="E9" i="19"/>
  <c r="H3" i="19"/>
  <c r="H2" i="19" s="1"/>
  <c r="D3" i="19"/>
  <c r="D2" i="19" s="1"/>
  <c r="G3" i="19"/>
  <c r="G2" i="19" s="1"/>
  <c r="C3" i="19"/>
  <c r="F3" i="19"/>
  <c r="F2" i="19" s="1"/>
  <c r="I3" i="19"/>
  <c r="I2" i="19" s="1"/>
  <c r="E3" i="19"/>
  <c r="E2" i="19" s="1"/>
  <c r="D13" i="19"/>
  <c r="C13" i="19"/>
  <c r="H5" i="19"/>
  <c r="D5" i="19"/>
  <c r="G5" i="19"/>
  <c r="C5" i="19"/>
  <c r="B2" i="19" s="1"/>
  <c r="F5" i="19"/>
  <c r="I5" i="19"/>
  <c r="E5" i="19"/>
  <c r="H11" i="19"/>
  <c r="D11" i="19"/>
  <c r="F11" i="19"/>
  <c r="G11" i="19"/>
  <c r="C11" i="19"/>
  <c r="I11" i="19"/>
  <c r="E11" i="19"/>
  <c r="H9" i="18"/>
  <c r="D9" i="18"/>
  <c r="I9" i="18"/>
  <c r="G9" i="18"/>
  <c r="C9" i="18"/>
  <c r="F9" i="18"/>
  <c r="E9" i="18"/>
  <c r="H3" i="18"/>
  <c r="H2" i="18" s="1"/>
  <c r="D3" i="18"/>
  <c r="D2" i="18" s="1"/>
  <c r="I3" i="18"/>
  <c r="I2" i="18" s="1"/>
  <c r="G3" i="18"/>
  <c r="G2" i="18" s="1"/>
  <c r="C3" i="18"/>
  <c r="E3" i="18"/>
  <c r="E2" i="18" s="1"/>
  <c r="F3" i="18"/>
  <c r="F2" i="18" s="1"/>
  <c r="H7" i="18"/>
  <c r="D7" i="18"/>
  <c r="I7" i="18"/>
  <c r="G7" i="18"/>
  <c r="C7" i="18"/>
  <c r="F7" i="18"/>
  <c r="E7" i="18"/>
  <c r="H5" i="18"/>
  <c r="D5" i="18"/>
  <c r="I5" i="18"/>
  <c r="G5" i="18"/>
  <c r="C5" i="18"/>
  <c r="B2" i="18" s="1"/>
  <c r="F5" i="18"/>
  <c r="E5" i="18"/>
  <c r="D13" i="18"/>
  <c r="C13" i="18"/>
  <c r="H11" i="18"/>
  <c r="D11" i="18"/>
  <c r="I11" i="18"/>
  <c r="G11" i="18"/>
  <c r="C11" i="18"/>
  <c r="F11" i="18"/>
  <c r="E11" i="18"/>
  <c r="H9" i="17"/>
  <c r="D9" i="17"/>
  <c r="I9" i="17"/>
  <c r="G9" i="17"/>
  <c r="C9" i="17"/>
  <c r="F9" i="17"/>
  <c r="E9" i="17"/>
  <c r="H5" i="17"/>
  <c r="D5" i="17"/>
  <c r="E5" i="17"/>
  <c r="G5" i="17"/>
  <c r="C5" i="17"/>
  <c r="B2" i="17" s="1"/>
  <c r="F5" i="17"/>
  <c r="I5" i="17"/>
  <c r="H3" i="17"/>
  <c r="H2" i="17" s="1"/>
  <c r="D3" i="17"/>
  <c r="D2" i="17" s="1"/>
  <c r="E3" i="17"/>
  <c r="E2" i="17" s="1"/>
  <c r="G3" i="17"/>
  <c r="G2" i="17" s="1"/>
  <c r="C3" i="17"/>
  <c r="I3" i="17"/>
  <c r="I2" i="17" s="1"/>
  <c r="F3" i="17"/>
  <c r="F2" i="17" s="1"/>
  <c r="H7" i="17"/>
  <c r="D7" i="17"/>
  <c r="E7" i="17"/>
  <c r="G7" i="17"/>
  <c r="C7" i="17"/>
  <c r="F7" i="17"/>
  <c r="I7" i="17"/>
  <c r="D13" i="17"/>
  <c r="C13" i="17"/>
  <c r="H11" i="17"/>
  <c r="D11" i="17"/>
  <c r="I11" i="17"/>
  <c r="G11" i="17"/>
  <c r="C11" i="17"/>
  <c r="F11" i="17"/>
  <c r="E11" i="17"/>
  <c r="H5" i="16"/>
  <c r="D5" i="16"/>
  <c r="F5" i="16"/>
  <c r="I5" i="16"/>
  <c r="G5" i="16"/>
  <c r="C5" i="16"/>
  <c r="B2" i="16" s="1"/>
  <c r="E5" i="16"/>
  <c r="H3" i="16"/>
  <c r="H2" i="16" s="1"/>
  <c r="D3" i="16"/>
  <c r="D2" i="16" s="1"/>
  <c r="F3" i="16"/>
  <c r="F2" i="16" s="1"/>
  <c r="I3" i="16"/>
  <c r="I2" i="16" s="1"/>
  <c r="G3" i="16"/>
  <c r="G2" i="16" s="1"/>
  <c r="C3" i="16"/>
  <c r="E3" i="16"/>
  <c r="E2" i="16" s="1"/>
  <c r="H7" i="16"/>
  <c r="D7" i="16"/>
  <c r="F7" i="16"/>
  <c r="G7" i="16"/>
  <c r="C7" i="16"/>
  <c r="I7" i="16"/>
  <c r="E7" i="16"/>
  <c r="H9" i="16"/>
  <c r="D9" i="16"/>
  <c r="I9" i="16"/>
  <c r="E9" i="16"/>
  <c r="G9" i="16"/>
  <c r="C9" i="16"/>
  <c r="F9" i="16"/>
  <c r="D13" i="16"/>
  <c r="C13" i="16"/>
  <c r="H11" i="16"/>
  <c r="D11" i="16"/>
  <c r="I11" i="16"/>
  <c r="G11" i="16"/>
  <c r="C11" i="16"/>
  <c r="F11" i="16"/>
  <c r="E11" i="16"/>
  <c r="H7" i="15"/>
  <c r="D7" i="15"/>
  <c r="F7" i="15"/>
  <c r="C7" i="15"/>
  <c r="E7" i="15"/>
  <c r="G7" i="15"/>
  <c r="I7" i="15"/>
  <c r="D13" i="15"/>
  <c r="C13" i="15"/>
  <c r="H5" i="15"/>
  <c r="D5" i="15"/>
  <c r="F5" i="15"/>
  <c r="C5" i="15"/>
  <c r="B2" i="15" s="1"/>
  <c r="I5" i="15"/>
  <c r="G5" i="15"/>
  <c r="E5" i="15"/>
  <c r="H3" i="15"/>
  <c r="H2" i="15" s="1"/>
  <c r="D3" i="15"/>
  <c r="D2" i="15" s="1"/>
  <c r="F3" i="15"/>
  <c r="F2" i="15" s="1"/>
  <c r="C3" i="15"/>
  <c r="I3" i="15"/>
  <c r="I2" i="15" s="1"/>
  <c r="E3" i="15"/>
  <c r="E2" i="15" s="1"/>
  <c r="G3" i="15"/>
  <c r="G2" i="15" s="1"/>
  <c r="H9" i="15"/>
  <c r="D9" i="15"/>
  <c r="F9" i="15"/>
  <c r="C9" i="15"/>
  <c r="E9" i="15"/>
  <c r="G9" i="15"/>
  <c r="I9" i="15"/>
  <c r="H11" i="15"/>
  <c r="D11" i="15"/>
  <c r="G11" i="15"/>
  <c r="F11" i="15"/>
  <c r="C11" i="15"/>
  <c r="I11" i="15"/>
  <c r="E11" i="15"/>
  <c r="C13" i="2" l="1" a="1"/>
  <c r="C13" i="2" s="1"/>
  <c r="C11" i="2" a="1"/>
  <c r="I11" i="2" s="1"/>
  <c r="C9" i="2" a="1"/>
  <c r="I9" i="2" s="1"/>
  <c r="C7" i="2" a="1"/>
  <c r="I7" i="2" s="1"/>
  <c r="C5" i="2" a="1"/>
  <c r="I5" i="2" s="1"/>
  <c r="C3" i="2" a="1"/>
  <c r="I3" i="2" s="1"/>
  <c r="C2" i="2"/>
  <c r="D3" i="2" l="1"/>
  <c r="F3" i="2"/>
  <c r="F2" i="2" s="1"/>
  <c r="H3" i="2"/>
  <c r="H2" i="2" s="1"/>
  <c r="D5" i="2"/>
  <c r="F5" i="2"/>
  <c r="H5" i="2"/>
  <c r="D7" i="2"/>
  <c r="F7" i="2"/>
  <c r="H7" i="2"/>
  <c r="D9" i="2"/>
  <c r="F9" i="2"/>
  <c r="H9" i="2"/>
  <c r="D11" i="2"/>
  <c r="F11" i="2"/>
  <c r="H11" i="2"/>
  <c r="D13" i="2"/>
  <c r="C3" i="2"/>
  <c r="E3" i="2"/>
  <c r="E2" i="2" s="1"/>
  <c r="G3" i="2"/>
  <c r="G2" i="2" s="1"/>
  <c r="C5" i="2"/>
  <c r="B2" i="2" s="1"/>
  <c r="E5" i="2"/>
  <c r="G5" i="2"/>
  <c r="C7" i="2"/>
  <c r="E7" i="2"/>
  <c r="G7" i="2"/>
  <c r="C9" i="2"/>
  <c r="E9" i="2"/>
  <c r="G9" i="2"/>
  <c r="C11" i="2"/>
  <c r="E11" i="2"/>
  <c r="G11" i="2"/>
  <c r="I2" i="2"/>
  <c r="D2" i="2" l="1"/>
</calcChain>
</file>

<file path=xl/sharedStrings.xml><?xml version="1.0" encoding="utf-8"?>
<sst xmlns="http://schemas.openxmlformats.org/spreadsheetml/2006/main" count="51" uniqueCount="30">
  <si>
    <t>NOTES:</t>
  </si>
  <si>
    <t>YEAR</t>
  </si>
  <si>
    <t>WEEK START</t>
  </si>
  <si>
    <t>CALENDAR SETTINGS</t>
  </si>
  <si>
    <t>Kickoff Meeting</t>
  </si>
  <si>
    <t>Alekhya</t>
  </si>
  <si>
    <t>Data Visualization</t>
  </si>
  <si>
    <t>Yin Yin</t>
  </si>
  <si>
    <t>Big Data Apache Spark</t>
  </si>
  <si>
    <t>Invited to Capstone Orientation</t>
  </si>
  <si>
    <t>*</t>
  </si>
  <si>
    <t>STC Invited Talk</t>
  </si>
  <si>
    <t>DBMS</t>
  </si>
  <si>
    <t>Mahathi</t>
  </si>
  <si>
    <t>Chat-bot</t>
  </si>
  <si>
    <t>Overview of Sqoop in Hadoop</t>
  </si>
  <si>
    <t>Storytelling</t>
  </si>
  <si>
    <t>Invited to Applied Research Symposium</t>
  </si>
  <si>
    <t>MON</t>
  </si>
  <si>
    <t>Week #1</t>
  </si>
  <si>
    <t>Week #2</t>
  </si>
  <si>
    <t>Week #3</t>
  </si>
  <si>
    <t>Week #4</t>
  </si>
  <si>
    <t>Week #5</t>
  </si>
  <si>
    <t>Week #6</t>
  </si>
  <si>
    <t>Week #7</t>
  </si>
  <si>
    <t>Week #8</t>
  </si>
  <si>
    <t>Week #9</t>
  </si>
  <si>
    <t>Week #10</t>
  </si>
  <si>
    <r>
      <rPr>
        <b/>
        <u/>
        <sz val="18"/>
        <color theme="1" tint="4.9989318521683403E-2"/>
        <rFont val="Century Gothic"/>
        <family val="2"/>
        <scheme val="minor"/>
      </rPr>
      <t>Format</t>
    </r>
    <r>
      <rPr>
        <sz val="11"/>
        <color theme="1" tint="4.9989318521683403E-2"/>
        <rFont val="Century Gothic"/>
        <family val="2"/>
        <scheme val="minor"/>
      </rPr>
      <t xml:space="preserve">
Week #
Topics
Presenters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</si>
</sst>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
    <numFmt numFmtId="165" formatCode=";;;"/>
  </numFmts>
  <fonts count="16" x14ac:knownFonts="1">
    <font>
      <sz val="11"/>
      <color theme="1" tint="4.9989318521683403E-2"/>
      <name val="Century Gothic"/>
      <family val="2"/>
      <scheme val="minor"/>
    </font>
    <font>
      <sz val="11"/>
      <color theme="1"/>
      <name val="Century Gothic"/>
      <family val="2"/>
      <scheme val="minor"/>
    </font>
    <font>
      <sz val="36"/>
      <color theme="0"/>
      <name val="Century Gothic"/>
      <family val="2"/>
      <scheme val="major"/>
    </font>
    <font>
      <sz val="12"/>
      <color theme="0"/>
      <name val="Century Gothic"/>
      <family val="2"/>
      <scheme val="major"/>
    </font>
    <font>
      <sz val="11"/>
      <color theme="3"/>
      <name val="Century Gothic"/>
      <family val="2"/>
      <scheme val="minor"/>
    </font>
    <font>
      <sz val="11"/>
      <color theme="1" tint="4.9989318521683403E-2"/>
      <name val="Century Gothic"/>
      <family val="2"/>
      <scheme val="minor"/>
    </font>
    <font>
      <sz val="16"/>
      <color theme="0"/>
      <name val="Century Gothic"/>
      <family val="2"/>
      <scheme val="minor"/>
    </font>
    <font>
      <sz val="18"/>
      <color theme="0"/>
      <name val="Century Gothic"/>
      <family val="1"/>
      <scheme val="major"/>
    </font>
    <font>
      <sz val="12"/>
      <color theme="0"/>
      <name val="Century Gothic"/>
      <family val="2"/>
      <scheme val="minor"/>
    </font>
    <font>
      <sz val="11"/>
      <color theme="0"/>
      <name val="Century Gothic"/>
      <family val="2"/>
      <scheme val="minor"/>
    </font>
    <font>
      <sz val="11"/>
      <name val="Century Gothic"/>
      <family val="2"/>
      <scheme val="minor"/>
    </font>
    <font>
      <sz val="11"/>
      <color theme="2" tint="-0.89996032593768116"/>
      <name val="Century Gothic"/>
      <family val="2"/>
      <scheme val="minor"/>
    </font>
    <font>
      <b/>
      <sz val="11"/>
      <color theme="1" tint="4.9989318521683403E-2"/>
      <name val="Century Gothic"/>
      <family val="2"/>
      <scheme val="minor"/>
    </font>
    <font>
      <b/>
      <sz val="12"/>
      <color theme="1" tint="4.9989318521683403E-2"/>
      <name val="Century Gothic"/>
      <family val="2"/>
      <scheme val="minor"/>
    </font>
    <font>
      <b/>
      <sz val="16"/>
      <color theme="1" tint="4.9989318521683403E-2"/>
      <name val="Century Gothic"/>
      <family val="2"/>
      <scheme val="minor"/>
    </font>
    <font>
      <b/>
      <u/>
      <sz val="18"/>
      <color theme="1" tint="4.9989318521683403E-2"/>
      <name val="Century Gothic"/>
      <family val="2"/>
      <scheme val="minor"/>
    </font>
  </fonts>
  <fills count="10">
    <fill>
      <patternFill patternType="none"/>
    </fill>
    <fill>
      <patternFill patternType="gray125"/>
    </fill>
    <fill>
      <patternFill patternType="solid">
        <fgColor indexed="9"/>
        <bgColor indexed="64"/>
      </patternFill>
    </fill>
    <fill>
      <patternFill patternType="solid">
        <fgColor theme="3"/>
        <bgColor indexed="64"/>
      </patternFill>
    </fill>
    <fill>
      <gradientFill>
        <stop position="0">
          <color theme="3"/>
        </stop>
        <stop position="0.5">
          <color theme="3" tint="0.40000610370189521"/>
        </stop>
        <stop position="1">
          <color theme="3"/>
        </stop>
      </gradientFill>
    </fill>
    <fill>
      <patternFill patternType="solid">
        <fgColor theme="4"/>
      </patternFill>
    </fill>
    <fill>
      <patternFill patternType="solid">
        <fgColor theme="9" tint="0.79998168889431442"/>
        <bgColor theme="9" tint="0.79998168889431442"/>
      </patternFill>
    </fill>
    <fill>
      <patternFill patternType="solid">
        <fgColor rgb="FF00B0F0"/>
        <bgColor indexed="64"/>
      </patternFill>
    </fill>
    <fill>
      <patternFill patternType="solid">
        <fgColor theme="9" tint="0.79998168889431442"/>
        <bgColor indexed="64"/>
      </patternFill>
    </fill>
    <fill>
      <patternFill patternType="solid">
        <fgColor rgb="FFFFC000"/>
        <bgColor indexed="64"/>
      </patternFill>
    </fill>
  </fills>
  <borders count="9">
    <border>
      <left/>
      <right/>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8" tint="-0.499984740745262"/>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2">
    <xf numFmtId="0" fontId="0" fillId="0" borderId="0">
      <alignment horizontal="left" vertical="center" wrapText="1" indent="1"/>
    </xf>
    <xf numFmtId="0" fontId="2" fillId="3" borderId="0" applyNumberFormat="0" applyBorder="0" applyAlignment="0" applyProtection="0"/>
    <xf numFmtId="0" fontId="7" fillId="3" borderId="0" applyNumberFormat="0" applyProtection="0">
      <alignment horizontal="center" vertical="top"/>
    </xf>
    <xf numFmtId="0" fontId="8" fillId="3" borderId="0" applyProtection="0">
      <alignment horizontal="left" indent="1"/>
    </xf>
    <xf numFmtId="0" fontId="3" fillId="4" borderId="6" applyNumberFormat="0" applyProtection="0">
      <alignment horizontal="center" vertical="center"/>
    </xf>
    <xf numFmtId="0" fontId="11" fillId="0" borderId="0" applyNumberFormat="0" applyProtection="0">
      <alignment horizontal="right" indent="1"/>
    </xf>
    <xf numFmtId="0" fontId="5" fillId="0" borderId="4" applyNumberFormat="0" applyFont="0" applyFill="0" applyAlignment="0" applyProtection="0">
      <alignment horizontal="left" vertical="center" wrapText="1" indent="1"/>
    </xf>
    <xf numFmtId="0" fontId="5" fillId="0" borderId="5" applyNumberFormat="0" applyFont="0" applyFill="0" applyAlignment="0" applyProtection="0">
      <alignment horizontal="left" vertical="center" wrapText="1" indent="1"/>
    </xf>
    <xf numFmtId="0" fontId="6" fillId="5" borderId="0" applyNumberFormat="0" applyBorder="0" applyProtection="0">
      <alignment horizontal="center"/>
    </xf>
    <xf numFmtId="164" fontId="4" fillId="0" borderId="1">
      <alignment horizontal="left" vertical="center" indent="1"/>
    </xf>
    <xf numFmtId="0" fontId="10" fillId="0" borderId="3" applyNumberFormat="0" applyFont="0" applyFill="0" applyAlignment="0" applyProtection="0"/>
    <xf numFmtId="0" fontId="9" fillId="0" borderId="0" applyFill="0" applyBorder="0">
      <alignment horizontal="center" vertical="center"/>
    </xf>
  </cellStyleXfs>
  <cellXfs count="32">
    <xf numFmtId="0" fontId="0" fillId="0" borderId="0" xfId="0">
      <alignment horizontal="left" vertical="center" wrapText="1" indent="1"/>
    </xf>
    <xf numFmtId="0" fontId="0" fillId="0" borderId="2" xfId="0" applyFont="1" applyFill="1" applyBorder="1" applyAlignment="1">
      <alignment horizontal="left" vertical="center" wrapText="1" indent="1"/>
    </xf>
    <xf numFmtId="0" fontId="0" fillId="0" borderId="3" xfId="0" applyFont="1" applyFill="1" applyBorder="1" applyAlignment="1">
      <alignment horizontal="left" vertical="center" wrapText="1" indent="1"/>
    </xf>
    <xf numFmtId="0" fontId="0" fillId="0" borderId="3" xfId="0" applyBorder="1">
      <alignment horizontal="left" vertical="center" wrapText="1" indent="1"/>
    </xf>
    <xf numFmtId="164" fontId="4" fillId="0" borderId="1" xfId="9">
      <alignment horizontal="left" vertical="center" indent="1"/>
    </xf>
    <xf numFmtId="0" fontId="11" fillId="0" borderId="0" xfId="5">
      <alignment horizontal="right" indent="1"/>
    </xf>
    <xf numFmtId="0" fontId="0" fillId="0" borderId="0" xfId="0">
      <alignment horizontal="left" vertical="center" wrapText="1" indent="1"/>
    </xf>
    <xf numFmtId="0" fontId="8" fillId="3" borderId="0" xfId="3">
      <alignment horizontal="left" indent="1"/>
    </xf>
    <xf numFmtId="0" fontId="0" fillId="0" borderId="3" xfId="10" applyFont="1" applyAlignment="1">
      <alignment horizontal="left" vertical="center" wrapText="1" indent="1"/>
    </xf>
    <xf numFmtId="0" fontId="0" fillId="0" borderId="3" xfId="10" applyFont="1" applyFill="1" applyAlignment="1">
      <alignment horizontal="left" vertical="center" wrapText="1" indent="1"/>
    </xf>
    <xf numFmtId="0" fontId="5" fillId="0" borderId="3" xfId="10" applyFont="1" applyAlignment="1">
      <alignment horizontal="left" vertical="center" wrapText="1" indent="1"/>
    </xf>
    <xf numFmtId="165" fontId="1" fillId="2" borderId="0" xfId="11" applyNumberFormat="1" applyFont="1" applyFill="1" applyAlignment="1">
      <alignment horizontal="left" vertical="center"/>
    </xf>
    <xf numFmtId="165" fontId="1" fillId="2" borderId="0" xfId="11" applyNumberFormat="1" applyFont="1" applyFill="1">
      <alignment horizontal="center" vertical="center"/>
    </xf>
    <xf numFmtId="165" fontId="1" fillId="0" borderId="0" xfId="11" applyNumberFormat="1" applyFont="1" applyFill="1">
      <alignment horizontal="center" vertical="center"/>
    </xf>
    <xf numFmtId="165" fontId="1" fillId="0" borderId="0" xfId="0" applyNumberFormat="1" applyFont="1">
      <alignment horizontal="left" vertical="center" wrapText="1" indent="1"/>
    </xf>
    <xf numFmtId="164" fontId="1" fillId="0" borderId="1" xfId="9" applyFont="1">
      <alignment horizontal="left" vertical="center" indent="1"/>
    </xf>
    <xf numFmtId="0" fontId="0" fillId="6" borderId="7" xfId="0" applyFill="1" applyBorder="1" applyAlignment="1"/>
    <xf numFmtId="0" fontId="0" fillId="6" borderId="8" xfId="0" applyFill="1" applyBorder="1" applyAlignment="1"/>
    <xf numFmtId="0" fontId="0" fillId="0" borderId="7" xfId="0" applyBorder="1" applyAlignment="1"/>
    <xf numFmtId="0" fontId="0" fillId="0" borderId="8" xfId="0" applyBorder="1" applyAlignment="1"/>
    <xf numFmtId="0" fontId="14" fillId="0" borderId="3" xfId="10" applyFont="1" applyFill="1" applyAlignment="1">
      <alignment horizontal="left" vertical="center" wrapText="1" indent="1"/>
    </xf>
    <xf numFmtId="0" fontId="12" fillId="7" borderId="3" xfId="10" applyFont="1" applyFill="1" applyAlignment="1">
      <alignment horizontal="left" vertical="center" wrapText="1" indent="1"/>
    </xf>
    <xf numFmtId="0" fontId="0" fillId="8" borderId="3" xfId="10" applyFont="1" applyFill="1" applyAlignment="1">
      <alignment horizontal="left" vertical="center" wrapText="1" indent="1"/>
    </xf>
    <xf numFmtId="0" fontId="0" fillId="9" borderId="3" xfId="10" applyFont="1" applyFill="1" applyAlignment="1">
      <alignment horizontal="left" vertical="center" wrapText="1" indent="1"/>
    </xf>
    <xf numFmtId="0" fontId="13" fillId="0" borderId="3" xfId="10" applyFont="1" applyAlignment="1">
      <alignment horizontal="left" vertical="center" wrapText="1" indent="1"/>
    </xf>
    <xf numFmtId="0" fontId="3" fillId="4" borderId="6" xfId="4">
      <alignment horizontal="center" vertical="center"/>
    </xf>
    <xf numFmtId="0" fontId="5" fillId="0" borderId="4" xfId="6">
      <alignment horizontal="left" vertical="center" wrapText="1" indent="1"/>
    </xf>
    <xf numFmtId="0" fontId="5" fillId="0" borderId="5" xfId="7">
      <alignment horizontal="left" vertical="center" wrapText="1" indent="1"/>
    </xf>
    <xf numFmtId="0" fontId="0" fillId="0" borderId="4" xfId="6" applyFont="1">
      <alignment horizontal="left" vertical="center" wrapText="1" indent="1"/>
    </xf>
    <xf numFmtId="0" fontId="0" fillId="0" borderId="5" xfId="7" applyFont="1">
      <alignment horizontal="left" vertical="center" wrapText="1" indent="1"/>
    </xf>
    <xf numFmtId="0" fontId="0" fillId="0" borderId="4" xfId="6" applyFont="1" applyAlignment="1">
      <alignment horizontal="left" vertical="center" wrapText="1" indent="1"/>
    </xf>
    <xf numFmtId="0" fontId="0" fillId="0" borderId="5" xfId="7" applyFont="1" applyAlignment="1">
      <alignment horizontal="center" vertical="center" wrapText="1"/>
    </xf>
  </cellXfs>
  <cellStyles count="12">
    <cellStyle name="Accent1" xfId="8" builtinId="29" customBuiltin="1"/>
    <cellStyle name="Day" xfId="9" xr:uid="{00000000-0005-0000-0000-000001000000}"/>
    <cellStyle name="Explanatory Text" xfId="7" builtinId="53" customBuiltin="1"/>
    <cellStyle name="Heading 1" xfId="2" builtinId="16" customBuiltin="1"/>
    <cellStyle name="Heading 2" xfId="3" builtinId="17" customBuiltin="1"/>
    <cellStyle name="Heading 3" xfId="4" builtinId="18" customBuiltin="1"/>
    <cellStyle name="Heading 4" xfId="5" builtinId="19" customBuiltin="1"/>
    <cellStyle name="Input" xfId="10" builtinId="20" customBuiltin="1"/>
    <cellStyle name="Normal" xfId="0" builtinId="0" customBuiltin="1"/>
    <cellStyle name="Note" xfId="6" builtinId="10" customBuiltin="1"/>
    <cellStyle name="Title" xfId="1" builtinId="15" customBuiltin="1"/>
    <cellStyle name="Year and Month" xfId="11" xr:uid="{00000000-0005-0000-0000-00000B000000}"/>
  </cellStyles>
  <dxfs count="64">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
      <fill>
        <patternFill>
          <bgColor theme="3" tint="0.79998168889431442"/>
        </patternFill>
      </fill>
    </dxf>
    <dxf>
      <fill>
        <patternFill>
          <bgColor theme="3" tint="0.79998168889431442"/>
        </patternFill>
      </fill>
    </dxf>
    <dxf>
      <fill>
        <patternFill>
          <bgColor theme="3" tint="0.79998168889431442"/>
        </patternFill>
      </fill>
    </dxf>
    <dxf>
      <font>
        <color theme="0" tint="-0.24994659260841701"/>
      </font>
    </dxf>
    <dxf>
      <font>
        <color theme="0" tint="-0.24994659260841701"/>
      </font>
    </dxf>
  </dxfs>
  <tableStyles count="1" defaultTableStyle="TableStyleMedium2" defaultPivotStyle="PivotStyleLight16">
    <tableStyle name="Invisible" pivot="0" table="0" count="0" xr9:uid="{E2788EB9-C902-4102-8FF6-58436867692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5" name="Title" descr="Calendar Month January">
          <a:extLst>
            <a:ext uri="{FF2B5EF4-FFF2-40B4-BE49-F238E27FC236}">
              <a16:creationId xmlns:a16="http://schemas.microsoft.com/office/drawing/2014/main" id="{7D12FE7C-7F20-42A6-BAE6-CA27CB79A255}"/>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JANUARY</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4" name="Calendar Year" descr="Calendar Year">
          <a:extLst>
            <a:ext uri="{FF2B5EF4-FFF2-40B4-BE49-F238E27FC236}">
              <a16:creationId xmlns:a16="http://schemas.microsoft.com/office/drawing/2014/main" id="{6FDB2EB9-1181-4A1B-851C-3D8D2D474CED}"/>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2022</a:t>
          </a:fld>
          <a:endParaRPr lang="en-US" sz="1600">
            <a:solidFill>
              <a:schemeClr val="bg1"/>
            </a:solidFill>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February">
          <a:extLst>
            <a:ext uri="{FF2B5EF4-FFF2-40B4-BE49-F238E27FC236}">
              <a16:creationId xmlns:a16="http://schemas.microsoft.com/office/drawing/2014/main" id="{0BFD9254-7681-4766-A462-BE31CA2E5037}"/>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FEBRUARY</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8" name="Calendar Year" descr="Calendar Year">
          <a:extLst>
            <a:ext uri="{FF2B5EF4-FFF2-40B4-BE49-F238E27FC236}">
              <a16:creationId xmlns:a16="http://schemas.microsoft.com/office/drawing/2014/main" id="{D9F45A0B-1F03-45BA-B929-9FBFE3276C6A}"/>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2022</a:t>
          </a:fld>
          <a:endParaRPr lang="en-US" sz="1600">
            <a:solidFill>
              <a:schemeClr val="bg1"/>
            </a:solidFill>
            <a:latin typeface="+mj-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March">
          <a:extLst>
            <a:ext uri="{FF2B5EF4-FFF2-40B4-BE49-F238E27FC236}">
              <a16:creationId xmlns:a16="http://schemas.microsoft.com/office/drawing/2014/main" id="{809829EF-6AE1-4185-8501-829345B19A6E}"/>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MARCH</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8" name="Calendar Year" descr="Calendar Year">
          <a:extLst>
            <a:ext uri="{FF2B5EF4-FFF2-40B4-BE49-F238E27FC236}">
              <a16:creationId xmlns:a16="http://schemas.microsoft.com/office/drawing/2014/main" id="{94F4616A-892E-47C5-A949-FED75FFADEBB}"/>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2022</a:t>
          </a:fld>
          <a:endParaRPr lang="en-US" sz="1600">
            <a:solidFill>
              <a:schemeClr val="bg1"/>
            </a:solidFill>
            <a:latin typeface="+mj-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April">
          <a:extLst>
            <a:ext uri="{FF2B5EF4-FFF2-40B4-BE49-F238E27FC236}">
              <a16:creationId xmlns:a16="http://schemas.microsoft.com/office/drawing/2014/main" id="{8C5697FE-2327-4994-9CAB-8B06831BBFBC}"/>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APRIL</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28BF5BB3-1CB6-4753-BC18-831923F8916D}"/>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2022</a:t>
          </a:fld>
          <a:endParaRPr lang="en-US" sz="1600">
            <a:solidFill>
              <a:schemeClr val="bg1"/>
            </a:solidFill>
            <a:latin typeface="+mj-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238125</xdr:colOff>
      <xdr:row>0</xdr:row>
      <xdr:rowOff>238126</xdr:rowOff>
    </xdr:from>
    <xdr:to>
      <xdr:col>2</xdr:col>
      <xdr:colOff>1352</xdr:colOff>
      <xdr:row>14</xdr:row>
      <xdr:rowOff>3</xdr:rowOff>
    </xdr:to>
    <xdr:sp macro="" textlink="">
      <xdr:nvSpPr>
        <xdr:cNvPr id="4" name="Title" descr="Calendar Month May">
          <a:extLst>
            <a:ext uri="{FF2B5EF4-FFF2-40B4-BE49-F238E27FC236}">
              <a16:creationId xmlns:a16="http://schemas.microsoft.com/office/drawing/2014/main" id="{D3193DA4-2818-437B-B402-50DC425D4195}"/>
            </a:ext>
          </a:extLst>
        </xdr:cNvPr>
        <xdr:cNvSpPr txBox="1"/>
      </xdr:nvSpPr>
      <xdr:spPr>
        <a:xfrm rot="16200000">
          <a:off x="-2652038" y="3328314"/>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MAY</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F9579838-AC69-4050-BB7C-A7ED2F2BA2B6}"/>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2022</a:t>
          </a:fld>
          <a:endParaRPr lang="en-US" sz="1600">
            <a:solidFill>
              <a:schemeClr val="bg1"/>
            </a:solidFill>
            <a:latin typeface="+mj-lt"/>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238125</xdr:colOff>
      <xdr:row>0</xdr:row>
      <xdr:rowOff>238126</xdr:rowOff>
    </xdr:from>
    <xdr:to>
      <xdr:col>2</xdr:col>
      <xdr:colOff>1352</xdr:colOff>
      <xdr:row>14</xdr:row>
      <xdr:rowOff>3</xdr:rowOff>
    </xdr:to>
    <xdr:sp macro="" textlink="">
      <xdr:nvSpPr>
        <xdr:cNvPr id="4" name="Title" descr="Calendar Month June">
          <a:extLst>
            <a:ext uri="{FF2B5EF4-FFF2-40B4-BE49-F238E27FC236}">
              <a16:creationId xmlns:a16="http://schemas.microsoft.com/office/drawing/2014/main" id="{1D2DD5FA-C2C9-4F1C-AAA4-8D05231E789A}"/>
            </a:ext>
          </a:extLst>
        </xdr:cNvPr>
        <xdr:cNvSpPr txBox="1"/>
      </xdr:nvSpPr>
      <xdr:spPr>
        <a:xfrm rot="16200000">
          <a:off x="-2652038" y="3328314"/>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JUNE</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CDE28479-E074-4581-B5CA-B0BE8908C03E}"/>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2022</a:t>
          </a:fld>
          <a:endParaRPr lang="en-US" sz="1600">
            <a:solidFill>
              <a:schemeClr val="bg1"/>
            </a:solidFill>
            <a:latin typeface="+mj-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238125</xdr:colOff>
      <xdr:row>0</xdr:row>
      <xdr:rowOff>238126</xdr:rowOff>
    </xdr:from>
    <xdr:to>
      <xdr:col>2</xdr:col>
      <xdr:colOff>1352</xdr:colOff>
      <xdr:row>14</xdr:row>
      <xdr:rowOff>3</xdr:rowOff>
    </xdr:to>
    <xdr:sp macro="" textlink="">
      <xdr:nvSpPr>
        <xdr:cNvPr id="4" name="Title" descr="Calendar Month July">
          <a:extLst>
            <a:ext uri="{FF2B5EF4-FFF2-40B4-BE49-F238E27FC236}">
              <a16:creationId xmlns:a16="http://schemas.microsoft.com/office/drawing/2014/main" id="{29285F84-28DE-42CF-9502-C61B073257AC}"/>
            </a:ext>
          </a:extLst>
        </xdr:cNvPr>
        <xdr:cNvSpPr txBox="1"/>
      </xdr:nvSpPr>
      <xdr:spPr>
        <a:xfrm rot="16200000">
          <a:off x="-2652038" y="3328314"/>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JULY</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3939A971-FCE0-4C69-8251-DA7ADB6EA0C4}"/>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2022</a:t>
          </a:fld>
          <a:endParaRPr lang="en-US" sz="1600">
            <a:solidFill>
              <a:schemeClr val="bg1"/>
            </a:solidFill>
            <a:latin typeface="+mj-lt"/>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August">
          <a:extLst>
            <a:ext uri="{FF2B5EF4-FFF2-40B4-BE49-F238E27FC236}">
              <a16:creationId xmlns:a16="http://schemas.microsoft.com/office/drawing/2014/main" id="{1E986A51-51F6-4144-9A58-00573177AF1C}"/>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AUGUST</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709B1B31-86CA-4068-A573-989F6F365965}"/>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2022</a:t>
          </a:fld>
          <a:endParaRPr lang="en-US" sz="1600">
            <a:solidFill>
              <a:schemeClr val="bg1"/>
            </a:solidFill>
            <a:latin typeface="+mj-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September">
          <a:extLst>
            <a:ext uri="{FF2B5EF4-FFF2-40B4-BE49-F238E27FC236}">
              <a16:creationId xmlns:a16="http://schemas.microsoft.com/office/drawing/2014/main" id="{080CA9D6-E4DF-411F-95FD-A2B17DA1EE3B}"/>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SEPTEMBER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28D5E392-E1DD-486E-B591-DD9D24095ADC}"/>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2022</a:t>
          </a:fld>
          <a:endParaRPr lang="en-US" sz="1600">
            <a:solidFill>
              <a:schemeClr val="bg1"/>
            </a:solidFill>
            <a:latin typeface="+mj-lt"/>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October">
          <a:extLst>
            <a:ext uri="{FF2B5EF4-FFF2-40B4-BE49-F238E27FC236}">
              <a16:creationId xmlns:a16="http://schemas.microsoft.com/office/drawing/2014/main" id="{AAD91773-9F6D-41BE-8BC0-40C9B763AC8A}"/>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OCTOBER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072C193C-1B84-470D-A22E-2223ACF08D9D}"/>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2022</a:t>
          </a:fld>
          <a:endParaRPr lang="en-US" sz="1600">
            <a:solidFill>
              <a:schemeClr val="bg1"/>
            </a:solidFill>
            <a:latin typeface="+mj-l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238125</xdr:colOff>
      <xdr:row>0</xdr:row>
      <xdr:rowOff>238126</xdr:rowOff>
    </xdr:from>
    <xdr:to>
      <xdr:col>2</xdr:col>
      <xdr:colOff>1352</xdr:colOff>
      <xdr:row>14</xdr:row>
      <xdr:rowOff>3</xdr:rowOff>
    </xdr:to>
    <xdr:sp macro="" textlink="">
      <xdr:nvSpPr>
        <xdr:cNvPr id="4" name="Title" descr="Calendar Month November">
          <a:extLst>
            <a:ext uri="{FF2B5EF4-FFF2-40B4-BE49-F238E27FC236}">
              <a16:creationId xmlns:a16="http://schemas.microsoft.com/office/drawing/2014/main" id="{3EC27FD5-639B-4206-BA5D-BD3438BB8A7A}"/>
            </a:ext>
          </a:extLst>
        </xdr:cNvPr>
        <xdr:cNvSpPr txBox="1"/>
      </xdr:nvSpPr>
      <xdr:spPr>
        <a:xfrm rot="16200000">
          <a:off x="-2652038" y="3328314"/>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NOVEMBER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8C7718AE-59F7-48A7-8087-C85EFD2C10E4}"/>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2022</a:t>
          </a:fld>
          <a:endParaRPr lang="en-US" sz="1600">
            <a:solidFill>
              <a:schemeClr val="bg1"/>
            </a:solidFill>
            <a:latin typeface="+mj-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238125</xdr:colOff>
      <xdr:row>0</xdr:row>
      <xdr:rowOff>238125</xdr:rowOff>
    </xdr:from>
    <xdr:to>
      <xdr:col>2</xdr:col>
      <xdr:colOff>1352</xdr:colOff>
      <xdr:row>14</xdr:row>
      <xdr:rowOff>2</xdr:rowOff>
    </xdr:to>
    <xdr:sp macro="" textlink="">
      <xdr:nvSpPr>
        <xdr:cNvPr id="4" name="Title" descr="Calendar Month December">
          <a:extLst>
            <a:ext uri="{FF2B5EF4-FFF2-40B4-BE49-F238E27FC236}">
              <a16:creationId xmlns:a16="http://schemas.microsoft.com/office/drawing/2014/main" id="{E99666B5-1FFA-4590-947B-FD37013C2960}"/>
            </a:ext>
          </a:extLst>
        </xdr:cNvPr>
        <xdr:cNvSpPr txBox="1"/>
      </xdr:nvSpPr>
      <xdr:spPr>
        <a:xfrm rot="16200000">
          <a:off x="-2652038" y="3328313"/>
          <a:ext cx="7591427" cy="1411052"/>
        </a:xfrm>
        <a:prstGeom prst="rect">
          <a:avLst/>
        </a:prstGeom>
        <a:ln>
          <a:noFill/>
        </a:ln>
      </xdr:spPr>
      <xdr:style>
        <a:lnRef idx="3">
          <a:schemeClr val="lt1"/>
        </a:lnRef>
        <a:fillRef idx="1003">
          <a:schemeClr val="dk2"/>
        </a:fillRef>
        <a:effectRef idx="1">
          <a:schemeClr val="dk1"/>
        </a:effectRef>
        <a:fontRef idx="minor">
          <a:schemeClr val="lt1"/>
        </a:fontRef>
      </xdr:style>
      <xdr:txBody>
        <a:bodyPr vertOverflow="clip" horzOverflow="clip" wrap="square" lIns="365760" tIns="228600" rIns="1143000" bIns="137160" rtlCol="0" anchor="t"/>
        <a:lstStyle/>
        <a:p>
          <a:pPr algn="r"/>
          <a:r>
            <a:rPr lang="en-US" sz="3600">
              <a:solidFill>
                <a:schemeClr val="bg1"/>
              </a:solidFill>
              <a:latin typeface="+mj-lt"/>
            </a:rPr>
            <a:t>DECEMBER</a:t>
          </a:r>
        </a:p>
      </xdr:txBody>
    </xdr:sp>
    <xdr:clientData/>
  </xdr:twoCellAnchor>
  <xdr:twoCellAnchor editAs="oneCell">
    <xdr:from>
      <xdr:col>1</xdr:col>
      <xdr:colOff>424987</xdr:colOff>
      <xdr:row>0</xdr:row>
      <xdr:rowOff>76200</xdr:rowOff>
    </xdr:from>
    <xdr:to>
      <xdr:col>1</xdr:col>
      <xdr:colOff>1110787</xdr:colOff>
      <xdr:row>3</xdr:row>
      <xdr:rowOff>251460</xdr:rowOff>
    </xdr:to>
    <xdr:sp macro="" textlink="CalendarYear">
      <xdr:nvSpPr>
        <xdr:cNvPr id="6" name="Calendar Year" descr="Calendar Year">
          <a:extLst>
            <a:ext uri="{FF2B5EF4-FFF2-40B4-BE49-F238E27FC236}">
              <a16:creationId xmlns:a16="http://schemas.microsoft.com/office/drawing/2014/main" id="{8C017CDF-4065-410E-BB4B-4114848CDC64}"/>
            </a:ext>
          </a:extLst>
        </xdr:cNvPr>
        <xdr:cNvSpPr/>
      </xdr:nvSpPr>
      <xdr:spPr>
        <a:xfrm>
          <a:off x="625012" y="76200"/>
          <a:ext cx="685800" cy="1051560"/>
        </a:xfrm>
        <a:prstGeom prst="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lIns="0" rIns="0" bIns="91440" rtlCol="0" anchor="b"/>
        <a:lstStyle/>
        <a:p>
          <a:pPr algn="ctr"/>
          <a:fld id="{BF8EC12D-B696-4BA4-ADA3-7EB027FD0448}" type="TxLink">
            <a:rPr lang="en-US" sz="1600" b="0" i="0" u="none" strike="noStrike">
              <a:solidFill>
                <a:schemeClr val="bg1"/>
              </a:solidFill>
              <a:latin typeface="+mj-lt"/>
            </a:rPr>
            <a:pPr algn="ctr"/>
            <a:t>2022</a:t>
          </a:fld>
          <a:endParaRPr lang="en-US" sz="1600">
            <a:solidFill>
              <a:schemeClr val="bg1"/>
            </a:solidFill>
            <a:latin typeface="+mj-lt"/>
          </a:endParaRPr>
        </a:p>
      </xdr:txBody>
    </xdr:sp>
    <xdr:clientData/>
  </xdr:twoCellAnchor>
</xdr:wsDr>
</file>

<file path=xl/theme/theme1.xml><?xml version="1.0" encoding="utf-8"?>
<a:theme xmlns:a="http://schemas.openxmlformats.org/drawingml/2006/main" name="ION_colors">
  <a:themeElements>
    <a:clrScheme name="ION">
      <a:dk1>
        <a:sysClr val="windowText" lastClr="000000"/>
      </a:dk1>
      <a:lt1>
        <a:sysClr val="window" lastClr="FFFFFF"/>
      </a:lt1>
      <a:dk2>
        <a:srgbClr val="2A5155"/>
      </a:dk2>
      <a:lt2>
        <a:srgbClr val="EBEBEB"/>
      </a:lt2>
      <a:accent1>
        <a:srgbClr val="B01513"/>
      </a:accent1>
      <a:accent2>
        <a:srgbClr val="EA6312"/>
      </a:accent2>
      <a:accent3>
        <a:srgbClr val="E6B729"/>
      </a:accent3>
      <a:accent4>
        <a:srgbClr val="6AAC90"/>
      </a:accent4>
      <a:accent5>
        <a:srgbClr val="5F9C9D"/>
      </a:accent5>
      <a:accent6>
        <a:srgbClr val="9E5E9B"/>
      </a:accent6>
      <a:hlink>
        <a:srgbClr val="5F9C9D"/>
      </a:hlink>
      <a:folHlink>
        <a:srgbClr val="9E5E9B"/>
      </a:folHlink>
    </a:clrScheme>
    <a:fontScheme name="ION">
      <a:majorFont>
        <a:latin typeface="Century Gothic"/>
        <a:ea typeface=""/>
        <a:cs typeface=""/>
      </a:majorFont>
      <a:minorFont>
        <a:latin typeface="Century Gothic"/>
        <a:ea typeface=""/>
        <a:cs typeface=""/>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pageSetUpPr autoPageBreaks="0" fitToPage="1"/>
  </sheetPr>
  <dimension ref="B1:L17"/>
  <sheetViews>
    <sheetView showGridLines="0" zoomScaleNormal="100" workbookViewId="0">
      <selection activeCell="L3" sqref="L3"/>
    </sheetView>
  </sheetViews>
  <sheetFormatPr defaultColWidth="9.875" defaultRowHeight="16.5" x14ac:dyDescent="0.3"/>
  <cols>
    <col min="1" max="1" width="2.625" style="6" customWidth="1"/>
    <col min="2" max="2" width="21.625" style="6" customWidth="1"/>
    <col min="3" max="9" width="18.375" style="6" customWidth="1"/>
    <col min="10" max="10" width="2.625" style="6" customWidth="1"/>
    <col min="11" max="11" width="18.5" style="6" customWidth="1"/>
    <col min="12" max="12" width="12.25" style="6" customWidth="1"/>
    <col min="13" max="16384" width="9.875" style="6"/>
  </cols>
  <sheetData>
    <row r="1" spans="2:12" ht="20.100000000000001" customHeight="1" x14ac:dyDescent="0.3">
      <c r="B1" s="11">
        <f ca="1">CalendarYear</f>
        <v>2022</v>
      </c>
      <c r="K1" s="25" t="s">
        <v>3</v>
      </c>
      <c r="L1" s="25"/>
    </row>
    <row r="2" spans="2:12" ht="30" customHeight="1" x14ac:dyDescent="0.3">
      <c r="B2" s="11" t="str">
        <f ca="1">UPPER(TEXT(C5,"mmmm"))</f>
        <v>JANUARY</v>
      </c>
      <c r="C2" s="7" t="str">
        <f>UPPER(TEXT(WeekStart,"ddd"))</f>
        <v>MON</v>
      </c>
      <c r="D2" s="7" t="str">
        <f t="shared" ref="D2:I2" ca="1" si="0">UPPER(TEXT(D3,"ddd"))</f>
        <v>TUE</v>
      </c>
      <c r="E2" s="7" t="str">
        <f t="shared" ca="1" si="0"/>
        <v>WED</v>
      </c>
      <c r="F2" s="7" t="str">
        <f t="shared" ca="1" si="0"/>
        <v>THU</v>
      </c>
      <c r="G2" s="7" t="str">
        <f t="shared" ca="1" si="0"/>
        <v>FRI</v>
      </c>
      <c r="H2" s="7" t="str">
        <f t="shared" ca="1" si="0"/>
        <v>SAT</v>
      </c>
      <c r="I2" s="7" t="str">
        <f t="shared" ca="1" si="0"/>
        <v>SUN</v>
      </c>
      <c r="K2" s="7" t="s">
        <v>1</v>
      </c>
      <c r="L2" s="5">
        <f ca="1">YEAR(TODAY())</f>
        <v>2022</v>
      </c>
    </row>
    <row r="3" spans="2:12" ht="19.5" customHeight="1" x14ac:dyDescent="0.3">
      <c r="B3" s="14"/>
      <c r="C3" s="4">
        <f t="array" aca="1" ref="C3:I3" ca="1">DaysAndWeeks+DATE(CalendarYear,1,1)-WEEKDAY(DATE(CalendarYear,1,1),(WeekStart="Mon")+1)+1</f>
        <v>44557</v>
      </c>
      <c r="D3" s="4">
        <f ca="1"/>
        <v>44558</v>
      </c>
      <c r="E3" s="4">
        <f ca="1"/>
        <v>44559</v>
      </c>
      <c r="F3" s="4">
        <f ca="1"/>
        <v>44560</v>
      </c>
      <c r="G3" s="4">
        <f ca="1"/>
        <v>44561</v>
      </c>
      <c r="H3" s="4">
        <f ca="1"/>
        <v>44562</v>
      </c>
      <c r="I3" s="4">
        <f ca="1"/>
        <v>44563</v>
      </c>
      <c r="K3" s="7" t="s">
        <v>2</v>
      </c>
      <c r="L3" s="5" t="s">
        <v>18</v>
      </c>
    </row>
    <row r="4" spans="2:12" ht="75" customHeight="1" x14ac:dyDescent="0.3">
      <c r="C4" s="10"/>
      <c r="D4" s="10"/>
      <c r="E4" s="10"/>
      <c r="F4" s="10"/>
      <c r="G4" s="10"/>
      <c r="H4" s="10"/>
      <c r="I4" s="10"/>
    </row>
    <row r="5" spans="2:12" ht="19.5" customHeight="1" x14ac:dyDescent="0.3">
      <c r="C5" s="4">
        <f t="array" aca="1" ref="C5:I5" ca="1">DaysAndWeeks+DATE(CalendarYear,1,1)-WEEKDAY(DATE(CalendarYear,1,1),(WeekStart="Mon")+1)+8</f>
        <v>44564</v>
      </c>
      <c r="D5" s="4">
        <f ca="1"/>
        <v>44565</v>
      </c>
      <c r="E5" s="4">
        <f ca="1"/>
        <v>44566</v>
      </c>
      <c r="F5" s="4">
        <f ca="1"/>
        <v>44567</v>
      </c>
      <c r="G5" s="4">
        <f ca="1"/>
        <v>44568</v>
      </c>
      <c r="H5" s="4">
        <f ca="1"/>
        <v>44569</v>
      </c>
      <c r="I5" s="4">
        <f ca="1"/>
        <v>44570</v>
      </c>
    </row>
    <row r="6" spans="2:12" ht="75" customHeight="1" x14ac:dyDescent="0.3">
      <c r="C6" s="8"/>
      <c r="D6" s="10"/>
      <c r="E6" s="10"/>
      <c r="F6" s="10"/>
      <c r="G6" s="10"/>
      <c r="H6" s="10"/>
      <c r="I6" s="10"/>
    </row>
    <row r="7" spans="2:12" ht="19.5" customHeight="1" x14ac:dyDescent="0.3">
      <c r="C7" s="4">
        <f t="array" aca="1" ref="C7:I7" ca="1">DaysAndWeeks+DATE(CalendarYear,1,1)-WEEKDAY(DATE(CalendarYear,1,1),(WeekStart="Mon")+1)+15</f>
        <v>44571</v>
      </c>
      <c r="D7" s="4">
        <f ca="1"/>
        <v>44572</v>
      </c>
      <c r="E7" s="4">
        <f ca="1"/>
        <v>44573</v>
      </c>
      <c r="F7" s="4">
        <f ca="1"/>
        <v>44574</v>
      </c>
      <c r="G7" s="4">
        <f ca="1"/>
        <v>44575</v>
      </c>
      <c r="H7" s="4">
        <f ca="1"/>
        <v>44576</v>
      </c>
      <c r="I7" s="4">
        <f ca="1"/>
        <v>44577</v>
      </c>
    </row>
    <row r="8" spans="2:12" ht="75" customHeight="1" x14ac:dyDescent="0.3">
      <c r="C8" s="8"/>
      <c r="D8" s="10"/>
      <c r="E8" s="10"/>
      <c r="F8" s="10"/>
      <c r="G8" s="10"/>
      <c r="H8" s="10"/>
      <c r="I8" s="10"/>
    </row>
    <row r="9" spans="2:12" ht="19.5" customHeight="1" x14ac:dyDescent="0.3">
      <c r="C9" s="4">
        <f t="array" aca="1" ref="C9:I9" ca="1">DaysAndWeeks+DATE(CalendarYear,1,1)-WEEKDAY(DATE(CalendarYear,1,1),(WeekStart="Mon")+1)+22</f>
        <v>44578</v>
      </c>
      <c r="D9" s="4">
        <f ca="1"/>
        <v>44579</v>
      </c>
      <c r="E9" s="4">
        <f ca="1"/>
        <v>44580</v>
      </c>
      <c r="F9" s="4">
        <f ca="1"/>
        <v>44581</v>
      </c>
      <c r="G9" s="4">
        <f ca="1"/>
        <v>44582</v>
      </c>
      <c r="H9" s="4">
        <f ca="1"/>
        <v>44583</v>
      </c>
      <c r="I9" s="4">
        <f ca="1"/>
        <v>44584</v>
      </c>
    </row>
    <row r="10" spans="2:12" ht="75" customHeight="1" x14ac:dyDescent="0.3">
      <c r="C10" s="10"/>
      <c r="D10" s="10"/>
      <c r="E10" s="10"/>
      <c r="F10" s="10"/>
      <c r="G10" s="10"/>
      <c r="H10" s="10"/>
      <c r="I10" s="10"/>
    </row>
    <row r="11" spans="2:12" ht="19.5" customHeight="1" x14ac:dyDescent="0.3">
      <c r="C11" s="4">
        <f t="array" aca="1" ref="C11:I11" ca="1">DaysAndWeeks+DATE(CalendarYear,1,1)-WEEKDAY(DATE(CalendarYear,1,1),(WeekStart="Mon")+1)+29</f>
        <v>44585</v>
      </c>
      <c r="D11" s="4">
        <f ca="1"/>
        <v>44586</v>
      </c>
      <c r="E11" s="4">
        <f ca="1"/>
        <v>44587</v>
      </c>
      <c r="F11" s="4">
        <f ca="1"/>
        <v>44588</v>
      </c>
      <c r="G11" s="4">
        <f ca="1"/>
        <v>44589</v>
      </c>
      <c r="H11" s="4">
        <f ca="1"/>
        <v>44590</v>
      </c>
      <c r="I11" s="4">
        <f ca="1"/>
        <v>44591</v>
      </c>
    </row>
    <row r="12" spans="2:12" ht="75" customHeight="1" x14ac:dyDescent="0.3">
      <c r="C12" s="10"/>
      <c r="D12" s="10"/>
      <c r="E12" s="10"/>
      <c r="F12" s="10"/>
      <c r="G12" s="10"/>
      <c r="H12" s="10"/>
      <c r="I12" s="10"/>
    </row>
    <row r="13" spans="2:12" ht="19.5" customHeight="1" x14ac:dyDescent="0.3">
      <c r="C13" s="4">
        <f t="array" aca="1" ref="C13:D13" ca="1">DaysAndWeeks+DATE(CalendarYear,1,1)-WEEKDAY(DATE(CalendarYear,1,1),(WeekStart="Mon")+1)+36</f>
        <v>44592</v>
      </c>
      <c r="D13" s="4">
        <f ca="1"/>
        <v>44593</v>
      </c>
      <c r="E13" s="26" t="s">
        <v>0</v>
      </c>
      <c r="F13" s="27"/>
      <c r="G13" s="27"/>
      <c r="H13" s="27"/>
      <c r="I13" s="27"/>
    </row>
    <row r="14" spans="2:12" ht="75" customHeight="1" x14ac:dyDescent="0.3">
      <c r="C14" s="10"/>
      <c r="D14" s="10"/>
      <c r="E14" s="26"/>
      <c r="F14" s="27"/>
      <c r="G14" s="27"/>
      <c r="H14" s="27"/>
      <c r="I14" s="27"/>
    </row>
    <row r="15" spans="2:12" ht="16.5" customHeight="1" x14ac:dyDescent="0.3"/>
    <row r="16" spans="2:12" ht="16.5" customHeight="1" x14ac:dyDescent="0.3"/>
    <row r="17" ht="16.5" customHeight="1" x14ac:dyDescent="0.3"/>
  </sheetData>
  <mergeCells count="3">
    <mergeCell ref="K1:L1"/>
    <mergeCell ref="E13:E14"/>
    <mergeCell ref="F13:I14"/>
  </mergeCells>
  <conditionalFormatting sqref="C11:I11 C13:D13">
    <cfRule type="expression" dxfId="63" priority="5">
      <formula>AND(DAY(C11)&gt;=1,DAY(C11)&lt;=15)</formula>
    </cfRule>
  </conditionalFormatting>
  <conditionalFormatting sqref="C3:H3">
    <cfRule type="expression" dxfId="62" priority="4">
      <formula>DAY(C3)&gt;8</formula>
    </cfRule>
  </conditionalFormatting>
  <conditionalFormatting sqref="C3:C14">
    <cfRule type="expression" dxfId="61" priority="3">
      <formula>C$2="SUN"</formula>
    </cfRule>
  </conditionalFormatting>
  <conditionalFormatting sqref="H3:I4 H5:I12">
    <cfRule type="expression" dxfId="60" priority="2">
      <formula>H$2="SAT"</formula>
    </cfRule>
  </conditionalFormatting>
  <conditionalFormatting sqref="I3:I4 I5:I12">
    <cfRule type="expression" dxfId="59" priority="1">
      <formula>$I$2="SUN"</formula>
    </cfRule>
  </conditionalFormatting>
  <dataValidations count="13">
    <dataValidation allowBlank="1" showInputMessage="1" showErrorMessage="1" prompt="Month of this worksheet is in this cell. Calendar starts at right and contains dates from previous, current and the next month. Monthly notes can be entered in cell F13" sqref="B2" xr:uid="{00000000-0002-0000-0000-000000000000}"/>
    <dataValidation allowBlank="1" showInputMessage="1" showErrorMessage="1" prompt="Year in this cell is automatically updated based on year entered in cell L2. Month for this worksheet is in cell below. Calendar Settings starts in cell K1" sqref="B1" xr:uid="{00000000-0002-0000-0000-000001000000}"/>
    <dataValidation allowBlank="1" showInputMessage="1" showErrorMessage="1" prompt="Enter Notes in cell at right" sqref="E13:E14" xr:uid="{00000000-0002-0000-0000-000002000000}"/>
    <dataValidation allowBlank="1" showInputMessage="1" showErrorMessage="1" prompt="Enter Notes in this cell" sqref="F13:I14" xr:uid="{00000000-0002-0000-0000-000003000000}"/>
    <dataValidation allowBlank="1" showInputMessage="1" showErrorMessage="1" prompt="Weekdays in this row are automatically determined based on Week Start entered in cell L3" sqref="C2" xr:uid="{00000000-0002-0000-0000-000004000000}"/>
    <dataValidation allowBlank="1" showInputMessage="1" showErrorMessage="1" prompt="Create a Calendar for any year in this workbook. Customize year &amp; starting day of the week in cells L2 and L3. Each month is automatically updated in separate worksheets" sqref="A1" xr:uid="{00000000-0002-0000-0000-000005000000}"/>
    <dataValidation allowBlank="1" showInputMessage="1" showErrorMessage="1" prompt="Select Week Start day in cell at right" sqref="K3" xr:uid="{00000000-0002-0000-0000-000006000000}"/>
    <dataValidation allowBlank="1" showInputMessage="1" showErrorMessage="1" prompt="Enter Year in this cell" sqref="L2" xr:uid="{00000000-0002-0000-0000-000007000000}"/>
    <dataValidation allowBlank="1" showInputMessage="1" showErrorMessage="1" prompt="Enter Year in cell at right" sqref="K2" xr:uid="{00000000-0002-0000-0000-000008000000}"/>
    <dataValidation allowBlank="1" showInputMessage="1" showErrorMessage="1" prompt="Enter Calendar Settings in cells below. These cells will not print" sqref="K1" xr:uid="{00000000-0002-0000-0000-000009000000}"/>
    <dataValidation type="list" errorStyle="warning" allowBlank="1" showInputMessage="1" showErrorMessage="1" error="Select a Week Start day from the list. Select CANCEL, then press ALT+DOWN ARROW, then ENTER to make selection" prompt="Select Week Start day in this cell. Press ALT+DOWN ARROW to open the drop-down list, then ENTER to make selection" sqref="L3" xr:uid="{00000000-0002-0000-0000-00000A000000}">
      <formula1>"SUN,MON"</formula1>
    </dataValidation>
    <dataValidation allowBlank="1" showInputMessage="1" showErrorMessage="1" prompt="Calendar day in this &amp; rows 5, 7, 9, 11, &amp; 13, are automatically updated. If this cell doesn’t contain number 1, then it is a previous month's day. Enter monthly notes in cell F13" sqref="C3" xr:uid="{00000000-0002-0000-0000-00000B000000}"/>
    <dataValidation allowBlank="1" showInputMessage="1" showErrorMessage="1" prompt="Enter daily notes based on the calendar day above in cells in this and rows 6, 8, 10, 12 and 14, columns C to I" sqref="C4" xr:uid="{00000000-0002-0000-0000-00000C000000}"/>
  </dataValidations>
  <printOptions horizontalCentered="1" verticalCentered="1"/>
  <pageMargins left="0.25" right="0.25" top="0.5" bottom="0.5" header="0.3" footer="0.3"/>
  <pageSetup scale="79" orientation="landscape" r:id="rId1"/>
  <headerFooter differentFirst="1">
    <oddFoote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autoPageBreaks="0" fitToPage="1"/>
  </sheetPr>
  <dimension ref="B1:I17"/>
  <sheetViews>
    <sheetView showGridLines="0" zoomScaleNormal="100" workbookViewId="0"/>
  </sheetViews>
  <sheetFormatPr defaultColWidth="9.875" defaultRowHeight="16.5" x14ac:dyDescent="0.3"/>
  <cols>
    <col min="1" max="1" width="2.625" style="6" customWidth="1"/>
    <col min="2" max="2" width="21.625" style="6" customWidth="1"/>
    <col min="3" max="9" width="18.375" style="6" customWidth="1"/>
    <col min="10" max="10" width="2.625" style="6" customWidth="1"/>
    <col min="11" max="11" width="8.75" style="6" customWidth="1"/>
    <col min="12" max="16384" width="9.875" style="6"/>
  </cols>
  <sheetData>
    <row r="1" spans="2:9" ht="20.100000000000001" customHeight="1" x14ac:dyDescent="0.3">
      <c r="B1" s="12">
        <f ca="1">CalendarYear</f>
        <v>2022</v>
      </c>
    </row>
    <row r="2" spans="2:9" ht="30" customHeight="1" x14ac:dyDescent="0.3">
      <c r="B2" s="13" t="str">
        <f ca="1">UPPER(TEXT(C5,"mmmm"))</f>
        <v>FEBRUARY</v>
      </c>
      <c r="C2" s="7" t="str">
        <f>UPPER(TEXT(WeekStart,"ddd"))</f>
        <v>MON</v>
      </c>
      <c r="D2" s="7" t="str">
        <f t="shared" ref="D2:I2" ca="1" si="0">UPPER(TEXT(D3,"ddd"))</f>
        <v>TUE</v>
      </c>
      <c r="E2" s="7" t="str">
        <f t="shared" ca="1" si="0"/>
        <v>WED</v>
      </c>
      <c r="F2" s="7" t="str">
        <f t="shared" ca="1" si="0"/>
        <v>THU</v>
      </c>
      <c r="G2" s="7" t="str">
        <f t="shared" ca="1" si="0"/>
        <v>FRI</v>
      </c>
      <c r="H2" s="7" t="str">
        <f t="shared" ca="1" si="0"/>
        <v>SAT</v>
      </c>
      <c r="I2" s="7" t="str">
        <f t="shared" ca="1" si="0"/>
        <v>SUN</v>
      </c>
    </row>
    <row r="3" spans="2:9" ht="19.5" customHeight="1" x14ac:dyDescent="0.3">
      <c r="B3" s="14"/>
      <c r="C3" s="4">
        <f t="array" aca="1" ref="C3:I3" ca="1">DaysAndWeeks+DATE(CalendarYear,2,1)-WEEKDAY(DATE(CalendarYear,2,1),(WeekStart="Mon")+1)+1</f>
        <v>44592</v>
      </c>
      <c r="D3" s="15">
        <f ca="1"/>
        <v>44593</v>
      </c>
      <c r="E3" s="4">
        <f ca="1"/>
        <v>44594</v>
      </c>
      <c r="F3" s="4">
        <f ca="1"/>
        <v>44595</v>
      </c>
      <c r="G3" s="4">
        <f ca="1"/>
        <v>44596</v>
      </c>
      <c r="H3" s="4">
        <f ca="1"/>
        <v>44597</v>
      </c>
      <c r="I3" s="4">
        <f ca="1"/>
        <v>44598</v>
      </c>
    </row>
    <row r="4" spans="2:9" ht="75" customHeight="1" x14ac:dyDescent="0.3">
      <c r="C4" s="8"/>
      <c r="D4" s="8"/>
      <c r="E4" s="8"/>
      <c r="F4" s="8"/>
      <c r="G4" s="8"/>
      <c r="H4" s="8"/>
      <c r="I4" s="8"/>
    </row>
    <row r="5" spans="2:9" ht="19.5" customHeight="1" x14ac:dyDescent="0.3">
      <c r="C5" s="4">
        <f t="array" aca="1" ref="C5:I5" ca="1">DaysAndWeeks+DATE(CalendarYear,2,1)-WEEKDAY(DATE(CalendarYear,2,1),(WeekStart="Mon")+1)+8</f>
        <v>44599</v>
      </c>
      <c r="D5" s="4">
        <f ca="1"/>
        <v>44600</v>
      </c>
      <c r="E5" s="4">
        <f ca="1"/>
        <v>44601</v>
      </c>
      <c r="F5" s="4">
        <f ca="1"/>
        <v>44602</v>
      </c>
      <c r="G5" s="4">
        <f ca="1"/>
        <v>44603</v>
      </c>
      <c r="H5" s="4">
        <f ca="1"/>
        <v>44604</v>
      </c>
      <c r="I5" s="4">
        <f ca="1"/>
        <v>44605</v>
      </c>
    </row>
    <row r="6" spans="2:9" ht="75" customHeight="1" x14ac:dyDescent="0.3">
      <c r="C6" s="10"/>
      <c r="D6" s="10"/>
      <c r="E6" s="10"/>
      <c r="F6" s="10"/>
      <c r="G6" s="10"/>
      <c r="H6" s="10"/>
      <c r="I6" s="10"/>
    </row>
    <row r="7" spans="2:9" ht="19.5" customHeight="1" x14ac:dyDescent="0.3">
      <c r="C7" s="4">
        <f t="array" aca="1" ref="C7:I7" ca="1">DaysAndWeeks+DATE(CalendarYear,2,1)-WEEKDAY(DATE(CalendarYear,2,1),(WeekStart="Mon")+1)+15</f>
        <v>44606</v>
      </c>
      <c r="D7" s="4">
        <f ca="1"/>
        <v>44607</v>
      </c>
      <c r="E7" s="4">
        <f ca="1"/>
        <v>44608</v>
      </c>
      <c r="F7" s="4">
        <f ca="1"/>
        <v>44609</v>
      </c>
      <c r="G7" s="4">
        <f ca="1"/>
        <v>44610</v>
      </c>
      <c r="H7" s="4">
        <f ca="1"/>
        <v>44611</v>
      </c>
      <c r="I7" s="4">
        <f ca="1"/>
        <v>44612</v>
      </c>
    </row>
    <row r="8" spans="2:9" ht="75" customHeight="1" x14ac:dyDescent="0.3">
      <c r="C8" s="10"/>
      <c r="D8" s="10"/>
      <c r="E8" s="10"/>
      <c r="F8" s="10"/>
      <c r="G8" s="10"/>
      <c r="H8" s="10"/>
      <c r="I8" s="10"/>
    </row>
    <row r="9" spans="2:9" ht="19.5" customHeight="1" x14ac:dyDescent="0.3">
      <c r="C9" s="4">
        <f t="array" aca="1" ref="C9:I9" ca="1">DaysAndWeeks+DATE(CalendarYear,2,1)-WEEKDAY(DATE(CalendarYear,2,1),(WeekStart="Mon")+1)+22</f>
        <v>44613</v>
      </c>
      <c r="D9" s="4">
        <f ca="1"/>
        <v>44614</v>
      </c>
      <c r="E9" s="4">
        <f ca="1"/>
        <v>44615</v>
      </c>
      <c r="F9" s="4">
        <f ca="1"/>
        <v>44616</v>
      </c>
      <c r="G9" s="4">
        <f ca="1"/>
        <v>44617</v>
      </c>
      <c r="H9" s="4">
        <f ca="1"/>
        <v>44618</v>
      </c>
      <c r="I9" s="4">
        <f ca="1"/>
        <v>44619</v>
      </c>
    </row>
    <row r="10" spans="2:9" ht="75" customHeight="1" x14ac:dyDescent="0.3">
      <c r="C10" s="10"/>
      <c r="D10" s="10"/>
      <c r="E10" s="10"/>
      <c r="F10" s="10"/>
      <c r="G10" s="10"/>
      <c r="H10" s="10"/>
      <c r="I10" s="10"/>
    </row>
    <row r="11" spans="2:9" ht="19.5" customHeight="1" x14ac:dyDescent="0.3">
      <c r="C11" s="4">
        <f t="array" aca="1" ref="C11:I11" ca="1">DaysAndWeeks+DATE(CalendarYear,2,1)-WEEKDAY(DATE(CalendarYear,2,1),(WeekStart="Mon")+1)+29</f>
        <v>44620</v>
      </c>
      <c r="D11" s="4">
        <f ca="1"/>
        <v>44621</v>
      </c>
      <c r="E11" s="4">
        <f ca="1"/>
        <v>44622</v>
      </c>
      <c r="F11" s="4">
        <f ca="1"/>
        <v>44623</v>
      </c>
      <c r="G11" s="4">
        <f ca="1"/>
        <v>44624</v>
      </c>
      <c r="H11" s="4">
        <f ca="1"/>
        <v>44625</v>
      </c>
      <c r="I11" s="4">
        <f ca="1"/>
        <v>44626</v>
      </c>
    </row>
    <row r="12" spans="2:9" ht="75" customHeight="1" x14ac:dyDescent="0.3">
      <c r="C12" s="10"/>
      <c r="D12" s="10"/>
      <c r="E12" s="10"/>
      <c r="F12" s="10"/>
      <c r="G12" s="10"/>
      <c r="H12" s="10"/>
      <c r="I12" s="10"/>
    </row>
    <row r="13" spans="2:9" ht="19.5" customHeight="1" x14ac:dyDescent="0.3">
      <c r="C13" s="4">
        <f t="array" aca="1" ref="C13:D13" ca="1">DaysAndWeeks+DATE(CalendarYear,2,1)-WEEKDAY(DATE(CalendarYear,2,1),(WeekStart="Mon")+1)+36</f>
        <v>44627</v>
      </c>
      <c r="D13" s="4">
        <f ca="1"/>
        <v>44628</v>
      </c>
      <c r="E13" s="28" t="s">
        <v>0</v>
      </c>
      <c r="F13" s="29"/>
      <c r="G13" s="29"/>
      <c r="H13" s="29"/>
      <c r="I13" s="29"/>
    </row>
    <row r="14" spans="2:9" ht="75" customHeight="1" x14ac:dyDescent="0.3">
      <c r="C14" s="10"/>
      <c r="D14" s="10"/>
      <c r="E14" s="28"/>
      <c r="F14" s="29"/>
      <c r="G14" s="29"/>
      <c r="H14" s="29"/>
      <c r="I14" s="29"/>
    </row>
    <row r="15" spans="2:9" ht="16.5" customHeight="1" x14ac:dyDescent="0.3"/>
    <row r="16" spans="2:9" ht="16.5" customHeight="1" x14ac:dyDescent="0.3"/>
    <row r="17" ht="16.5" customHeight="1" x14ac:dyDescent="0.3"/>
  </sheetData>
  <mergeCells count="2">
    <mergeCell ref="E13:E14"/>
    <mergeCell ref="F13:I14"/>
  </mergeCells>
  <conditionalFormatting sqref="C11:I11 C13:D13">
    <cfRule type="expression" dxfId="58" priority="5">
      <formula>AND(DAY(C11)&gt;=1,DAY(C11)&lt;=15)</formula>
    </cfRule>
  </conditionalFormatting>
  <conditionalFormatting sqref="C3:H4">
    <cfRule type="expression" dxfId="57" priority="4">
      <formula>DAY(C3)&gt;8</formula>
    </cfRule>
  </conditionalFormatting>
  <conditionalFormatting sqref="C3:C14">
    <cfRule type="expression" dxfId="56" priority="3">
      <formula>C$2="SUN"</formula>
    </cfRule>
  </conditionalFormatting>
  <conditionalFormatting sqref="H3:I12">
    <cfRule type="expression" dxfId="55" priority="2">
      <formula>H$2="SAT"</formula>
    </cfRule>
  </conditionalFormatting>
  <conditionalFormatting sqref="I3:I12">
    <cfRule type="expression" dxfId="54" priority="1">
      <formula>$I$2="SUN"</formula>
    </cfRule>
  </conditionalFormatting>
  <dataValidations xWindow="1003" yWindow="783" count="8">
    <dataValidation allowBlank="1" showInputMessage="1" showErrorMessage="1" prompt="February month calendar" sqref="A1" xr:uid="{00000000-0002-0000-0100-000000000000}"/>
    <dataValidation allowBlank="1" showInputMessage="1" showErrorMessage="1" prompt="This row contains weekday names for this calendar. This cell contains starting day of week. To change the starting day, select a new weekday in cell L3 in January worksheet" sqref="C2" xr:uid="{00000000-0002-0000-0100-000001000000}"/>
    <dataValidation allowBlank="1" showInputMessage="1" showErrorMessage="1" prompt="Enter Notes in this cell" sqref="F13:I14" xr:uid="{00000000-0002-0000-0100-000002000000}"/>
    <dataValidation allowBlank="1" showInputMessage="1" showErrorMessage="1" prompt="Enter Notes in cell at right" sqref="E13:E14" xr:uid="{00000000-0002-0000-0100-000003000000}"/>
    <dataValidation allowBlank="1" showInputMessage="1" showErrorMessage="1" prompt="Year in this cell is automatically updated based on year entered in January worksheet. Month for this worksheet is in cell below" sqref="B1" xr:uid="{00000000-0002-0000-0100-000004000000}"/>
    <dataValidation allowBlank="1" showInputMessage="1" showErrorMessage="1" prompt="Month of this worksheet is in this cell. Calendar starts at right and contains dates from previous, current and the next month. Monthly notes can be entered in cell F13" sqref="B2" xr:uid="{00000000-0002-0000-0100-000005000000}"/>
    <dataValidation allowBlank="1" showInputMessage="1" showErrorMessage="1" prompt="Calendar day in this &amp; rows 5, 7, 9, 11, &amp; 13, are automatically updated. If this cell doesn’t contain number 1, then it is a previous month's day. Enter monthly notes in cell F13" sqref="C3" xr:uid="{00000000-0002-0000-0100-000006000000}"/>
    <dataValidation allowBlank="1" showInputMessage="1" showErrorMessage="1" prompt="Enter daily notes based on the calendar day above in cells in this and rows 6, 8, 10, 12 and 14, columns C to I" sqref="C4" xr:uid="{00000000-0002-0000-01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39997558519241921"/>
    <pageSetUpPr autoPageBreaks="0" fitToPage="1"/>
  </sheetPr>
  <dimension ref="B1:I17"/>
  <sheetViews>
    <sheetView showGridLines="0" zoomScaleNormal="100" workbookViewId="0"/>
  </sheetViews>
  <sheetFormatPr defaultColWidth="9.875" defaultRowHeight="16.5" x14ac:dyDescent="0.3"/>
  <cols>
    <col min="1" max="1" width="2.625" style="6" customWidth="1"/>
    <col min="2" max="2" width="21.625" style="6" customWidth="1"/>
    <col min="3" max="9" width="18.375" style="6" customWidth="1"/>
    <col min="10" max="10" width="2.625" style="6" customWidth="1"/>
    <col min="11" max="11" width="8.75" style="6" customWidth="1"/>
    <col min="12" max="16384" width="9.875" style="6"/>
  </cols>
  <sheetData>
    <row r="1" spans="2:9" ht="20.100000000000001" customHeight="1" x14ac:dyDescent="0.3">
      <c r="B1" s="12">
        <f ca="1">CalendarYear</f>
        <v>2022</v>
      </c>
    </row>
    <row r="2" spans="2:9" ht="30" customHeight="1" x14ac:dyDescent="0.3">
      <c r="B2" s="13" t="str">
        <f ca="1">UPPER(TEXT(C5,"mmmm"))</f>
        <v>MARCH</v>
      </c>
      <c r="C2" s="7" t="str">
        <f>UPPER(TEXT(WeekStart,"ddd"))</f>
        <v>MON</v>
      </c>
      <c r="D2" s="7" t="str">
        <f t="shared" ref="D2:I2" ca="1" si="0">UPPER(TEXT(D3,"ddd"))</f>
        <v>TUE</v>
      </c>
      <c r="E2" s="7" t="str">
        <f t="shared" ca="1" si="0"/>
        <v>WED</v>
      </c>
      <c r="F2" s="7" t="str">
        <f t="shared" ca="1" si="0"/>
        <v>THU</v>
      </c>
      <c r="G2" s="7" t="str">
        <f t="shared" ca="1" si="0"/>
        <v>FRI</v>
      </c>
      <c r="H2" s="7" t="str">
        <f t="shared" ca="1" si="0"/>
        <v>SAT</v>
      </c>
      <c r="I2" s="7" t="str">
        <f t="shared" ca="1" si="0"/>
        <v>SUN</v>
      </c>
    </row>
    <row r="3" spans="2:9" ht="19.5" customHeight="1" x14ac:dyDescent="0.3">
      <c r="B3" s="14"/>
      <c r="C3" s="4">
        <f t="array" aca="1" ref="C3:I3" ca="1">DaysAndWeeks+DATE(CalendarYear,3,1)-WEEKDAY(DATE(CalendarYear,3,1),(WeekStart="Mon")+1)+1</f>
        <v>44620</v>
      </c>
      <c r="D3" s="4">
        <f ca="1"/>
        <v>44621</v>
      </c>
      <c r="E3" s="4">
        <f ca="1"/>
        <v>44622</v>
      </c>
      <c r="F3" s="4">
        <f ca="1"/>
        <v>44623</v>
      </c>
      <c r="G3" s="4">
        <f ca="1"/>
        <v>44624</v>
      </c>
      <c r="H3" s="4">
        <f ca="1"/>
        <v>44625</v>
      </c>
      <c r="I3" s="4">
        <f ca="1"/>
        <v>44626</v>
      </c>
    </row>
    <row r="4" spans="2:9" ht="75" customHeight="1" x14ac:dyDescent="0.3">
      <c r="C4" s="8"/>
      <c r="D4" s="8"/>
      <c r="E4" s="8"/>
      <c r="F4" s="8"/>
      <c r="G4" s="8"/>
      <c r="H4" s="8"/>
      <c r="I4" s="8"/>
    </row>
    <row r="5" spans="2:9" ht="19.5" customHeight="1" x14ac:dyDescent="0.3">
      <c r="C5" s="4">
        <f t="array" aca="1" ref="C5:I5" ca="1">DaysAndWeeks+DATE(CalendarYear,3,1)-WEEKDAY(DATE(CalendarYear,3,1),(WeekStart="Mon")+1)+8</f>
        <v>44627</v>
      </c>
      <c r="D5" s="4">
        <f ca="1"/>
        <v>44628</v>
      </c>
      <c r="E5" s="4">
        <f ca="1"/>
        <v>44629</v>
      </c>
      <c r="F5" s="4">
        <f ca="1"/>
        <v>44630</v>
      </c>
      <c r="G5" s="4">
        <f ca="1"/>
        <v>44631</v>
      </c>
      <c r="H5" s="4">
        <f ca="1"/>
        <v>44632</v>
      </c>
      <c r="I5" s="4">
        <f ca="1"/>
        <v>44633</v>
      </c>
    </row>
    <row r="6" spans="2:9" ht="75" customHeight="1" x14ac:dyDescent="0.3">
      <c r="C6" s="1"/>
      <c r="D6" s="1"/>
      <c r="E6" s="1"/>
      <c r="F6" s="1"/>
      <c r="G6" s="1"/>
      <c r="I6" s="3"/>
    </row>
    <row r="7" spans="2:9" ht="19.5" customHeight="1" x14ac:dyDescent="0.3">
      <c r="C7" s="4">
        <f t="array" aca="1" ref="C7:I7" ca="1">DaysAndWeeks+DATE(CalendarYear,3,1)-WEEKDAY(DATE(CalendarYear,3,1),(WeekStart="Mon")+1)+15</f>
        <v>44634</v>
      </c>
      <c r="D7" s="4">
        <f ca="1"/>
        <v>44635</v>
      </c>
      <c r="E7" s="4">
        <f ca="1"/>
        <v>44636</v>
      </c>
      <c r="F7" s="4">
        <f ca="1"/>
        <v>44637</v>
      </c>
      <c r="G7" s="4">
        <f ca="1"/>
        <v>44638</v>
      </c>
      <c r="H7" s="4">
        <f ca="1"/>
        <v>44639</v>
      </c>
      <c r="I7" s="4">
        <f ca="1"/>
        <v>44640</v>
      </c>
    </row>
    <row r="8" spans="2:9" ht="75" customHeight="1" x14ac:dyDescent="0.3">
      <c r="C8" s="1"/>
      <c r="D8" s="1"/>
      <c r="E8" s="1"/>
      <c r="F8" s="1"/>
      <c r="G8" s="1"/>
      <c r="I8" s="3"/>
    </row>
    <row r="9" spans="2:9" ht="19.5" customHeight="1" x14ac:dyDescent="0.3">
      <c r="C9" s="4">
        <f t="array" aca="1" ref="C9:I9" ca="1">DaysAndWeeks+DATE(CalendarYear,3,1)-WEEKDAY(DATE(CalendarYear,3,1),(WeekStart="Mon")+1)+22</f>
        <v>44641</v>
      </c>
      <c r="D9" s="4">
        <f ca="1"/>
        <v>44642</v>
      </c>
      <c r="E9" s="4">
        <f ca="1"/>
        <v>44643</v>
      </c>
      <c r="F9" s="4">
        <f ca="1"/>
        <v>44644</v>
      </c>
      <c r="G9" s="4">
        <f ca="1"/>
        <v>44645</v>
      </c>
      <c r="H9" s="4">
        <f ca="1"/>
        <v>44646</v>
      </c>
      <c r="I9" s="4">
        <f ca="1"/>
        <v>44647</v>
      </c>
    </row>
    <row r="10" spans="2:9" ht="75" customHeight="1" x14ac:dyDescent="0.3">
      <c r="C10" s="1"/>
      <c r="D10" s="1"/>
      <c r="E10" s="1"/>
      <c r="F10" s="1"/>
      <c r="G10" s="1"/>
      <c r="I10" s="3"/>
    </row>
    <row r="11" spans="2:9" ht="19.5" customHeight="1" x14ac:dyDescent="0.3">
      <c r="C11" s="4">
        <f t="array" aca="1" ref="C11:I11" ca="1">DaysAndWeeks+DATE(CalendarYear,3,1)-WEEKDAY(DATE(CalendarYear,3,1),(WeekStart="Mon")+1)+29</f>
        <v>44648</v>
      </c>
      <c r="D11" s="4">
        <f ca="1"/>
        <v>44649</v>
      </c>
      <c r="E11" s="4">
        <f ca="1"/>
        <v>44650</v>
      </c>
      <c r="F11" s="4">
        <f ca="1"/>
        <v>44651</v>
      </c>
      <c r="G11" s="4">
        <f ca="1"/>
        <v>44652</v>
      </c>
      <c r="H11" s="4">
        <f ca="1"/>
        <v>44653</v>
      </c>
      <c r="I11" s="4">
        <f ca="1"/>
        <v>44654</v>
      </c>
    </row>
    <row r="12" spans="2:9" ht="75" customHeight="1" x14ac:dyDescent="0.3">
      <c r="C12" s="1"/>
      <c r="D12" s="1"/>
      <c r="E12" s="9"/>
      <c r="F12" s="1"/>
      <c r="G12" s="1"/>
      <c r="I12" s="3"/>
    </row>
    <row r="13" spans="2:9" ht="19.5" customHeight="1" x14ac:dyDescent="0.3">
      <c r="C13" s="4">
        <f t="array" aca="1" ref="C13:D13" ca="1">DaysAndWeeks+DATE(CalendarYear,3,1)-WEEKDAY(DATE(CalendarYear,3,1),(WeekStart="Mon")+1)+36</f>
        <v>44655</v>
      </c>
      <c r="D13" s="4">
        <f ca="1"/>
        <v>44656</v>
      </c>
      <c r="E13" s="30" t="s">
        <v>0</v>
      </c>
      <c r="F13" s="29"/>
      <c r="G13" s="29"/>
      <c r="H13" s="29"/>
      <c r="I13" s="29"/>
    </row>
    <row r="14" spans="2:9" ht="75" customHeight="1" x14ac:dyDescent="0.3">
      <c r="C14" s="2"/>
      <c r="D14" s="2"/>
      <c r="E14" s="30"/>
      <c r="F14" s="29"/>
      <c r="G14" s="29"/>
      <c r="H14" s="29"/>
      <c r="I14" s="29"/>
    </row>
    <row r="15" spans="2:9" ht="16.5" customHeight="1" x14ac:dyDescent="0.3"/>
    <row r="16" spans="2:9" ht="16.5" customHeight="1" x14ac:dyDescent="0.3"/>
    <row r="17" ht="16.5" customHeight="1" x14ac:dyDescent="0.3"/>
  </sheetData>
  <mergeCells count="2">
    <mergeCell ref="E13:E14"/>
    <mergeCell ref="F13:I14"/>
  </mergeCells>
  <conditionalFormatting sqref="C11:I11 C13:D13">
    <cfRule type="expression" dxfId="53" priority="5">
      <formula>AND(DAY(C11)&gt;=1,DAY(C11)&lt;=15)</formula>
    </cfRule>
  </conditionalFormatting>
  <conditionalFormatting sqref="C3:H4">
    <cfRule type="expression" dxfId="52" priority="4">
      <formula>DAY(C3)&gt;8</formula>
    </cfRule>
  </conditionalFormatting>
  <conditionalFormatting sqref="C3:C14">
    <cfRule type="expression" dxfId="51" priority="3">
      <formula>C$2="SUN"</formula>
    </cfRule>
  </conditionalFormatting>
  <conditionalFormatting sqref="H3:I12">
    <cfRule type="expression" dxfId="50" priority="2">
      <formula>H$2="SAT"</formula>
    </cfRule>
  </conditionalFormatting>
  <conditionalFormatting sqref="I3:I12">
    <cfRule type="expression" dxfId="49"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200-000000000000}"/>
    <dataValidation allowBlank="1" showInputMessage="1" showErrorMessage="1" prompt="Enter daily notes based on the calendar day above in cells in this and rows 6, 8, 10, 12 and 14, columns C to I" sqref="C4" xr:uid="{00000000-0002-0000-0200-000001000000}"/>
    <dataValidation allowBlank="1" showInputMessage="1" showErrorMessage="1" prompt="Month of this worksheet is in this cell. Calendar starts at right and contains dates from previous, current and the next month. Monthly notes can be entered in cell F13" sqref="B2" xr:uid="{00000000-0002-0000-0200-000002000000}"/>
    <dataValidation allowBlank="1" showInputMessage="1" showErrorMessage="1" prompt="Year in this cell is automatically updated based on year entered in January worksheet. Month for this worksheet is in cell below" sqref="B1" xr:uid="{00000000-0002-0000-0200-000003000000}"/>
    <dataValidation allowBlank="1" showInputMessage="1" showErrorMessage="1" prompt="Enter Notes in cell at right" sqref="E13:E14" xr:uid="{00000000-0002-0000-0200-000004000000}"/>
    <dataValidation allowBlank="1" showInputMessage="1" showErrorMessage="1" prompt="Enter Notes in this cell" sqref="F13:I14" xr:uid="{00000000-0002-0000-0200-000005000000}"/>
    <dataValidation allowBlank="1" showInputMessage="1" showErrorMessage="1" prompt="This row contains weekday names for this calendar. This cell contains starting day of week. To change the starting day, select a new weekday in cell L3 in January worksheet" sqref="C2" xr:uid="{00000000-0002-0000-0200-000006000000}"/>
    <dataValidation allowBlank="1" showInputMessage="1" showErrorMessage="1" prompt="March month calendar" sqref="A1" xr:uid="{00000000-0002-0000-02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pageSetUpPr autoPageBreaks="0" fitToPage="1"/>
  </sheetPr>
  <dimension ref="B1:I17"/>
  <sheetViews>
    <sheetView showGridLines="0" zoomScaleNormal="100" workbookViewId="0"/>
  </sheetViews>
  <sheetFormatPr defaultColWidth="9.875" defaultRowHeight="16.5" x14ac:dyDescent="0.3"/>
  <cols>
    <col min="1" max="1" width="2.625" style="6" customWidth="1"/>
    <col min="2" max="2" width="21.625" style="6" customWidth="1"/>
    <col min="3" max="9" width="18.375" style="6" customWidth="1"/>
    <col min="10" max="10" width="2.625" style="6" customWidth="1"/>
    <col min="11" max="11" width="8.75" style="6" customWidth="1"/>
    <col min="12" max="16384" width="9.875" style="6"/>
  </cols>
  <sheetData>
    <row r="1" spans="2:9" ht="20.100000000000001" customHeight="1" x14ac:dyDescent="0.3">
      <c r="B1" s="12">
        <f ca="1">CalendarYear</f>
        <v>2022</v>
      </c>
    </row>
    <row r="2" spans="2:9" ht="30" customHeight="1" x14ac:dyDescent="0.3">
      <c r="B2" s="13" t="str">
        <f ca="1">UPPER(TEXT(C5,"mmmm"))</f>
        <v>APRIL</v>
      </c>
      <c r="C2" s="7" t="str">
        <f>UPPER(TEXT(WeekStart,"ddd"))</f>
        <v>MON</v>
      </c>
      <c r="D2" s="7" t="str">
        <f t="shared" ref="D2:I2" ca="1" si="0">UPPER(TEXT(D3,"ddd"))</f>
        <v>TUE</v>
      </c>
      <c r="E2" s="7" t="str">
        <f t="shared" ca="1" si="0"/>
        <v>WED</v>
      </c>
      <c r="F2" s="7" t="str">
        <f t="shared" ca="1" si="0"/>
        <v>THU</v>
      </c>
      <c r="G2" s="7" t="str">
        <f t="shared" ca="1" si="0"/>
        <v>FRI</v>
      </c>
      <c r="H2" s="7" t="str">
        <f t="shared" ca="1" si="0"/>
        <v>SAT</v>
      </c>
      <c r="I2" s="7" t="str">
        <f t="shared" ca="1" si="0"/>
        <v>SUN</v>
      </c>
    </row>
    <row r="3" spans="2:9" ht="19.5" customHeight="1" x14ac:dyDescent="0.3">
      <c r="B3" s="14"/>
      <c r="C3" s="4">
        <f t="array" aca="1" ref="C3:I3" ca="1">DaysAndWeeks+DATE(CalendarYear,4,1)-WEEKDAY(DATE(CalendarYear,4,1),(WeekStart="Mon")+1)+1</f>
        <v>44648</v>
      </c>
      <c r="D3" s="4">
        <f ca="1"/>
        <v>44649</v>
      </c>
      <c r="E3" s="4">
        <f ca="1"/>
        <v>44650</v>
      </c>
      <c r="F3" s="4">
        <f ca="1"/>
        <v>44651</v>
      </c>
      <c r="G3" s="4">
        <f ca="1"/>
        <v>44652</v>
      </c>
      <c r="H3" s="4">
        <f ca="1"/>
        <v>44653</v>
      </c>
      <c r="I3" s="4">
        <f ca="1"/>
        <v>44654</v>
      </c>
    </row>
    <row r="4" spans="2:9" ht="75" customHeight="1" x14ac:dyDescent="0.3">
      <c r="C4" s="8"/>
      <c r="D4" s="8"/>
      <c r="E4" s="8"/>
      <c r="F4" s="8"/>
      <c r="G4" s="8"/>
      <c r="H4" s="8"/>
      <c r="I4" s="8"/>
    </row>
    <row r="5" spans="2:9" ht="19.5" customHeight="1" x14ac:dyDescent="0.3">
      <c r="C5" s="4">
        <f t="array" aca="1" ref="C5:I5" ca="1">DaysAndWeeks+DATE(CalendarYear,4,1)-WEEKDAY(DATE(CalendarYear,4,1),(WeekStart="Mon")+1)+8</f>
        <v>44655</v>
      </c>
      <c r="D5" s="4">
        <f ca="1"/>
        <v>44656</v>
      </c>
      <c r="E5" s="4">
        <f ca="1"/>
        <v>44657</v>
      </c>
      <c r="F5" s="4">
        <f ca="1"/>
        <v>44658</v>
      </c>
      <c r="G5" s="4">
        <f ca="1"/>
        <v>44659</v>
      </c>
      <c r="H5" s="4">
        <f ca="1"/>
        <v>44660</v>
      </c>
      <c r="I5" s="4">
        <f ca="1"/>
        <v>44661</v>
      </c>
    </row>
    <row r="6" spans="2:9" ht="75" customHeight="1" x14ac:dyDescent="0.3">
      <c r="C6" s="9"/>
      <c r="D6" s="9"/>
      <c r="E6" s="9"/>
      <c r="F6" s="9"/>
      <c r="G6" s="9"/>
      <c r="H6" s="8"/>
      <c r="I6" s="8"/>
    </row>
    <row r="7" spans="2:9" ht="19.5" customHeight="1" x14ac:dyDescent="0.3">
      <c r="C7" s="4">
        <f t="array" aca="1" ref="C7:I7" ca="1">DaysAndWeeks+DATE(CalendarYear,4,1)-WEEKDAY(DATE(CalendarYear,4,1),(WeekStart="Mon")+1)+15</f>
        <v>44662</v>
      </c>
      <c r="D7" s="4">
        <f ca="1"/>
        <v>44663</v>
      </c>
      <c r="E7" s="4">
        <f ca="1"/>
        <v>44664</v>
      </c>
      <c r="F7" s="4">
        <f ca="1"/>
        <v>44665</v>
      </c>
      <c r="G7" s="4">
        <f ca="1"/>
        <v>44666</v>
      </c>
      <c r="H7" s="4">
        <f ca="1"/>
        <v>44667</v>
      </c>
      <c r="I7" s="4">
        <f ca="1"/>
        <v>44668</v>
      </c>
    </row>
    <row r="8" spans="2:9" ht="75" customHeight="1" x14ac:dyDescent="0.3">
      <c r="C8" s="9"/>
      <c r="D8" s="9"/>
      <c r="E8" s="9"/>
      <c r="F8" s="9"/>
      <c r="G8" s="9"/>
      <c r="H8" s="8"/>
      <c r="I8" s="8"/>
    </row>
    <row r="9" spans="2:9" ht="19.5" customHeight="1" x14ac:dyDescent="0.3">
      <c r="C9" s="4">
        <f t="array" aca="1" ref="C9:I9" ca="1">DaysAndWeeks+DATE(CalendarYear,4,1)-WEEKDAY(DATE(CalendarYear,4,1),(WeekStart="Mon")+1)+22</f>
        <v>44669</v>
      </c>
      <c r="D9" s="4">
        <f ca="1"/>
        <v>44670</v>
      </c>
      <c r="E9" s="4">
        <f ca="1"/>
        <v>44671</v>
      </c>
      <c r="F9" s="4">
        <f ca="1"/>
        <v>44672</v>
      </c>
      <c r="G9" s="4">
        <f ca="1"/>
        <v>44673</v>
      </c>
      <c r="H9" s="4">
        <f ca="1"/>
        <v>44674</v>
      </c>
      <c r="I9" s="4">
        <f ca="1"/>
        <v>44675</v>
      </c>
    </row>
    <row r="10" spans="2:9" ht="75" customHeight="1" x14ac:dyDescent="0.3">
      <c r="C10" s="9"/>
      <c r="D10" s="9"/>
      <c r="E10" s="9"/>
      <c r="F10" s="9"/>
      <c r="G10" s="9"/>
      <c r="H10" s="8"/>
      <c r="I10" s="8"/>
    </row>
    <row r="11" spans="2:9" ht="19.5" customHeight="1" x14ac:dyDescent="0.3">
      <c r="C11" s="4">
        <f t="array" aca="1" ref="C11:I11" ca="1">DaysAndWeeks+DATE(CalendarYear,4,1)-WEEKDAY(DATE(CalendarYear,4,1),(WeekStart="Mon")+1)+29</f>
        <v>44676</v>
      </c>
      <c r="D11" s="4">
        <f ca="1"/>
        <v>44677</v>
      </c>
      <c r="E11" s="4">
        <f ca="1"/>
        <v>44678</v>
      </c>
      <c r="F11" s="4">
        <f ca="1"/>
        <v>44679</v>
      </c>
      <c r="G11" s="4">
        <f ca="1"/>
        <v>44680</v>
      </c>
      <c r="H11" s="4">
        <f ca="1"/>
        <v>44681</v>
      </c>
      <c r="I11" s="4">
        <f ca="1"/>
        <v>44682</v>
      </c>
    </row>
    <row r="12" spans="2:9" ht="75" customHeight="1" x14ac:dyDescent="0.3">
      <c r="C12" s="9"/>
      <c r="D12" s="9"/>
      <c r="E12" s="9"/>
      <c r="F12" s="9"/>
      <c r="G12" s="9"/>
      <c r="H12" s="8"/>
      <c r="I12" s="8"/>
    </row>
    <row r="13" spans="2:9" ht="19.5" customHeight="1" x14ac:dyDescent="0.3">
      <c r="C13" s="4">
        <f t="array" aca="1" ref="C13:D13" ca="1">DaysAndWeeks+DATE(CalendarYear,4,1)-WEEKDAY(DATE(CalendarYear,4,1),(WeekStart="Mon")+1)+36</f>
        <v>44683</v>
      </c>
      <c r="D13" s="4">
        <f ca="1"/>
        <v>44684</v>
      </c>
      <c r="E13" s="28" t="s">
        <v>0</v>
      </c>
      <c r="F13" s="29"/>
      <c r="G13" s="29"/>
      <c r="H13" s="29"/>
      <c r="I13" s="29"/>
    </row>
    <row r="14" spans="2:9" ht="75" customHeight="1" x14ac:dyDescent="0.3">
      <c r="C14" s="9"/>
      <c r="D14" s="9"/>
      <c r="E14" s="28"/>
      <c r="F14" s="29"/>
      <c r="G14" s="29"/>
      <c r="H14" s="29"/>
      <c r="I14" s="29"/>
    </row>
    <row r="15" spans="2:9" ht="16.5" customHeight="1" x14ac:dyDescent="0.3"/>
    <row r="16" spans="2:9" ht="16.5" customHeight="1" x14ac:dyDescent="0.3"/>
    <row r="17" ht="16.5" customHeight="1" x14ac:dyDescent="0.3"/>
  </sheetData>
  <mergeCells count="2">
    <mergeCell ref="E13:E14"/>
    <mergeCell ref="F13:I14"/>
  </mergeCells>
  <conditionalFormatting sqref="C11:I11 C13:D13">
    <cfRule type="expression" dxfId="48" priority="5">
      <formula>AND(DAY(C11)&gt;=1,DAY(C11)&lt;=15)</formula>
    </cfRule>
  </conditionalFormatting>
  <conditionalFormatting sqref="C3:H4">
    <cfRule type="expression" dxfId="47" priority="4">
      <formula>DAY(C3)&gt;8</formula>
    </cfRule>
  </conditionalFormatting>
  <conditionalFormatting sqref="C3:C14">
    <cfRule type="expression" dxfId="46" priority="3">
      <formula>C$2="SUN"</formula>
    </cfRule>
  </conditionalFormatting>
  <conditionalFormatting sqref="H3:I12">
    <cfRule type="expression" dxfId="45" priority="2">
      <formula>H$2="SAT"</formula>
    </cfRule>
  </conditionalFormatting>
  <conditionalFormatting sqref="I3:I12">
    <cfRule type="expression" dxfId="44"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300-000000000000}"/>
    <dataValidation allowBlank="1" showInputMessage="1" showErrorMessage="1" prompt="April month calendar" sqref="A1" xr:uid="{00000000-0002-0000-0300-000001000000}"/>
    <dataValidation allowBlank="1" showInputMessage="1" showErrorMessage="1" prompt="This row contains weekday names for this calendar. This cell contains starting day of week. To change the starting day, select a new weekday in cell L3 in January worksheet" sqref="C2" xr:uid="{00000000-0002-0000-0300-000002000000}"/>
    <dataValidation allowBlank="1" showInputMessage="1" showErrorMessage="1" prompt="Enter Notes in this cell" sqref="F13:I14" xr:uid="{00000000-0002-0000-0300-000003000000}"/>
    <dataValidation allowBlank="1" showInputMessage="1" showErrorMessage="1" prompt="Enter Notes in cell at right" sqref="E13:E14" xr:uid="{00000000-0002-0000-0300-000004000000}"/>
    <dataValidation allowBlank="1" showInputMessage="1" showErrorMessage="1" prompt="Year in this cell is automatically updated based on year entered in January worksheet. Month for this worksheet is in cell below" sqref="B1" xr:uid="{00000000-0002-0000-0300-000005000000}"/>
    <dataValidation allowBlank="1" showInputMessage="1" showErrorMessage="1" prompt="Month of this worksheet is in this cell. Calendar starts at right and contains dates from previous, current and the next month. Monthly notes can be entered in cell F13" sqref="B2" xr:uid="{00000000-0002-0000-0300-000006000000}"/>
    <dataValidation allowBlank="1" showInputMessage="1" showErrorMessage="1" prompt="Enter daily notes based on the calendar day above in cells in this and rows 6, 8, 10, 12 and 14, columns C to I" sqref="C4" xr:uid="{00000000-0002-0000-03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249977111117893"/>
    <pageSetUpPr autoPageBreaks="0" fitToPage="1"/>
  </sheetPr>
  <dimension ref="B1:I17"/>
  <sheetViews>
    <sheetView showGridLines="0" zoomScaleNormal="100" workbookViewId="0"/>
  </sheetViews>
  <sheetFormatPr defaultColWidth="9.875" defaultRowHeight="16.5" x14ac:dyDescent="0.3"/>
  <cols>
    <col min="1" max="1" width="2.625" style="6" customWidth="1"/>
    <col min="2" max="2" width="21.625" style="6" customWidth="1"/>
    <col min="3" max="9" width="18.375" style="6" customWidth="1"/>
    <col min="10" max="10" width="2.625" style="6" customWidth="1"/>
    <col min="11" max="11" width="8.75" style="6" customWidth="1"/>
    <col min="12" max="16384" width="9.875" style="6"/>
  </cols>
  <sheetData>
    <row r="1" spans="2:9" ht="20.100000000000001" customHeight="1" x14ac:dyDescent="0.3">
      <c r="B1" s="12">
        <f ca="1">CalendarYear</f>
        <v>2022</v>
      </c>
    </row>
    <row r="2" spans="2:9" ht="30" customHeight="1" x14ac:dyDescent="0.3">
      <c r="B2" s="13" t="str">
        <f ca="1">UPPER(TEXT(C5,"mmmm"))</f>
        <v>MAY</v>
      </c>
      <c r="C2" s="7" t="str">
        <f>UPPER(TEXT(WeekStart,"ddd"))</f>
        <v>MON</v>
      </c>
      <c r="D2" s="7" t="str">
        <f t="shared" ref="D2:I2" ca="1" si="0">UPPER(TEXT(D3,"ddd"))</f>
        <v>TUE</v>
      </c>
      <c r="E2" s="7" t="str">
        <f t="shared" ca="1" si="0"/>
        <v>WED</v>
      </c>
      <c r="F2" s="7" t="str">
        <f t="shared" ca="1" si="0"/>
        <v>THU</v>
      </c>
      <c r="G2" s="7" t="str">
        <f t="shared" ca="1" si="0"/>
        <v>FRI</v>
      </c>
      <c r="H2" s="7" t="str">
        <f t="shared" ca="1" si="0"/>
        <v>SAT</v>
      </c>
      <c r="I2" s="7" t="str">
        <f t="shared" ca="1" si="0"/>
        <v>SUN</v>
      </c>
    </row>
    <row r="3" spans="2:9" ht="19.5" customHeight="1" x14ac:dyDescent="0.3">
      <c r="B3" s="14"/>
      <c r="C3" s="4">
        <f t="array" aca="1" ref="C3:I3" ca="1">DaysAndWeeks+DATE(CalendarYear,5,1)-WEEKDAY(DATE(CalendarYear,5,1),(WeekStart="Mon")+1)+1</f>
        <v>44676</v>
      </c>
      <c r="D3" s="4">
        <f ca="1"/>
        <v>44677</v>
      </c>
      <c r="E3" s="4">
        <f ca="1"/>
        <v>44678</v>
      </c>
      <c r="F3" s="4">
        <f ca="1"/>
        <v>44679</v>
      </c>
      <c r="G3" s="4">
        <f ca="1"/>
        <v>44680</v>
      </c>
      <c r="H3" s="4">
        <f ca="1"/>
        <v>44681</v>
      </c>
      <c r="I3" s="4">
        <f ca="1"/>
        <v>44682</v>
      </c>
    </row>
    <row r="4" spans="2:9" ht="75" customHeight="1" x14ac:dyDescent="0.3">
      <c r="C4" s="8"/>
      <c r="D4" s="8"/>
      <c r="E4" s="8"/>
      <c r="F4" s="8"/>
      <c r="G4" s="8"/>
      <c r="H4" s="8"/>
      <c r="I4" s="8"/>
    </row>
    <row r="5" spans="2:9" ht="19.5" customHeight="1" x14ac:dyDescent="0.3">
      <c r="C5" s="4">
        <f t="array" aca="1" ref="C5:I5" ca="1">DaysAndWeeks+DATE(CalendarYear,5,1)-WEEKDAY(DATE(CalendarYear,5,1),(WeekStart="Mon")+1)+8</f>
        <v>44683</v>
      </c>
      <c r="D5" s="4">
        <f ca="1"/>
        <v>44684</v>
      </c>
      <c r="E5" s="4">
        <f ca="1"/>
        <v>44685</v>
      </c>
      <c r="F5" s="4">
        <f ca="1"/>
        <v>44686</v>
      </c>
      <c r="G5" s="4">
        <f ca="1"/>
        <v>44687</v>
      </c>
      <c r="H5" s="4">
        <f ca="1"/>
        <v>44688</v>
      </c>
      <c r="I5" s="4">
        <f ca="1"/>
        <v>44689</v>
      </c>
    </row>
    <row r="6" spans="2:9" ht="75" customHeight="1" x14ac:dyDescent="0.3">
      <c r="C6" s="9"/>
      <c r="D6" s="9"/>
      <c r="E6" s="9"/>
      <c r="F6" s="9"/>
      <c r="G6" s="9"/>
      <c r="H6" s="8"/>
      <c r="I6" s="8"/>
    </row>
    <row r="7" spans="2:9" ht="19.5" customHeight="1" x14ac:dyDescent="0.3">
      <c r="C7" s="4">
        <f t="array" aca="1" ref="C7:I7" ca="1">DaysAndWeeks+DATE(CalendarYear,5,1)-WEEKDAY(DATE(CalendarYear,5,1),(WeekStart="Mon")+1)+15</f>
        <v>44690</v>
      </c>
      <c r="D7" s="4">
        <f ca="1"/>
        <v>44691</v>
      </c>
      <c r="E7" s="4">
        <f ca="1"/>
        <v>44692</v>
      </c>
      <c r="F7" s="4">
        <f ca="1"/>
        <v>44693</v>
      </c>
      <c r="G7" s="4">
        <f ca="1"/>
        <v>44694</v>
      </c>
      <c r="H7" s="4">
        <f ca="1"/>
        <v>44695</v>
      </c>
      <c r="I7" s="4">
        <f ca="1"/>
        <v>44696</v>
      </c>
    </row>
    <row r="8" spans="2:9" ht="75" customHeight="1" x14ac:dyDescent="0.3">
      <c r="C8" s="9"/>
      <c r="D8" s="9"/>
      <c r="E8" s="9"/>
      <c r="F8" s="9"/>
      <c r="G8" s="9"/>
      <c r="H8" s="8"/>
      <c r="I8" s="8"/>
    </row>
    <row r="9" spans="2:9" ht="19.5" customHeight="1" x14ac:dyDescent="0.3">
      <c r="C9" s="4">
        <f t="array" aca="1" ref="C9:I9" ca="1">DaysAndWeeks+DATE(CalendarYear,5,1)-WEEKDAY(DATE(CalendarYear,5,1),(WeekStart="Mon")+1)+22</f>
        <v>44697</v>
      </c>
      <c r="D9" s="4">
        <f ca="1"/>
        <v>44698</v>
      </c>
      <c r="E9" s="4">
        <f ca="1"/>
        <v>44699</v>
      </c>
      <c r="F9" s="4">
        <f ca="1"/>
        <v>44700</v>
      </c>
      <c r="G9" s="4">
        <f ca="1"/>
        <v>44701</v>
      </c>
      <c r="H9" s="4">
        <f ca="1"/>
        <v>44702</v>
      </c>
      <c r="I9" s="4">
        <f ca="1"/>
        <v>44703</v>
      </c>
    </row>
    <row r="10" spans="2:9" ht="75" customHeight="1" x14ac:dyDescent="0.3">
      <c r="C10" s="9"/>
      <c r="D10" s="9"/>
      <c r="E10" s="9"/>
      <c r="F10" s="9"/>
      <c r="G10" s="9"/>
      <c r="H10" s="8"/>
      <c r="I10" s="8"/>
    </row>
    <row r="11" spans="2:9" ht="19.5" customHeight="1" x14ac:dyDescent="0.3">
      <c r="C11" s="4">
        <f t="array" aca="1" ref="C11:I11" ca="1">DaysAndWeeks+DATE(CalendarYear,5,1)-WEEKDAY(DATE(CalendarYear,5,1),(WeekStart="Mon")+1)+29</f>
        <v>44704</v>
      </c>
      <c r="D11" s="4">
        <f ca="1"/>
        <v>44705</v>
      </c>
      <c r="E11" s="4">
        <f ca="1"/>
        <v>44706</v>
      </c>
      <c r="F11" s="4">
        <f ca="1"/>
        <v>44707</v>
      </c>
      <c r="G11" s="4">
        <f ca="1"/>
        <v>44708</v>
      </c>
      <c r="H11" s="4">
        <f ca="1"/>
        <v>44709</v>
      </c>
      <c r="I11" s="4">
        <f ca="1"/>
        <v>44710</v>
      </c>
    </row>
    <row r="12" spans="2:9" ht="75" customHeight="1" x14ac:dyDescent="0.3">
      <c r="C12" s="9"/>
      <c r="D12" s="9"/>
      <c r="E12" s="9"/>
      <c r="F12" s="9"/>
      <c r="G12" s="9"/>
      <c r="H12" s="8"/>
      <c r="I12" s="8"/>
    </row>
    <row r="13" spans="2:9" ht="19.5" customHeight="1" x14ac:dyDescent="0.3">
      <c r="C13" s="4">
        <f t="array" aca="1" ref="C13:D13" ca="1">DaysAndWeeks+DATE(CalendarYear,5,1)-WEEKDAY(DATE(CalendarYear,5,1),(WeekStart="Mon")+1)+36</f>
        <v>44711</v>
      </c>
      <c r="D13" s="4">
        <f ca="1"/>
        <v>44712</v>
      </c>
      <c r="E13" s="28" t="s">
        <v>0</v>
      </c>
      <c r="F13" s="29"/>
      <c r="G13" s="29"/>
      <c r="H13" s="29"/>
      <c r="I13" s="29"/>
    </row>
    <row r="14" spans="2:9" ht="75" customHeight="1" x14ac:dyDescent="0.3">
      <c r="C14" s="9"/>
      <c r="D14" s="9"/>
      <c r="E14" s="28"/>
      <c r="F14" s="29"/>
      <c r="G14" s="29"/>
      <c r="H14" s="29"/>
      <c r="I14" s="29"/>
    </row>
    <row r="15" spans="2:9" ht="16.5" customHeight="1" x14ac:dyDescent="0.3"/>
    <row r="16" spans="2:9" ht="16.5" customHeight="1" x14ac:dyDescent="0.3"/>
    <row r="17" ht="16.5" customHeight="1" x14ac:dyDescent="0.3"/>
  </sheetData>
  <mergeCells count="2">
    <mergeCell ref="E13:E14"/>
    <mergeCell ref="F13:I14"/>
  </mergeCells>
  <conditionalFormatting sqref="C11:I11 C13:D13">
    <cfRule type="expression" dxfId="43" priority="5">
      <formula>AND(DAY(C11)&gt;=1,DAY(C11)&lt;=15)</formula>
    </cfRule>
  </conditionalFormatting>
  <conditionalFormatting sqref="C3:H4">
    <cfRule type="expression" dxfId="42" priority="4">
      <formula>DAY(C3)&gt;8</formula>
    </cfRule>
  </conditionalFormatting>
  <conditionalFormatting sqref="C3:C14">
    <cfRule type="expression" dxfId="41" priority="3">
      <formula>C$2="SUN"</formula>
    </cfRule>
  </conditionalFormatting>
  <conditionalFormatting sqref="H3:I12">
    <cfRule type="expression" dxfId="40" priority="2">
      <formula>H$2="SAT"</formula>
    </cfRule>
  </conditionalFormatting>
  <conditionalFormatting sqref="I3:I12">
    <cfRule type="expression" dxfId="39"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400-000000000000}"/>
    <dataValidation allowBlank="1" showInputMessage="1" showErrorMessage="1" prompt="Enter daily notes based on the calendar day above in cells in this and rows 6, 8, 10, 12 and 14, columns C to I" sqref="C4" xr:uid="{00000000-0002-0000-0400-000001000000}"/>
    <dataValidation allowBlank="1" showInputMessage="1" showErrorMessage="1" prompt="Month of this worksheet is in this cell. Calendar starts at right and contains dates from previous, current and the next month. Monthly notes can be entered in cell F13" sqref="B2" xr:uid="{00000000-0002-0000-0400-000002000000}"/>
    <dataValidation allowBlank="1" showInputMessage="1" showErrorMessage="1" prompt="Year in this cell is automatically updated based on year entered in January worksheet. Month for this worksheet is in cell below" sqref="B1" xr:uid="{00000000-0002-0000-0400-000003000000}"/>
    <dataValidation allowBlank="1" showInputMessage="1" showErrorMessage="1" prompt="Enter Notes in cell at right" sqref="E13:E14" xr:uid="{00000000-0002-0000-0400-000004000000}"/>
    <dataValidation allowBlank="1" showInputMessage="1" showErrorMessage="1" prompt="Enter Notes in this cell" sqref="F13:I14" xr:uid="{00000000-0002-0000-0400-000005000000}"/>
    <dataValidation allowBlank="1" showInputMessage="1" showErrorMessage="1" prompt="This row contains weekday names for this calendar. This cell contains starting day of week. To change the starting day, select a new weekday in cell L3 in January worksheet" sqref="C2" xr:uid="{00000000-0002-0000-0400-000006000000}"/>
    <dataValidation allowBlank="1" showInputMessage="1" showErrorMessage="1" prompt="May month calendar" sqref="A1" xr:uid="{00000000-0002-0000-04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499984740745262"/>
    <pageSetUpPr autoPageBreaks="0" fitToPage="1"/>
  </sheetPr>
  <dimension ref="B1:I17"/>
  <sheetViews>
    <sheetView showGridLines="0" zoomScaleNormal="100" workbookViewId="0"/>
  </sheetViews>
  <sheetFormatPr defaultColWidth="9.875" defaultRowHeight="16.5" x14ac:dyDescent="0.3"/>
  <cols>
    <col min="1" max="1" width="2.625" style="6" customWidth="1"/>
    <col min="2" max="2" width="21.625" style="6" customWidth="1"/>
    <col min="3" max="9" width="18.375" style="6" customWidth="1"/>
    <col min="10" max="10" width="2.625" style="6" customWidth="1"/>
    <col min="11" max="11" width="8.75" style="6" customWidth="1"/>
    <col min="12" max="16384" width="9.875" style="6"/>
  </cols>
  <sheetData>
    <row r="1" spans="2:9" ht="20.100000000000001" customHeight="1" x14ac:dyDescent="0.3">
      <c r="B1" s="12">
        <f ca="1">CalendarYear</f>
        <v>2022</v>
      </c>
    </row>
    <row r="2" spans="2:9" ht="30" customHeight="1" x14ac:dyDescent="0.3">
      <c r="B2" s="13" t="str">
        <f ca="1">UPPER(TEXT(C5,"mmmm"))</f>
        <v>JUNE</v>
      </c>
      <c r="C2" s="7" t="str">
        <f>UPPER(TEXT(WeekStart,"ddd"))</f>
        <v>MON</v>
      </c>
      <c r="D2" s="7" t="str">
        <f t="shared" ref="D2:I2" ca="1" si="0">UPPER(TEXT(D3,"ddd"))</f>
        <v>TUE</v>
      </c>
      <c r="E2" s="7" t="str">
        <f t="shared" ca="1" si="0"/>
        <v>WED</v>
      </c>
      <c r="F2" s="7" t="str">
        <f t="shared" ca="1" si="0"/>
        <v>THU</v>
      </c>
      <c r="G2" s="7" t="str">
        <f t="shared" ca="1" si="0"/>
        <v>FRI</v>
      </c>
      <c r="H2" s="7" t="str">
        <f t="shared" ca="1" si="0"/>
        <v>SAT</v>
      </c>
      <c r="I2" s="7" t="str">
        <f t="shared" ca="1" si="0"/>
        <v>SUN</v>
      </c>
    </row>
    <row r="3" spans="2:9" ht="19.5" customHeight="1" x14ac:dyDescent="0.3">
      <c r="B3" s="14"/>
      <c r="C3" s="4">
        <f t="array" aca="1" ref="C3:I3" ca="1">DaysAndWeeks+DATE(CalendarYear,6,1)-WEEKDAY(DATE(CalendarYear,6,1),(WeekStart="Mon")+1)+1</f>
        <v>44711</v>
      </c>
      <c r="D3" s="4">
        <f ca="1"/>
        <v>44712</v>
      </c>
      <c r="E3" s="4">
        <f ca="1"/>
        <v>44713</v>
      </c>
      <c r="F3" s="4">
        <f ca="1"/>
        <v>44714</v>
      </c>
      <c r="G3" s="4">
        <f ca="1"/>
        <v>44715</v>
      </c>
      <c r="H3" s="4">
        <f ca="1"/>
        <v>44716</v>
      </c>
      <c r="I3" s="4">
        <f ca="1"/>
        <v>44717</v>
      </c>
    </row>
    <row r="4" spans="2:9" ht="75" customHeight="1" x14ac:dyDescent="0.3">
      <c r="C4" s="8"/>
      <c r="D4" s="8"/>
      <c r="E4" s="8"/>
      <c r="F4" s="8"/>
      <c r="G4" s="8"/>
      <c r="H4" s="8"/>
      <c r="I4" s="8"/>
    </row>
    <row r="5" spans="2:9" ht="19.5" customHeight="1" x14ac:dyDescent="0.3">
      <c r="C5" s="4">
        <f t="array" aca="1" ref="C5:I5" ca="1">DaysAndWeeks+DATE(CalendarYear,6,1)-WEEKDAY(DATE(CalendarYear,6,1),(WeekStart="Mon")+1)+8</f>
        <v>44718</v>
      </c>
      <c r="D5" s="4">
        <f ca="1"/>
        <v>44719</v>
      </c>
      <c r="E5" s="4">
        <f ca="1"/>
        <v>44720</v>
      </c>
      <c r="F5" s="4">
        <f ca="1"/>
        <v>44721</v>
      </c>
      <c r="G5" s="4">
        <f ca="1"/>
        <v>44722</v>
      </c>
      <c r="H5" s="4">
        <f ca="1"/>
        <v>44723</v>
      </c>
      <c r="I5" s="4">
        <f ca="1"/>
        <v>44724</v>
      </c>
    </row>
    <row r="6" spans="2:9" ht="75" customHeight="1" x14ac:dyDescent="0.3">
      <c r="C6" s="9"/>
      <c r="D6" s="9"/>
      <c r="E6" s="9"/>
      <c r="F6" s="9"/>
      <c r="G6" s="9"/>
      <c r="H6" s="8"/>
      <c r="I6" s="8"/>
    </row>
    <row r="7" spans="2:9" ht="19.5" customHeight="1" x14ac:dyDescent="0.3">
      <c r="C7" s="4">
        <f t="array" aca="1" ref="C7:I7" ca="1">DaysAndWeeks+DATE(CalendarYear,6,1)-WEEKDAY(DATE(CalendarYear,6,1),(WeekStart="Mon")+1)+15</f>
        <v>44725</v>
      </c>
      <c r="D7" s="4">
        <f ca="1"/>
        <v>44726</v>
      </c>
      <c r="E7" s="4">
        <f ca="1"/>
        <v>44727</v>
      </c>
      <c r="F7" s="4">
        <f ca="1"/>
        <v>44728</v>
      </c>
      <c r="G7" s="4">
        <f ca="1"/>
        <v>44729</v>
      </c>
      <c r="H7" s="4">
        <f ca="1"/>
        <v>44730</v>
      </c>
      <c r="I7" s="4">
        <f ca="1"/>
        <v>44731</v>
      </c>
    </row>
    <row r="8" spans="2:9" ht="75" customHeight="1" x14ac:dyDescent="0.3">
      <c r="C8" s="9"/>
      <c r="D8" s="9"/>
      <c r="E8" s="9"/>
      <c r="F8" s="9"/>
      <c r="G8" s="9"/>
      <c r="H8" s="8"/>
      <c r="I8" s="8"/>
    </row>
    <row r="9" spans="2:9" ht="19.5" customHeight="1" x14ac:dyDescent="0.3">
      <c r="C9" s="4">
        <f t="array" aca="1" ref="C9:I9" ca="1">DaysAndWeeks+DATE(CalendarYear,6,1)-WEEKDAY(DATE(CalendarYear,6,1),(WeekStart="Mon")+1)+22</f>
        <v>44732</v>
      </c>
      <c r="D9" s="4">
        <f ca="1"/>
        <v>44733</v>
      </c>
      <c r="E9" s="4">
        <f ca="1"/>
        <v>44734</v>
      </c>
      <c r="F9" s="4">
        <f ca="1"/>
        <v>44735</v>
      </c>
      <c r="G9" s="4">
        <f ca="1"/>
        <v>44736</v>
      </c>
      <c r="H9" s="4">
        <f ca="1"/>
        <v>44737</v>
      </c>
      <c r="I9" s="4">
        <f ca="1"/>
        <v>44738</v>
      </c>
    </row>
    <row r="10" spans="2:9" ht="75" customHeight="1" x14ac:dyDescent="0.3">
      <c r="C10" s="9"/>
      <c r="D10" s="9"/>
      <c r="E10" s="9"/>
      <c r="F10" s="9"/>
      <c r="G10" s="9"/>
      <c r="H10" s="8"/>
      <c r="I10" s="8"/>
    </row>
    <row r="11" spans="2:9" ht="19.5" customHeight="1" x14ac:dyDescent="0.3">
      <c r="C11" s="4">
        <f t="array" aca="1" ref="C11:I11" ca="1">DaysAndWeeks+DATE(CalendarYear,6,1)-WEEKDAY(DATE(CalendarYear,6,1),(WeekStart="Mon")+1)+29</f>
        <v>44739</v>
      </c>
      <c r="D11" s="4">
        <f ca="1"/>
        <v>44740</v>
      </c>
      <c r="E11" s="4">
        <f ca="1"/>
        <v>44741</v>
      </c>
      <c r="F11" s="4">
        <f ca="1"/>
        <v>44742</v>
      </c>
      <c r="G11" s="4">
        <f ca="1"/>
        <v>44743</v>
      </c>
      <c r="H11" s="4">
        <f ca="1"/>
        <v>44744</v>
      </c>
      <c r="I11" s="4">
        <f ca="1"/>
        <v>44745</v>
      </c>
    </row>
    <row r="12" spans="2:9" ht="75" customHeight="1" x14ac:dyDescent="0.3">
      <c r="C12" s="9"/>
      <c r="D12" s="9"/>
      <c r="E12" s="9"/>
      <c r="F12" s="9"/>
      <c r="G12" s="9"/>
      <c r="H12" s="8"/>
      <c r="I12" s="8"/>
    </row>
    <row r="13" spans="2:9" ht="19.5" customHeight="1" x14ac:dyDescent="0.3">
      <c r="C13" s="4">
        <f t="array" aca="1" ref="C13:D13" ca="1">DaysAndWeeks+DATE(CalendarYear,6,1)-WEEKDAY(DATE(CalendarYear,6,1),(WeekStart="Mon")+1)+36</f>
        <v>44746</v>
      </c>
      <c r="D13" s="4">
        <f ca="1"/>
        <v>44747</v>
      </c>
      <c r="E13" s="28" t="s">
        <v>0</v>
      </c>
      <c r="F13" s="29"/>
      <c r="G13" s="29"/>
      <c r="H13" s="29"/>
      <c r="I13" s="29"/>
    </row>
    <row r="14" spans="2:9" ht="75" customHeight="1" x14ac:dyDescent="0.3">
      <c r="C14" s="9"/>
      <c r="D14" s="9"/>
      <c r="E14" s="28"/>
      <c r="F14" s="29"/>
      <c r="G14" s="29"/>
      <c r="H14" s="29"/>
      <c r="I14" s="29"/>
    </row>
    <row r="15" spans="2:9" ht="16.5" customHeight="1" x14ac:dyDescent="0.3"/>
    <row r="16" spans="2:9" ht="16.5" customHeight="1" x14ac:dyDescent="0.3"/>
    <row r="17" ht="16.5" customHeight="1" x14ac:dyDescent="0.3"/>
  </sheetData>
  <mergeCells count="2">
    <mergeCell ref="E13:E14"/>
    <mergeCell ref="F13:I14"/>
  </mergeCells>
  <conditionalFormatting sqref="C11:I11 C13:D13">
    <cfRule type="expression" dxfId="38" priority="5">
      <formula>AND(DAY(C11)&gt;=1,DAY(C11)&lt;=15)</formula>
    </cfRule>
  </conditionalFormatting>
  <conditionalFormatting sqref="C3:H4">
    <cfRule type="expression" dxfId="37" priority="4">
      <formula>DAY(C3)&gt;8</formula>
    </cfRule>
  </conditionalFormatting>
  <conditionalFormatting sqref="C3:C14">
    <cfRule type="expression" dxfId="36" priority="3">
      <formula>C$2="SUN"</formula>
    </cfRule>
  </conditionalFormatting>
  <conditionalFormatting sqref="H3:I12">
    <cfRule type="expression" dxfId="35" priority="2">
      <formula>H$2="SAT"</formula>
    </cfRule>
  </conditionalFormatting>
  <conditionalFormatting sqref="I3:I12">
    <cfRule type="expression" dxfId="34"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500-000000000000}"/>
    <dataValidation allowBlank="1" showInputMessage="1" showErrorMessage="1" prompt="June month calendar" sqref="A1" xr:uid="{00000000-0002-0000-0500-000001000000}"/>
    <dataValidation allowBlank="1" showInputMessage="1" showErrorMessage="1" prompt="This row contains weekday names for this calendar. This cell contains starting day of week. To change the starting day, select a new weekday in cell L3 in January worksheet" sqref="C2" xr:uid="{00000000-0002-0000-0500-000002000000}"/>
    <dataValidation allowBlank="1" showInputMessage="1" showErrorMessage="1" prompt="Enter Notes in this cell" sqref="F13:I14" xr:uid="{00000000-0002-0000-0500-000003000000}"/>
    <dataValidation allowBlank="1" showInputMessage="1" showErrorMessage="1" prompt="Enter Notes in cell at right" sqref="E13:E14" xr:uid="{00000000-0002-0000-0500-000004000000}"/>
    <dataValidation allowBlank="1" showInputMessage="1" showErrorMessage="1" prompt="Year in this cell is automatically updated based on year entered in January worksheet. Month for this worksheet is in cell below" sqref="B1" xr:uid="{00000000-0002-0000-0500-000005000000}"/>
    <dataValidation allowBlank="1" showInputMessage="1" showErrorMessage="1" prompt="Month of this worksheet is in this cell. Calendar starts at right and contains dates from previous, current and the next month. Monthly notes can be entered in cell F13" sqref="B2" xr:uid="{00000000-0002-0000-0500-000006000000}"/>
    <dataValidation allowBlank="1" showInputMessage="1" showErrorMessage="1" prompt="Enter daily notes based on the calendar day above in cells in this and rows 6, 8, 10, 12 and 14, columns C to I" sqref="C4" xr:uid="{00000000-0002-0000-05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79998168889431442"/>
    <pageSetUpPr autoPageBreaks="0" fitToPage="1"/>
  </sheetPr>
  <dimension ref="B1:I17"/>
  <sheetViews>
    <sheetView showGridLines="0" zoomScaleNormal="100" workbookViewId="0"/>
  </sheetViews>
  <sheetFormatPr defaultColWidth="9.875" defaultRowHeight="16.5" x14ac:dyDescent="0.3"/>
  <cols>
    <col min="1" max="1" width="2.625" style="6" customWidth="1"/>
    <col min="2" max="2" width="21.625" style="6" customWidth="1"/>
    <col min="3" max="9" width="18.375" style="6" customWidth="1"/>
    <col min="10" max="10" width="2.625" style="6" customWidth="1"/>
    <col min="11" max="11" width="8.75" style="6" customWidth="1"/>
    <col min="12" max="16384" width="9.875" style="6"/>
  </cols>
  <sheetData>
    <row r="1" spans="2:9" ht="20.100000000000001" customHeight="1" x14ac:dyDescent="0.3">
      <c r="B1" s="12">
        <f ca="1">CalendarYear</f>
        <v>2022</v>
      </c>
    </row>
    <row r="2" spans="2:9" ht="30" customHeight="1" x14ac:dyDescent="0.3">
      <c r="B2" s="13" t="str">
        <f ca="1">UPPER(TEXT(C5,"mmmm"))</f>
        <v>JULY</v>
      </c>
      <c r="C2" s="7" t="str">
        <f>UPPER(TEXT(WeekStart,"ddd"))</f>
        <v>MON</v>
      </c>
      <c r="D2" s="7" t="str">
        <f t="shared" ref="D2:I2" ca="1" si="0">UPPER(TEXT(D3,"ddd"))</f>
        <v>TUE</v>
      </c>
      <c r="E2" s="7" t="str">
        <f t="shared" ca="1" si="0"/>
        <v>WED</v>
      </c>
      <c r="F2" s="7" t="str">
        <f t="shared" ca="1" si="0"/>
        <v>THU</v>
      </c>
      <c r="G2" s="7" t="str">
        <f t="shared" ca="1" si="0"/>
        <v>FRI</v>
      </c>
      <c r="H2" s="7" t="str">
        <f t="shared" ca="1" si="0"/>
        <v>SAT</v>
      </c>
      <c r="I2" s="7" t="str">
        <f t="shared" ca="1" si="0"/>
        <v>SUN</v>
      </c>
    </row>
    <row r="3" spans="2:9" ht="19.5" customHeight="1" x14ac:dyDescent="0.3">
      <c r="B3" s="14"/>
      <c r="C3" s="4">
        <f t="array" aca="1" ref="C3:I3" ca="1">DaysAndWeeks+DATE(CalendarYear,7,1)-WEEKDAY(DATE(CalendarYear,7,1),(WeekStart="Mon")+1)+1</f>
        <v>44739</v>
      </c>
      <c r="D3" s="4">
        <f ca="1"/>
        <v>44740</v>
      </c>
      <c r="E3" s="4">
        <f ca="1"/>
        <v>44741</v>
      </c>
      <c r="F3" s="4">
        <f ca="1"/>
        <v>44742</v>
      </c>
      <c r="G3" s="4">
        <f ca="1"/>
        <v>44743</v>
      </c>
      <c r="H3" s="4">
        <f ca="1"/>
        <v>44744</v>
      </c>
      <c r="I3" s="4">
        <f ca="1"/>
        <v>44745</v>
      </c>
    </row>
    <row r="4" spans="2:9" ht="75" customHeight="1" x14ac:dyDescent="0.3">
      <c r="C4" s="8"/>
      <c r="D4" s="8"/>
      <c r="E4" s="8"/>
      <c r="F4" s="8"/>
      <c r="G4" s="8"/>
      <c r="H4" s="8"/>
      <c r="I4" s="8"/>
    </row>
    <row r="5" spans="2:9" ht="19.5" customHeight="1" x14ac:dyDescent="0.3">
      <c r="C5" s="4">
        <f t="array" aca="1" ref="C5:I5" ca="1">DaysAndWeeks+DATE(CalendarYear,7,1)-WEEKDAY(DATE(CalendarYear,7,1),(WeekStart="Mon")+1)+8</f>
        <v>44746</v>
      </c>
      <c r="D5" s="4">
        <f ca="1"/>
        <v>44747</v>
      </c>
      <c r="E5" s="4">
        <f ca="1"/>
        <v>44748</v>
      </c>
      <c r="F5" s="4">
        <f ca="1"/>
        <v>44749</v>
      </c>
      <c r="G5" s="4">
        <f ca="1"/>
        <v>44750</v>
      </c>
      <c r="H5" s="4">
        <f ca="1"/>
        <v>44751</v>
      </c>
      <c r="I5" s="4">
        <f ca="1"/>
        <v>44752</v>
      </c>
    </row>
    <row r="6" spans="2:9" ht="75" customHeight="1" x14ac:dyDescent="0.3">
      <c r="C6" s="9"/>
      <c r="D6" s="9"/>
      <c r="E6" s="9"/>
      <c r="F6" s="9"/>
      <c r="G6" s="9"/>
      <c r="H6" s="8"/>
      <c r="I6" s="8"/>
    </row>
    <row r="7" spans="2:9" ht="19.5" customHeight="1" x14ac:dyDescent="0.3">
      <c r="C7" s="4">
        <f t="array" aca="1" ref="C7:I7" ca="1">DaysAndWeeks+DATE(CalendarYear,7,1)-WEEKDAY(DATE(CalendarYear,7,1),(WeekStart="Mon")+1)+15</f>
        <v>44753</v>
      </c>
      <c r="D7" s="4">
        <f ca="1"/>
        <v>44754</v>
      </c>
      <c r="E7" s="4">
        <f ca="1"/>
        <v>44755</v>
      </c>
      <c r="F7" s="4">
        <f ca="1"/>
        <v>44756</v>
      </c>
      <c r="G7" s="4">
        <f ca="1"/>
        <v>44757</v>
      </c>
      <c r="H7" s="4">
        <f ca="1"/>
        <v>44758</v>
      </c>
      <c r="I7" s="4">
        <f ca="1"/>
        <v>44759</v>
      </c>
    </row>
    <row r="8" spans="2:9" ht="75" customHeight="1" x14ac:dyDescent="0.3">
      <c r="C8" s="9"/>
      <c r="D8" s="9"/>
      <c r="E8" s="9"/>
      <c r="F8" s="9"/>
      <c r="G8" s="9"/>
      <c r="H8" s="8"/>
      <c r="I8" s="8"/>
    </row>
    <row r="9" spans="2:9" ht="19.5" customHeight="1" x14ac:dyDescent="0.3">
      <c r="C9" s="4">
        <f t="array" aca="1" ref="C9:I9" ca="1">DaysAndWeeks+DATE(CalendarYear,7,1)-WEEKDAY(DATE(CalendarYear,7,1),(WeekStart="Mon")+1)+22</f>
        <v>44760</v>
      </c>
      <c r="D9" s="4">
        <f ca="1"/>
        <v>44761</v>
      </c>
      <c r="E9" s="4">
        <f ca="1"/>
        <v>44762</v>
      </c>
      <c r="F9" s="4">
        <f ca="1"/>
        <v>44763</v>
      </c>
      <c r="G9" s="4">
        <f ca="1"/>
        <v>44764</v>
      </c>
      <c r="H9" s="4">
        <f ca="1"/>
        <v>44765</v>
      </c>
      <c r="I9" s="4">
        <f ca="1"/>
        <v>44766</v>
      </c>
    </row>
    <row r="10" spans="2:9" ht="75" customHeight="1" x14ac:dyDescent="0.3">
      <c r="C10" s="9"/>
      <c r="D10" s="9"/>
      <c r="E10" s="9"/>
      <c r="F10" s="9"/>
      <c r="G10" s="9"/>
      <c r="H10" s="8"/>
      <c r="I10" s="8"/>
    </row>
    <row r="11" spans="2:9" ht="19.5" customHeight="1" x14ac:dyDescent="0.3">
      <c r="C11" s="4">
        <f t="array" aca="1" ref="C11:I11" ca="1">DaysAndWeeks+DATE(CalendarYear,7,1)-WEEKDAY(DATE(CalendarYear,7,1),(WeekStart="Mon")+1)+29</f>
        <v>44767</v>
      </c>
      <c r="D11" s="4">
        <f ca="1"/>
        <v>44768</v>
      </c>
      <c r="E11" s="4">
        <f ca="1"/>
        <v>44769</v>
      </c>
      <c r="F11" s="4">
        <f ca="1"/>
        <v>44770</v>
      </c>
      <c r="G11" s="4">
        <f ca="1"/>
        <v>44771</v>
      </c>
      <c r="H11" s="4">
        <f ca="1"/>
        <v>44772</v>
      </c>
      <c r="I11" s="4">
        <f ca="1"/>
        <v>44773</v>
      </c>
    </row>
    <row r="12" spans="2:9" ht="75" customHeight="1" x14ac:dyDescent="0.3">
      <c r="C12" s="9"/>
      <c r="D12" s="9"/>
      <c r="E12" s="9"/>
      <c r="F12" s="9"/>
      <c r="G12" s="9"/>
      <c r="H12" s="8"/>
      <c r="I12" s="8"/>
    </row>
    <row r="13" spans="2:9" ht="19.5" customHeight="1" x14ac:dyDescent="0.3">
      <c r="C13" s="4">
        <f t="array" aca="1" ref="C13:D13" ca="1">DaysAndWeeks+DATE(CalendarYear,7,1)-WEEKDAY(DATE(CalendarYear,7,1),(WeekStart="Mon")+1)+36</f>
        <v>44774</v>
      </c>
      <c r="D13" s="4">
        <f ca="1"/>
        <v>44775</v>
      </c>
      <c r="E13" s="28" t="s">
        <v>0</v>
      </c>
      <c r="F13" s="29"/>
      <c r="G13" s="29"/>
      <c r="H13" s="29"/>
      <c r="I13" s="29"/>
    </row>
    <row r="14" spans="2:9" ht="75" customHeight="1" x14ac:dyDescent="0.3">
      <c r="C14" s="9"/>
      <c r="D14" s="9"/>
      <c r="E14" s="28"/>
      <c r="F14" s="29"/>
      <c r="G14" s="29"/>
      <c r="H14" s="29"/>
      <c r="I14" s="29"/>
    </row>
    <row r="15" spans="2:9" ht="16.5" customHeight="1" x14ac:dyDescent="0.3"/>
    <row r="16" spans="2:9" ht="16.5" customHeight="1" x14ac:dyDescent="0.3"/>
    <row r="17" ht="16.5" customHeight="1" x14ac:dyDescent="0.3"/>
  </sheetData>
  <mergeCells count="2">
    <mergeCell ref="E13:E14"/>
    <mergeCell ref="F13:I14"/>
  </mergeCells>
  <conditionalFormatting sqref="C11:I11 C13:D13">
    <cfRule type="expression" dxfId="33" priority="5">
      <formula>AND(DAY(C11)&gt;=1,DAY(C11)&lt;=15)</formula>
    </cfRule>
  </conditionalFormatting>
  <conditionalFormatting sqref="C3:H4">
    <cfRule type="expression" dxfId="32" priority="4">
      <formula>DAY(C3)&gt;8</formula>
    </cfRule>
  </conditionalFormatting>
  <conditionalFormatting sqref="C3:C14">
    <cfRule type="expression" dxfId="31" priority="3">
      <formula>C$2="SUN"</formula>
    </cfRule>
  </conditionalFormatting>
  <conditionalFormatting sqref="H3:I12">
    <cfRule type="expression" dxfId="30" priority="2">
      <formula>H$2="SAT"</formula>
    </cfRule>
  </conditionalFormatting>
  <conditionalFormatting sqref="I3:I12">
    <cfRule type="expression" dxfId="29"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600-000000000000}"/>
    <dataValidation allowBlank="1" showInputMessage="1" showErrorMessage="1" prompt="Enter daily notes based on the calendar day above in cells in this and rows 6, 8, 10, 12 and 14, columns C to I" sqref="C4" xr:uid="{00000000-0002-0000-0600-000001000000}"/>
    <dataValidation allowBlank="1" showInputMessage="1" showErrorMessage="1" prompt="Month of this worksheet is in this cell. Calendar starts at right and contains dates from previous, current and the next month. Monthly notes can be entered in cell F13" sqref="B2" xr:uid="{00000000-0002-0000-0600-000002000000}"/>
    <dataValidation allowBlank="1" showInputMessage="1" showErrorMessage="1" prompt="Year in this cell is automatically updated based on year entered in January worksheet. Month for this worksheet is in cell below" sqref="B1" xr:uid="{00000000-0002-0000-0600-000003000000}"/>
    <dataValidation allowBlank="1" showInputMessage="1" showErrorMessage="1" prompt="Enter Notes in cell at right" sqref="E13:E14" xr:uid="{00000000-0002-0000-0600-000004000000}"/>
    <dataValidation allowBlank="1" showInputMessage="1" showErrorMessage="1" prompt="Enter Notes in this cell" sqref="F13:I14" xr:uid="{00000000-0002-0000-0600-000005000000}"/>
    <dataValidation allowBlank="1" showInputMessage="1" showErrorMessage="1" prompt="This row contains weekday names for this calendar. This cell contains starting day of week. To change the starting day, select a new weekday in cell L3 in January worksheet" sqref="C2" xr:uid="{00000000-0002-0000-0600-000006000000}"/>
    <dataValidation allowBlank="1" showInputMessage="1" showErrorMessage="1" prompt="July month calendar" sqref="A1" xr:uid="{00000000-0002-0000-06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59999389629810485"/>
    <pageSetUpPr autoPageBreaks="0" fitToPage="1"/>
  </sheetPr>
  <dimension ref="B1:I17"/>
  <sheetViews>
    <sheetView showGridLines="0" zoomScaleNormal="100" workbookViewId="0"/>
  </sheetViews>
  <sheetFormatPr defaultColWidth="9.875" defaultRowHeight="16.5" x14ac:dyDescent="0.3"/>
  <cols>
    <col min="1" max="1" width="2.625" style="6" customWidth="1"/>
    <col min="2" max="2" width="21.625" style="6" customWidth="1"/>
    <col min="3" max="9" width="18.375" style="6" customWidth="1"/>
    <col min="10" max="10" width="2.625" style="6" customWidth="1"/>
    <col min="11" max="11" width="8.75" style="6" customWidth="1"/>
    <col min="12" max="16384" width="9.875" style="6"/>
  </cols>
  <sheetData>
    <row r="1" spans="2:9" ht="20.100000000000001" customHeight="1" x14ac:dyDescent="0.3">
      <c r="B1" s="12">
        <f ca="1">CalendarYear</f>
        <v>2022</v>
      </c>
    </row>
    <row r="2" spans="2:9" ht="30" customHeight="1" x14ac:dyDescent="0.3">
      <c r="B2" s="13" t="str">
        <f ca="1">UPPER(TEXT(C5,"mmmm"))</f>
        <v>AUGUST</v>
      </c>
      <c r="C2" s="7" t="str">
        <f>UPPER(TEXT(WeekStart,"ddd"))</f>
        <v>MON</v>
      </c>
      <c r="D2" s="7" t="str">
        <f t="shared" ref="D2:I2" ca="1" si="0">UPPER(TEXT(D3,"ddd"))</f>
        <v>TUE</v>
      </c>
      <c r="E2" s="7" t="str">
        <f t="shared" ca="1" si="0"/>
        <v>WED</v>
      </c>
      <c r="F2" s="7" t="str">
        <f t="shared" ca="1" si="0"/>
        <v>THU</v>
      </c>
      <c r="G2" s="7" t="str">
        <f t="shared" ca="1" si="0"/>
        <v>FRI</v>
      </c>
      <c r="H2" s="7" t="str">
        <f t="shared" ca="1" si="0"/>
        <v>SAT</v>
      </c>
      <c r="I2" s="7" t="str">
        <f t="shared" ca="1" si="0"/>
        <v>SUN</v>
      </c>
    </row>
    <row r="3" spans="2:9" ht="19.5" customHeight="1" x14ac:dyDescent="0.3">
      <c r="B3" s="14"/>
      <c r="C3" s="4">
        <f t="array" aca="1" ref="C3:I3" ca="1">DaysAndWeeks+DATE(CalendarYear,8,1)-WEEKDAY(DATE(CalendarYear,8,1),(WeekStart="Mon")+1)+1</f>
        <v>44774</v>
      </c>
      <c r="D3" s="4">
        <f ca="1"/>
        <v>44775</v>
      </c>
      <c r="E3" s="4">
        <f ca="1"/>
        <v>44776</v>
      </c>
      <c r="F3" s="4">
        <f ca="1"/>
        <v>44777</v>
      </c>
      <c r="G3" s="4">
        <f ca="1"/>
        <v>44778</v>
      </c>
      <c r="H3" s="4">
        <f ca="1"/>
        <v>44779</v>
      </c>
      <c r="I3" s="4">
        <f ca="1"/>
        <v>44780</v>
      </c>
    </row>
    <row r="4" spans="2:9" ht="75" customHeight="1" x14ac:dyDescent="0.3">
      <c r="C4" s="8"/>
      <c r="D4" s="8"/>
      <c r="E4" s="8"/>
      <c r="F4" s="8"/>
      <c r="G4" s="8"/>
      <c r="H4" s="8"/>
      <c r="I4" s="8"/>
    </row>
    <row r="5" spans="2:9" ht="19.5" customHeight="1" x14ac:dyDescent="0.3">
      <c r="C5" s="4">
        <f t="array" aca="1" ref="C5:I5" ca="1">DaysAndWeeks+DATE(CalendarYear,8,1)-WEEKDAY(DATE(CalendarYear,8,1),(WeekStart="Mon")+1)+8</f>
        <v>44781</v>
      </c>
      <c r="D5" s="4">
        <f ca="1"/>
        <v>44782</v>
      </c>
      <c r="E5" s="4">
        <f ca="1"/>
        <v>44783</v>
      </c>
      <c r="F5" s="4">
        <f ca="1"/>
        <v>44784</v>
      </c>
      <c r="G5" s="4">
        <f ca="1"/>
        <v>44785</v>
      </c>
      <c r="H5" s="4">
        <f ca="1"/>
        <v>44786</v>
      </c>
      <c r="I5" s="4">
        <f ca="1"/>
        <v>44787</v>
      </c>
    </row>
    <row r="6" spans="2:9" ht="75" customHeight="1" x14ac:dyDescent="0.3">
      <c r="C6" s="9"/>
      <c r="D6" s="9"/>
      <c r="E6" s="9"/>
      <c r="F6" s="9"/>
      <c r="G6" s="9"/>
      <c r="H6" s="8"/>
      <c r="I6" s="8"/>
    </row>
    <row r="7" spans="2:9" ht="19.5" customHeight="1" x14ac:dyDescent="0.3">
      <c r="C7" s="4">
        <f t="array" aca="1" ref="C7:I7" ca="1">DaysAndWeeks+DATE(CalendarYear,8,1)-WEEKDAY(DATE(CalendarYear,8,1),(WeekStart="Mon")+1)+15</f>
        <v>44788</v>
      </c>
      <c r="D7" s="4">
        <f ca="1"/>
        <v>44789</v>
      </c>
      <c r="E7" s="4">
        <f ca="1"/>
        <v>44790</v>
      </c>
      <c r="F7" s="4">
        <f ca="1"/>
        <v>44791</v>
      </c>
      <c r="G7" s="4">
        <f ca="1"/>
        <v>44792</v>
      </c>
      <c r="H7" s="4">
        <f ca="1"/>
        <v>44793</v>
      </c>
      <c r="I7" s="4">
        <f ca="1"/>
        <v>44794</v>
      </c>
    </row>
    <row r="8" spans="2:9" ht="75" customHeight="1" x14ac:dyDescent="0.3">
      <c r="C8" s="9"/>
      <c r="D8" s="9"/>
      <c r="E8" s="9"/>
      <c r="F8" s="9"/>
      <c r="G8" s="9"/>
      <c r="H8" s="8"/>
      <c r="I8" s="8"/>
    </row>
    <row r="9" spans="2:9" ht="19.5" customHeight="1" x14ac:dyDescent="0.3">
      <c r="C9" s="4">
        <f t="array" aca="1" ref="C9:I9" ca="1">DaysAndWeeks+DATE(CalendarYear,8,1)-WEEKDAY(DATE(CalendarYear,8,1),(WeekStart="Mon")+1)+22</f>
        <v>44795</v>
      </c>
      <c r="D9" s="4">
        <f ca="1"/>
        <v>44796</v>
      </c>
      <c r="E9" s="4">
        <f ca="1"/>
        <v>44797</v>
      </c>
      <c r="F9" s="4">
        <f ca="1"/>
        <v>44798</v>
      </c>
      <c r="G9" s="4">
        <f ca="1"/>
        <v>44799</v>
      </c>
      <c r="H9" s="4">
        <f ca="1"/>
        <v>44800</v>
      </c>
      <c r="I9" s="4">
        <f ca="1"/>
        <v>44801</v>
      </c>
    </row>
    <row r="10" spans="2:9" ht="75" customHeight="1" x14ac:dyDescent="0.3">
      <c r="C10" s="9"/>
      <c r="D10" s="9"/>
      <c r="E10" s="9"/>
      <c r="F10" s="9"/>
      <c r="G10" s="9"/>
      <c r="H10" s="8"/>
      <c r="I10" s="8"/>
    </row>
    <row r="11" spans="2:9" ht="19.5" customHeight="1" x14ac:dyDescent="0.3">
      <c r="C11" s="4">
        <f t="array" aca="1" ref="C11:I11" ca="1">DaysAndWeeks+DATE(CalendarYear,8,1)-WEEKDAY(DATE(CalendarYear,8,1),(WeekStart="Mon")+1)+29</f>
        <v>44802</v>
      </c>
      <c r="D11" s="4">
        <f ca="1"/>
        <v>44803</v>
      </c>
      <c r="E11" s="4">
        <f ca="1"/>
        <v>44804</v>
      </c>
      <c r="F11" s="4">
        <f ca="1"/>
        <v>44805</v>
      </c>
      <c r="G11" s="4">
        <f ca="1"/>
        <v>44806</v>
      </c>
      <c r="H11" s="4">
        <f ca="1"/>
        <v>44807</v>
      </c>
      <c r="I11" s="4">
        <f ca="1"/>
        <v>44808</v>
      </c>
    </row>
    <row r="12" spans="2:9" ht="75" customHeight="1" x14ac:dyDescent="0.3">
      <c r="C12" s="9"/>
      <c r="D12" s="9"/>
      <c r="E12" s="9"/>
      <c r="F12" s="9"/>
      <c r="G12" s="9"/>
      <c r="H12" s="8"/>
      <c r="I12" s="8"/>
    </row>
    <row r="13" spans="2:9" ht="19.5" customHeight="1" x14ac:dyDescent="0.3">
      <c r="C13" s="4">
        <f t="array" aca="1" ref="C13:D13" ca="1">DaysAndWeeks+DATE(CalendarYear,8,1)-WEEKDAY(DATE(CalendarYear,8,1),(WeekStart="Mon")+1)+36</f>
        <v>44809</v>
      </c>
      <c r="D13" s="4">
        <f ca="1"/>
        <v>44810</v>
      </c>
      <c r="E13" s="28" t="s">
        <v>0</v>
      </c>
      <c r="F13" s="29"/>
      <c r="G13" s="29"/>
      <c r="H13" s="29"/>
      <c r="I13" s="29"/>
    </row>
    <row r="14" spans="2:9" ht="75" customHeight="1" x14ac:dyDescent="0.3">
      <c r="C14" s="9"/>
      <c r="D14" s="9"/>
      <c r="E14" s="28"/>
      <c r="F14" s="29"/>
      <c r="G14" s="29"/>
      <c r="H14" s="29"/>
      <c r="I14" s="29"/>
    </row>
    <row r="15" spans="2:9" ht="16.5" customHeight="1" x14ac:dyDescent="0.3"/>
    <row r="16" spans="2:9" ht="16.5" customHeight="1" x14ac:dyDescent="0.3"/>
    <row r="17" ht="16.5" customHeight="1" x14ac:dyDescent="0.3"/>
  </sheetData>
  <mergeCells count="2">
    <mergeCell ref="E13:E14"/>
    <mergeCell ref="F13:I14"/>
  </mergeCells>
  <conditionalFormatting sqref="C11:I11 C13:D13">
    <cfRule type="expression" dxfId="28" priority="5">
      <formula>AND(DAY(C11)&gt;=1,DAY(C11)&lt;=15)</formula>
    </cfRule>
  </conditionalFormatting>
  <conditionalFormatting sqref="C3:H4">
    <cfRule type="expression" dxfId="27" priority="4">
      <formula>DAY(C3)&gt;8</formula>
    </cfRule>
  </conditionalFormatting>
  <conditionalFormatting sqref="C3:C14">
    <cfRule type="expression" dxfId="26" priority="3">
      <formula>C$2="SUN"</formula>
    </cfRule>
  </conditionalFormatting>
  <conditionalFormatting sqref="H3:I12">
    <cfRule type="expression" dxfId="25" priority="2">
      <formula>H$2="SAT"</formula>
    </cfRule>
  </conditionalFormatting>
  <conditionalFormatting sqref="I3:I12">
    <cfRule type="expression" dxfId="24"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700-000000000000}"/>
    <dataValidation allowBlank="1" showInputMessage="1" showErrorMessage="1" prompt="August month calendar" sqref="A1" xr:uid="{00000000-0002-0000-0700-000001000000}"/>
    <dataValidation allowBlank="1" showInputMessage="1" showErrorMessage="1" prompt="This row contains weekday names for this calendar. This cell contains starting day of week. To change the starting day, select a new weekday in cell L3 in January worksheet" sqref="C2" xr:uid="{00000000-0002-0000-0700-000002000000}"/>
    <dataValidation allowBlank="1" showInputMessage="1" showErrorMessage="1" prompt="Enter Notes in this cell" sqref="F13:I14" xr:uid="{00000000-0002-0000-0700-000003000000}"/>
    <dataValidation allowBlank="1" showInputMessage="1" showErrorMessage="1" prompt="Enter Notes in cell at right" sqref="E13:E14" xr:uid="{00000000-0002-0000-0700-000004000000}"/>
    <dataValidation allowBlank="1" showInputMessage="1" showErrorMessage="1" prompt="Year in this cell is automatically updated based on year entered in January worksheet. Month for this worksheet is in cell below" sqref="B1" xr:uid="{00000000-0002-0000-0700-000005000000}"/>
    <dataValidation allowBlank="1" showInputMessage="1" showErrorMessage="1" prompt="Month of this worksheet is in this cell. Calendar starts at right and contains dates from previous, current and the next month. Monthly notes can be entered in cell F13" sqref="B2" xr:uid="{00000000-0002-0000-0700-000006000000}"/>
    <dataValidation allowBlank="1" showInputMessage="1" showErrorMessage="1" prompt="Enter daily notes based on the calendar day above in cells in this and rows 6, 8, 10, 12 and 14, columns C to I" sqref="C4" xr:uid="{00000000-0002-0000-07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39997558519241921"/>
    <pageSetUpPr autoPageBreaks="0" fitToPage="1"/>
  </sheetPr>
  <dimension ref="B1:I17"/>
  <sheetViews>
    <sheetView showGridLines="0" zoomScaleNormal="100" workbookViewId="0"/>
  </sheetViews>
  <sheetFormatPr defaultColWidth="9.875" defaultRowHeight="16.5" x14ac:dyDescent="0.3"/>
  <cols>
    <col min="1" max="1" width="2.625" style="6" customWidth="1"/>
    <col min="2" max="2" width="21.625" style="6" customWidth="1"/>
    <col min="3" max="9" width="18.375" style="6" customWidth="1"/>
    <col min="10" max="10" width="2.625" style="6" customWidth="1"/>
    <col min="11" max="11" width="8.75" style="6" customWidth="1"/>
    <col min="12" max="16384" width="9.875" style="6"/>
  </cols>
  <sheetData>
    <row r="1" spans="2:9" ht="20.100000000000001" customHeight="1" x14ac:dyDescent="0.3">
      <c r="B1" s="12">
        <f ca="1">CalendarYear</f>
        <v>2022</v>
      </c>
    </row>
    <row r="2" spans="2:9" ht="30" customHeight="1" x14ac:dyDescent="0.3">
      <c r="B2" s="13" t="str">
        <f ca="1">UPPER(TEXT(C5,"mmmm"))</f>
        <v>SEPTEMBER</v>
      </c>
      <c r="C2" s="7" t="str">
        <f>UPPER(TEXT(WeekStart,"ddd"))</f>
        <v>MON</v>
      </c>
      <c r="D2" s="7" t="str">
        <f t="shared" ref="D2:I2" ca="1" si="0">UPPER(TEXT(D3,"ddd"))</f>
        <v>TUE</v>
      </c>
      <c r="E2" s="7" t="str">
        <f t="shared" ca="1" si="0"/>
        <v>WED</v>
      </c>
      <c r="F2" s="7" t="str">
        <f t="shared" ca="1" si="0"/>
        <v>THU</v>
      </c>
      <c r="G2" s="7" t="str">
        <f t="shared" ca="1" si="0"/>
        <v>FRI</v>
      </c>
      <c r="H2" s="7" t="str">
        <f t="shared" ca="1" si="0"/>
        <v>SAT</v>
      </c>
      <c r="I2" s="7" t="str">
        <f t="shared" ca="1" si="0"/>
        <v>SUN</v>
      </c>
    </row>
    <row r="3" spans="2:9" ht="19.5" customHeight="1" x14ac:dyDescent="0.3">
      <c r="B3" s="14"/>
      <c r="C3" s="4">
        <f t="array" aca="1" ref="C3:I3" ca="1">DaysAndWeeks+DATE(CalendarYear,9,1)-WEEKDAY(DATE(CalendarYear,9,1),(WeekStart="Mon")+1)+1</f>
        <v>44802</v>
      </c>
      <c r="D3" s="4">
        <f ca="1"/>
        <v>44803</v>
      </c>
      <c r="E3" s="4">
        <f ca="1"/>
        <v>44804</v>
      </c>
      <c r="F3" s="4">
        <f ca="1"/>
        <v>44805</v>
      </c>
      <c r="G3" s="4">
        <f ca="1"/>
        <v>44806</v>
      </c>
      <c r="H3" s="4">
        <f ca="1"/>
        <v>44807</v>
      </c>
      <c r="I3" s="4">
        <f ca="1"/>
        <v>44808</v>
      </c>
    </row>
    <row r="4" spans="2:9" ht="75" customHeight="1" x14ac:dyDescent="0.3">
      <c r="C4" s="8"/>
      <c r="D4" s="8"/>
      <c r="E4" s="8"/>
      <c r="F4" s="8"/>
      <c r="G4" s="8"/>
      <c r="H4" s="8"/>
      <c r="I4" s="8"/>
    </row>
    <row r="5" spans="2:9" ht="19.5" customHeight="1" x14ac:dyDescent="0.3">
      <c r="C5" s="4">
        <f t="array" aca="1" ref="C5:I5" ca="1">DaysAndWeeks+DATE(CalendarYear,9,1)-WEEKDAY(DATE(CalendarYear,9,1),(WeekStart="Mon")+1)+8</f>
        <v>44809</v>
      </c>
      <c r="D5" s="4">
        <f ca="1"/>
        <v>44810</v>
      </c>
      <c r="E5" s="4">
        <f ca="1"/>
        <v>44811</v>
      </c>
      <c r="F5" s="4">
        <f ca="1"/>
        <v>44812</v>
      </c>
      <c r="G5" s="4">
        <f ca="1"/>
        <v>44813</v>
      </c>
      <c r="H5" s="4">
        <f ca="1"/>
        <v>44814</v>
      </c>
      <c r="I5" s="4">
        <f ca="1"/>
        <v>44815</v>
      </c>
    </row>
    <row r="6" spans="2:9" ht="75" customHeight="1" x14ac:dyDescent="0.3">
      <c r="C6" s="9"/>
      <c r="D6" s="9"/>
      <c r="E6" s="9"/>
      <c r="F6" s="9"/>
      <c r="G6" s="9"/>
      <c r="H6" s="8"/>
      <c r="I6" s="8"/>
    </row>
    <row r="7" spans="2:9" ht="19.5" customHeight="1" x14ac:dyDescent="0.3">
      <c r="C7" s="4">
        <f t="array" aca="1" ref="C7:I7" ca="1">DaysAndWeeks+DATE(CalendarYear,9,1)-WEEKDAY(DATE(CalendarYear,9,1),(WeekStart="Mon")+1)+15</f>
        <v>44816</v>
      </c>
      <c r="D7" s="4">
        <f ca="1"/>
        <v>44817</v>
      </c>
      <c r="E7" s="4">
        <f ca="1"/>
        <v>44818</v>
      </c>
      <c r="F7" s="4">
        <f ca="1"/>
        <v>44819</v>
      </c>
      <c r="G7" s="4">
        <f ca="1"/>
        <v>44820</v>
      </c>
      <c r="H7" s="4">
        <f ca="1"/>
        <v>44821</v>
      </c>
      <c r="I7" s="4">
        <f ca="1"/>
        <v>44822</v>
      </c>
    </row>
    <row r="8" spans="2:9" ht="75" customHeight="1" x14ac:dyDescent="0.3">
      <c r="C8" s="9"/>
      <c r="D8" s="9"/>
      <c r="E8" s="9"/>
      <c r="F8" s="9"/>
      <c r="G8" s="9"/>
      <c r="H8" s="8"/>
      <c r="I8" s="8"/>
    </row>
    <row r="9" spans="2:9" ht="19.5" customHeight="1" x14ac:dyDescent="0.3">
      <c r="C9" s="4">
        <f t="array" aca="1" ref="C9:I9" ca="1">DaysAndWeeks+DATE(CalendarYear,9,1)-WEEKDAY(DATE(CalendarYear,9,1),(WeekStart="Mon")+1)+22</f>
        <v>44823</v>
      </c>
      <c r="D9" s="4">
        <f ca="1"/>
        <v>44824</v>
      </c>
      <c r="E9" s="4">
        <f ca="1"/>
        <v>44825</v>
      </c>
      <c r="F9" s="4">
        <f ca="1"/>
        <v>44826</v>
      </c>
      <c r="G9" s="4">
        <f ca="1"/>
        <v>44827</v>
      </c>
      <c r="H9" s="4">
        <f ca="1"/>
        <v>44828</v>
      </c>
      <c r="I9" s="4">
        <f ca="1"/>
        <v>44829</v>
      </c>
    </row>
    <row r="10" spans="2:9" ht="75" customHeight="1" x14ac:dyDescent="0.3">
      <c r="C10" s="9"/>
      <c r="D10" s="9"/>
      <c r="E10" s="9"/>
      <c r="F10" s="9"/>
      <c r="G10" s="9"/>
      <c r="H10" s="8"/>
      <c r="I10" s="8"/>
    </row>
    <row r="11" spans="2:9" ht="19.5" customHeight="1" x14ac:dyDescent="0.3">
      <c r="C11" s="4">
        <f t="array" aca="1" ref="C11:I11" ca="1">DaysAndWeeks+DATE(CalendarYear,9,1)-WEEKDAY(DATE(CalendarYear,9,1),(WeekStart="Mon")+1)+29</f>
        <v>44830</v>
      </c>
      <c r="D11" s="4">
        <f ca="1"/>
        <v>44831</v>
      </c>
      <c r="E11" s="4">
        <f ca="1"/>
        <v>44832</v>
      </c>
      <c r="F11" s="4">
        <f ca="1"/>
        <v>44833</v>
      </c>
      <c r="G11" s="4">
        <f ca="1"/>
        <v>44834</v>
      </c>
      <c r="H11" s="4">
        <f ca="1"/>
        <v>44835</v>
      </c>
      <c r="I11" s="4">
        <f ca="1"/>
        <v>44836</v>
      </c>
    </row>
    <row r="12" spans="2:9" ht="75" customHeight="1" x14ac:dyDescent="0.3">
      <c r="C12" s="9"/>
      <c r="D12" s="9"/>
      <c r="E12" s="9"/>
      <c r="F12" s="9"/>
      <c r="G12" s="9"/>
      <c r="H12" s="8"/>
      <c r="I12" s="8"/>
    </row>
    <row r="13" spans="2:9" ht="19.5" customHeight="1" x14ac:dyDescent="0.3">
      <c r="C13" s="4">
        <f t="array" aca="1" ref="C13:D13" ca="1">DaysAndWeeks+DATE(CalendarYear,9,1)-WEEKDAY(DATE(CalendarYear,9,1),(WeekStart="Mon")+1)+36</f>
        <v>44837</v>
      </c>
      <c r="D13" s="4">
        <f ca="1"/>
        <v>44838</v>
      </c>
      <c r="E13" s="28" t="s">
        <v>0</v>
      </c>
      <c r="F13" s="29"/>
      <c r="G13" s="29"/>
      <c r="H13" s="29"/>
      <c r="I13" s="29"/>
    </row>
    <row r="14" spans="2:9" ht="75" customHeight="1" x14ac:dyDescent="0.3">
      <c r="C14" s="9"/>
      <c r="D14" s="9"/>
      <c r="E14" s="28"/>
      <c r="F14" s="29"/>
      <c r="G14" s="29"/>
      <c r="H14" s="29"/>
      <c r="I14" s="29"/>
    </row>
    <row r="15" spans="2:9" ht="16.5" customHeight="1" x14ac:dyDescent="0.3"/>
    <row r="16" spans="2:9" ht="16.5" customHeight="1" x14ac:dyDescent="0.3"/>
    <row r="17" ht="16.5" customHeight="1" x14ac:dyDescent="0.3"/>
  </sheetData>
  <mergeCells count="2">
    <mergeCell ref="E13:E14"/>
    <mergeCell ref="F13:I14"/>
  </mergeCells>
  <conditionalFormatting sqref="C11:I11 C13:D13">
    <cfRule type="expression" dxfId="23" priority="5">
      <formula>AND(DAY(C11)&gt;=1,DAY(C11)&lt;=15)</formula>
    </cfRule>
  </conditionalFormatting>
  <conditionalFormatting sqref="C3:H4">
    <cfRule type="expression" dxfId="22" priority="4">
      <formula>DAY(C3)&gt;8</formula>
    </cfRule>
  </conditionalFormatting>
  <conditionalFormatting sqref="C3:C14">
    <cfRule type="expression" dxfId="21" priority="3">
      <formula>C$2="SUN"</formula>
    </cfRule>
  </conditionalFormatting>
  <conditionalFormatting sqref="H3:I12">
    <cfRule type="expression" dxfId="20" priority="2">
      <formula>H$2="SAT"</formula>
    </cfRule>
  </conditionalFormatting>
  <conditionalFormatting sqref="I3:I12">
    <cfRule type="expression" dxfId="19"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800-000000000000}"/>
    <dataValidation allowBlank="1" showInputMessage="1" showErrorMessage="1" prompt="Enter daily notes based on the calendar day above in cells in this and rows 6, 8, 10, 12 and 14, columns C to I" sqref="C4" xr:uid="{00000000-0002-0000-0800-000001000000}"/>
    <dataValidation allowBlank="1" showInputMessage="1" showErrorMessage="1" prompt="Month of this worksheet is in this cell. Calendar starts at right and contains dates from previous, current and the next month. Monthly notes can be entered in cell F13" sqref="B2" xr:uid="{00000000-0002-0000-0800-000002000000}"/>
    <dataValidation allowBlank="1" showInputMessage="1" showErrorMessage="1" prompt="Year in this cell is automatically updated based on year entered in January worksheet. Month for this worksheet is in cell below" sqref="B1" xr:uid="{00000000-0002-0000-0800-000003000000}"/>
    <dataValidation allowBlank="1" showInputMessage="1" showErrorMessage="1" prompt="Enter Notes in cell at right" sqref="E13:E14" xr:uid="{00000000-0002-0000-0800-000004000000}"/>
    <dataValidation allowBlank="1" showInputMessage="1" showErrorMessage="1" prompt="Enter Notes in this cell" sqref="F13:I14" xr:uid="{00000000-0002-0000-0800-000005000000}"/>
    <dataValidation allowBlank="1" showInputMessage="1" showErrorMessage="1" prompt="This row contains weekday names for this calendar. This cell contains starting day of week. To change the starting day, select a new weekday in cell L3 in January worksheet" sqref="C2" xr:uid="{00000000-0002-0000-0800-000006000000}"/>
    <dataValidation allowBlank="1" showInputMessage="1" showErrorMessage="1" prompt="September month calendar" sqref="A1" xr:uid="{00000000-0002-0000-08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pageSetUpPr autoPageBreaks="0" fitToPage="1"/>
  </sheetPr>
  <dimension ref="B1:I17"/>
  <sheetViews>
    <sheetView showGridLines="0" zoomScaleNormal="100" workbookViewId="0">
      <selection activeCell="G18" sqref="G18"/>
    </sheetView>
  </sheetViews>
  <sheetFormatPr defaultColWidth="9.875" defaultRowHeight="16.5" x14ac:dyDescent="0.3"/>
  <cols>
    <col min="1" max="1" width="2.625" style="6" customWidth="1"/>
    <col min="2" max="2" width="21.625" style="6" customWidth="1"/>
    <col min="3" max="9" width="18.375" style="6" customWidth="1"/>
    <col min="10" max="10" width="2.625" style="6" customWidth="1"/>
    <col min="11" max="11" width="8.75" style="6" customWidth="1"/>
    <col min="12" max="16384" width="9.875" style="6"/>
  </cols>
  <sheetData>
    <row r="1" spans="2:9" ht="20.100000000000001" customHeight="1" x14ac:dyDescent="0.3">
      <c r="B1" s="12">
        <f ca="1">CalendarYear</f>
        <v>2022</v>
      </c>
    </row>
    <row r="2" spans="2:9" ht="30" customHeight="1" x14ac:dyDescent="0.3">
      <c r="B2" s="13" t="str">
        <f ca="1">UPPER(TEXT(C5,"mmmm"))</f>
        <v>OCTOBER</v>
      </c>
      <c r="C2" s="7" t="str">
        <f>UPPER(TEXT(WeekStart,"ddd"))</f>
        <v>MON</v>
      </c>
      <c r="D2" s="7" t="str">
        <f t="shared" ref="D2:I2" ca="1" si="0">UPPER(TEXT(D3,"ddd"))</f>
        <v>TUE</v>
      </c>
      <c r="E2" s="7" t="str">
        <f t="shared" ca="1" si="0"/>
        <v>WED</v>
      </c>
      <c r="F2" s="7" t="str">
        <f t="shared" ca="1" si="0"/>
        <v>THU</v>
      </c>
      <c r="G2" s="7" t="str">
        <f t="shared" ca="1" si="0"/>
        <v>FRI</v>
      </c>
      <c r="H2" s="7" t="str">
        <f t="shared" ca="1" si="0"/>
        <v>SAT</v>
      </c>
      <c r="I2" s="7" t="str">
        <f t="shared" ca="1" si="0"/>
        <v>SUN</v>
      </c>
    </row>
    <row r="3" spans="2:9" ht="19.5" customHeight="1" x14ac:dyDescent="0.3">
      <c r="B3" s="14"/>
      <c r="C3" s="4">
        <f t="array" aca="1" ref="C3:I3" ca="1">DaysAndWeeks+DATE(CalendarYear,10,1)-WEEKDAY(DATE(CalendarYear,10,1),(WeekStart="Mon")+1)+1</f>
        <v>44830</v>
      </c>
      <c r="D3" s="4">
        <f ca="1"/>
        <v>44831</v>
      </c>
      <c r="E3" s="4">
        <f ca="1"/>
        <v>44832</v>
      </c>
      <c r="F3" s="4">
        <f ca="1"/>
        <v>44833</v>
      </c>
      <c r="G3" s="4">
        <f ca="1"/>
        <v>44834</v>
      </c>
      <c r="H3" s="4">
        <f ca="1"/>
        <v>44835</v>
      </c>
      <c r="I3" s="4">
        <f ca="1"/>
        <v>44836</v>
      </c>
    </row>
    <row r="4" spans="2:9" ht="75" customHeight="1" x14ac:dyDescent="0.3">
      <c r="C4" s="8"/>
      <c r="D4" s="8"/>
      <c r="E4" s="8"/>
      <c r="F4" s="8"/>
      <c r="G4" s="8"/>
      <c r="H4" s="8"/>
      <c r="I4" s="8"/>
    </row>
    <row r="5" spans="2:9" ht="19.5" customHeight="1" x14ac:dyDescent="0.3">
      <c r="C5" s="4">
        <f t="array" aca="1" ref="C5:I5" ca="1">DaysAndWeeks+DATE(CalendarYear,10,1)-WEEKDAY(DATE(CalendarYear,10,1),(WeekStart="Mon")+1)+8</f>
        <v>44837</v>
      </c>
      <c r="D5" s="4">
        <f ca="1"/>
        <v>44838</v>
      </c>
      <c r="E5" s="4">
        <f ca="1"/>
        <v>44839</v>
      </c>
      <c r="F5" s="4">
        <f ca="1"/>
        <v>44840</v>
      </c>
      <c r="G5" s="4">
        <f ca="1"/>
        <v>44841</v>
      </c>
      <c r="H5" s="4">
        <f ca="1"/>
        <v>44842</v>
      </c>
      <c r="I5" s="4">
        <f ca="1"/>
        <v>44843</v>
      </c>
    </row>
    <row r="6" spans="2:9" ht="75" customHeight="1" x14ac:dyDescent="0.3">
      <c r="C6" s="20" t="s">
        <v>19</v>
      </c>
      <c r="D6" s="9"/>
      <c r="E6" s="22" t="str">
        <f>_xlfn.CONCAT(Sheet1!A1,"
      - ",Sheet1!B1)</f>
        <v>Kickoff Meeting
      - Alekhya</v>
      </c>
      <c r="G6" s="9"/>
      <c r="H6" s="8"/>
      <c r="I6" s="8"/>
    </row>
    <row r="7" spans="2:9" ht="19.5" customHeight="1" x14ac:dyDescent="0.3">
      <c r="C7" s="4">
        <f t="array" aca="1" ref="C7:I7" ca="1">DaysAndWeeks+DATE(CalendarYear,10,1)-WEEKDAY(DATE(CalendarYear,10,1),(WeekStart="Mon")+1)+15</f>
        <v>44844</v>
      </c>
      <c r="D7" s="4">
        <f ca="1"/>
        <v>44845</v>
      </c>
      <c r="E7" s="4">
        <f ca="1"/>
        <v>44846</v>
      </c>
      <c r="F7" s="4">
        <f ca="1"/>
        <v>44847</v>
      </c>
      <c r="G7" s="4">
        <f ca="1"/>
        <v>44848</v>
      </c>
      <c r="H7" s="4">
        <f ca="1"/>
        <v>44849</v>
      </c>
      <c r="I7" s="4">
        <f ca="1"/>
        <v>44850</v>
      </c>
    </row>
    <row r="8" spans="2:9" ht="75" customHeight="1" x14ac:dyDescent="0.3">
      <c r="C8" s="20" t="s">
        <v>20</v>
      </c>
      <c r="D8" s="9"/>
      <c r="E8" s="23" t="str">
        <f>_xlfn.CONCAT(Sheet1!A2,"
      - ",Sheet1!B2)</f>
        <v>Data Visualization
      - Yin Yin</v>
      </c>
      <c r="G8" s="9"/>
      <c r="H8" s="8"/>
      <c r="I8" s="8"/>
    </row>
    <row r="9" spans="2:9" ht="19.5" customHeight="1" x14ac:dyDescent="0.3">
      <c r="C9" s="4">
        <f t="array" aca="1" ref="C9:I9" ca="1">DaysAndWeeks+DATE(CalendarYear,10,1)-WEEKDAY(DATE(CalendarYear,10,1),(WeekStart="Mon")+1)+22</f>
        <v>44851</v>
      </c>
      <c r="D9" s="4">
        <f ca="1"/>
        <v>44852</v>
      </c>
      <c r="E9" s="4">
        <f ca="1"/>
        <v>44853</v>
      </c>
      <c r="F9" s="4">
        <f ca="1"/>
        <v>44854</v>
      </c>
      <c r="G9" s="4">
        <f ca="1"/>
        <v>44855</v>
      </c>
      <c r="H9" s="4">
        <f ca="1"/>
        <v>44856</v>
      </c>
      <c r="I9" s="4">
        <f ca="1"/>
        <v>44857</v>
      </c>
    </row>
    <row r="10" spans="2:9" ht="75" customHeight="1" x14ac:dyDescent="0.3">
      <c r="C10" s="20" t="s">
        <v>21</v>
      </c>
      <c r="D10" s="9"/>
      <c r="E10" s="22" t="str">
        <f>_xlfn.CONCAT(Sheet1!A3,"
      - ",Sheet1!B3)</f>
        <v>Big Data Apache Spark
      - Alekhya</v>
      </c>
      <c r="G10" s="9"/>
      <c r="H10" s="8"/>
      <c r="I10" s="8"/>
    </row>
    <row r="11" spans="2:9" ht="19.5" customHeight="1" x14ac:dyDescent="0.3">
      <c r="C11" s="4">
        <f t="array" aca="1" ref="C11:I11" ca="1">DaysAndWeeks+DATE(CalendarYear,10,1)-WEEKDAY(DATE(CalendarYear,10,1),(WeekStart="Mon")+1)+29</f>
        <v>44858</v>
      </c>
      <c r="D11" s="4">
        <f ca="1"/>
        <v>44859</v>
      </c>
      <c r="E11" s="4">
        <f ca="1"/>
        <v>44860</v>
      </c>
      <c r="F11" s="4">
        <f ca="1"/>
        <v>44861</v>
      </c>
      <c r="G11" s="4">
        <f ca="1"/>
        <v>44862</v>
      </c>
      <c r="H11" s="4">
        <f ca="1"/>
        <v>44863</v>
      </c>
      <c r="I11" s="4">
        <f ca="1"/>
        <v>44864</v>
      </c>
    </row>
    <row r="12" spans="2:9" ht="75" customHeight="1" x14ac:dyDescent="0.3">
      <c r="C12" s="20" t="s">
        <v>22</v>
      </c>
      <c r="D12" s="9"/>
      <c r="E12" s="21" t="str">
        <f>_xlfn.CONCAT(Sheet1!A4,"
      - ",Sheet1!B4)</f>
        <v>Invited to Capstone Orientation
      - *</v>
      </c>
      <c r="G12" s="9"/>
      <c r="H12" s="8"/>
      <c r="I12" s="8"/>
    </row>
    <row r="13" spans="2:9" ht="19.5" customHeight="1" x14ac:dyDescent="0.3">
      <c r="C13" s="4">
        <f t="array" aca="1" ref="C13:D13" ca="1">DaysAndWeeks+DATE(CalendarYear,10,1)-WEEKDAY(DATE(CalendarYear,10,1),(WeekStart="Mon")+1)+36</f>
        <v>44865</v>
      </c>
      <c r="D13" s="4">
        <f ca="1"/>
        <v>44866</v>
      </c>
      <c r="E13" s="28" t="s">
        <v>0</v>
      </c>
      <c r="F13" s="31" t="s">
        <v>29</v>
      </c>
      <c r="G13" s="31"/>
      <c r="H13" s="31"/>
      <c r="I13" s="31"/>
    </row>
    <row r="14" spans="2:9" ht="75" customHeight="1" x14ac:dyDescent="0.3">
      <c r="C14" s="20" t="s">
        <v>23</v>
      </c>
      <c r="D14" s="9"/>
      <c r="E14" s="28"/>
      <c r="F14" s="31"/>
      <c r="G14" s="31"/>
      <c r="H14" s="31"/>
      <c r="I14" s="31"/>
    </row>
    <row r="15" spans="2:9" ht="16.5" customHeight="1" x14ac:dyDescent="0.3"/>
    <row r="16" spans="2:9" ht="16.5" customHeight="1" x14ac:dyDescent="0.3"/>
    <row r="17" ht="16.5" customHeight="1" x14ac:dyDescent="0.3"/>
  </sheetData>
  <mergeCells count="2">
    <mergeCell ref="E13:E14"/>
    <mergeCell ref="F13:I14"/>
  </mergeCells>
  <conditionalFormatting sqref="C11:I11 C13:D13">
    <cfRule type="expression" dxfId="18" priority="5">
      <formula>AND(DAY(C11)&gt;=1,DAY(C11)&lt;=15)</formula>
    </cfRule>
  </conditionalFormatting>
  <conditionalFormatting sqref="C3:H4">
    <cfRule type="expression" dxfId="17" priority="4">
      <formula>DAY(C3)&gt;8</formula>
    </cfRule>
  </conditionalFormatting>
  <conditionalFormatting sqref="C3:C14">
    <cfRule type="expression" dxfId="16" priority="3">
      <formula>C$2="SUN"</formula>
    </cfRule>
  </conditionalFormatting>
  <conditionalFormatting sqref="H3:I12">
    <cfRule type="expression" dxfId="15" priority="2">
      <formula>H$2="SAT"</formula>
    </cfRule>
  </conditionalFormatting>
  <conditionalFormatting sqref="I3:I12">
    <cfRule type="expression" dxfId="14" priority="1">
      <formula>$I$2="SUN"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900-000000000000}"/>
    <dataValidation allowBlank="1" showInputMessage="1" showErrorMessage="1" prompt="October month calendar" sqref="A1" xr:uid="{00000000-0002-0000-0900-000001000000}"/>
    <dataValidation allowBlank="1" showInputMessage="1" showErrorMessage="1" prompt="This row contains weekday names for this calendar. This cell contains starting day of week. To change the starting day, select a new weekday in cell L3 in January worksheet" sqref="C2" xr:uid="{00000000-0002-0000-0900-000002000000}"/>
    <dataValidation allowBlank="1" showInputMessage="1" showErrorMessage="1" prompt="Enter Notes in this cell" sqref="F13:I14" xr:uid="{00000000-0002-0000-0900-000003000000}"/>
    <dataValidation allowBlank="1" showInputMessage="1" showErrorMessage="1" prompt="Enter Notes in cell at right" sqref="E13:E14" xr:uid="{00000000-0002-0000-0900-000004000000}"/>
    <dataValidation allowBlank="1" showInputMessage="1" showErrorMessage="1" prompt="Year in this cell is automatically updated based on year entered in January worksheet. Month for this worksheet is in cell below" sqref="B1" xr:uid="{00000000-0002-0000-0900-000005000000}"/>
    <dataValidation allowBlank="1" showInputMessage="1" showErrorMessage="1" prompt="Month of this worksheet is in this cell. Calendar starts at right and contains dates from previous, current and the next month. Monthly notes can be entered in cell F13" sqref="B2" xr:uid="{00000000-0002-0000-0900-000006000000}"/>
    <dataValidation allowBlank="1" showInputMessage="1" showErrorMessage="1" prompt="Enter daily notes based on the calendar day above in cells in this and rows 6, 8, 10, 12 and 14, columns C to I" sqref="C4" xr:uid="{00000000-0002-0000-09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249977111117893"/>
    <pageSetUpPr autoPageBreaks="0" fitToPage="1"/>
  </sheetPr>
  <dimension ref="B1:I17"/>
  <sheetViews>
    <sheetView showGridLines="0" zoomScaleNormal="100" workbookViewId="0">
      <selection activeCell="F13" sqref="F13:I14"/>
    </sheetView>
  </sheetViews>
  <sheetFormatPr defaultColWidth="9.875" defaultRowHeight="16.5" x14ac:dyDescent="0.3"/>
  <cols>
    <col min="1" max="1" width="2.625" style="6" customWidth="1"/>
    <col min="2" max="2" width="21.625" style="6" customWidth="1"/>
    <col min="3" max="9" width="18.375" style="6" customWidth="1"/>
    <col min="10" max="10" width="2.625" style="6" customWidth="1"/>
    <col min="11" max="11" width="8.75" style="6" customWidth="1"/>
    <col min="12" max="16384" width="9.875" style="6"/>
  </cols>
  <sheetData>
    <row r="1" spans="2:9" ht="20.100000000000001" customHeight="1" x14ac:dyDescent="0.3">
      <c r="B1" s="12">
        <f ca="1">CalendarYear</f>
        <v>2022</v>
      </c>
    </row>
    <row r="2" spans="2:9" ht="30" customHeight="1" x14ac:dyDescent="0.3">
      <c r="B2" s="13" t="str">
        <f ca="1">UPPER(TEXT(C5,"mmmm"))</f>
        <v>NOVEMBER</v>
      </c>
      <c r="C2" s="7" t="str">
        <f>UPPER(TEXT(WeekStart,"ddd"))</f>
        <v>MON</v>
      </c>
      <c r="D2" s="7" t="str">
        <f t="shared" ref="D2:I2" ca="1" si="0">UPPER(TEXT(D3,"ddd"))</f>
        <v>TUE</v>
      </c>
      <c r="E2" s="7" t="str">
        <f t="shared" ca="1" si="0"/>
        <v>WED</v>
      </c>
      <c r="F2" s="7" t="str">
        <f t="shared" ca="1" si="0"/>
        <v>THU</v>
      </c>
      <c r="G2" s="7" t="str">
        <f t="shared" ca="1" si="0"/>
        <v>FRI</v>
      </c>
      <c r="H2" s="7" t="str">
        <f t="shared" ca="1" si="0"/>
        <v>SAT</v>
      </c>
      <c r="I2" s="7" t="str">
        <f t="shared" ca="1" si="0"/>
        <v>SUN</v>
      </c>
    </row>
    <row r="3" spans="2:9" ht="19.5" customHeight="1" x14ac:dyDescent="0.3">
      <c r="B3" s="14"/>
      <c r="C3" s="4">
        <f t="array" aca="1" ref="C3:I3" ca="1">DaysAndWeeks+DATE(CalendarYear,11,1)-WEEKDAY(DATE(CalendarYear,11,1),(WeekStart="Mon")+1)+1</f>
        <v>44865</v>
      </c>
      <c r="D3" s="4">
        <f ca="1"/>
        <v>44866</v>
      </c>
      <c r="E3" s="4">
        <f ca="1"/>
        <v>44867</v>
      </c>
      <c r="F3" s="4">
        <f ca="1"/>
        <v>44868</v>
      </c>
      <c r="G3" s="4">
        <f ca="1"/>
        <v>44869</v>
      </c>
      <c r="H3" s="4">
        <f ca="1"/>
        <v>44870</v>
      </c>
      <c r="I3" s="4">
        <f ca="1"/>
        <v>44871</v>
      </c>
    </row>
    <row r="4" spans="2:9" ht="75" customHeight="1" x14ac:dyDescent="0.3">
      <c r="C4" s="20" t="s">
        <v>23</v>
      </c>
      <c r="D4" s="8"/>
      <c r="E4" s="24" t="str">
        <f>_xlfn.CONCAT(Sheet1!A5,"
      - ",Sheet1!B5)</f>
        <v>STC Invited Talk
      - *</v>
      </c>
      <c r="G4" s="8"/>
      <c r="H4" s="8"/>
      <c r="I4" s="8"/>
    </row>
    <row r="5" spans="2:9" ht="19.5" customHeight="1" x14ac:dyDescent="0.3">
      <c r="C5" s="4">
        <f t="array" aca="1" ref="C5:I5" ca="1">DaysAndWeeks+DATE(CalendarYear,11,1)-WEEKDAY(DATE(CalendarYear,11,1),(WeekStart="Mon")+1)+8</f>
        <v>44872</v>
      </c>
      <c r="D5" s="4">
        <f ca="1"/>
        <v>44873</v>
      </c>
      <c r="E5" s="4">
        <f ca="1"/>
        <v>44874</v>
      </c>
      <c r="F5" s="4">
        <f ca="1"/>
        <v>44875</v>
      </c>
      <c r="G5" s="4">
        <f ca="1"/>
        <v>44876</v>
      </c>
      <c r="H5" s="4">
        <f ca="1"/>
        <v>44877</v>
      </c>
      <c r="I5" s="4">
        <f ca="1"/>
        <v>44878</v>
      </c>
    </row>
    <row r="6" spans="2:9" ht="75" customHeight="1" x14ac:dyDescent="0.3">
      <c r="C6" s="20" t="s">
        <v>24</v>
      </c>
      <c r="D6" s="9"/>
      <c r="E6" s="9" t="str">
        <f>_xlfn.CONCAT(Sheet1!A6,"
      - ",Sheet1!B6)</f>
        <v>DBMS
      - Mahathi</v>
      </c>
      <c r="G6" s="9"/>
      <c r="H6" s="8"/>
      <c r="I6" s="8"/>
    </row>
    <row r="7" spans="2:9" ht="19.5" customHeight="1" x14ac:dyDescent="0.3">
      <c r="C7" s="4">
        <f t="array" aca="1" ref="C7:I7" ca="1">DaysAndWeeks+DATE(CalendarYear,11,1)-WEEKDAY(DATE(CalendarYear,11,1),(WeekStart="Mon")+1)+15</f>
        <v>44879</v>
      </c>
      <c r="D7" s="4">
        <f ca="1"/>
        <v>44880</v>
      </c>
      <c r="E7" s="4">
        <f ca="1"/>
        <v>44881</v>
      </c>
      <c r="F7" s="4">
        <f ca="1"/>
        <v>44882</v>
      </c>
      <c r="G7" s="4">
        <f ca="1"/>
        <v>44883</v>
      </c>
      <c r="H7" s="4">
        <f ca="1"/>
        <v>44884</v>
      </c>
      <c r="I7" s="4">
        <f ca="1"/>
        <v>44885</v>
      </c>
    </row>
    <row r="8" spans="2:9" ht="75" customHeight="1" x14ac:dyDescent="0.3">
      <c r="C8" s="20" t="s">
        <v>25</v>
      </c>
      <c r="D8" s="9"/>
      <c r="E8" s="9" t="str">
        <f>_xlfn.CONCAT(Sheet1!A7,"
      - ",Sheet1!B7)</f>
        <v>Chat-bot
      - Yin Yin</v>
      </c>
      <c r="G8" s="9"/>
      <c r="H8" s="8"/>
      <c r="I8" s="8"/>
    </row>
    <row r="9" spans="2:9" ht="19.5" customHeight="1" x14ac:dyDescent="0.3">
      <c r="C9" s="4">
        <f t="array" aca="1" ref="C9:I9" ca="1">DaysAndWeeks+DATE(CalendarYear,11,1)-WEEKDAY(DATE(CalendarYear,11,1),(WeekStart="Mon")+1)+22</f>
        <v>44886</v>
      </c>
      <c r="D9" s="4">
        <f ca="1"/>
        <v>44887</v>
      </c>
      <c r="E9" s="4">
        <f ca="1"/>
        <v>44888</v>
      </c>
      <c r="F9" s="4">
        <f ca="1"/>
        <v>44889</v>
      </c>
      <c r="G9" s="4">
        <f ca="1"/>
        <v>44890</v>
      </c>
      <c r="H9" s="4">
        <f ca="1"/>
        <v>44891</v>
      </c>
      <c r="I9" s="4">
        <f ca="1"/>
        <v>44892</v>
      </c>
    </row>
    <row r="10" spans="2:9" ht="75" customHeight="1" x14ac:dyDescent="0.3">
      <c r="C10" s="20" t="s">
        <v>26</v>
      </c>
      <c r="D10" s="9"/>
      <c r="E10" s="9" t="str">
        <f>_xlfn.CONCAT(Sheet1!A8,"
      - ",Sheet1!B8)</f>
        <v>Overview of Sqoop in Hadoop
      - Alekhya</v>
      </c>
      <c r="G10" s="9"/>
      <c r="H10" s="8"/>
      <c r="I10" s="8"/>
    </row>
    <row r="11" spans="2:9" ht="19.5" customHeight="1" x14ac:dyDescent="0.3">
      <c r="C11" s="4">
        <f t="array" aca="1" ref="C11:I11" ca="1">DaysAndWeeks+DATE(CalendarYear,11,1)-WEEKDAY(DATE(CalendarYear,11,1),(WeekStart="Mon")+1)+29</f>
        <v>44893</v>
      </c>
      <c r="D11" s="4">
        <f ca="1"/>
        <v>44894</v>
      </c>
      <c r="E11" s="4">
        <f ca="1"/>
        <v>44895</v>
      </c>
      <c r="F11" s="4">
        <f ca="1"/>
        <v>44896</v>
      </c>
      <c r="G11" s="4">
        <f ca="1"/>
        <v>44897</v>
      </c>
      <c r="H11" s="4">
        <f ca="1"/>
        <v>44898</v>
      </c>
      <c r="I11" s="4">
        <f ca="1"/>
        <v>44899</v>
      </c>
    </row>
    <row r="12" spans="2:9" ht="75" customHeight="1" x14ac:dyDescent="0.3">
      <c r="C12" s="20" t="s">
        <v>27</v>
      </c>
      <c r="D12" s="9"/>
      <c r="E12" s="9" t="str">
        <f>_xlfn.CONCAT(Sheet1!A9,"
      - ",Sheet1!B9)</f>
        <v>Storytelling
      - Mahathi</v>
      </c>
      <c r="G12" s="9"/>
      <c r="H12" s="8"/>
      <c r="I12" s="8"/>
    </row>
    <row r="13" spans="2:9" ht="19.5" customHeight="1" x14ac:dyDescent="0.3">
      <c r="C13" s="4">
        <f t="array" aca="1" ref="C13:D13" ca="1">DaysAndWeeks+DATE(CalendarYear,11,1)-WEEKDAY(DATE(CalendarYear,11,1),(WeekStart="Mon")+1)+36</f>
        <v>44900</v>
      </c>
      <c r="D13" s="4">
        <f ca="1"/>
        <v>44901</v>
      </c>
      <c r="E13" s="28" t="s">
        <v>0</v>
      </c>
      <c r="F13" s="31" t="s">
        <v>29</v>
      </c>
      <c r="G13" s="31"/>
      <c r="H13" s="31"/>
      <c r="I13" s="31"/>
    </row>
    <row r="14" spans="2:9" ht="75" customHeight="1" x14ac:dyDescent="0.3">
      <c r="C14" s="20" t="s">
        <v>28</v>
      </c>
      <c r="D14" s="9"/>
      <c r="E14" s="28"/>
      <c r="F14" s="31"/>
      <c r="G14" s="31"/>
      <c r="H14" s="31"/>
      <c r="I14" s="31"/>
    </row>
    <row r="15" spans="2:9" ht="16.5" customHeight="1" x14ac:dyDescent="0.3"/>
    <row r="16" spans="2:9" ht="16.5" customHeight="1" x14ac:dyDescent="0.3"/>
    <row r="17" ht="16.5" customHeight="1" x14ac:dyDescent="0.3"/>
  </sheetData>
  <mergeCells count="2">
    <mergeCell ref="E13:E14"/>
    <mergeCell ref="F13:I14"/>
  </mergeCells>
  <conditionalFormatting sqref="C11:I11 C13:D13">
    <cfRule type="expression" dxfId="13" priority="8">
      <formula>AND(DAY(C11)&gt;=1,DAY(C11)&lt;=15)</formula>
    </cfRule>
  </conditionalFormatting>
  <conditionalFormatting sqref="C3:H3 G4:H4 D4:E4">
    <cfRule type="expression" dxfId="12" priority="7">
      <formula>DAY(C3)&gt;8</formula>
    </cfRule>
  </conditionalFormatting>
  <conditionalFormatting sqref="C3 C5 C7 C9 C11 C13">
    <cfRule type="expression" dxfId="11" priority="6">
      <formula>C$2="SUN"</formula>
    </cfRule>
  </conditionalFormatting>
  <conditionalFormatting sqref="H3:I12">
    <cfRule type="expression" dxfId="10" priority="5">
      <formula>H$2="SAT"</formula>
    </cfRule>
  </conditionalFormatting>
  <conditionalFormatting sqref="I3:I12">
    <cfRule type="expression" dxfId="9" priority="4">
      <formula>$I$2="SUN"</formula>
    </cfRule>
  </conditionalFormatting>
  <conditionalFormatting sqref="C4">
    <cfRule type="expression" dxfId="8" priority="3">
      <formula>C$2="SUN"</formula>
    </cfRule>
  </conditionalFormatting>
  <conditionalFormatting sqref="C6">
    <cfRule type="expression" dxfId="7" priority="2">
      <formula>C$2="SUN"</formula>
    </cfRule>
  </conditionalFormatting>
  <conditionalFormatting sqref="C14 C12 C10 C8">
    <cfRule type="expression" dxfId="6" priority="1">
      <formula>C$2="SUN"</formula>
    </cfRule>
  </conditionalFormatting>
  <dataValidations count="7">
    <dataValidation allowBlank="1" showInputMessage="1" showErrorMessage="1" prompt="Calendar day in this &amp; rows 5, 7, 9, 11, &amp; 13, are automatically updated. If this cell doesn’t contain number 1, then it is a previous month's day. Enter monthly notes in cell F13" sqref="C3" xr:uid="{00000000-0002-0000-0A00-000000000000}"/>
    <dataValidation allowBlank="1" showInputMessage="1" showErrorMessage="1" prompt="Month of this worksheet is in this cell. Calendar starts at right and contains dates from previous, current and the next month. Monthly notes can be entered in cell F13" sqref="B2" xr:uid="{00000000-0002-0000-0A00-000002000000}"/>
    <dataValidation allowBlank="1" showInputMessage="1" showErrorMessage="1" prompt="Year in this cell is automatically updated based on year entered in January worksheet. Month for this worksheet is in cell below" sqref="B1" xr:uid="{00000000-0002-0000-0A00-000003000000}"/>
    <dataValidation allowBlank="1" showInputMessage="1" showErrorMessage="1" prompt="Enter Notes in cell at right" sqref="E13:E14" xr:uid="{00000000-0002-0000-0A00-000004000000}"/>
    <dataValidation allowBlank="1" showInputMessage="1" showErrorMessage="1" prompt="Enter Notes in this cell" sqref="F13:I14" xr:uid="{CD8A871B-F302-464E-BB57-61957235A87B}"/>
    <dataValidation allowBlank="1" showInputMessage="1" showErrorMessage="1" prompt="This row contains weekday names for this calendar. This cell contains starting day of week. To change the starting day, select a new weekday in cell L3 in January worksheet" sqref="C2" xr:uid="{00000000-0002-0000-0A00-000006000000}"/>
    <dataValidation allowBlank="1" showInputMessage="1" showErrorMessage="1" prompt="November month calendar" sqref="A1" xr:uid="{00000000-0002-0000-0A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499984740745262"/>
    <pageSetUpPr autoPageBreaks="0" fitToPage="1"/>
  </sheetPr>
  <dimension ref="B1:I17"/>
  <sheetViews>
    <sheetView showGridLines="0" tabSelected="1" zoomScaleNormal="100" workbookViewId="0">
      <selection activeCell="F13" sqref="F13:I14"/>
    </sheetView>
  </sheetViews>
  <sheetFormatPr defaultColWidth="9.875" defaultRowHeight="16.5" x14ac:dyDescent="0.3"/>
  <cols>
    <col min="1" max="1" width="2.625" style="6" customWidth="1"/>
    <col min="2" max="2" width="21.625" style="6" customWidth="1"/>
    <col min="3" max="9" width="18.375" style="6" customWidth="1"/>
    <col min="10" max="10" width="2.625" style="6" customWidth="1"/>
    <col min="11" max="11" width="8.75" style="6" customWidth="1"/>
    <col min="12" max="16384" width="9.875" style="6"/>
  </cols>
  <sheetData>
    <row r="1" spans="2:9" ht="20.100000000000001" customHeight="1" x14ac:dyDescent="0.3">
      <c r="B1" s="12">
        <f ca="1">CalendarYear</f>
        <v>2022</v>
      </c>
    </row>
    <row r="2" spans="2:9" ht="30" customHeight="1" x14ac:dyDescent="0.3">
      <c r="B2" s="13" t="str">
        <f ca="1">UPPER(TEXT(C5,"mmmm"))</f>
        <v>DECEMBER</v>
      </c>
      <c r="C2" s="7" t="str">
        <f>UPPER(TEXT(WeekStart,"ddd"))</f>
        <v>MON</v>
      </c>
      <c r="D2" s="7" t="str">
        <f t="shared" ref="D2:I2" ca="1" si="0">UPPER(TEXT(D3,"ddd"))</f>
        <v>TUE</v>
      </c>
      <c r="E2" s="7" t="str">
        <f t="shared" ca="1" si="0"/>
        <v>WED</v>
      </c>
      <c r="F2" s="7" t="str">
        <f t="shared" ca="1" si="0"/>
        <v>THU</v>
      </c>
      <c r="G2" s="7" t="str">
        <f t="shared" ca="1" si="0"/>
        <v>FRI</v>
      </c>
      <c r="H2" s="7" t="str">
        <f t="shared" ca="1" si="0"/>
        <v>SAT</v>
      </c>
      <c r="I2" s="7" t="str">
        <f t="shared" ca="1" si="0"/>
        <v>SUN</v>
      </c>
    </row>
    <row r="3" spans="2:9" ht="19.5" customHeight="1" x14ac:dyDescent="0.3">
      <c r="B3" s="14"/>
      <c r="C3" s="4">
        <f t="array" aca="1" ref="C3:I3" ca="1">DaysAndWeeks+DATE(CalendarYear,12,1)-WEEKDAY(DATE(CalendarYear,12,1),(WeekStart="Mon")+1)+1</f>
        <v>44893</v>
      </c>
      <c r="D3" s="4">
        <f ca="1"/>
        <v>44894</v>
      </c>
      <c r="E3" s="4">
        <f ca="1"/>
        <v>44895</v>
      </c>
      <c r="F3" s="4">
        <f ca="1"/>
        <v>44896</v>
      </c>
      <c r="G3" s="4">
        <f ca="1"/>
        <v>44897</v>
      </c>
      <c r="H3" s="4">
        <f ca="1"/>
        <v>44898</v>
      </c>
      <c r="I3" s="4">
        <f ca="1"/>
        <v>44899</v>
      </c>
    </row>
    <row r="4" spans="2:9" ht="75" customHeight="1" x14ac:dyDescent="0.3">
      <c r="C4" s="8"/>
      <c r="D4" s="8"/>
      <c r="E4" s="8"/>
      <c r="F4" s="8"/>
      <c r="G4" s="8"/>
      <c r="H4" s="8"/>
      <c r="I4" s="8"/>
    </row>
    <row r="5" spans="2:9" ht="19.5" customHeight="1" x14ac:dyDescent="0.3">
      <c r="C5" s="4">
        <f t="array" aca="1" ref="C5:I5" ca="1">DaysAndWeeks+DATE(CalendarYear,12,1)-WEEKDAY(DATE(CalendarYear,12,1),(WeekStart="Mon")+1)+8</f>
        <v>44900</v>
      </c>
      <c r="D5" s="4">
        <f ca="1"/>
        <v>44901</v>
      </c>
      <c r="E5" s="4">
        <f ca="1"/>
        <v>44902</v>
      </c>
      <c r="F5" s="4">
        <f ca="1"/>
        <v>44903</v>
      </c>
      <c r="G5" s="4">
        <f ca="1"/>
        <v>44904</v>
      </c>
      <c r="H5" s="4">
        <f ca="1"/>
        <v>44905</v>
      </c>
      <c r="I5" s="4">
        <f ca="1"/>
        <v>44906</v>
      </c>
    </row>
    <row r="6" spans="2:9" ht="75" customHeight="1" x14ac:dyDescent="0.3">
      <c r="C6" s="20" t="s">
        <v>28</v>
      </c>
      <c r="D6" s="9"/>
      <c r="E6" s="9" t="str">
        <f>_xlfn.CONCAT(Sheet1!A10,"
      - ",Sheet1!B10)</f>
        <v>Invited to Applied Research Symposium
      - *</v>
      </c>
      <c r="F6" s="9"/>
      <c r="G6" s="9"/>
      <c r="H6" s="8"/>
      <c r="I6" s="8"/>
    </row>
    <row r="7" spans="2:9" ht="19.5" customHeight="1" x14ac:dyDescent="0.3">
      <c r="C7" s="4">
        <f t="array" aca="1" ref="C7:I7" ca="1">DaysAndWeeks+DATE(CalendarYear,12,1)-WEEKDAY(DATE(CalendarYear,12,1),(WeekStart="Mon")+1)+15</f>
        <v>44907</v>
      </c>
      <c r="D7" s="4">
        <f ca="1"/>
        <v>44908</v>
      </c>
      <c r="E7" s="4">
        <f ca="1"/>
        <v>44909</v>
      </c>
      <c r="F7" s="4">
        <f ca="1"/>
        <v>44910</v>
      </c>
      <c r="G7" s="4">
        <f ca="1"/>
        <v>44911</v>
      </c>
      <c r="H7" s="4">
        <f ca="1"/>
        <v>44912</v>
      </c>
      <c r="I7" s="4">
        <f ca="1"/>
        <v>44913</v>
      </c>
    </row>
    <row r="8" spans="2:9" ht="75" customHeight="1" x14ac:dyDescent="0.3">
      <c r="C8" s="9"/>
      <c r="D8" s="9"/>
      <c r="E8" s="9"/>
      <c r="F8" s="9"/>
      <c r="G8" s="9"/>
      <c r="H8" s="8"/>
      <c r="I8" s="8"/>
    </row>
    <row r="9" spans="2:9" ht="19.5" customHeight="1" x14ac:dyDescent="0.3">
      <c r="C9" s="4">
        <f t="array" aca="1" ref="C9:I9" ca="1">DaysAndWeeks+DATE(CalendarYear,12,1)-WEEKDAY(DATE(CalendarYear,12,1),(WeekStart="Mon")+1)+22</f>
        <v>44914</v>
      </c>
      <c r="D9" s="4">
        <f ca="1"/>
        <v>44915</v>
      </c>
      <c r="E9" s="4">
        <f ca="1"/>
        <v>44916</v>
      </c>
      <c r="F9" s="4">
        <f ca="1"/>
        <v>44917</v>
      </c>
      <c r="G9" s="4">
        <f ca="1"/>
        <v>44918</v>
      </c>
      <c r="H9" s="4">
        <f ca="1"/>
        <v>44919</v>
      </c>
      <c r="I9" s="4">
        <f ca="1"/>
        <v>44920</v>
      </c>
    </row>
    <row r="10" spans="2:9" ht="75" customHeight="1" x14ac:dyDescent="0.3">
      <c r="C10" s="9"/>
      <c r="D10" s="9"/>
      <c r="E10" s="9"/>
      <c r="F10" s="9"/>
      <c r="G10" s="9"/>
      <c r="H10" s="8"/>
      <c r="I10" s="8"/>
    </row>
    <row r="11" spans="2:9" ht="19.5" customHeight="1" x14ac:dyDescent="0.3">
      <c r="C11" s="4">
        <f t="array" aca="1" ref="C11:I11" ca="1">DaysAndWeeks+DATE(CalendarYear,12,1)-WEEKDAY(DATE(CalendarYear,12,1),(WeekStart="Mon")+1)+29</f>
        <v>44921</v>
      </c>
      <c r="D11" s="4">
        <f ca="1"/>
        <v>44922</v>
      </c>
      <c r="E11" s="4">
        <f ca="1"/>
        <v>44923</v>
      </c>
      <c r="F11" s="4">
        <f ca="1"/>
        <v>44924</v>
      </c>
      <c r="G11" s="4">
        <f ca="1"/>
        <v>44925</v>
      </c>
      <c r="H11" s="4">
        <f ca="1"/>
        <v>44926</v>
      </c>
      <c r="I11" s="4">
        <f ca="1"/>
        <v>44927</v>
      </c>
    </row>
    <row r="12" spans="2:9" ht="75" customHeight="1" x14ac:dyDescent="0.3">
      <c r="C12" s="9"/>
      <c r="D12" s="9"/>
      <c r="E12" s="9"/>
      <c r="F12" s="9"/>
      <c r="G12" s="9"/>
      <c r="H12" s="8"/>
      <c r="I12" s="8"/>
    </row>
    <row r="13" spans="2:9" ht="19.5" customHeight="1" x14ac:dyDescent="0.3">
      <c r="C13" s="4">
        <f t="array" aca="1" ref="C13:D13" ca="1">DaysAndWeeks+DATE(CalendarYear,12,1)-WEEKDAY(DATE(CalendarYear,12,1),(WeekStart="Mon")+1)+36</f>
        <v>44928</v>
      </c>
      <c r="D13" s="4">
        <f ca="1"/>
        <v>44929</v>
      </c>
      <c r="E13" s="28" t="s">
        <v>0</v>
      </c>
      <c r="F13" s="31" t="s">
        <v>29</v>
      </c>
      <c r="G13" s="31"/>
      <c r="H13" s="31"/>
      <c r="I13" s="31"/>
    </row>
    <row r="14" spans="2:9" ht="75" customHeight="1" x14ac:dyDescent="0.3">
      <c r="C14" s="9"/>
      <c r="D14" s="9"/>
      <c r="E14" s="28"/>
      <c r="F14" s="31"/>
      <c r="G14" s="31"/>
      <c r="H14" s="31"/>
      <c r="I14" s="31"/>
    </row>
    <row r="15" spans="2:9" ht="16.5" customHeight="1" x14ac:dyDescent="0.3"/>
    <row r="16" spans="2:9" ht="16.5" customHeight="1" x14ac:dyDescent="0.3"/>
    <row r="17" ht="16.5" customHeight="1" x14ac:dyDescent="0.3"/>
  </sheetData>
  <mergeCells count="2">
    <mergeCell ref="E13:E14"/>
    <mergeCell ref="F13:I14"/>
  </mergeCells>
  <conditionalFormatting sqref="C11:I11 C13:D13">
    <cfRule type="expression" dxfId="5" priority="6">
      <formula>AND(DAY(C11)&gt;=1,DAY(C11)&lt;=15)</formula>
    </cfRule>
  </conditionalFormatting>
  <conditionalFormatting sqref="C3:H4">
    <cfRule type="expression" dxfId="4" priority="5">
      <formula>DAY(C3)&gt;8</formula>
    </cfRule>
  </conditionalFormatting>
  <conditionalFormatting sqref="C3:C5 C7:C14">
    <cfRule type="expression" dxfId="3" priority="4">
      <formula>C$2="SUN"</formula>
    </cfRule>
  </conditionalFormatting>
  <conditionalFormatting sqref="H3:I12">
    <cfRule type="expression" dxfId="2" priority="3">
      <formula>H$2="SAT"</formula>
    </cfRule>
  </conditionalFormatting>
  <conditionalFormatting sqref="I3:I12">
    <cfRule type="expression" dxfId="1" priority="2">
      <formula>$I$2="SUN"</formula>
    </cfRule>
  </conditionalFormatting>
  <conditionalFormatting sqref="C6">
    <cfRule type="expression" dxfId="0" priority="1">
      <formula>C$2="SUN"</formula>
    </cfRule>
  </conditionalFormatting>
  <dataValidations count="8">
    <dataValidation allowBlank="1" showInputMessage="1" showErrorMessage="1" prompt="Calendar day in this &amp; rows 5, 7, 9, 11, &amp; 13, are automatically updated. If this cell doesn’t contain number 1, then it is a previous month's day. Enter monthly notes in cell F13" sqref="C3" xr:uid="{00000000-0002-0000-0B00-000000000000}"/>
    <dataValidation allowBlank="1" showInputMessage="1" showErrorMessage="1" prompt="December month calendar" sqref="A1" xr:uid="{00000000-0002-0000-0B00-000001000000}"/>
    <dataValidation allowBlank="1" showInputMessage="1" showErrorMessage="1" prompt="This row contains weekday names for this calendar. This cell contains starting day of week. To change the starting day, select a new weekday in cell L3 in January worksheet" sqref="C2" xr:uid="{00000000-0002-0000-0B00-000002000000}"/>
    <dataValidation allowBlank="1" showInputMessage="1" showErrorMessage="1" prompt="Enter Notes in this cell" sqref="F13:I14" xr:uid="{93A8F5FF-9BDF-489F-AEAE-537F07B92447}"/>
    <dataValidation allowBlank="1" showInputMessage="1" showErrorMessage="1" prompt="Enter Notes in cell at right" sqref="E13:E14" xr:uid="{00000000-0002-0000-0B00-000004000000}"/>
    <dataValidation allowBlank="1" showInputMessage="1" showErrorMessage="1" prompt="Year in this cell is automatically updated based on year entered in January worksheet. Month for this worksheet is in cell below" sqref="B1" xr:uid="{00000000-0002-0000-0B00-000005000000}"/>
    <dataValidation allowBlank="1" showInputMessage="1" showErrorMessage="1" prompt="Month of this worksheet is in this cell. Calendar starts at right and contains dates from previous, current and the next month. Monthly notes can be entered in cell F13" sqref="B2" xr:uid="{00000000-0002-0000-0B00-000006000000}"/>
    <dataValidation allowBlank="1" showInputMessage="1" showErrorMessage="1" prompt="Enter daily notes based on the calendar day above in cells in this and rows 6, 8, 10, 12 and 14, columns C to I" sqref="C4" xr:uid="{00000000-0002-0000-0B00-000007000000}"/>
  </dataValidations>
  <printOptions horizontalCentered="1" verticalCentered="1"/>
  <pageMargins left="0.25" right="0.25" top="0.5" bottom="0.5" header="0.3" footer="0.3"/>
  <pageSetup scale="80" orientation="landscape" r:id="rId1"/>
  <headerFooter differentFirst="1">
    <oddFooter>Page &amp;P of &amp;N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6AEA3-6A24-4A7A-92F5-30699B949A73}">
  <dimension ref="A1:B10"/>
  <sheetViews>
    <sheetView workbookViewId="0">
      <selection activeCell="G12" sqref="G12"/>
    </sheetView>
  </sheetViews>
  <sheetFormatPr defaultRowHeight="16.5" x14ac:dyDescent="0.3"/>
  <cols>
    <col min="1" max="1" width="37.75" bestFit="1" customWidth="1"/>
  </cols>
  <sheetData>
    <row r="1" spans="1:2" x14ac:dyDescent="0.3">
      <c r="A1" s="16" t="s">
        <v>4</v>
      </c>
      <c r="B1" s="17" t="s">
        <v>5</v>
      </c>
    </row>
    <row r="2" spans="1:2" x14ac:dyDescent="0.3">
      <c r="A2" s="18" t="s">
        <v>6</v>
      </c>
      <c r="B2" s="19" t="s">
        <v>7</v>
      </c>
    </row>
    <row r="3" spans="1:2" x14ac:dyDescent="0.3">
      <c r="A3" s="16" t="s">
        <v>8</v>
      </c>
      <c r="B3" s="17" t="s">
        <v>5</v>
      </c>
    </row>
    <row r="4" spans="1:2" x14ac:dyDescent="0.3">
      <c r="A4" s="18" t="s">
        <v>9</v>
      </c>
      <c r="B4" s="19" t="s">
        <v>10</v>
      </c>
    </row>
    <row r="5" spans="1:2" x14ac:dyDescent="0.3">
      <c r="A5" s="16" t="s">
        <v>11</v>
      </c>
      <c r="B5" s="17" t="s">
        <v>10</v>
      </c>
    </row>
    <row r="6" spans="1:2" x14ac:dyDescent="0.3">
      <c r="A6" s="18" t="s">
        <v>12</v>
      </c>
      <c r="B6" s="19" t="s">
        <v>13</v>
      </c>
    </row>
    <row r="7" spans="1:2" x14ac:dyDescent="0.3">
      <c r="A7" s="16" t="s">
        <v>14</v>
      </c>
      <c r="B7" s="17" t="s">
        <v>7</v>
      </c>
    </row>
    <row r="8" spans="1:2" x14ac:dyDescent="0.3">
      <c r="A8" s="18" t="s">
        <v>15</v>
      </c>
      <c r="B8" s="19" t="s">
        <v>5</v>
      </c>
    </row>
    <row r="9" spans="1:2" x14ac:dyDescent="0.3">
      <c r="A9" s="16" t="s">
        <v>16</v>
      </c>
      <c r="B9" s="17" t="s">
        <v>13</v>
      </c>
    </row>
    <row r="10" spans="1:2" x14ac:dyDescent="0.3">
      <c r="A10" s="18" t="s">
        <v>17</v>
      </c>
      <c r="B10" s="19"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6A5B48-BE91-4AAA-AE27-1E7AA7904022}">
  <ds:schemaRefs>
    <ds:schemaRef ds:uri="http://schemas.microsoft.com/sharepoint/v3/contenttype/forms"/>
  </ds:schemaRefs>
</ds:datastoreItem>
</file>

<file path=customXml/itemProps2.xml><?xml version="1.0" encoding="utf-8"?>
<ds:datastoreItem xmlns:ds="http://schemas.openxmlformats.org/officeDocument/2006/customXml" ds:itemID="{C24EACCD-C229-4D5C-9656-609DC55CD9B9}">
  <ds:schemaRefs>
    <ds:schemaRef ds:uri="http://schemas.microsoft.com/office/2006/metadata/properties"/>
    <ds:schemaRef ds:uri="http://schemas.microsoft.com/office/infopath/2007/PartnerControls"/>
    <ds:schemaRef ds:uri="71af3243-3dd4-4a8d-8c0d-dd76da1f02a5"/>
  </ds:schemaRefs>
</ds:datastoreItem>
</file>

<file path=customXml/itemProps3.xml><?xml version="1.0" encoding="utf-8"?>
<ds:datastoreItem xmlns:ds="http://schemas.openxmlformats.org/officeDocument/2006/customXml" ds:itemID="{D0FF8DD0-4C34-47ED-8A23-96D297F74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TM02930059</Template>
  <Application>Microsoft Excel</Application>
  <DocSecurity>0</DocSecurity>
  <ScaleCrop>false</ScaleCrop>
  <HeadingPairs>
    <vt:vector size="4" baseType="variant">
      <vt:variant>
        <vt:lpstr>Worksheets</vt:lpstr>
      </vt:variant>
      <vt:variant>
        <vt:i4>13</vt:i4>
      </vt:variant>
      <vt:variant>
        <vt:lpstr>Named Ranges</vt:lpstr>
      </vt:variant>
      <vt:variant>
        <vt:i4>40</vt:i4>
      </vt:variant>
    </vt:vector>
  </HeadingPairs>
  <TitlesOfParts>
    <vt:vector size="53" baseType="lpstr">
      <vt:lpstr>January</vt:lpstr>
      <vt:lpstr>February</vt:lpstr>
      <vt:lpstr>March</vt:lpstr>
      <vt:lpstr>April</vt:lpstr>
      <vt:lpstr>May</vt:lpstr>
      <vt:lpstr>June</vt:lpstr>
      <vt:lpstr>July</vt:lpstr>
      <vt:lpstr>August</vt:lpstr>
      <vt:lpstr>September</vt:lpstr>
      <vt:lpstr>October</vt:lpstr>
      <vt:lpstr>November</vt:lpstr>
      <vt:lpstr>December</vt:lpstr>
      <vt:lpstr>Sheet1</vt:lpstr>
      <vt:lpstr>CalendarYear</vt:lpstr>
      <vt:lpstr>ColumnTitleRegion1..I12.1</vt:lpstr>
      <vt:lpstr>October!ColumnTitleRegion1..I12.10</vt:lpstr>
      <vt:lpstr>November!ColumnTitleRegion1..I12.11</vt:lpstr>
      <vt:lpstr>December!ColumnTitleRegion1..I12.12</vt:lpstr>
      <vt:lpstr>ColumnTitleRegion1..I12.2</vt:lpstr>
      <vt:lpstr>March!ColumnTitleRegion1..I12.3</vt:lpstr>
      <vt:lpstr>April!ColumnTitleRegion1..I12.4</vt:lpstr>
      <vt:lpstr>May!ColumnTitleRegion1..I12.5</vt:lpstr>
      <vt:lpstr>June!ColumnTitleRegion1..I12.6</vt:lpstr>
      <vt:lpstr>July!ColumnTitleRegion1..I12.7</vt:lpstr>
      <vt:lpstr>August!ColumnTitleRegion1..I12.8</vt:lpstr>
      <vt:lpstr>September!ColumnTitleRegion1..I12.9</vt:lpstr>
      <vt:lpstr>ColumnTitleRegion2..D14.1</vt:lpstr>
      <vt:lpstr>October!ColumnTitleRegion2..D14.10</vt:lpstr>
      <vt:lpstr>November!ColumnTitleRegion2..D14.11</vt:lpstr>
      <vt:lpstr>December!ColumnTitleRegion2..D14.12</vt:lpstr>
      <vt:lpstr>ColumnTitleRegion2..D14.2</vt:lpstr>
      <vt:lpstr>March!ColumnTitleRegion2..D14.3</vt:lpstr>
      <vt:lpstr>April!ColumnTitleRegion2..D14.4</vt:lpstr>
      <vt:lpstr>May!ColumnTitleRegion2..D14.5</vt:lpstr>
      <vt:lpstr>June!ColumnTitleRegion2..D14.6</vt:lpstr>
      <vt:lpstr>July!ColumnTitleRegion2..D14.7</vt:lpstr>
      <vt:lpstr>August!ColumnTitleRegion2..D14.8</vt:lpstr>
      <vt:lpstr>September!ColumnTitleRegion2..D14.9</vt:lpstr>
      <vt:lpstr>January!Print_Area</vt:lpstr>
      <vt:lpstr>October!RowTitleRegion1..F13.10</vt:lpstr>
      <vt:lpstr>November!RowTitleRegion1..F13.11</vt:lpstr>
      <vt:lpstr>December!RowTitleRegion1..F13.12</vt:lpstr>
      <vt:lpstr>RowTitleRegion1..F13.2</vt:lpstr>
      <vt:lpstr>March!RowTitleRegion1..F13.3</vt:lpstr>
      <vt:lpstr>April!RowTitleRegion1..F13.4</vt:lpstr>
      <vt:lpstr>May!RowTitleRegion1..F13.5</vt:lpstr>
      <vt:lpstr>June!RowTitleRegion1..F13.6</vt:lpstr>
      <vt:lpstr>July!RowTitleRegion1..F13.7</vt:lpstr>
      <vt:lpstr>August!RowTitleRegion1..F13.8</vt:lpstr>
      <vt:lpstr>September!RowTitleRegion1..F13.9</vt:lpstr>
      <vt:lpstr>RowTitleRegion1..L3.1</vt:lpstr>
      <vt:lpstr>January!RowTitleRegion2..F13.1</vt:lpstr>
      <vt:lpstr>WeekStart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2019-06-15T06:58:50Z</dcterms:created>
  <dcterms:modified xsi:type="dcterms:W3CDTF">2022-10-07T21:17:27Z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