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HIN_core" sheetId="1" state="visible" r:id="rId2"/>
    <sheet name="THIN_soc" sheetId="2" state="visible" r:id="rId3"/>
    <sheet name="THIN_node" sheetId="3" state="visible" r:id="rId4"/>
    <sheet name="GPU_soc" sheetId="4" state="visible" r:id="rId5"/>
    <sheet name="GPU_core" sheetId="5" state="visible" r:id="rId6"/>
  </sheets>
  <definedNames>
    <definedName function="false" hidden="false" localSheetId="0" name="thin_core_1" vbProcedure="false">THIN_core!$B$20:$G$24</definedName>
    <definedName function="false" hidden="false" localSheetId="1" name="thin_socket_1" vbProcedure="false">THIN_soc!$B$20:$G$25</definedName>
    <definedName function="false" hidden="false" localSheetId="2" name="thin_node" vbProcedure="false">THIN_node!$C$26:$H$41</definedName>
    <definedName function="false" hidden="false" localSheetId="3" name="gpu_core" vbProcedure="false">GPU_soc!$B$27:$G$34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<sst xmlns="http://schemas.openxmlformats.org/spreadsheetml/2006/main" count="91" uniqueCount="25">
  <si>
    <t xml:space="preserve">PINGPING on THIN</t>
  </si>
  <si>
    <t xml:space="preserve">L</t>
  </si>
  <si>
    <t xml:space="preserve">RAM GB</t>
  </si>
  <si>
    <t xml:space="preserve">Lat_core[us]</t>
  </si>
  <si>
    <t xml:space="preserve">B_core[MB/s]</t>
  </si>
  <si>
    <t xml:space="preserve">BY_CORE</t>
  </si>
  <si>
    <t xml:space="preserve">Ts(L)</t>
  </si>
  <si>
    <t xml:space="preserve">N</t>
  </si>
  <si>
    <t xml:space="preserve">Nx</t>
  </si>
  <si>
    <t xml:space="preserve">Ny</t>
  </si>
  <si>
    <t xml:space="preserve">Nz</t>
  </si>
  <si>
    <t xml:space="preserve">k'</t>
  </si>
  <si>
    <t xml:space="preserve">C(L,N) [MB]</t>
  </si>
  <si>
    <t xml:space="preserve">Tc(L,N)</t>
  </si>
  <si>
    <t xml:space="preserve">P(L,N)[LUPs] </t>
  </si>
  <si>
    <t xml:space="preserve">P(L,N)[MLUPs] </t>
  </si>
  <si>
    <t xml:space="preserve">P(1)*N/P(L,N) </t>
  </si>
  <si>
    <t xml:space="preserve">data[MLUPs] </t>
  </si>
  <si>
    <t xml:space="preserve">elapsed</t>
  </si>
  <si>
    <t xml:space="preserve">Lat_socket[us] </t>
  </si>
  <si>
    <t xml:space="preserve">B_socket[MB/s]</t>
  </si>
  <si>
    <t xml:space="preserve">BY SOCKET</t>
  </si>
  <si>
    <t xml:space="preserve">Lat_node [us]</t>
  </si>
  <si>
    <t xml:space="preserve">B_node[MB/s]</t>
  </si>
  <si>
    <t xml:space="preserve">BY NODE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</si>
</sst>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"/>
    <numFmt numFmtId="167" formatCode="0.000"/>
    <numFmt numFmtId="168" formatCode="0.0000000"/>
    <numFmt numFmtId="169" formatCode="0.00000"/>
    <numFmt numFmtId="170" formatCode="0.000000"/>
    <numFmt numFmtId="171" formatCode="#,##0.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069A2E"/>
        <bgColor rgb="FF339966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7E5"/>
      </patternFill>
    </fill>
    <fill>
      <patternFill patternType="solid">
        <fgColor rgb="FFDEE7E5"/>
        <bgColor rgb="FFDDE8CB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7" activeCellId="0" sqref="F7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4.16"/>
    <col collapsed="false" customWidth="true" hidden="false" outlineLevel="0" max="3" min="3" style="0" width="12.17"/>
    <col collapsed="false" customWidth="true" hidden="false" outlineLevel="0" max="4" min="4" style="0" width="16.84"/>
    <col collapsed="false" customWidth="true" hidden="false" outlineLevel="0" max="5" min="5" style="0" width="14.16"/>
    <col collapsed="false" customWidth="true" hidden="false" outlineLevel="0" max="6" min="6" style="0" width="12.17"/>
    <col collapsed="false" customWidth="true" hidden="false" outlineLevel="0" max="7" min="7" style="0" width="7.5"/>
    <col collapsed="false" customWidth="true" hidden="false" outlineLevel="0" max="8" min="8" style="0" width="11.83"/>
    <col collapsed="false" customWidth="true" hidden="false" outlineLevel="0" max="10" min="9" style="0" width="15.33"/>
    <col collapsed="false" customWidth="true" hidden="false" outlineLevel="0" max="11" min="11" style="0" width="14.67"/>
    <col collapsed="false" customWidth="true" hidden="false" outlineLevel="0" max="12" min="12" style="0" width="14.33"/>
    <col collapsed="false" customWidth="true" hidden="false" outlineLevel="0" max="13" min="13" style="0" width="15"/>
  </cols>
  <sheetData>
    <row r="1" customFormat="false" ht="17" hidden="false" customHeight="false" outlineLevel="0" collapsed="false">
      <c r="D1" s="1" t="s">
        <v>0</v>
      </c>
    </row>
    <row r="2" customFormat="false" ht="20" hidden="false" customHeight="false" outlineLevel="0" collapsed="false">
      <c r="B2" s="2" t="s">
        <v>1</v>
      </c>
      <c r="C2" s="0" t="s">
        <v>2</v>
      </c>
      <c r="D2" s="3" t="s">
        <v>3</v>
      </c>
      <c r="E2" s="4" t="s">
        <v>4</v>
      </c>
    </row>
    <row r="3" customFormat="false" ht="16" hidden="false" customHeight="false" outlineLevel="0" collapsed="false">
      <c r="B3" s="5" t="n">
        <v>700</v>
      </c>
      <c r="C3" s="0" t="n">
        <f aca="false">(B3)^(3)*8*2*48/(1024)^3</f>
        <v>245.332717895508</v>
      </c>
      <c r="D3" s="5" t="n">
        <v>0.222</v>
      </c>
      <c r="E3" s="6" t="n">
        <f aca="false">6372.991</f>
        <v>6372.991</v>
      </c>
    </row>
    <row r="6" customFormat="false" ht="20" hidden="false" customHeight="false" outlineLevel="0" collapsed="false">
      <c r="B6" s="7" t="s">
        <v>5</v>
      </c>
      <c r="O6" s="8"/>
    </row>
    <row r="7" customFormat="false" ht="20" hidden="false" customHeight="false" outlineLevel="0" collapsed="false">
      <c r="B7" s="9" t="s">
        <v>6</v>
      </c>
      <c r="C7" s="10" t="s">
        <v>7</v>
      </c>
      <c r="D7" s="10" t="s">
        <v>8</v>
      </c>
      <c r="E7" s="10" t="s">
        <v>9</v>
      </c>
      <c r="F7" s="10" t="s">
        <v>10</v>
      </c>
      <c r="G7" s="10" t="s">
        <v>11</v>
      </c>
      <c r="H7" s="10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11" t="s">
        <v>17</v>
      </c>
      <c r="N7" s="11" t="s">
        <v>18</v>
      </c>
    </row>
    <row r="8" customFormat="false" ht="16" hidden="false" customHeight="false" outlineLevel="0" collapsed="false">
      <c r="B8" s="12" t="n">
        <v>2.99</v>
      </c>
      <c r="C8" s="12" t="n">
        <v>1</v>
      </c>
      <c r="D8" s="12" t="n">
        <v>1</v>
      </c>
      <c r="E8" s="12" t="n">
        <v>1</v>
      </c>
      <c r="F8" s="12" t="n">
        <v>1</v>
      </c>
      <c r="G8" s="13" t="n">
        <v>2</v>
      </c>
      <c r="H8" s="14" t="n">
        <v>0</v>
      </c>
      <c r="I8" s="12" t="n">
        <v>0</v>
      </c>
      <c r="J8" s="15" t="n">
        <f aca="false">(($B$3)^3*C8)/(I8+B8)</f>
        <v>114715719.063545</v>
      </c>
      <c r="K8" s="16" t="n">
        <f aca="false">J8/(1000)^2</f>
        <v>114.715719063545</v>
      </c>
      <c r="L8" s="17" t="n">
        <f aca="false">($K$8*C8)/K8</f>
        <v>1</v>
      </c>
      <c r="M8" s="0" t="n">
        <v>112.2617202916</v>
      </c>
      <c r="N8" s="0" t="n">
        <v>54.26</v>
      </c>
    </row>
    <row r="9" customFormat="false" ht="16" hidden="false" customHeight="false" outlineLevel="0" collapsed="false">
      <c r="B9" s="12" t="n">
        <f aca="false">B8</f>
        <v>2.99</v>
      </c>
      <c r="C9" s="18" t="n">
        <v>4</v>
      </c>
      <c r="D9" s="18" t="n">
        <v>4</v>
      </c>
      <c r="E9" s="18" t="n">
        <v>1</v>
      </c>
      <c r="F9" s="18" t="n">
        <v>1</v>
      </c>
      <c r="G9" s="19" t="n">
        <v>2</v>
      </c>
      <c r="H9" s="20" t="n">
        <f aca="false">(($B$3)^(2)*G9*8)/(1024^(2))</f>
        <v>7.476806640625</v>
      </c>
      <c r="I9" s="21" t="n">
        <f aca="false">(H9/($E$3))+G9*$D$3*10^(-6)</f>
        <v>0.00117364613391561</v>
      </c>
      <c r="J9" s="22" t="n">
        <f aca="false">(($B$3)^3*C9)/(B9+I9)</f>
        <v>458682832.330148</v>
      </c>
      <c r="K9" s="23" t="n">
        <f aca="false">J9/(10)^6</f>
        <v>458.682832330148</v>
      </c>
      <c r="L9" s="24" t="n">
        <f aca="false">($K$8*C9)/K9</f>
        <v>1.00039252379061</v>
      </c>
      <c r="M9" s="25" t="n">
        <v>448.070820309699</v>
      </c>
      <c r="N9" s="25" t="n">
        <v>54.44</v>
      </c>
    </row>
    <row r="10" customFormat="false" ht="16" hidden="false" customHeight="false" outlineLevel="0" collapsed="false">
      <c r="B10" s="12" t="n">
        <f aca="false">B9</f>
        <v>2.99</v>
      </c>
      <c r="C10" s="18" t="n">
        <v>4</v>
      </c>
      <c r="D10" s="18" t="n">
        <v>2</v>
      </c>
      <c r="E10" s="18" t="n">
        <v>2</v>
      </c>
      <c r="F10" s="18" t="n">
        <v>1</v>
      </c>
      <c r="G10" s="19" t="n">
        <v>4</v>
      </c>
      <c r="H10" s="20" t="n">
        <f aca="false">(($B$3)^(2)*G10*8)/(1024^(2))</f>
        <v>14.95361328125</v>
      </c>
      <c r="I10" s="21" t="n">
        <f aca="false">(H10/($E$3))+G10*$D$3*10^(-6)</f>
        <v>0.00234729226783123</v>
      </c>
      <c r="J10" s="22" t="n">
        <f aca="false">(($B$3)^3*C10)/(B10+I10)</f>
        <v>458502929.638288</v>
      </c>
      <c r="K10" s="23" t="n">
        <f aca="false">J10/(10)^6</f>
        <v>458.502929638288</v>
      </c>
      <c r="L10" s="24" t="n">
        <f aca="false">($K$8*C10)/K10</f>
        <v>1.00078504758121</v>
      </c>
      <c r="M10" s="25" t="n">
        <v>448.9819070375</v>
      </c>
      <c r="N10" s="25" t="n">
        <v>54.37</v>
      </c>
    </row>
    <row r="11" customFormat="false" ht="16" hidden="false" customHeight="false" outlineLevel="0" collapsed="false">
      <c r="B11" s="12" t="n">
        <f aca="false">B10</f>
        <v>2.99</v>
      </c>
      <c r="C11" s="26" t="n">
        <v>8</v>
      </c>
      <c r="D11" s="26" t="n">
        <v>8</v>
      </c>
      <c r="E11" s="26" t="n">
        <v>1</v>
      </c>
      <c r="F11" s="26" t="n">
        <v>1</v>
      </c>
      <c r="G11" s="27" t="n">
        <v>2</v>
      </c>
      <c r="H11" s="28" t="n">
        <f aca="false">(($B$3)^(2)*G11*8)/(1024^(2))</f>
        <v>7.476806640625</v>
      </c>
      <c r="I11" s="29" t="n">
        <f aca="false">(H11/($E$3))+G11*$D$3*10^(-6)</f>
        <v>0.00117364613391561</v>
      </c>
      <c r="J11" s="30" t="n">
        <f aca="false">(($B$3)^3*C11)/(B11+I11)</f>
        <v>917365664.660296</v>
      </c>
      <c r="K11" s="31" t="n">
        <f aca="false">J11/(10)^6</f>
        <v>917.365664660296</v>
      </c>
      <c r="L11" s="32" t="n">
        <f aca="false">($K$8*C11)/K11</f>
        <v>1.00039252379061</v>
      </c>
      <c r="M11" s="33" t="n">
        <v>894.611202384399</v>
      </c>
      <c r="N11" s="33" t="n">
        <v>54.59</v>
      </c>
    </row>
    <row r="12" customFormat="false" ht="16" hidden="false" customHeight="false" outlineLevel="0" collapsed="false">
      <c r="B12" s="12" t="n">
        <f aca="false">B11</f>
        <v>2.99</v>
      </c>
      <c r="C12" s="26" t="n">
        <v>8</v>
      </c>
      <c r="D12" s="26" t="n">
        <v>4</v>
      </c>
      <c r="E12" s="26" t="n">
        <v>2</v>
      </c>
      <c r="F12" s="26" t="n">
        <v>1</v>
      </c>
      <c r="G12" s="27" t="n">
        <v>4</v>
      </c>
      <c r="H12" s="28" t="n">
        <f aca="false">(($B$3)^(2)*G12*8)/(1024^(2))</f>
        <v>14.95361328125</v>
      </c>
      <c r="I12" s="29" t="n">
        <f aca="false">(H12/($E$3))+G12*$D$3*10^(-6)</f>
        <v>0.00234729226783123</v>
      </c>
      <c r="J12" s="30" t="n">
        <f aca="false">(($B$3)^3*C12)/(B12+I12)</f>
        <v>917005859.276577</v>
      </c>
      <c r="K12" s="31" t="n">
        <f aca="false">J12/(10)^6</f>
        <v>917.005859276577</v>
      </c>
      <c r="L12" s="32" t="n">
        <f aca="false">($K$8*C12)/K12</f>
        <v>1.00078504758121</v>
      </c>
      <c r="M12" s="33" t="n">
        <v>896.9955593639</v>
      </c>
      <c r="N12" s="33" t="n">
        <v>54.61</v>
      </c>
    </row>
    <row r="13" customFormat="false" ht="16" hidden="false" customHeight="false" outlineLevel="0" collapsed="false">
      <c r="B13" s="12" t="n">
        <f aca="false">B12</f>
        <v>2.99</v>
      </c>
      <c r="C13" s="26" t="n">
        <v>8</v>
      </c>
      <c r="D13" s="26" t="n">
        <v>2</v>
      </c>
      <c r="E13" s="26" t="n">
        <v>2</v>
      </c>
      <c r="F13" s="26" t="n">
        <v>2</v>
      </c>
      <c r="G13" s="27" t="n">
        <v>6</v>
      </c>
      <c r="H13" s="28" t="n">
        <f aca="false">(($B$3)^(2)*G13*8)/(1024^(2))</f>
        <v>22.430419921875</v>
      </c>
      <c r="I13" s="29" t="n">
        <f aca="false">(H13/($E$3))+G13*$D$3*10^(-6)</f>
        <v>0.00352093840174684</v>
      </c>
      <c r="J13" s="30" t="n">
        <f aca="false">(($B$3)^3*C13)/(B13+I13)</f>
        <v>916646336.024973</v>
      </c>
      <c r="K13" s="31" t="n">
        <f aca="false">J13/(10)^6</f>
        <v>916.646336024973</v>
      </c>
      <c r="L13" s="32" t="n">
        <f aca="false">($K$8*C13)/K13</f>
        <v>1.00117757137182</v>
      </c>
      <c r="M13" s="33" t="n">
        <v>894.3670610718</v>
      </c>
      <c r="N13" s="33" t="n">
        <v>54.61</v>
      </c>
    </row>
    <row r="14" customFormat="false" ht="16" hidden="false" customHeight="false" outlineLevel="0" collapsed="false">
      <c r="B14" s="12" t="n">
        <f aca="false">B13</f>
        <v>2.99</v>
      </c>
      <c r="C14" s="34" t="n">
        <v>12</v>
      </c>
      <c r="D14" s="34" t="n">
        <v>12</v>
      </c>
      <c r="E14" s="34" t="n">
        <v>1</v>
      </c>
      <c r="F14" s="34" t="n">
        <v>1</v>
      </c>
      <c r="G14" s="35" t="n">
        <v>2</v>
      </c>
      <c r="H14" s="36" t="n">
        <f aca="false">(($B$3)^(2)*G14*8)/(1024^(2))</f>
        <v>7.476806640625</v>
      </c>
      <c r="I14" s="37" t="n">
        <f aca="false">(H14/($E$3))+G14*$D$3*10^(-6)</f>
        <v>0.00117364613391561</v>
      </c>
      <c r="J14" s="38" t="n">
        <f aca="false">(($B$3)^3*C14)/(B14+I14)</f>
        <v>1376048496.99044</v>
      </c>
      <c r="K14" s="39" t="n">
        <f aca="false">J14/(10)^6</f>
        <v>1376.04849699044</v>
      </c>
      <c r="L14" s="40" t="n">
        <f aca="false">($K$8*C14)/K14</f>
        <v>1.00039252379061</v>
      </c>
      <c r="M14" s="41" t="n">
        <v>1329.530124517</v>
      </c>
      <c r="N14" s="41" t="n">
        <v>55.27</v>
      </c>
    </row>
    <row r="15" customFormat="false" ht="16" hidden="false" customHeight="false" outlineLevel="0" collapsed="false">
      <c r="B15" s="12" t="n">
        <f aca="false">B14</f>
        <v>2.99</v>
      </c>
      <c r="C15" s="34" t="n">
        <v>12</v>
      </c>
      <c r="D15" s="34" t="n">
        <v>4</v>
      </c>
      <c r="E15" s="34" t="n">
        <v>3</v>
      </c>
      <c r="F15" s="34" t="n">
        <v>1</v>
      </c>
      <c r="G15" s="35" t="n">
        <v>4</v>
      </c>
      <c r="H15" s="36" t="n">
        <f aca="false">(($B$3)^(2)*G15*8)/(1024^(2))</f>
        <v>14.95361328125</v>
      </c>
      <c r="I15" s="37" t="n">
        <f aca="false">(H15/($E$3))+G15*$D$3*10^(-6)</f>
        <v>0.00234729226783123</v>
      </c>
      <c r="J15" s="38" t="n">
        <f aca="false">(($B$3)^3*C15)/(B15+I15)</f>
        <v>1375508788.91487</v>
      </c>
      <c r="K15" s="39" t="n">
        <f aca="false">J15/(10)^6</f>
        <v>1375.50878891487</v>
      </c>
      <c r="L15" s="40" t="n">
        <f aca="false">($K$8*C15)/K15</f>
        <v>1.00078504758121</v>
      </c>
      <c r="M15" s="41" t="n">
        <v>1315.655180779</v>
      </c>
      <c r="N15" s="41" t="n">
        <v>55.7</v>
      </c>
    </row>
    <row r="16" customFormat="false" ht="16" hidden="false" customHeight="false" outlineLevel="0" collapsed="false">
      <c r="B16" s="12" t="n">
        <f aca="false">B15</f>
        <v>2.99</v>
      </c>
      <c r="C16" s="34" t="n">
        <v>12</v>
      </c>
      <c r="D16" s="34" t="n">
        <v>3</v>
      </c>
      <c r="E16" s="34" t="n">
        <v>2</v>
      </c>
      <c r="F16" s="34" t="n">
        <v>2</v>
      </c>
      <c r="G16" s="35" t="n">
        <v>6</v>
      </c>
      <c r="H16" s="36" t="n">
        <f aca="false">(($B$3)^(2)*G16*8)/(1024^(2))</f>
        <v>22.430419921875</v>
      </c>
      <c r="I16" s="37" t="n">
        <f aca="false">(H16/($E$3))+G16*$D$3*10^(-6)</f>
        <v>0.00352093840174684</v>
      </c>
      <c r="J16" s="38" t="n">
        <f aca="false">(($B$3)^3*C16)/(B16+I16)</f>
        <v>1374969504.03746</v>
      </c>
      <c r="K16" s="39" t="n">
        <f aca="false">J16/(10)^6</f>
        <v>1374.96950403746</v>
      </c>
      <c r="L16" s="40" t="n">
        <f aca="false">($K$8*C16)/K16</f>
        <v>1.00117757137182</v>
      </c>
      <c r="M16" s="41" t="n">
        <v>1324.69806047</v>
      </c>
      <c r="N16" s="41" t="n">
        <v>55.42</v>
      </c>
    </row>
    <row r="17" customFormat="false" ht="16" hidden="false" customHeight="false" outlineLevel="0" collapsed="false">
      <c r="B17" s="42" t="n">
        <f aca="false">B16</f>
        <v>2.99</v>
      </c>
      <c r="C17" s="43" t="n">
        <v>12</v>
      </c>
      <c r="D17" s="43" t="n">
        <v>6</v>
      </c>
      <c r="E17" s="43" t="n">
        <v>2</v>
      </c>
      <c r="F17" s="43" t="n">
        <v>1</v>
      </c>
      <c r="G17" s="44" t="n">
        <v>4</v>
      </c>
      <c r="H17" s="45" t="n">
        <f aca="false">(($B$3)^(2)*G17*8)/(1024^(2))</f>
        <v>14.95361328125</v>
      </c>
      <c r="I17" s="46" t="n">
        <f aca="false">(H17/($E$3))+G17*$D$3*10^(-6)</f>
        <v>0.00234729226783123</v>
      </c>
      <c r="J17" s="47" t="n">
        <f aca="false">(($B$3)^3*C17)/(B17+I17)</f>
        <v>1375508788.91487</v>
      </c>
      <c r="K17" s="48" t="n">
        <f aca="false">J17/(10)^6</f>
        <v>1375.50878891487</v>
      </c>
      <c r="L17" s="49" t="n">
        <f aca="false">($K$8*C17)/K17</f>
        <v>1.00078504758121</v>
      </c>
      <c r="M17" s="41" t="n">
        <v>1323.848089558</v>
      </c>
      <c r="N17" s="41" t="n">
        <v>55.46</v>
      </c>
    </row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>
      <c r="G24" s="50"/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>
      <c r="H30" s="50"/>
      <c r="I30" s="50"/>
      <c r="J30" s="50"/>
    </row>
    <row r="31" customFormat="false" ht="15" hidden="false" customHeight="false" outlineLevel="0" collapsed="false"/>
    <row r="3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11.67"/>
    <col collapsed="false" customWidth="true" hidden="false" outlineLevel="0" max="3" min="3" style="0" width="13.33"/>
    <col collapsed="false" customWidth="true" hidden="false" outlineLevel="0" max="4" min="4" style="0" width="16.84"/>
    <col collapsed="false" customWidth="true" hidden="false" outlineLevel="0" max="5" min="5" style="0" width="16"/>
    <col collapsed="false" customWidth="true" hidden="false" outlineLevel="0" max="6" min="6" style="0" width="12.17"/>
    <col collapsed="false" customWidth="true" hidden="false" outlineLevel="0" max="7" min="7" style="0" width="7.5"/>
    <col collapsed="false" customWidth="true" hidden="false" outlineLevel="0" max="10" min="10" style="0" width="13"/>
    <col collapsed="false" customWidth="true" hidden="false" outlineLevel="0" max="11" min="11" style="0" width="15"/>
    <col collapsed="false" customWidth="true" hidden="false" outlineLevel="0" max="12" min="12" style="0" width="15.66"/>
    <col collapsed="false" customWidth="true" hidden="false" outlineLevel="0" max="13" min="13" style="0" width="13.83"/>
  </cols>
  <sheetData>
    <row r="1" customFormat="false" ht="17" hidden="false" customHeight="false" outlineLevel="0" collapsed="false">
      <c r="D1" s="1" t="s">
        <v>0</v>
      </c>
    </row>
    <row r="2" customFormat="false" ht="20" hidden="false" customHeight="false" outlineLevel="0" collapsed="false">
      <c r="B2" s="51" t="s">
        <v>1</v>
      </c>
      <c r="D2" s="52" t="s">
        <v>19</v>
      </c>
      <c r="E2" s="11" t="s">
        <v>20</v>
      </c>
    </row>
    <row r="3" customFormat="false" ht="16" hidden="false" customHeight="false" outlineLevel="0" collapsed="false">
      <c r="B3" s="5" t="n">
        <v>700</v>
      </c>
      <c r="D3" s="5" t="n">
        <v>0.485</v>
      </c>
      <c r="E3" s="6" t="n">
        <v>5530.801</v>
      </c>
    </row>
    <row r="6" customFormat="false" ht="20" hidden="false" customHeight="false" outlineLevel="0" collapsed="false">
      <c r="B6" s="7" t="s">
        <v>21</v>
      </c>
    </row>
    <row r="7" customFormat="false" ht="20" hidden="false" customHeight="false" outlineLevel="0" collapsed="false">
      <c r="B7" s="53" t="s">
        <v>6</v>
      </c>
      <c r="C7" s="52" t="s">
        <v>7</v>
      </c>
      <c r="D7" s="54" t="s">
        <v>8</v>
      </c>
      <c r="E7" s="54" t="s">
        <v>9</v>
      </c>
      <c r="F7" s="54" t="s">
        <v>10</v>
      </c>
      <c r="G7" s="54" t="s">
        <v>11</v>
      </c>
      <c r="H7" s="54" t="s">
        <v>12</v>
      </c>
      <c r="I7" s="54" t="s">
        <v>13</v>
      </c>
      <c r="J7" s="55" t="s">
        <v>14</v>
      </c>
      <c r="K7" s="55" t="s">
        <v>15</v>
      </c>
      <c r="L7" s="55" t="s">
        <v>16</v>
      </c>
      <c r="M7" s="56" t="s">
        <v>17</v>
      </c>
      <c r="N7" s="11" t="s">
        <v>18</v>
      </c>
    </row>
    <row r="8" customFormat="false" ht="16" hidden="false" customHeight="false" outlineLevel="0" collapsed="false">
      <c r="B8" s="57" t="n">
        <v>2.99</v>
      </c>
      <c r="C8" s="58" t="n">
        <v>1</v>
      </c>
      <c r="D8" s="59" t="n">
        <v>1</v>
      </c>
      <c r="E8" s="59" t="n">
        <v>1</v>
      </c>
      <c r="F8" s="59" t="n">
        <v>1</v>
      </c>
      <c r="G8" s="60" t="n">
        <v>2</v>
      </c>
      <c r="H8" s="61" t="n">
        <v>0</v>
      </c>
      <c r="I8" s="59" t="n">
        <v>0</v>
      </c>
      <c r="J8" s="62" t="n">
        <f aca="false">((THIN_core!$B$3)^3*C8)/(I8+B8)</f>
        <v>114715719.063545</v>
      </c>
      <c r="K8" s="63" t="n">
        <f aca="false">J8/(1000)^2</f>
        <v>114.715719063545</v>
      </c>
      <c r="L8" s="64" t="n">
        <f aca="false">($K$8*C8)/K8</f>
        <v>1</v>
      </c>
      <c r="M8" s="0" t="n">
        <v>112.316026869</v>
      </c>
      <c r="N8" s="0" t="n">
        <v>54.24</v>
      </c>
    </row>
    <row r="9" customFormat="false" ht="16" hidden="false" customHeight="false" outlineLevel="0" collapsed="false">
      <c r="B9" s="12" t="n">
        <v>2.99</v>
      </c>
      <c r="C9" s="65" t="n">
        <v>4</v>
      </c>
      <c r="D9" s="18" t="n">
        <v>4</v>
      </c>
      <c r="E9" s="18" t="n">
        <v>1</v>
      </c>
      <c r="F9" s="18" t="n">
        <v>1</v>
      </c>
      <c r="G9" s="19" t="n">
        <v>2</v>
      </c>
      <c r="H9" s="66" t="n">
        <f aca="false">(($B$3)^(2)*G9*8)/(1024^(2))</f>
        <v>7.476806640625</v>
      </c>
      <c r="I9" s="21" t="n">
        <f aca="false">(H9/($E$3))+G9*$D$3*10^(-6)</f>
        <v>0.0013528187901888</v>
      </c>
      <c r="J9" s="22" t="n">
        <f aca="false">(($B$3)^3*C9)/(B9+I9)</f>
        <v>458655358.666413</v>
      </c>
      <c r="K9" s="23" t="n">
        <f aca="false">J9/(10)^6</f>
        <v>458.655358666413</v>
      </c>
      <c r="L9" s="67" t="n">
        <f aca="false">($K$8*C9)/K9</f>
        <v>1.00045244775592</v>
      </c>
      <c r="M9" s="25" t="n">
        <v>448.5776102306</v>
      </c>
      <c r="N9" s="25" t="n">
        <v>54.35</v>
      </c>
    </row>
    <row r="10" customFormat="false" ht="16" hidden="false" customHeight="false" outlineLevel="0" collapsed="false">
      <c r="B10" s="12" t="n">
        <v>2.99</v>
      </c>
      <c r="C10" s="65" t="n">
        <v>4</v>
      </c>
      <c r="D10" s="18" t="n">
        <v>2</v>
      </c>
      <c r="E10" s="18" t="n">
        <v>2</v>
      </c>
      <c r="F10" s="18" t="n">
        <v>1</v>
      </c>
      <c r="G10" s="19" t="n">
        <v>4</v>
      </c>
      <c r="H10" s="66" t="n">
        <f aca="false">(($B$3)^(2)*G10*8)/(1024^(2))</f>
        <v>14.95361328125</v>
      </c>
      <c r="I10" s="21" t="n">
        <f aca="false">(H10/($E$3))+G10*$D$3*10^(-6)</f>
        <v>0.0027056375803776</v>
      </c>
      <c r="J10" s="22" t="n">
        <f aca="false">(($B$3)^3*C10)/(B10+I10)</f>
        <v>458448028.69061</v>
      </c>
      <c r="K10" s="23" t="n">
        <f aca="false">J10/(10)^6</f>
        <v>458.44802869061</v>
      </c>
      <c r="L10" s="67" t="n">
        <f aca="false">($K$8*C10)/K10</f>
        <v>1.00090489551183</v>
      </c>
      <c r="M10" s="25" t="n">
        <v>448.3071756937</v>
      </c>
      <c r="N10" s="25" t="n">
        <v>54.36</v>
      </c>
    </row>
    <row r="11" customFormat="false" ht="16" hidden="false" customHeight="false" outlineLevel="0" collapsed="false">
      <c r="B11" s="12" t="n">
        <v>2.99</v>
      </c>
      <c r="C11" s="68" t="n">
        <v>8</v>
      </c>
      <c r="D11" s="26" t="n">
        <v>8</v>
      </c>
      <c r="E11" s="26" t="n">
        <v>1</v>
      </c>
      <c r="F11" s="26" t="n">
        <v>1</v>
      </c>
      <c r="G11" s="27" t="n">
        <v>2</v>
      </c>
      <c r="H11" s="69" t="n">
        <f aca="false">(($B$3)^(2)*G11*8)/(1024^(2))</f>
        <v>7.476806640625</v>
      </c>
      <c r="I11" s="29" t="n">
        <f aca="false">(H11/($E$3))+G11*$D$3*10^(-6)</f>
        <v>0.0013528187901888</v>
      </c>
      <c r="J11" s="30" t="n">
        <f aca="false">(($B$3)^3*C11)/(B11+I11)</f>
        <v>917310717.332826</v>
      </c>
      <c r="K11" s="31" t="n">
        <f aca="false">J11/(10)^6</f>
        <v>917.310717332826</v>
      </c>
      <c r="L11" s="70" t="n">
        <f aca="false">($K$8*C11)/K11</f>
        <v>1.00045244775592</v>
      </c>
      <c r="M11" s="33" t="n">
        <v>888.956013430199</v>
      </c>
      <c r="N11" s="33" t="n">
        <v>54.74</v>
      </c>
    </row>
    <row r="12" customFormat="false" ht="16" hidden="false" customHeight="false" outlineLevel="0" collapsed="false">
      <c r="B12" s="12" t="n">
        <v>2.99</v>
      </c>
      <c r="C12" s="68" t="n">
        <v>8</v>
      </c>
      <c r="D12" s="26" t="n">
        <v>4</v>
      </c>
      <c r="E12" s="26" t="n">
        <v>2</v>
      </c>
      <c r="F12" s="26" t="n">
        <v>1</v>
      </c>
      <c r="G12" s="27" t="n">
        <v>4</v>
      </c>
      <c r="H12" s="69" t="n">
        <f aca="false">(($B$3)^(2)*G12*8)/(1024^(2))</f>
        <v>14.95361328125</v>
      </c>
      <c r="I12" s="29" t="n">
        <f aca="false">(H12/($E$3))+G12*$D$3*10^(-6)</f>
        <v>0.0027056375803776</v>
      </c>
      <c r="J12" s="30" t="n">
        <f aca="false">(($B$3)^3*C12)/(B12+I12)</f>
        <v>916896057.381221</v>
      </c>
      <c r="K12" s="31" t="n">
        <f aca="false">J12/(10)^6</f>
        <v>916.896057381221</v>
      </c>
      <c r="L12" s="70" t="n">
        <f aca="false">($K$8*C12)/K12</f>
        <v>1.00090489551183</v>
      </c>
      <c r="M12" s="33" t="n">
        <v>895.1857155117</v>
      </c>
      <c r="N12" s="33" t="n">
        <v>54.49</v>
      </c>
    </row>
    <row r="13" customFormat="false" ht="16" hidden="false" customHeight="false" outlineLevel="0" collapsed="false">
      <c r="B13" s="12" t="n">
        <v>2.99</v>
      </c>
      <c r="C13" s="68" t="n">
        <v>8</v>
      </c>
      <c r="D13" s="26" t="n">
        <v>2</v>
      </c>
      <c r="E13" s="26" t="n">
        <v>2</v>
      </c>
      <c r="F13" s="26" t="n">
        <v>2</v>
      </c>
      <c r="G13" s="27" t="n">
        <v>6</v>
      </c>
      <c r="H13" s="69" t="n">
        <f aca="false">(($B$3)^(2)*G13*8)/(1024^(2))</f>
        <v>22.430419921875</v>
      </c>
      <c r="I13" s="29" t="n">
        <f aca="false">(H13/($E$3))+G13*$D$3*10^(-6)</f>
        <v>0.0040584563705664</v>
      </c>
      <c r="J13" s="30" t="n">
        <f aca="false">(($B$3)^3*C13)/(B13+I13)</f>
        <v>916481772.144927</v>
      </c>
      <c r="K13" s="31" t="n">
        <f aca="false">J13/(10)^6</f>
        <v>916.481772144927</v>
      </c>
      <c r="L13" s="70" t="n">
        <f aca="false">($K$8*C13)/K13</f>
        <v>1.00135734326775</v>
      </c>
      <c r="M13" s="33" t="n">
        <v>895.8976872765</v>
      </c>
      <c r="N13" s="33" t="n">
        <v>54.47</v>
      </c>
    </row>
    <row r="14" customFormat="false" ht="16" hidden="false" customHeight="false" outlineLevel="0" collapsed="false">
      <c r="B14" s="12" t="n">
        <v>2.99</v>
      </c>
      <c r="C14" s="71" t="n">
        <v>12</v>
      </c>
      <c r="D14" s="34" t="n">
        <v>12</v>
      </c>
      <c r="E14" s="34" t="n">
        <v>1</v>
      </c>
      <c r="F14" s="34" t="n">
        <v>1</v>
      </c>
      <c r="G14" s="35" t="n">
        <v>2</v>
      </c>
      <c r="H14" s="72" t="n">
        <f aca="false">(($B$3)^(2)*G14*8)/(1024^(2))</f>
        <v>7.476806640625</v>
      </c>
      <c r="I14" s="37" t="n">
        <f aca="false">(H14/($E$3))+G14*$D$3*10^(-6)</f>
        <v>0.0013528187901888</v>
      </c>
      <c r="J14" s="38" t="n">
        <f aca="false">(($B$3)^3*C14)/(B14+I14)</f>
        <v>1375966075.99924</v>
      </c>
      <c r="K14" s="39" t="n">
        <f aca="false">J14/(10)^6</f>
        <v>1375.96607599924</v>
      </c>
      <c r="L14" s="73" t="n">
        <f aca="false">($K$8*C14)/K14</f>
        <v>1.00045244775592</v>
      </c>
      <c r="M14" s="41" t="n">
        <v>1332.875522519</v>
      </c>
      <c r="N14" s="41" t="n">
        <v>54.83</v>
      </c>
    </row>
    <row r="15" customFormat="false" ht="16" hidden="false" customHeight="false" outlineLevel="0" collapsed="false">
      <c r="B15" s="12" t="n">
        <v>2.99</v>
      </c>
      <c r="C15" s="71" t="n">
        <v>12</v>
      </c>
      <c r="D15" s="34" t="n">
        <v>4</v>
      </c>
      <c r="E15" s="34" t="n">
        <v>3</v>
      </c>
      <c r="F15" s="34" t="n">
        <v>1</v>
      </c>
      <c r="G15" s="35" t="n">
        <v>4</v>
      </c>
      <c r="H15" s="72" t="n">
        <f aca="false">(($B$3)^(2)*G15*8)/(1024^(2))</f>
        <v>14.95361328125</v>
      </c>
      <c r="I15" s="37" t="n">
        <f aca="false">(H15/($E$3))+G15*$D$3*10^(-6)</f>
        <v>0.0027056375803776</v>
      </c>
      <c r="J15" s="38" t="n">
        <f aca="false">(($B$3)^3*C15)/(B15+I15)</f>
        <v>1375344086.07183</v>
      </c>
      <c r="K15" s="39" t="n">
        <f aca="false">J15/(10)^6</f>
        <v>1375.34408607183</v>
      </c>
      <c r="L15" s="73" t="n">
        <f aca="false">($K$8*C15)/K15</f>
        <v>1.00090489551183</v>
      </c>
      <c r="M15" s="41" t="n">
        <v>1336.47169681399</v>
      </c>
      <c r="N15" s="41" t="n">
        <v>54.84</v>
      </c>
    </row>
    <row r="16" customFormat="false" ht="16" hidden="false" customHeight="false" outlineLevel="0" collapsed="false">
      <c r="B16" s="12" t="n">
        <v>2.99</v>
      </c>
      <c r="C16" s="71" t="n">
        <v>12</v>
      </c>
      <c r="D16" s="34" t="n">
        <v>3</v>
      </c>
      <c r="E16" s="34" t="n">
        <v>2</v>
      </c>
      <c r="F16" s="34" t="n">
        <v>2</v>
      </c>
      <c r="G16" s="35" t="n">
        <v>6</v>
      </c>
      <c r="H16" s="72" t="n">
        <f aca="false">(($B$3)^(2)*G16*8)/(1024^(2))</f>
        <v>22.430419921875</v>
      </c>
      <c r="I16" s="37" t="n">
        <f aca="false">(H16/($E$3))+G16*$D$3*10^(-6)</f>
        <v>0.0040584563705664</v>
      </c>
      <c r="J16" s="38" t="n">
        <f aca="false">(($B$3)^3*C16)/(B16+I16)</f>
        <v>1374722658.21739</v>
      </c>
      <c r="K16" s="39" t="n">
        <f aca="false">J16/(10)^6</f>
        <v>1374.72265821739</v>
      </c>
      <c r="L16" s="73" t="n">
        <f aca="false">($K$8*C16)/K16</f>
        <v>1.00135734326775</v>
      </c>
      <c r="M16" s="41" t="n">
        <v>1342.51315453399</v>
      </c>
      <c r="N16" s="41" t="n">
        <v>54.63</v>
      </c>
    </row>
    <row r="17" customFormat="false" ht="16" hidden="false" customHeight="false" outlineLevel="0" collapsed="false">
      <c r="B17" s="42" t="n">
        <v>2.99</v>
      </c>
      <c r="C17" s="74" t="n">
        <v>12</v>
      </c>
      <c r="D17" s="43" t="n">
        <v>6</v>
      </c>
      <c r="E17" s="43" t="n">
        <v>2</v>
      </c>
      <c r="F17" s="43" t="n">
        <v>1</v>
      </c>
      <c r="G17" s="44" t="n">
        <v>4</v>
      </c>
      <c r="H17" s="75" t="n">
        <f aca="false">(($B$3)^(2)*G17*8)/(1024^(2))</f>
        <v>14.95361328125</v>
      </c>
      <c r="I17" s="46" t="n">
        <f aca="false">(H17/($E$3))+G17*$D$3*10^(-6)</f>
        <v>0.0027056375803776</v>
      </c>
      <c r="J17" s="47" t="n">
        <f aca="false">(($B$3)^3*C17)/(B17+I17)</f>
        <v>1375344086.07183</v>
      </c>
      <c r="K17" s="48" t="n">
        <f aca="false">J17/(10)^6</f>
        <v>1375.34408607183</v>
      </c>
      <c r="L17" s="76" t="n">
        <f aca="false">($K$8*C17)/K17</f>
        <v>1.00090489551183</v>
      </c>
      <c r="M17" s="41" t="n">
        <v>1342.499263129</v>
      </c>
      <c r="N17" s="41" t="n">
        <v>54.62</v>
      </c>
    </row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0.609375" defaultRowHeight="16" zeroHeight="false" outlineLevelRow="0" outlineLevelCol="0"/>
  <cols>
    <col collapsed="false" customWidth="true" hidden="false" outlineLevel="0" max="4" min="4" style="0" width="13.83"/>
    <col collapsed="false" customWidth="true" hidden="false" outlineLevel="0" max="5" min="5" style="0" width="14.67"/>
    <col collapsed="false" customWidth="true" hidden="false" outlineLevel="0" max="8" min="8" style="0" width="11.83"/>
    <col collapsed="false" customWidth="true" hidden="false" outlineLevel="0" max="10" min="10" style="0" width="13"/>
    <col collapsed="false" customWidth="true" hidden="false" outlineLevel="0" max="11" min="11" style="0" width="15"/>
    <col collapsed="false" customWidth="true" hidden="false" outlineLevel="0" max="12" min="12" style="0" width="14.33"/>
    <col collapsed="false" customWidth="true" hidden="false" outlineLevel="0" max="13" min="13" style="0" width="13.83"/>
    <col collapsed="false" customWidth="true" hidden="false" outlineLevel="0" max="16" min="16" style="0" width="4.16"/>
    <col collapsed="false" customWidth="true" hidden="false" outlineLevel="0" max="17" min="17" style="0" width="3.17"/>
    <col collapsed="false" customWidth="true" hidden="false" outlineLevel="0" max="19" min="18" style="0" width="3"/>
    <col collapsed="false" customWidth="true" hidden="false" outlineLevel="0" max="20" min="20" style="0" width="12.17"/>
    <col collapsed="false" customWidth="true" hidden="false" outlineLevel="0" max="21" min="21" style="0" width="7.5"/>
  </cols>
  <sheetData>
    <row r="1" customFormat="false" ht="17" hidden="false" customHeight="false" outlineLevel="0" collapsed="false">
      <c r="D1" s="1" t="s">
        <v>0</v>
      </c>
    </row>
    <row r="2" customFormat="false" ht="20" hidden="false" customHeight="false" outlineLevel="0" collapsed="false">
      <c r="B2" s="51" t="s">
        <v>1</v>
      </c>
      <c r="D2" s="52" t="s">
        <v>22</v>
      </c>
      <c r="E2" s="11" t="s">
        <v>23</v>
      </c>
    </row>
    <row r="3" customFormat="false" ht="16" hidden="false" customHeight="false" outlineLevel="0" collapsed="false">
      <c r="B3" s="5" t="n">
        <v>700</v>
      </c>
      <c r="D3" s="77" t="n">
        <v>1.02</v>
      </c>
      <c r="E3" s="6" t="n">
        <v>11945.604</v>
      </c>
    </row>
    <row r="4" customFormat="false" ht="16" hidden="false" customHeight="false" outlineLevel="0" collapsed="false">
      <c r="D4" s="0" t="n">
        <v>1.35</v>
      </c>
      <c r="E4" s="0" t="n">
        <v>12000</v>
      </c>
    </row>
    <row r="6" customFormat="false" ht="20" hidden="false" customHeight="false" outlineLevel="0" collapsed="false">
      <c r="B6" s="7" t="s">
        <v>24</v>
      </c>
    </row>
    <row r="7" customFormat="false" ht="20" hidden="false" customHeight="false" outlineLevel="0" collapsed="false">
      <c r="B7" s="53" t="s">
        <v>6</v>
      </c>
      <c r="C7" s="52" t="s">
        <v>7</v>
      </c>
      <c r="D7" s="54" t="s">
        <v>8</v>
      </c>
      <c r="E7" s="54" t="s">
        <v>9</v>
      </c>
      <c r="F7" s="54" t="s">
        <v>10</v>
      </c>
      <c r="G7" s="54" t="s">
        <v>11</v>
      </c>
      <c r="H7" s="54" t="s">
        <v>12</v>
      </c>
      <c r="I7" s="54" t="s">
        <v>13</v>
      </c>
      <c r="J7" s="55" t="s">
        <v>14</v>
      </c>
      <c r="K7" s="55" t="s">
        <v>15</v>
      </c>
      <c r="L7" s="55" t="s">
        <v>16</v>
      </c>
      <c r="M7" s="56" t="s">
        <v>17</v>
      </c>
      <c r="N7" s="11" t="s">
        <v>18</v>
      </c>
    </row>
    <row r="8" customFormat="false" ht="16" hidden="false" customHeight="false" outlineLevel="0" collapsed="false">
      <c r="B8" s="57" t="n">
        <v>2.99</v>
      </c>
      <c r="C8" s="58" t="n">
        <v>1</v>
      </c>
      <c r="D8" s="59" t="n">
        <v>1</v>
      </c>
      <c r="E8" s="59" t="n">
        <v>1</v>
      </c>
      <c r="F8" s="59" t="n">
        <v>1</v>
      </c>
      <c r="G8" s="60" t="n">
        <v>2</v>
      </c>
      <c r="H8" s="78" t="n">
        <v>0</v>
      </c>
      <c r="I8" s="59" t="n">
        <v>0</v>
      </c>
      <c r="J8" s="62" t="n">
        <f aca="false">(($B$3)^3*C8)/(I8+B8)</f>
        <v>114715719.063545</v>
      </c>
      <c r="K8" s="63" t="n">
        <f aca="false">J8/(1000)^2</f>
        <v>114.715719063545</v>
      </c>
      <c r="L8" s="79" t="n">
        <f aca="false">($K$8*C8)/K8</f>
        <v>1</v>
      </c>
      <c r="M8" s="57" t="n">
        <v>112.19412342</v>
      </c>
      <c r="N8" s="0" t="n">
        <v>54.26</v>
      </c>
    </row>
    <row r="9" customFormat="false" ht="16" hidden="false" customHeight="false" outlineLevel="0" collapsed="false">
      <c r="B9" s="12" t="n">
        <v>2.99</v>
      </c>
      <c r="C9" s="65" t="n">
        <v>12</v>
      </c>
      <c r="D9" s="18" t="n">
        <v>12</v>
      </c>
      <c r="E9" s="18" t="n">
        <v>1</v>
      </c>
      <c r="F9" s="18" t="n">
        <v>1</v>
      </c>
      <c r="G9" s="19" t="n">
        <v>2</v>
      </c>
      <c r="H9" s="80" t="n">
        <f aca="false">(($B$3)^(2)*G9*8)/(1024^(2))</f>
        <v>7.476806640625</v>
      </c>
      <c r="I9" s="21" t="n">
        <f aca="false">(H9/($E$3))+G9*$D$3*10^(-6)</f>
        <v>0.000627944444900819</v>
      </c>
      <c r="J9" s="22" t="n">
        <f aca="false">(($B$3)^3*C9)/(I9+B9)</f>
        <v>1376299585.39158</v>
      </c>
      <c r="K9" s="23" t="n">
        <f aca="false">J9/(10)^6</f>
        <v>1376.29958539158</v>
      </c>
      <c r="L9" s="24" t="n">
        <f aca="false">($K$8*C9)/K9</f>
        <v>1.00021001486452</v>
      </c>
      <c r="M9" s="25" t="n">
        <v>1334.309647724</v>
      </c>
      <c r="N9" s="25" t="n">
        <v>54.8</v>
      </c>
    </row>
    <row r="10" customFormat="false" ht="16" hidden="false" customHeight="false" outlineLevel="0" collapsed="false">
      <c r="B10" s="12" t="n">
        <v>2.99</v>
      </c>
      <c r="C10" s="65" t="n">
        <v>12</v>
      </c>
      <c r="D10" s="18" t="n">
        <v>4</v>
      </c>
      <c r="E10" s="18" t="n">
        <v>3</v>
      </c>
      <c r="F10" s="18" t="n">
        <v>1</v>
      </c>
      <c r="G10" s="19" t="n">
        <v>4</v>
      </c>
      <c r="H10" s="80" t="n">
        <f aca="false">((THIN_core!$B$3)^(2)*G10*8)/(1024^(2))</f>
        <v>14.95361328125</v>
      </c>
      <c r="I10" s="21" t="n">
        <f aca="false">(H10/($E$3))+G10*$D$3*10^(-6)</f>
        <v>0.00125588888980164</v>
      </c>
      <c r="J10" s="22" t="n">
        <f aca="false">(($B$3)^3*C10)/(I10+B10)</f>
        <v>1376010663.37646</v>
      </c>
      <c r="K10" s="23" t="n">
        <f aca="false">J10/(10)^6</f>
        <v>1376.01066337646</v>
      </c>
      <c r="L10" s="24" t="n">
        <f aca="false">($K$8*C10)/K10</f>
        <v>1.00042002972903</v>
      </c>
      <c r="M10" s="25" t="n">
        <v>1334.824422174</v>
      </c>
      <c r="N10" s="25" t="n">
        <v>54.75</v>
      </c>
    </row>
    <row r="11" customFormat="false" ht="16" hidden="false" customHeight="false" outlineLevel="0" collapsed="false">
      <c r="B11" s="12" t="n">
        <v>2.99</v>
      </c>
      <c r="C11" s="65" t="n">
        <v>12</v>
      </c>
      <c r="D11" s="18" t="n">
        <v>3</v>
      </c>
      <c r="E11" s="18" t="n">
        <v>2</v>
      </c>
      <c r="F11" s="18" t="n">
        <v>2</v>
      </c>
      <c r="G11" s="19" t="n">
        <v>6</v>
      </c>
      <c r="H11" s="80" t="n">
        <f aca="false">((THIN_core!$B$3)^(2)*G11*8)/(1024^(2))</f>
        <v>22.430419921875</v>
      </c>
      <c r="I11" s="21" t="n">
        <f aca="false">(H11/($E$3))+G11*$D$3*10^(-6)</f>
        <v>0.00188383333470246</v>
      </c>
      <c r="J11" s="22" t="n">
        <f aca="false">(($B$3)^3*C11)/(I11+B11)</f>
        <v>1375721862.64076</v>
      </c>
      <c r="K11" s="23" t="n">
        <f aca="false">J11/(10)^6</f>
        <v>1375.72186264076</v>
      </c>
      <c r="L11" s="24" t="n">
        <f aca="false">($K$8*C11)/K11</f>
        <v>1.00063004459355</v>
      </c>
      <c r="M11" s="25" t="n">
        <v>1342.339289854</v>
      </c>
      <c r="N11" s="25" t="n">
        <v>54.57</v>
      </c>
    </row>
    <row r="12" customFormat="false" ht="16" hidden="false" customHeight="false" outlineLevel="0" collapsed="false">
      <c r="B12" s="12" t="n">
        <v>2.99</v>
      </c>
      <c r="C12" s="65" t="n">
        <v>12</v>
      </c>
      <c r="D12" s="18" t="n">
        <v>6</v>
      </c>
      <c r="E12" s="18" t="n">
        <v>2</v>
      </c>
      <c r="F12" s="18" t="n">
        <v>1</v>
      </c>
      <c r="G12" s="19" t="n">
        <v>4</v>
      </c>
      <c r="H12" s="80" t="n">
        <f aca="false">((THIN_core!$B$3)^(2)*G12*8)/(1024^(2))</f>
        <v>14.95361328125</v>
      </c>
      <c r="I12" s="21" t="n">
        <f aca="false">(H12/($E$3))+G12*$D$3*10^(-6)</f>
        <v>0.00125588888980164</v>
      </c>
      <c r="J12" s="22" t="n">
        <f aca="false">(($B$3)^3*C12)/(I12+B12)</f>
        <v>1376010663.37646</v>
      </c>
      <c r="K12" s="23" t="n">
        <f aca="false">J12/(10)^6</f>
        <v>1376.01066337646</v>
      </c>
      <c r="L12" s="24" t="n">
        <f aca="false">($K$8*C12)/K12</f>
        <v>1.00042002972903</v>
      </c>
      <c r="M12" s="25" t="n">
        <v>1341.98425921099</v>
      </c>
      <c r="N12" s="25" t="n">
        <v>54.58</v>
      </c>
    </row>
    <row r="13" customFormat="false" ht="16" hidden="false" customHeight="false" outlineLevel="0" collapsed="false">
      <c r="B13" s="12" t="n">
        <v>2.99</v>
      </c>
      <c r="C13" s="68" t="n">
        <v>24</v>
      </c>
      <c r="D13" s="26" t="n">
        <v>24</v>
      </c>
      <c r="E13" s="26" t="n">
        <v>1</v>
      </c>
      <c r="F13" s="26" t="n">
        <v>1</v>
      </c>
      <c r="G13" s="27" t="n">
        <v>2</v>
      </c>
      <c r="H13" s="81" t="n">
        <f aca="false">((THIN_core!$B$3)^(2)*G13*8)/(1024^(2))</f>
        <v>7.476806640625</v>
      </c>
      <c r="I13" s="29" t="n">
        <f aca="false">(H13/($E$3))+G13*$D$3*10^(-6)</f>
        <v>0.000627944444900819</v>
      </c>
      <c r="J13" s="30" t="n">
        <f aca="false">(($B$3)^3*C13)/(I13+B13)</f>
        <v>2752599170.78317</v>
      </c>
      <c r="K13" s="31" t="n">
        <f aca="false">J13/(10)^6</f>
        <v>2752.59917078317</v>
      </c>
      <c r="L13" s="32" t="n">
        <f aca="false">($K$8*C13)/K13</f>
        <v>1.00021001486452</v>
      </c>
      <c r="M13" s="33" t="n">
        <v>2680.570156498</v>
      </c>
      <c r="N13" s="33" t="n">
        <v>54.8</v>
      </c>
    </row>
    <row r="14" customFormat="false" ht="16" hidden="false" customHeight="false" outlineLevel="0" collapsed="false">
      <c r="B14" s="12" t="n">
        <v>2.99</v>
      </c>
      <c r="C14" s="68" t="n">
        <v>24</v>
      </c>
      <c r="D14" s="26" t="n">
        <v>12</v>
      </c>
      <c r="E14" s="26" t="n">
        <v>2</v>
      </c>
      <c r="F14" s="26" t="n">
        <v>1</v>
      </c>
      <c r="G14" s="27" t="n">
        <v>4</v>
      </c>
      <c r="H14" s="81" t="n">
        <f aca="false">((THIN_core!$B$3)^(2)*G14*8)/(1024^(2))</f>
        <v>14.95361328125</v>
      </c>
      <c r="I14" s="29" t="n">
        <f aca="false">(H14/($E$3))+G14*$D$3*10^(-6)</f>
        <v>0.00125588888980164</v>
      </c>
      <c r="J14" s="30" t="n">
        <f aca="false">(($B$3)^3*C14)/(I14+B14)</f>
        <v>2752021326.75292</v>
      </c>
      <c r="K14" s="31" t="n">
        <f aca="false">J14/(10)^6</f>
        <v>2752.02132675292</v>
      </c>
      <c r="L14" s="32" t="n">
        <f aca="false">($K$8*C14)/K14</f>
        <v>1.00042002972903</v>
      </c>
      <c r="M14" s="33" t="n">
        <v>2683.971787178</v>
      </c>
      <c r="N14" s="33" t="n">
        <v>54.75</v>
      </c>
    </row>
    <row r="15" customFormat="false" ht="16" hidden="false" customHeight="false" outlineLevel="0" collapsed="false">
      <c r="B15" s="12" t="n">
        <v>2.99</v>
      </c>
      <c r="C15" s="68" t="n">
        <v>24</v>
      </c>
      <c r="D15" s="26" t="n">
        <v>8</v>
      </c>
      <c r="E15" s="26" t="n">
        <v>3</v>
      </c>
      <c r="F15" s="26" t="n">
        <v>1</v>
      </c>
      <c r="G15" s="27" t="n">
        <v>4</v>
      </c>
      <c r="H15" s="81" t="n">
        <f aca="false">((THIN_core!$B$3)^(2)*G15*8)/(1024^(2))</f>
        <v>14.95361328125</v>
      </c>
      <c r="I15" s="29" t="n">
        <f aca="false">(H15/($E$3))+G15*$D$3*10^(-6)</f>
        <v>0.00125588888980164</v>
      </c>
      <c r="J15" s="30" t="n">
        <f aca="false">(($B$3)^3*C15)/(I15+B15)</f>
        <v>2752021326.75292</v>
      </c>
      <c r="K15" s="31" t="n">
        <f aca="false">J15/(10)^6</f>
        <v>2752.02132675292</v>
      </c>
      <c r="L15" s="32" t="n">
        <f aca="false">($K$8*C15)/K15</f>
        <v>1.00042002972903</v>
      </c>
      <c r="M15" s="33" t="n">
        <v>2678.966197693</v>
      </c>
      <c r="N15" s="33" t="n">
        <v>54.78</v>
      </c>
    </row>
    <row r="16" customFormat="false" ht="16" hidden="false" customHeight="false" outlineLevel="0" collapsed="false">
      <c r="B16" s="12" t="n">
        <v>2.99</v>
      </c>
      <c r="C16" s="68" t="n">
        <v>24</v>
      </c>
      <c r="D16" s="26" t="n">
        <v>6</v>
      </c>
      <c r="E16" s="26" t="n">
        <v>4</v>
      </c>
      <c r="F16" s="26" t="n">
        <v>1</v>
      </c>
      <c r="G16" s="27" t="n">
        <v>4</v>
      </c>
      <c r="H16" s="81" t="n">
        <f aca="false">((THIN_core!$B$3)^(2)*G16*8)/(1024^(2))</f>
        <v>14.95361328125</v>
      </c>
      <c r="I16" s="29" t="n">
        <f aca="false">(H16/($E$3))+G16*$D$3*10^(-6)</f>
        <v>0.00125588888980164</v>
      </c>
      <c r="J16" s="30" t="n">
        <f aca="false">(($B$3)^3*C16)/(I16+B16)</f>
        <v>2752021326.75292</v>
      </c>
      <c r="K16" s="31" t="n">
        <f aca="false">J16/(10)^6</f>
        <v>2752.02132675292</v>
      </c>
      <c r="L16" s="32" t="n">
        <f aca="false">($K$8*C16)/K16</f>
        <v>1.00042002972903</v>
      </c>
      <c r="M16" s="33" t="n">
        <v>2676.79285842</v>
      </c>
      <c r="N16" s="33" t="n">
        <v>54.79</v>
      </c>
    </row>
    <row r="17" customFormat="false" ht="16" hidden="false" customHeight="false" outlineLevel="0" collapsed="false">
      <c r="B17" s="12" t="n">
        <v>2.99</v>
      </c>
      <c r="C17" s="68" t="n">
        <v>24</v>
      </c>
      <c r="D17" s="26" t="n">
        <v>6</v>
      </c>
      <c r="E17" s="26" t="n">
        <v>2</v>
      </c>
      <c r="F17" s="26" t="n">
        <v>2</v>
      </c>
      <c r="G17" s="27" t="n">
        <v>6</v>
      </c>
      <c r="H17" s="81" t="n">
        <f aca="false">((THIN_core!$B$3)^(2)*G17*8)/(1024^(2))</f>
        <v>22.430419921875</v>
      </c>
      <c r="I17" s="29" t="n">
        <f aca="false">(H17/($E$3))+G17*$D$3*10^(-6)</f>
        <v>0.00188383333470246</v>
      </c>
      <c r="J17" s="30" t="n">
        <f aca="false">(($B$3)^3*C17)/(I17+B17)</f>
        <v>2751443725.28152</v>
      </c>
      <c r="K17" s="31" t="n">
        <f aca="false">J17/(10)^6</f>
        <v>2751.44372528152</v>
      </c>
      <c r="L17" s="32" t="n">
        <f aca="false">($K$8*C17)/K17</f>
        <v>1.00063004459355</v>
      </c>
      <c r="M17" s="33" t="n">
        <v>2681.906202337</v>
      </c>
      <c r="N17" s="33" t="n">
        <v>54.82</v>
      </c>
    </row>
    <row r="18" customFormat="false" ht="16" hidden="false" customHeight="false" outlineLevel="0" collapsed="false">
      <c r="B18" s="12" t="n">
        <v>2.99</v>
      </c>
      <c r="C18" s="68" t="n">
        <v>24</v>
      </c>
      <c r="D18" s="26" t="n">
        <v>4</v>
      </c>
      <c r="E18" s="26" t="n">
        <v>3</v>
      </c>
      <c r="F18" s="26" t="n">
        <v>2</v>
      </c>
      <c r="G18" s="27" t="n">
        <v>6</v>
      </c>
      <c r="H18" s="81" t="n">
        <f aca="false">((THIN_core!$B$3)^(2)*G18*8)/(1024^(2))</f>
        <v>22.430419921875</v>
      </c>
      <c r="I18" s="29" t="n">
        <f aca="false">(H18/($E$3))+G18*$D$3*10^(-6)</f>
        <v>0.00188383333470246</v>
      </c>
      <c r="J18" s="30" t="n">
        <f aca="false">(($B$3)^3*C18)/(I18+B18)</f>
        <v>2751443725.28152</v>
      </c>
      <c r="K18" s="31" t="n">
        <f aca="false">J18/(10)^6</f>
        <v>2751.44372528152</v>
      </c>
      <c r="L18" s="32" t="n">
        <f aca="false">($K$8*C18)/K18</f>
        <v>1.00063004459355</v>
      </c>
      <c r="M18" s="33" t="n">
        <v>2674.085758312</v>
      </c>
      <c r="N18" s="33" t="n">
        <v>54.85</v>
      </c>
    </row>
    <row r="19" customFormat="false" ht="16" hidden="false" customHeight="false" outlineLevel="0" collapsed="false">
      <c r="B19" s="12" t="n">
        <v>2.99</v>
      </c>
      <c r="C19" s="71" t="n">
        <v>48</v>
      </c>
      <c r="D19" s="34" t="n">
        <v>48</v>
      </c>
      <c r="E19" s="34" t="n">
        <v>1</v>
      </c>
      <c r="F19" s="34" t="n">
        <v>1</v>
      </c>
      <c r="G19" s="35" t="n">
        <v>2</v>
      </c>
      <c r="H19" s="82" t="n">
        <f aca="false">((THIN_core!$B$3)^(2)*G19*8)/(1024^(2))</f>
        <v>7.476806640625</v>
      </c>
      <c r="I19" s="37" t="n">
        <f aca="false">(H19/($E$3))+G19*$D$3*10^(-6)</f>
        <v>0.000627944444900819</v>
      </c>
      <c r="J19" s="38" t="n">
        <f aca="false">(($B$3)^3*C19)/(I19+B19)</f>
        <v>5505198341.56633</v>
      </c>
      <c r="K19" s="39" t="n">
        <f aca="false">J19/(10)^6</f>
        <v>5505.19834156633</v>
      </c>
      <c r="L19" s="40" t="n">
        <f aca="false">($K$8*C19)/K19</f>
        <v>1.00021001486452</v>
      </c>
      <c r="M19" s="41" t="n">
        <v>5260.937917648</v>
      </c>
      <c r="N19" s="41" t="n">
        <v>56.39</v>
      </c>
    </row>
    <row r="20" customFormat="false" ht="16" hidden="false" customHeight="false" outlineLevel="0" collapsed="false">
      <c r="B20" s="12" t="n">
        <v>2.99</v>
      </c>
      <c r="C20" s="71" t="n">
        <v>48</v>
      </c>
      <c r="D20" s="34" t="n">
        <v>24</v>
      </c>
      <c r="E20" s="34" t="n">
        <v>2</v>
      </c>
      <c r="F20" s="34" t="n">
        <v>1</v>
      </c>
      <c r="G20" s="35" t="n">
        <v>4</v>
      </c>
      <c r="H20" s="82" t="n">
        <f aca="false">((THIN_core!$B$3)^(2)*G20*8)/(1024^(2))</f>
        <v>14.95361328125</v>
      </c>
      <c r="I20" s="37" t="n">
        <f aca="false">(H20/($E$3))+G20*$D$3*10^(-6)</f>
        <v>0.00125588888980164</v>
      </c>
      <c r="J20" s="38" t="n">
        <f aca="false">(($B$3)^3*C20)/(I20+B20)</f>
        <v>5504042653.50584</v>
      </c>
      <c r="K20" s="39" t="n">
        <f aca="false">J20/(10)^6</f>
        <v>5504.04265350584</v>
      </c>
      <c r="L20" s="40" t="n">
        <f aca="false">($K$8*C20)/K20</f>
        <v>1.00042002972903</v>
      </c>
      <c r="M20" s="41" t="n">
        <v>5247.754482142</v>
      </c>
      <c r="N20" s="41" t="n">
        <v>56.51</v>
      </c>
    </row>
    <row r="21" customFormat="false" ht="16" hidden="false" customHeight="false" outlineLevel="0" collapsed="false">
      <c r="B21" s="12" t="n">
        <v>2.99</v>
      </c>
      <c r="C21" s="71" t="n">
        <v>48</v>
      </c>
      <c r="D21" s="34" t="n">
        <v>12</v>
      </c>
      <c r="E21" s="34" t="n">
        <v>4</v>
      </c>
      <c r="F21" s="34" t="n">
        <v>1</v>
      </c>
      <c r="G21" s="35" t="n">
        <v>4</v>
      </c>
      <c r="H21" s="82" t="n">
        <f aca="false">((THIN_core!$B$3)^(2)*G21*8)/(1024^(2))</f>
        <v>14.95361328125</v>
      </c>
      <c r="I21" s="37" t="n">
        <f aca="false">(H21/($E$3))+G21*$D$3*10^(-6)</f>
        <v>0.00125588888980164</v>
      </c>
      <c r="J21" s="38" t="n">
        <f aca="false">(($B$3)^3*C21)/(I21+B21)</f>
        <v>5504042653.50584</v>
      </c>
      <c r="K21" s="39" t="n">
        <f aca="false">J21/(10)^6</f>
        <v>5504.04265350584</v>
      </c>
      <c r="L21" s="40" t="n">
        <f aca="false">($K$8*C21)/K21</f>
        <v>1.00042002972903</v>
      </c>
      <c r="M21" s="41" t="n">
        <v>5249.958724043</v>
      </c>
      <c r="N21" s="41" t="n">
        <v>56.58</v>
      </c>
    </row>
    <row r="22" customFormat="false" ht="16" hidden="false" customHeight="false" outlineLevel="0" collapsed="false">
      <c r="B22" s="12" t="n">
        <v>2.99</v>
      </c>
      <c r="C22" s="71" t="n">
        <v>48</v>
      </c>
      <c r="D22" s="34" t="n">
        <v>12</v>
      </c>
      <c r="E22" s="34" t="n">
        <v>2</v>
      </c>
      <c r="F22" s="34" t="n">
        <v>2</v>
      </c>
      <c r="G22" s="35" t="n">
        <v>6</v>
      </c>
      <c r="H22" s="82" t="n">
        <f aca="false">((THIN_core!$B$3)^(2)*G22*8)/(1024^(2))</f>
        <v>22.430419921875</v>
      </c>
      <c r="I22" s="37" t="n">
        <f aca="false">(H22/($E$3))+G22*$D$3*10^(-6)</f>
        <v>0.00188383333470246</v>
      </c>
      <c r="J22" s="38" t="n">
        <f aca="false">(($B$3)^3*C22)/(I22+B22)</f>
        <v>5502887450.56305</v>
      </c>
      <c r="K22" s="39" t="n">
        <f aca="false">J22/(10)^6</f>
        <v>5502.88745056305</v>
      </c>
      <c r="L22" s="40" t="n">
        <f aca="false">($K$8*C22)/K22</f>
        <v>1.00063004459355</v>
      </c>
      <c r="M22" s="41" t="n">
        <v>5215.275131247</v>
      </c>
      <c r="N22" s="41" t="n">
        <v>56.73</v>
      </c>
    </row>
    <row r="23" customFormat="false" ht="16" hidden="false" customHeight="false" outlineLevel="0" collapsed="false">
      <c r="B23" s="12" t="n">
        <v>2.99</v>
      </c>
      <c r="C23" s="71" t="n">
        <v>48</v>
      </c>
      <c r="D23" s="34" t="n">
        <v>8</v>
      </c>
      <c r="E23" s="34" t="n">
        <v>6</v>
      </c>
      <c r="F23" s="34" t="n">
        <v>1</v>
      </c>
      <c r="G23" s="35" t="n">
        <v>4</v>
      </c>
      <c r="H23" s="82" t="n">
        <f aca="false">((THIN_core!$B$3)^(2)*G23*8)/(1024^(2))</f>
        <v>14.95361328125</v>
      </c>
      <c r="I23" s="37" t="n">
        <f aca="false">(H23/($E$3))+G23*$D$3*10^(-6)</f>
        <v>0.00125588888980164</v>
      </c>
      <c r="J23" s="38" t="n">
        <f aca="false">(($B$3)^3*C23)/(I23+B23)</f>
        <v>5504042653.50584</v>
      </c>
      <c r="K23" s="39" t="n">
        <f aca="false">J23/(10)^6</f>
        <v>5504.04265350584</v>
      </c>
      <c r="L23" s="40" t="n">
        <f aca="false">($K$8*C23)/K23</f>
        <v>1.00042002972903</v>
      </c>
      <c r="M23" s="41" t="n">
        <v>5222.119960204</v>
      </c>
      <c r="N23" s="41" t="n">
        <v>56.67</v>
      </c>
    </row>
    <row r="24" customFormat="false" ht="16" hidden="false" customHeight="false" outlineLevel="0" collapsed="false">
      <c r="B24" s="42" t="n">
        <v>2.99</v>
      </c>
      <c r="C24" s="74" t="n">
        <v>48</v>
      </c>
      <c r="D24" s="43" t="n">
        <v>6</v>
      </c>
      <c r="E24" s="43" t="n">
        <v>4</v>
      </c>
      <c r="F24" s="43" t="n">
        <v>2</v>
      </c>
      <c r="G24" s="44" t="n">
        <v>6</v>
      </c>
      <c r="H24" s="83" t="n">
        <f aca="false">((THIN_core!$B$3)^(2)*G24*8)/(1024^(2))</f>
        <v>22.430419921875</v>
      </c>
      <c r="I24" s="46" t="n">
        <f aca="false">(H24/($E$3))+G24*$D$3*10^(-6)</f>
        <v>0.00188383333470246</v>
      </c>
      <c r="J24" s="47" t="n">
        <f aca="false">(($B$3)^3*C24)/(I24+B24)</f>
        <v>5502887450.56305</v>
      </c>
      <c r="K24" s="48" t="n">
        <f aca="false">J24/(10)^6</f>
        <v>5502.88745056305</v>
      </c>
      <c r="L24" s="49" t="n">
        <f aca="false">($K$8*C24)/K24</f>
        <v>1.00063004459355</v>
      </c>
      <c r="M24" s="41" t="n">
        <v>5244.173203355</v>
      </c>
      <c r="N24" s="41" t="n">
        <v>56.52</v>
      </c>
    </row>
    <row r="25" customFormat="false" ht="15" hidden="false" customHeight="false" outlineLevel="0" collapsed="false">
      <c r="K25" s="84"/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8.67"/>
    <col collapsed="false" customWidth="true" hidden="false" outlineLevel="0" max="3" min="3" style="0" width="10.83"/>
    <col collapsed="false" customWidth="true" hidden="false" outlineLevel="0" max="4" min="4" style="0" width="11"/>
    <col collapsed="false" customWidth="true" hidden="false" outlineLevel="0" max="5" min="5" style="0" width="13.16"/>
    <col collapsed="false" customWidth="true" hidden="false" outlineLevel="0" max="6" min="6" style="0" width="12.17"/>
    <col collapsed="false" customWidth="true" hidden="false" outlineLevel="0" max="7" min="7" style="0" width="7.5"/>
  </cols>
  <sheetData>
    <row r="1" customFormat="false" ht="15" hidden="false" customHeight="false" outlineLevel="0" collapsed="false">
      <c r="D1" s="0" t="s">
        <v>0</v>
      </c>
    </row>
    <row r="2" customFormat="false" ht="15" hidden="false" customHeight="false" outlineLevel="0" collapsed="false">
      <c r="B2" s="85" t="s">
        <v>1</v>
      </c>
      <c r="D2" s="85" t="s">
        <v>22</v>
      </c>
      <c r="E2" s="85" t="s">
        <v>23</v>
      </c>
    </row>
    <row r="3" customFormat="false" ht="15" hidden="false" customHeight="false" outlineLevel="0" collapsed="false">
      <c r="B3" s="0" t="n">
        <v>700</v>
      </c>
      <c r="D3" s="0" t="n">
        <v>1.02</v>
      </c>
      <c r="E3" s="0" t="n">
        <v>11945.604</v>
      </c>
    </row>
    <row r="4" customFormat="false" ht="16" hidden="false" customHeight="false" outlineLevel="0" collapsed="false">
      <c r="D4" s="0" t="n">
        <v>1.35</v>
      </c>
      <c r="E4" s="0" t="n">
        <v>12000</v>
      </c>
    </row>
    <row r="6" customFormat="false" ht="16" hidden="false" customHeight="false" outlineLevel="0" collapsed="false">
      <c r="B6" s="0" t="s">
        <v>21</v>
      </c>
    </row>
    <row r="7" customFormat="false" ht="15" hidden="false" customHeight="false" outlineLevel="0" collapsed="false">
      <c r="B7" s="86" t="s">
        <v>6</v>
      </c>
      <c r="C7" s="86" t="s">
        <v>7</v>
      </c>
      <c r="D7" s="86" t="s">
        <v>8</v>
      </c>
      <c r="E7" s="86" t="s">
        <v>9</v>
      </c>
      <c r="F7" s="86" t="s">
        <v>10</v>
      </c>
      <c r="G7" s="86" t="s">
        <v>11</v>
      </c>
      <c r="H7" s="86" t="s">
        <v>12</v>
      </c>
      <c r="I7" s="86" t="s">
        <v>13</v>
      </c>
      <c r="J7" s="86" t="s">
        <v>14</v>
      </c>
      <c r="K7" s="86" t="s">
        <v>15</v>
      </c>
      <c r="L7" s="86" t="s">
        <v>16</v>
      </c>
      <c r="M7" s="86" t="s">
        <v>17</v>
      </c>
      <c r="N7" s="86" t="s">
        <v>18</v>
      </c>
    </row>
    <row r="8" customFormat="false" ht="15" hidden="false" customHeight="false" outlineLevel="0" collapsed="false">
      <c r="B8" s="87" t="n">
        <v>4.317</v>
      </c>
      <c r="C8" s="87" t="n">
        <v>1</v>
      </c>
      <c r="D8" s="87" t="n">
        <v>1</v>
      </c>
      <c r="E8" s="87" t="n">
        <v>1</v>
      </c>
      <c r="F8" s="87" t="n">
        <v>1</v>
      </c>
      <c r="G8" s="87" t="n">
        <v>2</v>
      </c>
      <c r="H8" s="87" t="n">
        <v>0</v>
      </c>
      <c r="I8" s="87" t="n">
        <v>0</v>
      </c>
      <c r="J8" s="87" t="n">
        <f aca="false">(($B$3)^3*C8)/(I8+B8)</f>
        <v>79453324.0676396</v>
      </c>
      <c r="K8" s="87" t="n">
        <f aca="false">J8/(1000)^2</f>
        <v>79.4533240676396</v>
      </c>
      <c r="L8" s="87" t="n">
        <f aca="false">($K$8*C8)/K8</f>
        <v>1</v>
      </c>
      <c r="M8" s="87" t="n">
        <v>112.19412342</v>
      </c>
      <c r="N8" s="87" t="n">
        <v>54.26</v>
      </c>
    </row>
    <row r="9" customFormat="false" ht="15" hidden="false" customHeight="false" outlineLevel="0" collapsed="false">
      <c r="B9" s="87" t="n">
        <f aca="false">B8</f>
        <v>4.317</v>
      </c>
      <c r="C9" s="88" t="n">
        <v>12</v>
      </c>
      <c r="D9" s="88" t="n">
        <v>12</v>
      </c>
      <c r="E9" s="88" t="n">
        <v>1</v>
      </c>
      <c r="F9" s="88" t="n">
        <v>1</v>
      </c>
      <c r="G9" s="88" t="n">
        <v>2</v>
      </c>
      <c r="H9" s="88" t="n">
        <f aca="false">(($B$3)^(2)*G9*8)/(1024^(2))</f>
        <v>7.476806640625</v>
      </c>
      <c r="I9" s="88" t="n">
        <f aca="false">(H9/($E$3))+G9*$D$3*10^(-6)</f>
        <v>0.000627944444900819</v>
      </c>
      <c r="J9" s="88" t="n">
        <f aca="false">(($B$3)^3*C9)/(I9+B9)</f>
        <v>953301223.023555</v>
      </c>
      <c r="K9" s="88" t="n">
        <f aca="false">J9/(10)^6</f>
        <v>953.301223023555</v>
      </c>
      <c r="L9" s="88" t="n">
        <f aca="false">($K$8*C9)/K9</f>
        <v>1.00014545852326</v>
      </c>
      <c r="M9" s="88" t="n">
        <v>1334.309647724</v>
      </c>
      <c r="N9" s="88" t="n">
        <v>54.8</v>
      </c>
    </row>
    <row r="10" customFormat="false" ht="15" hidden="false" customHeight="false" outlineLevel="0" collapsed="false">
      <c r="B10" s="87" t="n">
        <f aca="false">B9</f>
        <v>4.317</v>
      </c>
      <c r="C10" s="88" t="n">
        <v>12</v>
      </c>
      <c r="D10" s="88" t="n">
        <v>4</v>
      </c>
      <c r="E10" s="88" t="n">
        <v>3</v>
      </c>
      <c r="F10" s="88" t="n">
        <v>1</v>
      </c>
      <c r="G10" s="88" t="n">
        <v>4</v>
      </c>
      <c r="H10" s="88" t="n">
        <f aca="false">(($B$3)^(2)*G10*8)/(1024^(2))</f>
        <v>14.95361328125</v>
      </c>
      <c r="I10" s="88" t="n">
        <f aca="false">(H10/($E$3))+G10*$D$3*10^(-6)</f>
        <v>0.00125588888980164</v>
      </c>
      <c r="J10" s="88" t="n">
        <f aca="false">(($B$3)^3*C10)/(I10+B10)</f>
        <v>953162597.563944</v>
      </c>
      <c r="K10" s="88" t="n">
        <f aca="false">J10/(10)^6</f>
        <v>953.162597563944</v>
      </c>
      <c r="L10" s="88" t="n">
        <f aca="false">($K$8*C10)/K10</f>
        <v>1.00029091704651</v>
      </c>
      <c r="M10" s="88" t="n">
        <v>1334.824422174</v>
      </c>
      <c r="N10" s="88" t="n">
        <v>54.75</v>
      </c>
    </row>
    <row r="11" customFormat="false" ht="15" hidden="false" customHeight="false" outlineLevel="0" collapsed="false">
      <c r="B11" s="87" t="n">
        <f aca="false">B10</f>
        <v>4.317</v>
      </c>
      <c r="C11" s="88" t="n">
        <v>12</v>
      </c>
      <c r="D11" s="88" t="n">
        <v>3</v>
      </c>
      <c r="E11" s="88" t="n">
        <v>2</v>
      </c>
      <c r="F11" s="88" t="n">
        <v>2</v>
      </c>
      <c r="G11" s="88" t="n">
        <v>6</v>
      </c>
      <c r="H11" s="88" t="n">
        <f aca="false">(($B$3)^(2)*G11*8)/(1024^(2))</f>
        <v>22.430419921875</v>
      </c>
      <c r="I11" s="88" t="n">
        <f aca="false">(H11/($E$3))+G11*$D$3*10^(-6)</f>
        <v>0.00188383333470246</v>
      </c>
      <c r="J11" s="88" t="n">
        <f aca="false">(($B$3)^3*C11)/(I11+B11)</f>
        <v>953024012.415251</v>
      </c>
      <c r="K11" s="88" t="n">
        <f aca="false">J11/(10)^6</f>
        <v>953.024012415251</v>
      </c>
      <c r="L11" s="88" t="n">
        <f aca="false">($K$8*C11)/K11</f>
        <v>1.00043637556977</v>
      </c>
      <c r="M11" s="88" t="n">
        <v>1342.339289854</v>
      </c>
      <c r="N11" s="88" t="n">
        <v>54.57</v>
      </c>
    </row>
    <row r="12" customFormat="false" ht="15" hidden="false" customHeight="false" outlineLevel="0" collapsed="false">
      <c r="B12" s="87" t="n">
        <f aca="false">B11</f>
        <v>4.317</v>
      </c>
      <c r="C12" s="88" t="n">
        <v>12</v>
      </c>
      <c r="D12" s="88" t="n">
        <v>6</v>
      </c>
      <c r="E12" s="88" t="n">
        <v>2</v>
      </c>
      <c r="F12" s="88" t="n">
        <v>1</v>
      </c>
      <c r="G12" s="88" t="n">
        <v>4</v>
      </c>
      <c r="H12" s="88" t="n">
        <f aca="false">(($B$3)^(2)*G12*8)/(1024^(2))</f>
        <v>14.95361328125</v>
      </c>
      <c r="I12" s="88" t="n">
        <f aca="false">(H12/($E$3))+G12*$D$3*10^(-6)</f>
        <v>0.00125588888980164</v>
      </c>
      <c r="J12" s="88" t="n">
        <f aca="false">(($B$3)^3*C12)/(I12+B12)</f>
        <v>953162597.563944</v>
      </c>
      <c r="K12" s="88" t="n">
        <f aca="false">J12/(10)^6</f>
        <v>953.162597563944</v>
      </c>
      <c r="L12" s="88" t="n">
        <f aca="false">($K$8*C12)/K12</f>
        <v>1.00029091704651</v>
      </c>
      <c r="M12" s="88" t="n">
        <v>1341.98425921099</v>
      </c>
      <c r="N12" s="88" t="n">
        <v>54.58</v>
      </c>
    </row>
    <row r="13" customFormat="false" ht="15" hidden="false" customHeight="false" outlineLevel="0" collapsed="false">
      <c r="B13" s="87" t="n">
        <f aca="false">B12</f>
        <v>4.317</v>
      </c>
      <c r="C13" s="89" t="n">
        <v>24</v>
      </c>
      <c r="D13" s="89" t="n">
        <v>24</v>
      </c>
      <c r="E13" s="89" t="n">
        <v>1</v>
      </c>
      <c r="F13" s="89" t="n">
        <v>1</v>
      </c>
      <c r="G13" s="89" t="n">
        <v>2</v>
      </c>
      <c r="H13" s="89" t="n">
        <f aca="false">(($B$3)^(2)*G13*8)/(1024^(2))</f>
        <v>7.476806640625</v>
      </c>
      <c r="I13" s="89" t="n">
        <f aca="false">(H13/($E$3))+G13*$D$3*10^(-6)</f>
        <v>0.000627944444900819</v>
      </c>
      <c r="J13" s="89" t="n">
        <f aca="false">(($B$3)^3*C13)/(I13+B13)</f>
        <v>1906602446.04711</v>
      </c>
      <c r="K13" s="89" t="n">
        <f aca="false">J13/(10)^6</f>
        <v>1906.60244604711</v>
      </c>
      <c r="L13" s="89" t="n">
        <f aca="false">($K$8*C13)/K13</f>
        <v>1.00014545852326</v>
      </c>
      <c r="M13" s="89" t="n">
        <v>2680.570156498</v>
      </c>
      <c r="N13" s="89" t="n">
        <v>54.8</v>
      </c>
    </row>
    <row r="14" customFormat="false" ht="15" hidden="false" customHeight="false" outlineLevel="0" collapsed="false">
      <c r="B14" s="87" t="n">
        <f aca="false">B13</f>
        <v>4.317</v>
      </c>
      <c r="C14" s="89" t="n">
        <v>24</v>
      </c>
      <c r="D14" s="89" t="n">
        <v>12</v>
      </c>
      <c r="E14" s="89" t="n">
        <v>2</v>
      </c>
      <c r="F14" s="89" t="n">
        <v>1</v>
      </c>
      <c r="G14" s="89" t="n">
        <v>4</v>
      </c>
      <c r="H14" s="89" t="n">
        <f aca="false">(($B$3)^(2)*G14*8)/(1024^(2))</f>
        <v>14.95361328125</v>
      </c>
      <c r="I14" s="89" t="n">
        <f aca="false">(H14/($E$3))+G14*$D$3*10^(-6)</f>
        <v>0.00125588888980164</v>
      </c>
      <c r="J14" s="89" t="n">
        <f aca="false">(($B$3)^3*C14)/(I14+B14)</f>
        <v>1906325195.12789</v>
      </c>
      <c r="K14" s="89" t="n">
        <f aca="false">J14/(10)^6</f>
        <v>1906.32519512789</v>
      </c>
      <c r="L14" s="89" t="n">
        <f aca="false">($K$8*C14)/K14</f>
        <v>1.00029091704651</v>
      </c>
      <c r="M14" s="89" t="n">
        <v>2683.971787178</v>
      </c>
      <c r="N14" s="89" t="n">
        <v>54.75</v>
      </c>
    </row>
    <row r="15" customFormat="false" ht="15" hidden="false" customHeight="false" outlineLevel="0" collapsed="false">
      <c r="B15" s="87" t="n">
        <f aca="false">B14</f>
        <v>4.317</v>
      </c>
      <c r="C15" s="89" t="n">
        <v>24</v>
      </c>
      <c r="D15" s="89" t="n">
        <v>8</v>
      </c>
      <c r="E15" s="89" t="n">
        <v>3</v>
      </c>
      <c r="F15" s="89" t="n">
        <v>1</v>
      </c>
      <c r="G15" s="89" t="n">
        <v>4</v>
      </c>
      <c r="H15" s="89" t="n">
        <f aca="false">(($B$3)^(2)*G15*8)/(1024^(2))</f>
        <v>14.95361328125</v>
      </c>
      <c r="I15" s="89" t="n">
        <f aca="false">(H15/($E$3))+G15*$D$3*10^(-6)</f>
        <v>0.00125588888980164</v>
      </c>
      <c r="J15" s="89" t="n">
        <f aca="false">(($B$3)^3*C15)/(I15+B15)</f>
        <v>1906325195.12789</v>
      </c>
      <c r="K15" s="89" t="n">
        <f aca="false">J15/(10)^6</f>
        <v>1906.32519512789</v>
      </c>
      <c r="L15" s="89" t="n">
        <f aca="false">($K$8*C15)/K15</f>
        <v>1.00029091704651</v>
      </c>
      <c r="M15" s="89" t="n">
        <v>2678.966197693</v>
      </c>
      <c r="N15" s="89" t="n">
        <v>54.78</v>
      </c>
    </row>
    <row r="16" customFormat="false" ht="15" hidden="false" customHeight="false" outlineLevel="0" collapsed="false">
      <c r="B16" s="87" t="n">
        <f aca="false">B15</f>
        <v>4.317</v>
      </c>
      <c r="C16" s="89" t="n">
        <v>24</v>
      </c>
      <c r="D16" s="89" t="n">
        <v>6</v>
      </c>
      <c r="E16" s="89" t="n">
        <v>4</v>
      </c>
      <c r="F16" s="89" t="n">
        <v>1</v>
      </c>
      <c r="G16" s="89" t="n">
        <v>4</v>
      </c>
      <c r="H16" s="89" t="n">
        <f aca="false">(($B$3)^(2)*G16*8)/(1024^(2))</f>
        <v>14.95361328125</v>
      </c>
      <c r="I16" s="89" t="n">
        <f aca="false">(H16/($E$3))+G16*$D$3*10^(-6)</f>
        <v>0.00125588888980164</v>
      </c>
      <c r="J16" s="89" t="n">
        <f aca="false">(($B$3)^3*C16)/(I16+B16)</f>
        <v>1906325195.12789</v>
      </c>
      <c r="K16" s="89" t="n">
        <f aca="false">J16/(10)^6</f>
        <v>1906.32519512789</v>
      </c>
      <c r="L16" s="89" t="n">
        <f aca="false">($K$8*C16)/K16</f>
        <v>1.00029091704651</v>
      </c>
      <c r="M16" s="89" t="n">
        <v>2676.79285842</v>
      </c>
      <c r="N16" s="89" t="n">
        <v>54.79</v>
      </c>
    </row>
    <row r="17" customFormat="false" ht="15" hidden="false" customHeight="false" outlineLevel="0" collapsed="false">
      <c r="B17" s="87" t="n">
        <f aca="false">B16</f>
        <v>4.317</v>
      </c>
      <c r="C17" s="89" t="n">
        <v>24</v>
      </c>
      <c r="D17" s="89" t="n">
        <v>6</v>
      </c>
      <c r="E17" s="89" t="n">
        <v>2</v>
      </c>
      <c r="F17" s="89" t="n">
        <v>2</v>
      </c>
      <c r="G17" s="89" t="n">
        <v>6</v>
      </c>
      <c r="H17" s="89" t="n">
        <f aca="false">(($B$3)^(2)*G17*8)/(1024^(2))</f>
        <v>22.430419921875</v>
      </c>
      <c r="I17" s="89" t="n">
        <f aca="false">(H17/($E$3))+G17*$D$3*10^(-6)</f>
        <v>0.00188383333470246</v>
      </c>
      <c r="J17" s="89" t="n">
        <f aca="false">(($B$3)^3*C17)/(I17+B17)</f>
        <v>1906048024.8305</v>
      </c>
      <c r="K17" s="89" t="n">
        <f aca="false">J17/(10)^6</f>
        <v>1906.0480248305</v>
      </c>
      <c r="L17" s="89" t="n">
        <f aca="false">($K$8*C17)/K17</f>
        <v>1.00043637556977</v>
      </c>
      <c r="M17" s="89" t="n">
        <v>2681.906202337</v>
      </c>
      <c r="N17" s="89" t="n">
        <v>54.82</v>
      </c>
    </row>
    <row r="18" customFormat="false" ht="15" hidden="false" customHeight="false" outlineLevel="0" collapsed="false">
      <c r="B18" s="87" t="n">
        <f aca="false">B17</f>
        <v>4.317</v>
      </c>
      <c r="C18" s="89" t="n">
        <v>24</v>
      </c>
      <c r="D18" s="89" t="n">
        <v>4</v>
      </c>
      <c r="E18" s="89" t="n">
        <v>3</v>
      </c>
      <c r="F18" s="89" t="n">
        <v>2</v>
      </c>
      <c r="G18" s="89" t="n">
        <v>6</v>
      </c>
      <c r="H18" s="89" t="n">
        <f aca="false">(($B$3)^(2)*G18*8)/(1024^(2))</f>
        <v>22.430419921875</v>
      </c>
      <c r="I18" s="89" t="n">
        <f aca="false">(H18/($E$3))+G18*$D$3*10^(-6)</f>
        <v>0.00188383333470246</v>
      </c>
      <c r="J18" s="89" t="n">
        <f aca="false">(($B$3)^3*C18)/(I18+B18)</f>
        <v>1906048024.8305</v>
      </c>
      <c r="K18" s="89" t="n">
        <f aca="false">J18/(10)^6</f>
        <v>1906.0480248305</v>
      </c>
      <c r="L18" s="89" t="n">
        <f aca="false">($K$8*C18)/K18</f>
        <v>1.00043637556977</v>
      </c>
      <c r="M18" s="89" t="n">
        <v>2674.085758312</v>
      </c>
      <c r="N18" s="89" t="n">
        <v>54.85</v>
      </c>
    </row>
    <row r="19" customFormat="false" ht="15" hidden="false" customHeight="false" outlineLevel="0" collapsed="false">
      <c r="B19" s="87" t="n">
        <v>4.225</v>
      </c>
      <c r="C19" s="90" t="n">
        <v>48</v>
      </c>
      <c r="D19" s="90" t="n">
        <v>48</v>
      </c>
      <c r="E19" s="90" t="n">
        <v>1</v>
      </c>
      <c r="F19" s="90" t="n">
        <v>1</v>
      </c>
      <c r="G19" s="90" t="n">
        <v>2</v>
      </c>
      <c r="H19" s="90" t="n">
        <f aca="false">(($B$3)^(2)*G19*8)/(1024^(2))</f>
        <v>7.476806640625</v>
      </c>
      <c r="I19" s="90" t="n">
        <f aca="false">(H19/($E$3))+G19*$D$3*10^(-6)</f>
        <v>0.000627944444900819</v>
      </c>
      <c r="J19" s="90" t="n">
        <f aca="false">(($B$3)^3*C19)/(I19+B19)</f>
        <v>3896225653.66738</v>
      </c>
      <c r="K19" s="90" t="n">
        <f aca="false">J19/(10)^6</f>
        <v>3896.22565366738</v>
      </c>
      <c r="L19" s="90" t="n">
        <f aca="false">($K$8*C19)/K19</f>
        <v>0.978834362854969</v>
      </c>
      <c r="M19" s="90" t="n">
        <v>5260.937917648</v>
      </c>
      <c r="N19" s="90" t="n">
        <v>56.39</v>
      </c>
    </row>
    <row r="20" customFormat="false" ht="15" hidden="false" customHeight="false" outlineLevel="0" collapsed="false">
      <c r="B20" s="87" t="n">
        <f aca="false">B19</f>
        <v>4.225</v>
      </c>
      <c r="C20" s="90" t="n">
        <v>48</v>
      </c>
      <c r="D20" s="90" t="n">
        <v>24</v>
      </c>
      <c r="E20" s="90" t="n">
        <v>2</v>
      </c>
      <c r="F20" s="90" t="n">
        <v>1</v>
      </c>
      <c r="G20" s="90" t="n">
        <v>4</v>
      </c>
      <c r="H20" s="90" t="n">
        <f aca="false">(($B$3)^(2)*G20*8)/(1024^(2))</f>
        <v>14.95361328125</v>
      </c>
      <c r="I20" s="90" t="n">
        <f aca="false">(H20/($E$3))+G20*$D$3*10^(-6)</f>
        <v>0.00125588888980164</v>
      </c>
      <c r="J20" s="90" t="n">
        <f aca="false">(($B$3)^3*C20)/(I20+B20)</f>
        <v>3895646745.6884</v>
      </c>
      <c r="K20" s="90" t="n">
        <f aca="false">J20/(10)^6</f>
        <v>3895.6467456884</v>
      </c>
      <c r="L20" s="90" t="n">
        <f aca="false">($K$8*C20)/K20</f>
        <v>0.978979821378226</v>
      </c>
      <c r="M20" s="90" t="n">
        <v>5247.754482142</v>
      </c>
      <c r="N20" s="90" t="n">
        <v>56.51</v>
      </c>
    </row>
    <row r="21" customFormat="false" ht="15" hidden="false" customHeight="false" outlineLevel="0" collapsed="false">
      <c r="B21" s="87" t="n">
        <f aca="false">B20</f>
        <v>4.225</v>
      </c>
      <c r="C21" s="90" t="n">
        <v>48</v>
      </c>
      <c r="D21" s="90" t="n">
        <v>12</v>
      </c>
      <c r="E21" s="90" t="n">
        <v>4</v>
      </c>
      <c r="F21" s="90" t="n">
        <v>1</v>
      </c>
      <c r="G21" s="90" t="n">
        <v>4</v>
      </c>
      <c r="H21" s="90" t="n">
        <f aca="false">(($B$3)^(2)*G21*8)/(1024^(2))</f>
        <v>14.95361328125</v>
      </c>
      <c r="I21" s="90" t="n">
        <f aca="false">(H21/($E$3))+G21*$D$3*10^(-6)</f>
        <v>0.00125588888980164</v>
      </c>
      <c r="J21" s="90" t="n">
        <f aca="false">(($B$3)^3*C21)/(I21+B21)</f>
        <v>3895646745.6884</v>
      </c>
      <c r="K21" s="90" t="n">
        <f aca="false">J21/(10)^6</f>
        <v>3895.6467456884</v>
      </c>
      <c r="L21" s="90" t="n">
        <f aca="false">($K$8*C21)/K21</f>
        <v>0.978979821378226</v>
      </c>
      <c r="M21" s="90" t="n">
        <v>5249.958724043</v>
      </c>
      <c r="N21" s="90" t="n">
        <v>56.58</v>
      </c>
    </row>
    <row r="22" customFormat="false" ht="15" hidden="false" customHeight="false" outlineLevel="0" collapsed="false">
      <c r="B22" s="87" t="n">
        <f aca="false">B21</f>
        <v>4.225</v>
      </c>
      <c r="C22" s="90" t="n">
        <v>48</v>
      </c>
      <c r="D22" s="90" t="n">
        <v>12</v>
      </c>
      <c r="E22" s="90" t="n">
        <v>2</v>
      </c>
      <c r="F22" s="90" t="n">
        <v>2</v>
      </c>
      <c r="G22" s="90" t="n">
        <v>6</v>
      </c>
      <c r="H22" s="90" t="n">
        <f aca="false">(($B$3)^(2)*G22*8)/(1024^(2))</f>
        <v>22.430419921875</v>
      </c>
      <c r="I22" s="90" t="n">
        <f aca="false">(H22/($E$3))+G22*$D$3*10^(-6)</f>
        <v>0.00188383333470246</v>
      </c>
      <c r="J22" s="90" t="n">
        <f aca="false">(($B$3)^3*C22)/(I22+B22)</f>
        <v>3895068009.71417</v>
      </c>
      <c r="K22" s="90" t="n">
        <f aca="false">J22/(10)^6</f>
        <v>3895.06800971417</v>
      </c>
      <c r="L22" s="90" t="n">
        <f aca="false">($K$8*C22)/K22</f>
        <v>0.979125279901483</v>
      </c>
      <c r="M22" s="90" t="n">
        <v>5215.275131247</v>
      </c>
      <c r="N22" s="90" t="n">
        <v>56.73</v>
      </c>
    </row>
    <row r="23" customFormat="false" ht="15" hidden="false" customHeight="false" outlineLevel="0" collapsed="false">
      <c r="B23" s="87" t="n">
        <f aca="false">B22</f>
        <v>4.225</v>
      </c>
      <c r="C23" s="90" t="n">
        <v>48</v>
      </c>
      <c r="D23" s="90" t="n">
        <v>8</v>
      </c>
      <c r="E23" s="90" t="n">
        <v>6</v>
      </c>
      <c r="F23" s="90" t="n">
        <v>1</v>
      </c>
      <c r="G23" s="90" t="n">
        <v>4</v>
      </c>
      <c r="H23" s="90" t="n">
        <f aca="false">(($B$3)^(2)*G23*8)/(1024^(2))</f>
        <v>14.95361328125</v>
      </c>
      <c r="I23" s="90" t="n">
        <f aca="false">(H23/($E$3))+G23*$D$3*10^(-6)</f>
        <v>0.00125588888980164</v>
      </c>
      <c r="J23" s="90" t="n">
        <f aca="false">(($B$3)^3*C23)/(I23+B23)</f>
        <v>3895646745.6884</v>
      </c>
      <c r="K23" s="90" t="n">
        <f aca="false">J23/(10)^6</f>
        <v>3895.6467456884</v>
      </c>
      <c r="L23" s="90" t="n">
        <f aca="false">($K$8*C23)/K23</f>
        <v>0.978979821378226</v>
      </c>
      <c r="M23" s="90" t="n">
        <v>5222.119960204</v>
      </c>
      <c r="N23" s="90" t="n">
        <v>56.67</v>
      </c>
    </row>
    <row r="24" customFormat="false" ht="15" hidden="false" customHeight="false" outlineLevel="0" collapsed="false">
      <c r="B24" s="91" t="n">
        <f aca="false">B23</f>
        <v>4.225</v>
      </c>
      <c r="C24" s="92" t="n">
        <v>48</v>
      </c>
      <c r="D24" s="92" t="n">
        <v>6</v>
      </c>
      <c r="E24" s="92" t="n">
        <v>4</v>
      </c>
      <c r="F24" s="92" t="n">
        <v>2</v>
      </c>
      <c r="G24" s="92" t="n">
        <v>6</v>
      </c>
      <c r="H24" s="92" t="n">
        <f aca="false">(($B$3)^(2)*G24*8)/(1024^(2))</f>
        <v>22.430419921875</v>
      </c>
      <c r="I24" s="92" t="n">
        <f aca="false">(H24/($E$3))+G24*$D$3*10^(-6)</f>
        <v>0.00188383333470246</v>
      </c>
      <c r="J24" s="92" t="n">
        <f aca="false">(($B$3)^3*C24)/(I24+B24)</f>
        <v>3895068009.71417</v>
      </c>
      <c r="K24" s="92" t="n">
        <f aca="false">J24/(10)^6</f>
        <v>3895.06800971417</v>
      </c>
      <c r="L24" s="92" t="n">
        <f aca="false">($K$8*C24)/K24</f>
        <v>0.979125279901483</v>
      </c>
      <c r="M24" s="92" t="n">
        <v>5244.173203355</v>
      </c>
      <c r="N24" s="92" t="n">
        <v>56.52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609375" defaultRowHeight="16" zeroHeight="false" outlineLevelRow="0" outlineLevelCol="0"/>
  <sheetData>
    <row r="1" customFormat="false" ht="16" hidden="false" customHeight="false" outlineLevel="0" collapsed="false">
      <c r="D1" s="0" t="s">
        <v>0</v>
      </c>
    </row>
    <row r="2" customFormat="false" ht="15" hidden="false" customHeight="false" outlineLevel="0" collapsed="false">
      <c r="B2" s="93" t="s">
        <v>1</v>
      </c>
      <c r="D2" s="93" t="s">
        <v>22</v>
      </c>
      <c r="E2" s="93" t="s">
        <v>23</v>
      </c>
    </row>
    <row r="3" customFormat="false" ht="15" hidden="false" customHeight="false" outlineLevel="0" collapsed="false">
      <c r="B3" s="94" t="n">
        <v>700</v>
      </c>
      <c r="D3" s="94" t="n">
        <v>1.02</v>
      </c>
      <c r="E3" s="94" t="n">
        <v>11945.604</v>
      </c>
    </row>
    <row r="4" customFormat="false" ht="15" hidden="false" customHeight="false" outlineLevel="0" collapsed="false">
      <c r="D4" s="94" t="n">
        <v>1.35</v>
      </c>
      <c r="E4" s="94" t="n">
        <v>12000</v>
      </c>
    </row>
    <row r="6" customFormat="false" ht="16" hidden="false" customHeight="false" outlineLevel="0" collapsed="false">
      <c r="B6" s="0" t="s">
        <v>24</v>
      </c>
    </row>
    <row r="7" customFormat="false" ht="15" hidden="false" customHeight="false" outlineLevel="0" collapsed="false">
      <c r="B7" s="86" t="s">
        <v>6</v>
      </c>
      <c r="C7" s="86" t="s">
        <v>7</v>
      </c>
      <c r="D7" s="86" t="s">
        <v>8</v>
      </c>
      <c r="E7" s="86" t="s">
        <v>9</v>
      </c>
      <c r="F7" s="86" t="s">
        <v>10</v>
      </c>
      <c r="G7" s="86" t="s">
        <v>11</v>
      </c>
      <c r="H7" s="86" t="s">
        <v>12</v>
      </c>
      <c r="I7" s="86" t="s">
        <v>13</v>
      </c>
      <c r="J7" s="86" t="s">
        <v>14</v>
      </c>
      <c r="K7" s="86" t="s">
        <v>15</v>
      </c>
      <c r="L7" s="86" t="s">
        <v>16</v>
      </c>
      <c r="M7" s="86" t="s">
        <v>17</v>
      </c>
      <c r="N7" s="86" t="s">
        <v>18</v>
      </c>
    </row>
    <row r="8" customFormat="false" ht="15" hidden="false" customHeight="false" outlineLevel="0" collapsed="false">
      <c r="B8" s="87" t="n">
        <v>4.317</v>
      </c>
      <c r="C8" s="87" t="n">
        <v>1</v>
      </c>
      <c r="D8" s="87" t="n">
        <v>1</v>
      </c>
      <c r="E8" s="87" t="n">
        <v>1</v>
      </c>
      <c r="F8" s="87" t="n">
        <v>1</v>
      </c>
      <c r="G8" s="87" t="n">
        <v>2</v>
      </c>
      <c r="H8" s="87" t="n">
        <v>0</v>
      </c>
      <c r="I8" s="87" t="n">
        <v>0</v>
      </c>
      <c r="J8" s="87" t="n">
        <v>79.45332407</v>
      </c>
      <c r="K8" s="87" t="n">
        <v>1</v>
      </c>
      <c r="L8" s="87" t="n">
        <v>77.28537825</v>
      </c>
      <c r="M8" s="87" t="n">
        <v>75.47</v>
      </c>
      <c r="N8" s="87" t="n">
        <v>0</v>
      </c>
    </row>
    <row r="9" customFormat="false" ht="15" hidden="false" customHeight="false" outlineLevel="0" collapsed="false">
      <c r="B9" s="87" t="n">
        <f aca="false">B8</f>
        <v>4.317</v>
      </c>
      <c r="C9" s="88" t="n">
        <v>12</v>
      </c>
      <c r="D9" s="88" t="n">
        <v>12</v>
      </c>
      <c r="E9" s="88" t="n">
        <v>1</v>
      </c>
      <c r="F9" s="88" t="n">
        <v>1</v>
      </c>
      <c r="G9" s="88" t="n">
        <v>2</v>
      </c>
      <c r="H9" s="88" t="n">
        <v>7.476806641</v>
      </c>
      <c r="I9" s="88" t="n">
        <v>0.001187291</v>
      </c>
      <c r="J9" s="88" t="n">
        <v>953.1777393</v>
      </c>
      <c r="K9" s="88" t="n">
        <v>1.000275027</v>
      </c>
      <c r="L9" s="88" t="n">
        <v>850.5266604</v>
      </c>
      <c r="M9" s="88" t="n">
        <v>88.24</v>
      </c>
      <c r="N9" s="88" t="n">
        <v>7.476806641</v>
      </c>
    </row>
    <row r="10" customFormat="false" ht="15" hidden="false" customHeight="false" outlineLevel="0" collapsed="false">
      <c r="B10" s="87" t="n">
        <f aca="false">B9</f>
        <v>4.317</v>
      </c>
      <c r="C10" s="88" t="n">
        <v>12</v>
      </c>
      <c r="D10" s="88" t="n">
        <v>4</v>
      </c>
      <c r="E10" s="88" t="n">
        <v>3</v>
      </c>
      <c r="F10" s="88" t="n">
        <v>1</v>
      </c>
      <c r="G10" s="88" t="n">
        <v>4</v>
      </c>
      <c r="H10" s="88" t="n">
        <v>14.95361328</v>
      </c>
      <c r="I10" s="88" t="n">
        <v>0.002374582</v>
      </c>
      <c r="J10" s="88" t="n">
        <v>952.915734</v>
      </c>
      <c r="K10" s="88" t="n">
        <v>1.000550054</v>
      </c>
      <c r="L10" s="88" t="n">
        <v>849.5713458</v>
      </c>
      <c r="M10" s="88" t="n">
        <v>88.14</v>
      </c>
      <c r="N10" s="88" t="n">
        <v>14.95361328</v>
      </c>
    </row>
    <row r="11" customFormat="false" ht="15" hidden="false" customHeight="false" outlineLevel="0" collapsed="false">
      <c r="B11" s="87" t="n">
        <f aca="false">B10</f>
        <v>4.317</v>
      </c>
      <c r="C11" s="88" t="n">
        <v>12</v>
      </c>
      <c r="D11" s="88" t="n">
        <v>3</v>
      </c>
      <c r="E11" s="88" t="n">
        <v>2</v>
      </c>
      <c r="F11" s="88" t="n">
        <v>2</v>
      </c>
      <c r="G11" s="88" t="n">
        <v>6</v>
      </c>
      <c r="H11" s="88" t="n">
        <v>22.43041992</v>
      </c>
      <c r="I11" s="88" t="n">
        <v>0.003561873</v>
      </c>
      <c r="J11" s="88" t="n">
        <v>952.6538726</v>
      </c>
      <c r="K11" s="88" t="n">
        <v>1.000825081</v>
      </c>
      <c r="L11" s="88" t="n">
        <v>849.6338328</v>
      </c>
      <c r="M11" s="88" t="n">
        <v>88.03</v>
      </c>
      <c r="N11" s="88" t="n">
        <v>22.43041992</v>
      </c>
    </row>
    <row r="12" customFormat="false" ht="15" hidden="false" customHeight="false" outlineLevel="0" collapsed="false">
      <c r="B12" s="87" t="n">
        <f aca="false">B11</f>
        <v>4.317</v>
      </c>
      <c r="C12" s="88" t="n">
        <v>12</v>
      </c>
      <c r="D12" s="88" t="n">
        <v>6</v>
      </c>
      <c r="E12" s="88" t="n">
        <v>2</v>
      </c>
      <c r="F12" s="88" t="n">
        <v>1</v>
      </c>
      <c r="G12" s="88" t="n">
        <v>4</v>
      </c>
      <c r="H12" s="88" t="n">
        <v>14.95361328</v>
      </c>
      <c r="I12" s="88" t="n">
        <v>0.002374582</v>
      </c>
      <c r="J12" s="88" t="n">
        <v>952.915734</v>
      </c>
      <c r="K12" s="88" t="n">
        <v>1.000550054</v>
      </c>
      <c r="L12" s="88" t="n">
        <v>850.3519011</v>
      </c>
      <c r="M12" s="88" t="n">
        <v>88.1</v>
      </c>
      <c r="N12" s="88" t="n">
        <v>14.95361328</v>
      </c>
    </row>
    <row r="13" customFormat="false" ht="15" hidden="false" customHeight="false" outlineLevel="0" collapsed="false">
      <c r="B13" s="87" t="n">
        <f aca="false">B12</f>
        <v>4.317</v>
      </c>
      <c r="C13" s="89" t="n">
        <v>24</v>
      </c>
      <c r="D13" s="89" t="n">
        <v>24</v>
      </c>
      <c r="E13" s="89" t="n">
        <v>1</v>
      </c>
      <c r="F13" s="89" t="n">
        <v>1</v>
      </c>
      <c r="G13" s="89" t="n">
        <v>2</v>
      </c>
      <c r="H13" s="89" t="n">
        <v>7.476806641</v>
      </c>
      <c r="I13" s="89" t="n">
        <v>0.001187291</v>
      </c>
      <c r="J13" s="89" t="n">
        <v>1906.355479</v>
      </c>
      <c r="K13" s="89" t="n">
        <v>1.000275027</v>
      </c>
      <c r="L13" s="89" t="n">
        <v>1690.635257</v>
      </c>
      <c r="M13" s="89" t="n">
        <v>89.12</v>
      </c>
      <c r="N13" s="89" t="n">
        <v>7.476806641</v>
      </c>
    </row>
    <row r="14" customFormat="false" ht="15" hidden="false" customHeight="false" outlineLevel="0" collapsed="false">
      <c r="B14" s="87" t="n">
        <f aca="false">B13</f>
        <v>4.317</v>
      </c>
      <c r="C14" s="89" t="n">
        <v>24</v>
      </c>
      <c r="D14" s="89" t="n">
        <v>12</v>
      </c>
      <c r="E14" s="89" t="n">
        <v>2</v>
      </c>
      <c r="F14" s="89" t="n">
        <v>1</v>
      </c>
      <c r="G14" s="89" t="n">
        <v>4</v>
      </c>
      <c r="H14" s="89" t="n">
        <v>14.95361328</v>
      </c>
      <c r="I14" s="89" t="n">
        <v>0.002374582</v>
      </c>
      <c r="J14" s="89" t="n">
        <v>1905.831468</v>
      </c>
      <c r="K14" s="89" t="n">
        <v>1.000550054</v>
      </c>
      <c r="L14" s="89" t="n">
        <v>1700.242117</v>
      </c>
      <c r="M14" s="89" t="n">
        <v>88.86</v>
      </c>
      <c r="N14" s="89" t="n">
        <v>14.95361328</v>
      </c>
    </row>
    <row r="15" customFormat="false" ht="15" hidden="false" customHeight="false" outlineLevel="0" collapsed="false">
      <c r="B15" s="87" t="n">
        <f aca="false">B14</f>
        <v>4.317</v>
      </c>
      <c r="C15" s="89" t="n">
        <v>24</v>
      </c>
      <c r="D15" s="89" t="n">
        <v>8</v>
      </c>
      <c r="E15" s="89" t="n">
        <v>3</v>
      </c>
      <c r="F15" s="89" t="n">
        <v>1</v>
      </c>
      <c r="G15" s="89" t="n">
        <v>4</v>
      </c>
      <c r="H15" s="89" t="n">
        <v>14.95361328</v>
      </c>
      <c r="I15" s="89" t="n">
        <v>0.002374582</v>
      </c>
      <c r="J15" s="89" t="n">
        <v>1905.831468</v>
      </c>
      <c r="K15" s="89" t="n">
        <v>1.000550054</v>
      </c>
      <c r="L15" s="89" t="n">
        <v>1699.03192</v>
      </c>
      <c r="M15" s="89" t="n">
        <v>88.91</v>
      </c>
      <c r="N15" s="89" t="n">
        <v>14.95361328</v>
      </c>
    </row>
    <row r="16" customFormat="false" ht="15" hidden="false" customHeight="false" outlineLevel="0" collapsed="false">
      <c r="B16" s="87" t="n">
        <f aca="false">B15</f>
        <v>4.317</v>
      </c>
      <c r="C16" s="89" t="n">
        <v>24</v>
      </c>
      <c r="D16" s="89" t="n">
        <v>6</v>
      </c>
      <c r="E16" s="89" t="n">
        <v>4</v>
      </c>
      <c r="F16" s="89" t="n">
        <v>1</v>
      </c>
      <c r="G16" s="89" t="n">
        <v>4</v>
      </c>
      <c r="H16" s="89" t="n">
        <v>14.95361328</v>
      </c>
      <c r="I16" s="89" t="n">
        <v>0.002374582</v>
      </c>
      <c r="J16" s="89" t="n">
        <v>1905.831468</v>
      </c>
      <c r="K16" s="89" t="n">
        <v>1.000550054</v>
      </c>
      <c r="L16" s="89" t="n">
        <v>1700.315941</v>
      </c>
      <c r="M16" s="89" t="n">
        <v>88.96</v>
      </c>
      <c r="N16" s="89" t="n">
        <v>14.95361328</v>
      </c>
    </row>
    <row r="17" customFormat="false" ht="15" hidden="false" customHeight="false" outlineLevel="0" collapsed="false">
      <c r="B17" s="87" t="n">
        <f aca="false">B16</f>
        <v>4.317</v>
      </c>
      <c r="C17" s="89" t="n">
        <v>24</v>
      </c>
      <c r="D17" s="89" t="n">
        <v>6</v>
      </c>
      <c r="E17" s="89" t="n">
        <v>2</v>
      </c>
      <c r="F17" s="89" t="n">
        <v>2</v>
      </c>
      <c r="G17" s="89" t="n">
        <v>6</v>
      </c>
      <c r="H17" s="89" t="n">
        <v>22.43041992</v>
      </c>
      <c r="I17" s="89" t="n">
        <v>0.003561873</v>
      </c>
      <c r="J17" s="89" t="n">
        <v>1905.307745</v>
      </c>
      <c r="K17" s="89" t="n">
        <v>1.000825081</v>
      </c>
      <c r="L17" s="89" t="n">
        <v>1698.989954</v>
      </c>
      <c r="M17" s="89" t="n">
        <v>88.89</v>
      </c>
      <c r="N17" s="89" t="n">
        <v>22.43041992</v>
      </c>
    </row>
    <row r="18" customFormat="false" ht="15" hidden="false" customHeight="false" outlineLevel="0" collapsed="false">
      <c r="B18" s="87" t="n">
        <f aca="false">B17</f>
        <v>4.317</v>
      </c>
      <c r="C18" s="89" t="n">
        <v>24</v>
      </c>
      <c r="D18" s="89" t="n">
        <v>4</v>
      </c>
      <c r="E18" s="89" t="n">
        <v>3</v>
      </c>
      <c r="F18" s="89" t="n">
        <v>2</v>
      </c>
      <c r="G18" s="89" t="n">
        <v>6</v>
      </c>
      <c r="H18" s="89" t="n">
        <v>22.43041992</v>
      </c>
      <c r="I18" s="89" t="n">
        <v>0.003561873</v>
      </c>
      <c r="J18" s="89" t="n">
        <v>1905.307745</v>
      </c>
      <c r="K18" s="89" t="n">
        <v>1.000825081</v>
      </c>
      <c r="L18" s="89" t="n">
        <v>1699.548395</v>
      </c>
      <c r="M18" s="89" t="n">
        <v>88.89</v>
      </c>
      <c r="N18" s="89" t="n">
        <v>22.43041992</v>
      </c>
    </row>
    <row r="19" customFormat="false" ht="15" hidden="false" customHeight="false" outlineLevel="0" collapsed="false">
      <c r="B19" s="87" t="n">
        <v>4.225</v>
      </c>
      <c r="C19" s="90" t="n">
        <v>48</v>
      </c>
      <c r="D19" s="90" t="n">
        <v>48</v>
      </c>
      <c r="E19" s="90" t="n">
        <v>1</v>
      </c>
      <c r="F19" s="90" t="n">
        <v>1</v>
      </c>
      <c r="G19" s="90" t="n">
        <v>2</v>
      </c>
      <c r="H19" s="90" t="n">
        <v>7.476806641</v>
      </c>
      <c r="I19" s="90" t="n">
        <v>0.001187291</v>
      </c>
      <c r="J19" s="90" t="n">
        <v>3812.710957</v>
      </c>
      <c r="K19" s="90" t="n">
        <v>1.000275027</v>
      </c>
      <c r="L19" s="90" t="n">
        <v>2538.198883</v>
      </c>
      <c r="M19" s="90" t="n">
        <v>114.9</v>
      </c>
      <c r="N19" s="90" t="n">
        <v>7.476806641</v>
      </c>
    </row>
    <row r="20" customFormat="false" ht="15" hidden="false" customHeight="false" outlineLevel="0" collapsed="false">
      <c r="B20" s="87" t="n">
        <f aca="false">B19</f>
        <v>4.225</v>
      </c>
      <c r="C20" s="90" t="n">
        <v>48</v>
      </c>
      <c r="D20" s="90" t="n">
        <v>24</v>
      </c>
      <c r="E20" s="90" t="n">
        <v>2</v>
      </c>
      <c r="F20" s="90" t="n">
        <v>1</v>
      </c>
      <c r="G20" s="90" t="n">
        <v>4</v>
      </c>
      <c r="H20" s="90" t="n">
        <v>14.95361328</v>
      </c>
      <c r="I20" s="90" t="n">
        <v>0.002374582</v>
      </c>
      <c r="J20" s="90" t="n">
        <v>3811.662936</v>
      </c>
      <c r="K20" s="90" t="n">
        <v>1.000550054</v>
      </c>
      <c r="L20" s="90" t="n">
        <v>2534.726547</v>
      </c>
      <c r="M20" s="90" t="n">
        <v>115.1</v>
      </c>
      <c r="N20" s="90" t="n">
        <v>14.95361328</v>
      </c>
    </row>
    <row r="21" customFormat="false" ht="15" hidden="false" customHeight="false" outlineLevel="0" collapsed="false">
      <c r="B21" s="87" t="n">
        <f aca="false">B20</f>
        <v>4.225</v>
      </c>
      <c r="C21" s="90" t="n">
        <v>48</v>
      </c>
      <c r="D21" s="90" t="n">
        <v>12</v>
      </c>
      <c r="E21" s="90" t="n">
        <v>4</v>
      </c>
      <c r="F21" s="90" t="n">
        <v>1</v>
      </c>
      <c r="G21" s="90" t="n">
        <v>4</v>
      </c>
      <c r="H21" s="90" t="n">
        <v>14.95361328</v>
      </c>
      <c r="I21" s="90" t="n">
        <v>0.002374582</v>
      </c>
      <c r="J21" s="90" t="n">
        <v>3811.662936</v>
      </c>
      <c r="K21" s="90" t="n">
        <v>1.000550054</v>
      </c>
      <c r="L21" s="90" t="n">
        <v>2523.002058</v>
      </c>
      <c r="M21" s="90" t="n">
        <v>115.4</v>
      </c>
      <c r="N21" s="90" t="n">
        <v>14.95361328</v>
      </c>
    </row>
    <row r="22" customFormat="false" ht="15" hidden="false" customHeight="false" outlineLevel="0" collapsed="false">
      <c r="B22" s="87" t="n">
        <f aca="false">B21</f>
        <v>4.225</v>
      </c>
      <c r="C22" s="90" t="n">
        <v>48</v>
      </c>
      <c r="D22" s="90" t="n">
        <v>12</v>
      </c>
      <c r="E22" s="90" t="n">
        <v>2</v>
      </c>
      <c r="F22" s="90" t="n">
        <v>2</v>
      </c>
      <c r="G22" s="90" t="n">
        <v>6</v>
      </c>
      <c r="H22" s="90" t="n">
        <v>22.43041992</v>
      </c>
      <c r="I22" s="90" t="n">
        <v>0.003561873</v>
      </c>
      <c r="J22" s="90" t="n">
        <v>3810.615491</v>
      </c>
      <c r="K22" s="90" t="n">
        <v>1.000825081</v>
      </c>
      <c r="L22" s="90" t="n">
        <v>2550.307105</v>
      </c>
      <c r="M22" s="90" t="n">
        <v>114.4</v>
      </c>
      <c r="N22" s="90" t="n">
        <v>22.43041992</v>
      </c>
    </row>
    <row r="23" customFormat="false" ht="15" hidden="false" customHeight="false" outlineLevel="0" collapsed="false">
      <c r="B23" s="87" t="n">
        <f aca="false">B22</f>
        <v>4.225</v>
      </c>
      <c r="C23" s="90" t="n">
        <v>48</v>
      </c>
      <c r="D23" s="90" t="n">
        <v>8</v>
      </c>
      <c r="E23" s="90" t="n">
        <v>6</v>
      </c>
      <c r="F23" s="90" t="n">
        <v>1</v>
      </c>
      <c r="G23" s="90" t="n">
        <v>4</v>
      </c>
      <c r="H23" s="90" t="n">
        <v>14.95361328</v>
      </c>
      <c r="I23" s="90" t="n">
        <v>0.002374582</v>
      </c>
      <c r="J23" s="90" t="n">
        <v>3811.662936</v>
      </c>
      <c r="K23" s="90" t="n">
        <v>1.000550054</v>
      </c>
      <c r="L23" s="90" t="n">
        <v>2549.905602</v>
      </c>
      <c r="M23" s="90" t="n">
        <v>114.5</v>
      </c>
      <c r="N23" s="90" t="n">
        <v>14.95361328</v>
      </c>
    </row>
    <row r="24" customFormat="false" ht="15" hidden="false" customHeight="false" outlineLevel="0" collapsed="false">
      <c r="B24" s="91" t="n">
        <f aca="false">B23</f>
        <v>4.225</v>
      </c>
      <c r="C24" s="92" t="n">
        <v>48</v>
      </c>
      <c r="D24" s="92" t="n">
        <v>6</v>
      </c>
      <c r="E24" s="92" t="n">
        <v>4</v>
      </c>
      <c r="F24" s="92" t="n">
        <v>2</v>
      </c>
      <c r="G24" s="92" t="n">
        <v>6</v>
      </c>
      <c r="H24" s="92" t="n">
        <v>22.43041992</v>
      </c>
      <c r="I24" s="92" t="n">
        <v>0.003561873</v>
      </c>
      <c r="J24" s="92" t="n">
        <v>3810.615491</v>
      </c>
      <c r="K24" s="92" t="n">
        <v>1.000825081</v>
      </c>
      <c r="L24" s="92" t="n">
        <v>2527.282456</v>
      </c>
      <c r="M24" s="92" t="n">
        <v>115.3</v>
      </c>
      <c r="N24" s="92" t="n">
        <v>22.43041992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2021-12-09T14:50:35Z</dcterms:created>
  <dc:creator>Microsoft Office User</dc:creator>
  <dc:description/>
  <dc:language>it-IT</dc:language>
  <cp:lastModifiedBy/>
  <dcterms:modified xsi:type="dcterms:W3CDTF">2021-12-30T00:26:42Z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