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c/Dropbox/Voight Lab Materials/MR.Smoking.T2D/"/>
    </mc:Choice>
  </mc:AlternateContent>
  <xr:revisionPtr revIDLastSave="0" documentId="13_ncr:1_{DABBF9BA-DB26-504E-84B8-5D6E8CD7B4EE}" xr6:coauthVersionLast="36" xr6:coauthVersionMax="36" xr10:uidLastSave="{00000000-0000-0000-0000-000000000000}"/>
  <bookViews>
    <workbookView xWindow="760" yWindow="460" windowWidth="28040" windowHeight="16140" xr2:uid="{04439126-64D3-334C-B48A-9A98E299BC2E}"/>
  </bookViews>
  <sheets>
    <sheet name="Sheet1" sheetId="1" r:id="rId1"/>
  </sheets>
  <definedNames>
    <definedName name="_xlnm.Print_Area" localSheetId="0">Sheet1!$B$32:$H$36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J33" i="1"/>
  <c r="I23" i="1"/>
  <c r="J39" i="1" s="1"/>
  <c r="J23" i="1"/>
  <c r="K39" i="1" s="1"/>
  <c r="I24" i="1"/>
  <c r="J40" i="1" s="1"/>
  <c r="J24" i="1"/>
  <c r="K40" i="1" s="1"/>
  <c r="J22" i="1"/>
  <c r="K38" i="1" s="1"/>
  <c r="I22" i="1"/>
  <c r="J38" i="1" s="1"/>
  <c r="F23" i="1"/>
  <c r="F38" i="1" s="1"/>
  <c r="F24" i="1"/>
  <c r="F39" i="1" s="1"/>
  <c r="F22" i="1"/>
  <c r="F37" i="1" s="1"/>
  <c r="I18" i="1" l="1"/>
  <c r="J34" i="1" s="1"/>
  <c r="J18" i="1"/>
  <c r="I19" i="1"/>
  <c r="J35" i="1" s="1"/>
  <c r="J19" i="1"/>
  <c r="J17" i="1"/>
  <c r="I17" i="1"/>
  <c r="K34" i="1" l="1"/>
  <c r="K35" i="1"/>
  <c r="F34" i="1"/>
  <c r="F18" i="1"/>
  <c r="F19" i="1"/>
  <c r="F35" i="1" s="1"/>
  <c r="F17" i="1"/>
  <c r="F33" i="1" s="1"/>
</calcChain>
</file>

<file path=xl/sharedStrings.xml><?xml version="1.0" encoding="utf-8"?>
<sst xmlns="http://schemas.openxmlformats.org/spreadsheetml/2006/main" count="87" uniqueCount="46">
  <si>
    <t>Exposure</t>
  </si>
  <si>
    <t>Outcome</t>
  </si>
  <si>
    <t>Beta</t>
  </si>
  <si>
    <t>SE</t>
  </si>
  <si>
    <t># SNPs</t>
  </si>
  <si>
    <t>Smk Initiation</t>
  </si>
  <si>
    <t>T2D</t>
  </si>
  <si>
    <t>Method</t>
  </si>
  <si>
    <t>p value</t>
  </si>
  <si>
    <t>IVW</t>
  </si>
  <si>
    <t>CAD</t>
  </si>
  <si>
    <t>IV</t>
  </si>
  <si>
    <t>Full</t>
  </si>
  <si>
    <t>Pruned</t>
  </si>
  <si>
    <t>Egger</t>
  </si>
  <si>
    <t>Egger (bias)</t>
  </si>
  <si>
    <t>WM</t>
  </si>
  <si>
    <t>xln(2)</t>
  </si>
  <si>
    <t>lower</t>
  </si>
  <si>
    <t>upper</t>
  </si>
  <si>
    <t>7.00E-02 </t>
  </si>
  <si>
    <t>type 2 diabetes</t>
  </si>
  <si>
    <t>OR</t>
  </si>
  <si>
    <t>95% CI</t>
  </si>
  <si>
    <t>MR-Egger</t>
  </si>
  <si>
    <t>MR-Egger (bias)</t>
  </si>
  <si>
    <t>6.91 x 10-12</t>
  </si>
  <si>
    <t>1.34 x 10-1</t>
  </si>
  <si>
    <t>1.41 x 10-20</t>
  </si>
  <si>
    <t>1.97 x 10-20</t>
  </si>
  <si>
    <t>1.06 x 10-2</t>
  </si>
  <si>
    <t>8.77 x 10-1</t>
  </si>
  <si>
    <t>7.00 x 10-2</t>
  </si>
  <si>
    <t>1.00 x 10-12</t>
  </si>
  <si>
    <t>Inverse variance weighted</t>
  </si>
  <si>
    <t>Weighted median</t>
  </si>
  <si>
    <t>1.15-1.27</t>
  </si>
  <si>
    <t>1.13-1.25</t>
  </si>
  <si>
    <t>0.94-1.49</t>
  </si>
  <si>
    <t>1.16-1.26</t>
  </si>
  <si>
    <t>1.17-1.28</t>
  </si>
  <si>
    <t>1.06-1.48</t>
  </si>
  <si>
    <t>To get confidence intervals based on SE:</t>
  </si>
  <si>
    <t>Beta - SE</t>
  </si>
  <si>
    <t>Beta + SE</t>
  </si>
  <si>
    <t>Ors = (EXP(above value))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</si>
</sst>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8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Fill="1" applyBorder="1"/>
    <xf numFmtId="0" fontId="0" fillId="0" borderId="0" xfId="0" applyFont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1" fontId="4" fillId="0" borderId="4" xfId="0" applyNumberFormat="1" applyFont="1" applyBorder="1" applyAlignment="1">
      <alignment vertical="center"/>
    </xf>
    <xf numFmtId="11" fontId="4" fillId="0" borderId="5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1" fontId="4" fillId="0" borderId="7" xfId="0" applyNumberFormat="1" applyFont="1" applyBorder="1" applyAlignment="1">
      <alignment vertical="center"/>
    </xf>
    <xf numFmtId="11" fontId="4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1" fontId="4" fillId="0" borderId="10" xfId="0" applyNumberFormat="1" applyFont="1" applyBorder="1" applyAlignment="1">
      <alignment horizontal="center" vertical="center"/>
    </xf>
    <xf numFmtId="11" fontId="3" fillId="0" borderId="10" xfId="0" applyNumberFormat="1" applyFont="1" applyBorder="1" applyAlignment="1">
      <alignment horizontal="center" vertical="center"/>
    </xf>
    <xf numFmtId="11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5" fillId="3" borderId="18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wrapText="1" readingOrder="1"/>
    </xf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1" fontId="0" fillId="0" borderId="0" xfId="0" applyNumberFormat="1" applyFill="1" applyBorder="1" applyAlignment="1">
      <alignment horizontal="center"/>
    </xf>
    <xf numFmtId="0" fontId="0" fillId="0" borderId="0" xfId="0" applyFill="1"/>
    <xf numFmtId="0" fontId="7" fillId="2" borderId="0" xfId="0" applyFont="1" applyFill="1"/>
    <xf numFmtId="0" fontId="0" fillId="0" borderId="0" xfId="0" applyFill="1" applyAlignment="1">
      <alignment horizontal="center" vertical="center"/>
    </xf>
    <xf numFmtId="0" fontId="7" fillId="0" borderId="0" xfId="0" applyFont="1"/>
    <xf numFmtId="0" fontId="5" fillId="3" borderId="23" xfId="0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</cellXfs>
  <cellStyles count="1">
    <cellStyle name="Normal" xfId="0" builtinId="0"/>
  </cellStyles>
  <dxfs count="10"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361EE3-B6AB-4D47-9500-D1702908513B}" name="Table1" displayName="Table1" ref="A2:H14" totalsRowShown="0" headerRowDxfId="9" dataDxfId="8">
  <autoFilter ref="A2:H14" xr:uid="{E1D22C16-43ED-B342-911C-40FA5E542A42}"/>
  <tableColumns count="8">
    <tableColumn id="1" xr3:uid="{20ECA89A-A387-F74A-B59C-F4A98AEEA708}" name="IV" dataDxfId="7"/>
    <tableColumn id="2" xr3:uid="{A4BD551D-63CD-8C4F-87B8-E11DC3FF63B2}" name="Exposure" dataDxfId="6"/>
    <tableColumn id="3" xr3:uid="{D5899427-441E-2A43-8C01-E77D8794D621}" name="Outcome" dataDxfId="5"/>
    <tableColumn id="4" xr3:uid="{C631DCEC-6A28-1246-A773-B37B34245367}" name="# SNPs" dataDxfId="4"/>
    <tableColumn id="9" xr3:uid="{83F50EE5-E525-6141-816F-634643BE2276}" name="Method" dataDxfId="3"/>
    <tableColumn id="5" xr3:uid="{9FB5364C-9F87-6B4D-A94A-02A9A96D2854}" name="Beta" dataDxfId="2"/>
    <tableColumn id="6" xr3:uid="{468F15B0-A579-DB4A-A253-DD35693F8DDE}" name="SE" dataDxfId="1"/>
    <tableColumn id="7" xr3:uid="{B21785BB-518C-0E45-A183-5A2514A91835}" name="p valu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69317-330B-4945-A36A-5EA428D1C4F9}">
  <dimension ref="A2:U41"/>
  <sheetViews>
    <sheetView tabSelected="1" topLeftCell="A18" workbookViewId="0">
      <selection activeCell="J31" sqref="J31"/>
    </sheetView>
  </sheetViews>
  <sheetFormatPr baseColWidth="10" defaultRowHeight="16" x14ac:dyDescent="0.2"/>
  <cols>
    <col min="1" max="1" width="8" customWidth="1"/>
    <col min="2" max="2" width="14" customWidth="1"/>
    <col min="3" max="3" width="9.33203125" customWidth="1"/>
    <col min="4" max="5" width="7.6640625" customWidth="1"/>
    <col min="6" max="6" width="8.33203125" customWidth="1"/>
    <col min="7" max="7" width="9.1640625" customWidth="1"/>
    <col min="8" max="8" width="15" customWidth="1"/>
    <col min="11" max="11" width="12" customWidth="1"/>
    <col min="13" max="13" width="11" bestFit="1" customWidth="1"/>
    <col min="15" max="15" width="11.1640625" customWidth="1"/>
    <col min="16" max="16" width="9.6640625" customWidth="1"/>
    <col min="17" max="17" width="11.6640625" customWidth="1"/>
  </cols>
  <sheetData>
    <row r="2" spans="1:21" x14ac:dyDescent="0.2">
      <c r="A2" s="3" t="s">
        <v>11</v>
      </c>
      <c r="B2" s="3" t="s">
        <v>0</v>
      </c>
      <c r="C2" s="3" t="s">
        <v>1</v>
      </c>
      <c r="D2" s="3" t="s">
        <v>4</v>
      </c>
      <c r="E2" s="3" t="s">
        <v>7</v>
      </c>
      <c r="F2" s="3" t="s">
        <v>2</v>
      </c>
      <c r="G2" s="3" t="s">
        <v>3</v>
      </c>
      <c r="H2" s="3" t="s">
        <v>8</v>
      </c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21" x14ac:dyDescent="0.2">
      <c r="A3" s="3" t="s">
        <v>12</v>
      </c>
      <c r="B3" s="4" t="s">
        <v>5</v>
      </c>
      <c r="C3" s="4" t="s">
        <v>6</v>
      </c>
      <c r="D3" s="4">
        <v>341</v>
      </c>
      <c r="E3" s="8" t="s">
        <v>9</v>
      </c>
      <c r="F3" s="7">
        <v>0.27246384844752403</v>
      </c>
      <c r="G3" s="7">
        <v>3.8213230521891399E-2</v>
      </c>
      <c r="H3" s="7">
        <v>1.00301877904263E-12</v>
      </c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</row>
    <row r="4" spans="1:21" x14ac:dyDescent="0.2">
      <c r="A4" s="3"/>
      <c r="B4" s="4"/>
      <c r="C4" s="4"/>
      <c r="D4" s="4"/>
      <c r="E4" s="8" t="s">
        <v>16</v>
      </c>
      <c r="F4" s="7">
        <v>0.24996406722417699</v>
      </c>
      <c r="G4" s="7">
        <v>3.6440225812544497E-2</v>
      </c>
      <c r="H4" s="7">
        <v>6.90709486777935E-12</v>
      </c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</row>
    <row r="5" spans="1:21" x14ac:dyDescent="0.2">
      <c r="A5" s="3"/>
      <c r="B5" s="4"/>
      <c r="C5" s="4"/>
      <c r="D5" s="4"/>
      <c r="E5" s="8" t="s">
        <v>14</v>
      </c>
      <c r="F5" s="7">
        <v>0.247695455573887</v>
      </c>
      <c r="G5" s="7">
        <v>0.16490279427482499</v>
      </c>
      <c r="H5" s="7">
        <v>0.13405613853597401</v>
      </c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</row>
    <row r="6" spans="1:21" x14ac:dyDescent="0.2">
      <c r="A6" s="3"/>
      <c r="B6" s="4"/>
      <c r="C6" s="4"/>
      <c r="D6" s="4"/>
      <c r="E6" s="4" t="s">
        <v>15</v>
      </c>
      <c r="F6" s="5"/>
      <c r="G6" s="5"/>
      <c r="H6" s="1">
        <v>0.877378106539492</v>
      </c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</row>
    <row r="7" spans="1:21" x14ac:dyDescent="0.2">
      <c r="A7" s="3"/>
      <c r="B7" s="4"/>
      <c r="C7" s="4"/>
      <c r="D7" s="4"/>
      <c r="E7" s="4"/>
      <c r="F7" s="5"/>
      <c r="G7" s="5"/>
      <c r="H7" s="1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</row>
    <row r="8" spans="1:21" x14ac:dyDescent="0.2">
      <c r="A8" s="63" t="s">
        <v>13</v>
      </c>
      <c r="B8" s="63" t="s">
        <v>5</v>
      </c>
      <c r="C8" s="63" t="s">
        <v>6</v>
      </c>
      <c r="D8" s="63">
        <v>323</v>
      </c>
      <c r="E8" s="63" t="s">
        <v>9</v>
      </c>
      <c r="F8" s="7">
        <v>0.27308440427881298</v>
      </c>
      <c r="G8" s="7">
        <v>3.3261261676980403E-2</v>
      </c>
      <c r="H8" s="7">
        <v>2.20665949984739E-16</v>
      </c>
      <c r="J8" s="59"/>
      <c r="K8" s="59"/>
      <c r="L8" s="59"/>
      <c r="M8" s="59"/>
      <c r="N8" s="59"/>
      <c r="O8" s="59"/>
      <c r="P8" s="59"/>
      <c r="Q8" s="59"/>
      <c r="R8" s="58"/>
      <c r="S8" s="58"/>
      <c r="T8" s="58"/>
      <c r="U8" s="58"/>
    </row>
    <row r="9" spans="1:21" x14ac:dyDescent="0.2">
      <c r="A9" s="63"/>
      <c r="B9" s="63"/>
      <c r="C9" s="63"/>
      <c r="D9" s="63"/>
      <c r="E9" s="63" t="s">
        <v>15</v>
      </c>
      <c r="F9" s="9"/>
      <c r="G9" s="9"/>
      <c r="H9" s="7">
        <v>1.5643618324232601E-2</v>
      </c>
      <c r="J9" s="10"/>
      <c r="K9" s="10"/>
      <c r="L9" s="10"/>
      <c r="M9" s="10"/>
      <c r="N9" s="10"/>
      <c r="O9" s="56"/>
      <c r="P9" s="11"/>
      <c r="Q9" s="56"/>
      <c r="R9" s="58"/>
      <c r="S9" s="58"/>
      <c r="T9" s="58"/>
      <c r="U9" s="58"/>
    </row>
    <row r="10" spans="1:21" ht="17" thickBot="1" x14ac:dyDescent="0.25">
      <c r="A10" s="3"/>
      <c r="B10" s="3"/>
      <c r="C10" s="3"/>
      <c r="D10" s="3"/>
      <c r="E10" s="3"/>
      <c r="F10" s="6"/>
      <c r="G10" s="6"/>
      <c r="H10" s="6"/>
      <c r="J10" s="10"/>
      <c r="K10" s="10"/>
      <c r="L10" s="10"/>
      <c r="M10" s="10"/>
      <c r="N10" s="10"/>
      <c r="O10" s="12"/>
      <c r="P10" s="12"/>
      <c r="Q10" s="60"/>
      <c r="R10" s="58"/>
      <c r="S10" s="58"/>
      <c r="T10" s="58"/>
      <c r="U10" s="58"/>
    </row>
    <row r="11" spans="1:21" ht="17" thickBot="1" x14ac:dyDescent="0.25">
      <c r="A11" s="14" t="s">
        <v>12</v>
      </c>
      <c r="B11" s="15" t="s">
        <v>5</v>
      </c>
      <c r="C11" s="15" t="s">
        <v>10</v>
      </c>
      <c r="D11" s="15">
        <v>342</v>
      </c>
      <c r="E11" s="15" t="s">
        <v>9</v>
      </c>
      <c r="F11" s="16">
        <v>0.27500000000000002</v>
      </c>
      <c r="G11" s="16">
        <v>2.9700000000000001E-2</v>
      </c>
      <c r="H11" s="17">
        <v>1.9700000000000001E-20</v>
      </c>
      <c r="J11" s="10"/>
      <c r="K11" s="10"/>
      <c r="L11" s="10"/>
      <c r="M11" s="10"/>
      <c r="N11" s="10"/>
      <c r="O11" s="12"/>
      <c r="P11" s="12"/>
      <c r="Q11" s="12"/>
      <c r="R11" s="58"/>
      <c r="S11" s="58"/>
      <c r="T11" s="58"/>
      <c r="U11" s="58"/>
    </row>
    <row r="12" spans="1:21" ht="17" thickBot="1" x14ac:dyDescent="0.25">
      <c r="A12" s="18"/>
      <c r="B12" s="19"/>
      <c r="C12" s="19"/>
      <c r="D12" s="19"/>
      <c r="E12" s="20" t="s">
        <v>16</v>
      </c>
      <c r="F12" s="21">
        <v>0.29399999999999998</v>
      </c>
      <c r="G12" s="21">
        <v>3.1600000000000003E-2</v>
      </c>
      <c r="H12" s="22">
        <v>1.4099999999999999E-20</v>
      </c>
      <c r="J12" s="10"/>
      <c r="K12" s="10"/>
      <c r="L12" s="10"/>
      <c r="M12" s="10"/>
      <c r="N12" s="10"/>
      <c r="O12" s="56"/>
      <c r="P12" s="11"/>
      <c r="Q12" s="56"/>
      <c r="R12" s="58"/>
      <c r="S12" s="58"/>
      <c r="T12" s="58"/>
      <c r="U12" s="58"/>
    </row>
    <row r="13" spans="1:21" ht="17" thickBot="1" x14ac:dyDescent="0.25">
      <c r="A13" s="23"/>
      <c r="B13" s="24"/>
      <c r="C13" s="24"/>
      <c r="D13" s="24"/>
      <c r="E13" s="25" t="s">
        <v>14</v>
      </c>
      <c r="F13" s="27">
        <v>0.32200000000000001</v>
      </c>
      <c r="G13" s="27">
        <v>0.125</v>
      </c>
      <c r="H13" s="29">
        <v>1.06E-2</v>
      </c>
      <c r="J13" s="10"/>
      <c r="K13" s="10"/>
      <c r="L13" s="10"/>
      <c r="M13" s="10"/>
      <c r="N13" s="10"/>
      <c r="O13" s="11"/>
      <c r="P13" s="11"/>
      <c r="Q13" s="60"/>
      <c r="R13" s="58"/>
      <c r="S13" s="58"/>
      <c r="T13" s="58"/>
      <c r="U13" s="58"/>
    </row>
    <row r="14" spans="1:21" ht="17" thickBot="1" x14ac:dyDescent="0.25">
      <c r="A14" s="26"/>
      <c r="B14" s="24"/>
      <c r="C14" s="24"/>
      <c r="D14" s="24"/>
      <c r="E14" s="25" t="s">
        <v>15</v>
      </c>
      <c r="F14" s="28"/>
      <c r="G14" s="28"/>
      <c r="H14" s="29" t="s">
        <v>20</v>
      </c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</row>
    <row r="15" spans="1:21" x14ac:dyDescent="0.2">
      <c r="I15" s="62" t="s">
        <v>42</v>
      </c>
      <c r="J15" s="57"/>
      <c r="K15" s="57"/>
      <c r="L15" s="58"/>
      <c r="M15" s="58"/>
      <c r="N15" s="58"/>
      <c r="O15" s="58"/>
      <c r="P15" s="58"/>
      <c r="Q15" s="58"/>
      <c r="R15" s="58"/>
      <c r="S15" s="58"/>
      <c r="T15" s="58"/>
      <c r="U15" s="58"/>
    </row>
    <row r="16" spans="1:21" x14ac:dyDescent="0.2">
      <c r="B16" s="62" t="s">
        <v>17</v>
      </c>
      <c r="F16" s="64" t="s">
        <v>2</v>
      </c>
      <c r="G16" s="64"/>
      <c r="H16" s="64"/>
      <c r="I16" s="64" t="s">
        <v>43</v>
      </c>
      <c r="J16" s="64" t="s">
        <v>44</v>
      </c>
      <c r="M16" s="61"/>
      <c r="N16" s="61"/>
      <c r="O16" s="61"/>
    </row>
    <row r="17" spans="1:15" x14ac:dyDescent="0.2">
      <c r="A17" s="52" t="s">
        <v>12</v>
      </c>
      <c r="B17" s="13" t="s">
        <v>5</v>
      </c>
      <c r="C17" s="13" t="s">
        <v>6</v>
      </c>
      <c r="D17" s="13">
        <v>341</v>
      </c>
      <c r="E17" s="13" t="s">
        <v>9</v>
      </c>
      <c r="F17" s="33">
        <f>LN(2)*F3</f>
        <v>0.18885754835591351</v>
      </c>
      <c r="G17" s="33"/>
      <c r="H17" s="33"/>
      <c r="I17" s="33">
        <f>LN(2)*(F3-1.96*G3)</f>
        <v>0.1369422580830944</v>
      </c>
      <c r="J17" s="33">
        <f>LN(2)*(F3+1.96*G3)</f>
        <v>0.24077283862873261</v>
      </c>
      <c r="M17" s="61"/>
      <c r="N17" s="61"/>
      <c r="O17" s="61"/>
    </row>
    <row r="18" spans="1:15" x14ac:dyDescent="0.2">
      <c r="A18" s="52"/>
      <c r="B18" s="13"/>
      <c r="C18" s="13"/>
      <c r="D18" s="13"/>
      <c r="E18" s="13" t="s">
        <v>16</v>
      </c>
      <c r="F18" s="33">
        <f t="shared" ref="F18:F19" si="0">LN(2)*F4</f>
        <v>0.17326188843773491</v>
      </c>
      <c r="G18" s="33"/>
      <c r="H18" s="33"/>
      <c r="I18" s="33">
        <f t="shared" ref="I18:I19" si="1">LN(2)*(F4-1.96*G4)</f>
        <v>0.12375534646710631</v>
      </c>
      <c r="J18" s="33">
        <f t="shared" ref="J18:J19" si="2">LN(2)*(F4+1.96*G4)</f>
        <v>0.22276843040836353</v>
      </c>
      <c r="M18" s="61"/>
      <c r="N18" s="61"/>
      <c r="O18" s="61"/>
    </row>
    <row r="19" spans="1:15" x14ac:dyDescent="0.2">
      <c r="A19" s="52"/>
      <c r="B19" s="13"/>
      <c r="C19" s="13"/>
      <c r="D19" s="13"/>
      <c r="E19" s="13" t="s">
        <v>14</v>
      </c>
      <c r="F19" s="33">
        <f t="shared" si="0"/>
        <v>0.17168940666855095</v>
      </c>
      <c r="G19" s="33"/>
      <c r="H19" s="33"/>
      <c r="I19" s="33">
        <f t="shared" si="1"/>
        <v>-5.2342330890830222E-2</v>
      </c>
      <c r="J19" s="33">
        <f t="shared" si="2"/>
        <v>0.39572114422793209</v>
      </c>
      <c r="M19" s="61"/>
      <c r="N19" s="61"/>
      <c r="O19" s="61"/>
    </row>
    <row r="20" spans="1:15" x14ac:dyDescent="0.2">
      <c r="A20" s="52"/>
      <c r="B20" s="13"/>
      <c r="C20" s="13"/>
      <c r="D20" s="13"/>
      <c r="E20" s="13" t="s">
        <v>15</v>
      </c>
      <c r="F20" s="33"/>
      <c r="G20" s="33"/>
      <c r="H20" s="33"/>
      <c r="I20" s="33"/>
      <c r="J20" s="33"/>
      <c r="M20" s="61"/>
      <c r="N20" s="61"/>
      <c r="O20" s="61"/>
    </row>
    <row r="21" spans="1:15" ht="17" thickBot="1" x14ac:dyDescent="0.25">
      <c r="A21" s="52"/>
      <c r="B21" s="13"/>
      <c r="C21" s="13"/>
      <c r="D21" s="13"/>
      <c r="E21" s="13"/>
      <c r="F21" s="33"/>
      <c r="G21" s="33"/>
      <c r="H21" s="33"/>
      <c r="I21" s="33"/>
      <c r="J21" s="33"/>
      <c r="M21" s="61"/>
      <c r="N21" s="61"/>
      <c r="O21" s="61"/>
    </row>
    <row r="22" spans="1:15" ht="17" thickBot="1" x14ac:dyDescent="0.25">
      <c r="A22" s="14" t="s">
        <v>12</v>
      </c>
      <c r="B22" s="15" t="s">
        <v>5</v>
      </c>
      <c r="C22" s="15" t="s">
        <v>10</v>
      </c>
      <c r="D22" s="15">
        <v>342</v>
      </c>
      <c r="E22" s="15" t="s">
        <v>9</v>
      </c>
      <c r="F22" s="33">
        <f>LN(2)*F11</f>
        <v>0.19061547465398496</v>
      </c>
      <c r="G22" s="33"/>
      <c r="H22" s="33"/>
      <c r="I22" s="33">
        <f>LN(2)*(F11-1.96*G11)</f>
        <v>0.15026599097922944</v>
      </c>
      <c r="J22" s="33">
        <f>LN(2)*(F11+1.96*G11)</f>
        <v>0.23096495832874051</v>
      </c>
      <c r="M22" s="61"/>
      <c r="N22" s="61"/>
      <c r="O22" s="61"/>
    </row>
    <row r="23" spans="1:15" ht="17" thickBot="1" x14ac:dyDescent="0.25">
      <c r="A23" s="18"/>
      <c r="B23" s="19"/>
      <c r="C23" s="19"/>
      <c r="D23" s="19"/>
      <c r="E23" s="20" t="s">
        <v>16</v>
      </c>
      <c r="F23" s="33">
        <f t="shared" ref="F23:F24" si="3">LN(2)*F12</f>
        <v>0.20378527108462391</v>
      </c>
      <c r="G23" s="33"/>
      <c r="H23" s="33"/>
      <c r="I23" s="33">
        <f t="shared" ref="I23:I24" si="4">LN(2)*(F12-1.96*G12)</f>
        <v>0.16085450730946313</v>
      </c>
      <c r="J23" s="33">
        <f t="shared" ref="J23:J24" si="5">LN(2)*(F12+1.96*G12)</f>
        <v>0.24671603485978466</v>
      </c>
      <c r="M23" s="61"/>
      <c r="N23" s="61"/>
      <c r="O23" s="61"/>
    </row>
    <row r="24" spans="1:15" ht="17" thickBot="1" x14ac:dyDescent="0.25">
      <c r="A24" s="53"/>
      <c r="B24" s="54"/>
      <c r="C24" s="54"/>
      <c r="D24" s="54"/>
      <c r="E24" s="30" t="s">
        <v>14</v>
      </c>
      <c r="F24" s="33">
        <f t="shared" si="3"/>
        <v>0.2231933921403024</v>
      </c>
      <c r="G24" s="33"/>
      <c r="H24" s="33"/>
      <c r="I24" s="33">
        <f t="shared" si="4"/>
        <v>5.3372332903115799E-2</v>
      </c>
      <c r="J24" s="33">
        <f t="shared" si="5"/>
        <v>0.39301445137748892</v>
      </c>
    </row>
    <row r="25" spans="1:15" ht="17" thickBot="1" x14ac:dyDescent="0.25">
      <c r="A25" s="55"/>
      <c r="B25" s="54"/>
      <c r="C25" s="54"/>
      <c r="D25" s="54"/>
      <c r="E25" s="30" t="s">
        <v>15</v>
      </c>
      <c r="F25" s="33"/>
      <c r="G25" s="33"/>
      <c r="H25" s="33"/>
      <c r="I25" s="33"/>
      <c r="J25" s="33"/>
    </row>
    <row r="26" spans="1:15" x14ac:dyDescent="0.2">
      <c r="F26" s="33"/>
      <c r="G26" s="33"/>
      <c r="H26" s="33"/>
      <c r="I26" s="33"/>
      <c r="J26" s="33"/>
    </row>
    <row r="27" spans="1:15" x14ac:dyDescent="0.2">
      <c r="F27" s="33"/>
      <c r="G27" s="33"/>
      <c r="H27" s="33"/>
      <c r="I27" s="33"/>
      <c r="J27" s="33"/>
    </row>
    <row r="28" spans="1:15" x14ac:dyDescent="0.2">
      <c r="F28" s="1"/>
    </row>
    <row r="29" spans="1:15" x14ac:dyDescent="0.2">
      <c r="F29" s="1"/>
    </row>
    <row r="30" spans="1:15" x14ac:dyDescent="0.2">
      <c r="B30" s="62" t="s">
        <v>45</v>
      </c>
      <c r="C30" s="2"/>
      <c r="L30" s="61"/>
    </row>
    <row r="31" spans="1:15" ht="17" thickBot="1" x14ac:dyDescent="0.25">
      <c r="J31" s="62" t="s">
        <v>42</v>
      </c>
      <c r="K31" s="2"/>
      <c r="L31" s="2"/>
    </row>
    <row r="32" spans="1:15" ht="17" thickBot="1" x14ac:dyDescent="0.25">
      <c r="A32" s="44" t="s">
        <v>11</v>
      </c>
      <c r="B32" s="31" t="s">
        <v>0</v>
      </c>
      <c r="C32" s="31" t="s">
        <v>1</v>
      </c>
      <c r="D32" s="31" t="s">
        <v>4</v>
      </c>
      <c r="E32" s="31" t="s">
        <v>7</v>
      </c>
      <c r="F32" s="31" t="s">
        <v>22</v>
      </c>
      <c r="G32" s="31" t="s">
        <v>23</v>
      </c>
      <c r="H32" s="65" t="s">
        <v>8</v>
      </c>
      <c r="J32" t="s">
        <v>18</v>
      </c>
      <c r="K32" t="s">
        <v>19</v>
      </c>
    </row>
    <row r="33" spans="1:11" ht="17" thickBot="1" x14ac:dyDescent="0.25">
      <c r="A33" s="38" t="s">
        <v>12</v>
      </c>
      <c r="B33" s="35" t="s">
        <v>5</v>
      </c>
      <c r="C33" s="35" t="s">
        <v>21</v>
      </c>
      <c r="D33" s="35">
        <v>341</v>
      </c>
      <c r="E33" s="50" t="s">
        <v>34</v>
      </c>
      <c r="F33" s="45">
        <f>EXP(F17)</f>
        <v>1.2078688773195827</v>
      </c>
      <c r="G33" s="45" t="s">
        <v>36</v>
      </c>
      <c r="H33" s="66" t="s">
        <v>33</v>
      </c>
      <c r="J33">
        <f>EXP(I17)</f>
        <v>1.1467619303765411</v>
      </c>
      <c r="K33">
        <f>EXP(J17)</f>
        <v>1.2722320005148948</v>
      </c>
    </row>
    <row r="34" spans="1:11" ht="17" thickBot="1" x14ac:dyDescent="0.25">
      <c r="A34" s="39"/>
      <c r="B34" s="37"/>
      <c r="C34" s="37"/>
      <c r="D34" s="37"/>
      <c r="E34" s="51" t="s">
        <v>35</v>
      </c>
      <c r="F34" s="45">
        <f>EXP(F18)</f>
        <v>1.189177496144048</v>
      </c>
      <c r="G34" s="45" t="s">
        <v>37</v>
      </c>
      <c r="H34" s="67" t="s">
        <v>26</v>
      </c>
      <c r="J34">
        <f>EXP(I18)</f>
        <v>1.1317389531928845</v>
      </c>
      <c r="K34">
        <f>EXP(J18)</f>
        <v>1.2495311868040051</v>
      </c>
    </row>
    <row r="35" spans="1:11" ht="17" thickBot="1" x14ac:dyDescent="0.25">
      <c r="A35" s="39"/>
      <c r="B35" s="37"/>
      <c r="C35" s="37"/>
      <c r="D35" s="37"/>
      <c r="E35" s="35" t="s">
        <v>24</v>
      </c>
      <c r="F35" s="45">
        <f>EXP(F19)</f>
        <v>1.1873090056796511</v>
      </c>
      <c r="G35" s="45" t="s">
        <v>38</v>
      </c>
      <c r="H35" s="67" t="s">
        <v>27</v>
      </c>
      <c r="J35">
        <f>EXP(I19)</f>
        <v>0.94900393786599868</v>
      </c>
      <c r="K35">
        <f>EXP(J19)</f>
        <v>1.4854550320812838</v>
      </c>
    </row>
    <row r="36" spans="1:11" ht="17" thickBot="1" x14ac:dyDescent="0.25">
      <c r="A36" s="39"/>
      <c r="B36" s="46"/>
      <c r="C36" s="46"/>
      <c r="D36" s="46"/>
      <c r="E36" s="34" t="s">
        <v>25</v>
      </c>
      <c r="F36" s="47"/>
      <c r="G36" s="48"/>
      <c r="H36" s="67" t="s">
        <v>31</v>
      </c>
    </row>
    <row r="37" spans="1:11" ht="17" thickBot="1" x14ac:dyDescent="0.25">
      <c r="A37" s="40" t="s">
        <v>12</v>
      </c>
      <c r="B37" s="35" t="s">
        <v>5</v>
      </c>
      <c r="C37" s="35" t="s">
        <v>10</v>
      </c>
      <c r="D37" s="35">
        <v>342</v>
      </c>
      <c r="E37" s="50" t="s">
        <v>34</v>
      </c>
      <c r="F37" s="45">
        <f>EXP(F22)</f>
        <v>1.2099940892192926</v>
      </c>
      <c r="G37" s="45" t="s">
        <v>39</v>
      </c>
      <c r="H37" s="68" t="s">
        <v>29</v>
      </c>
    </row>
    <row r="38" spans="1:11" ht="17" thickBot="1" x14ac:dyDescent="0.25">
      <c r="A38" s="41"/>
      <c r="B38" s="37"/>
      <c r="C38" s="37"/>
      <c r="D38" s="37"/>
      <c r="E38" s="51" t="s">
        <v>35</v>
      </c>
      <c r="F38" s="45">
        <f t="shared" ref="F38:F39" si="6">EXP(F23)</f>
        <v>1.2260348600531563</v>
      </c>
      <c r="G38" s="45" t="s">
        <v>40</v>
      </c>
      <c r="H38" s="68" t="s">
        <v>28</v>
      </c>
      <c r="J38">
        <f>EXP(I22)</f>
        <v>1.1621433212604371</v>
      </c>
      <c r="K38">
        <f>EXP(J22)</f>
        <v>1.2598150926494227</v>
      </c>
    </row>
    <row r="39" spans="1:11" ht="17" thickBot="1" x14ac:dyDescent="0.25">
      <c r="A39" s="42"/>
      <c r="B39" s="36"/>
      <c r="C39" s="36"/>
      <c r="D39" s="36"/>
      <c r="E39" s="35" t="s">
        <v>24</v>
      </c>
      <c r="F39" s="45">
        <f t="shared" si="6"/>
        <v>1.2500623025852091</v>
      </c>
      <c r="G39" s="49" t="s">
        <v>41</v>
      </c>
      <c r="H39" s="68" t="s">
        <v>30</v>
      </c>
      <c r="J39">
        <f>EXP(I23)</f>
        <v>1.1745140731695607</v>
      </c>
      <c r="K39">
        <f>EXP(J23)</f>
        <v>1.279815638146514</v>
      </c>
    </row>
    <row r="40" spans="1:11" ht="17" thickBot="1" x14ac:dyDescent="0.25">
      <c r="A40" s="43"/>
      <c r="B40" s="24"/>
      <c r="C40" s="24"/>
      <c r="D40" s="24"/>
      <c r="E40" s="34" t="s">
        <v>25</v>
      </c>
      <c r="F40" s="24"/>
      <c r="G40" s="24"/>
      <c r="H40" s="69" t="s">
        <v>32</v>
      </c>
      <c r="J40">
        <f>EXP(I24)</f>
        <v>1.0548223170680615</v>
      </c>
      <c r="K40">
        <f>EXP(J24)</f>
        <v>1.4814397980203198</v>
      </c>
    </row>
    <row r="41" spans="1:11" x14ac:dyDescent="0.2">
      <c r="A41" s="32"/>
      <c r="B41" s="3"/>
      <c r="C41" s="3"/>
      <c r="D41" s="3"/>
      <c r="E41" s="3"/>
      <c r="F41" s="3"/>
      <c r="G41" s="3"/>
      <c r="H41" s="3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2019-10-24T14:36:21Z</cp:lastPrinted>
  <dcterms:created xsi:type="dcterms:W3CDTF">2019-10-22T19:31:16Z</dcterms:created>
  <dcterms:modified xsi:type="dcterms:W3CDTF">2020-01-26T18:14:17Z</dcterms:modified>
</cp:coreProperties>
</file>