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3FBAFC29-BD2A-0444-A646-E3825018D03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definedNames>
    <definedName name="actualAvgDist">Sheet1!$I$6:$I$204</definedName>
    <definedName name="actualHorPos">Sheet1!$M$6:$M$204</definedName>
    <definedName name="actualVerPos">Sheet1!$N$6:$N$204</definedName>
    <definedName name="avgSpeedm1m2">Sheet1!$G$6:$G$204</definedName>
    <definedName name="direction">Sheet1!$B$6:$B$204</definedName>
    <definedName name="errorDist">Sheet1!$J$6:$J$204</definedName>
    <definedName name="errorPosition">Sheet1!$O$6:$O$204</definedName>
    <definedName name="expectedDistance">Sheet1!$H$6:$H$204</definedName>
    <definedName name="expectedHorPos">Sheet1!$K$6:$K$204</definedName>
    <definedName name="expectedSpeed">Sheet1!$C$6:$C$204</definedName>
    <definedName name="expectedVerPos">Sheet1!$L$6:$L$204</definedName>
    <definedName name="micro1speed">Sheet1!$E$6:$E$204</definedName>
    <definedName name="micro2speed">Sheet1!$F$6:$F$204</definedName>
    <definedName name="time">Sheet1!$D$6:$D$204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2" l="1"/>
  <c r="Q12" i="2" l="1"/>
  <c r="Q11" i="2"/>
  <c r="Q10" i="2"/>
  <c r="O6" i="2" a="1"/>
  <c r="O6" i="2" s="1"/>
  <c r="O10" i="2"/>
  <c r="O11" i="2"/>
  <c r="O12" i="2"/>
  <c r="O13" i="2"/>
  <c r="O18" i="2"/>
  <c r="O19" i="2"/>
  <c r="O20" i="2"/>
  <c r="O21" i="2"/>
  <c r="O26" i="2"/>
  <c r="O27" i="2"/>
  <c r="O28" i="2"/>
  <c r="O29" i="2"/>
  <c r="O34" i="2"/>
  <c r="O35" i="2"/>
  <c r="O36" i="2"/>
  <c r="O37" i="2"/>
  <c r="O42" i="2"/>
  <c r="O43" i="2"/>
  <c r="O44" i="2"/>
  <c r="O45" i="2"/>
  <c r="O50" i="2"/>
  <c r="O51" i="2"/>
  <c r="O52" i="2"/>
  <c r="O53" i="2"/>
  <c r="O58" i="2"/>
  <c r="O59" i="2"/>
  <c r="O60" i="2"/>
  <c r="O61" i="2"/>
  <c r="O66" i="2"/>
  <c r="O67" i="2"/>
  <c r="O68" i="2"/>
  <c r="O69" i="2"/>
  <c r="O74" i="2"/>
  <c r="O75" i="2"/>
  <c r="O76" i="2"/>
  <c r="O77" i="2"/>
  <c r="O82" i="2"/>
  <c r="O83" i="2"/>
  <c r="O84" i="2"/>
  <c r="O85" i="2"/>
  <c r="O90" i="2"/>
  <c r="O91" i="2"/>
  <c r="O92" i="2"/>
  <c r="O93" i="2"/>
  <c r="O97" i="2"/>
  <c r="O98" i="2"/>
  <c r="O99" i="2"/>
  <c r="O100" i="2"/>
  <c r="O101" i="2"/>
  <c r="O105" i="2"/>
  <c r="O106" i="2"/>
  <c r="O107" i="2"/>
  <c r="O108" i="2"/>
  <c r="O109" i="2"/>
  <c r="O113" i="2"/>
  <c r="O114" i="2"/>
  <c r="O115" i="2"/>
  <c r="O116" i="2"/>
  <c r="O117" i="2"/>
  <c r="O121" i="2"/>
  <c r="O122" i="2"/>
  <c r="O123" i="2"/>
  <c r="O124" i="2"/>
  <c r="O125" i="2"/>
  <c r="O129" i="2"/>
  <c r="O130" i="2"/>
  <c r="O131" i="2"/>
  <c r="O132" i="2"/>
  <c r="O133" i="2"/>
  <c r="O137" i="2"/>
  <c r="O138" i="2"/>
  <c r="O139" i="2"/>
  <c r="O140" i="2"/>
  <c r="O141" i="2"/>
  <c r="O145" i="2"/>
  <c r="O146" i="2"/>
  <c r="O147" i="2"/>
  <c r="O148" i="2"/>
  <c r="O149" i="2"/>
  <c r="O153" i="2"/>
  <c r="O154" i="2"/>
  <c r="O155" i="2"/>
  <c r="O156" i="2"/>
  <c r="O157" i="2"/>
  <c r="O161" i="2"/>
  <c r="O162" i="2"/>
  <c r="O163" i="2"/>
  <c r="O164" i="2"/>
  <c r="O165" i="2"/>
  <c r="O169" i="2"/>
  <c r="O170" i="2"/>
  <c r="O171" i="2"/>
  <c r="O172" i="2"/>
  <c r="O173" i="2"/>
  <c r="O177" i="2"/>
  <c r="O178" i="2"/>
  <c r="O179" i="2"/>
  <c r="O180" i="2"/>
  <c r="O181" i="2"/>
  <c r="O185" i="2"/>
  <c r="O186" i="2"/>
  <c r="O187" i="2"/>
  <c r="O188" i="2"/>
  <c r="O189" i="2"/>
  <c r="O193" i="2"/>
  <c r="O194" i="2"/>
  <c r="O195" i="2"/>
  <c r="O196" i="2"/>
  <c r="O197" i="2"/>
  <c r="O201" i="2"/>
  <c r="O202" i="2"/>
  <c r="O203" i="2"/>
  <c r="O204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6" i="2"/>
  <c r="M6" i="2"/>
  <c r="M7" i="2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L13" i="2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12" i="2"/>
  <c r="L11" i="2"/>
  <c r="L10" i="2"/>
  <c r="L9" i="2"/>
  <c r="L8" i="2"/>
  <c r="L7" i="2"/>
  <c r="L6" i="2"/>
  <c r="J6" i="2" a="1"/>
  <c r="J6" i="2" s="1"/>
  <c r="I6" i="2" a="1"/>
  <c r="I6" i="2" s="1"/>
  <c r="H6" i="2" a="1"/>
  <c r="H6" i="2" s="1"/>
  <c r="G6" i="2" a="1"/>
  <c r="G6" i="2" s="1"/>
  <c r="O8" i="2" l="1"/>
  <c r="O89" i="2"/>
  <c r="O81" i="2"/>
  <c r="O73" i="2"/>
  <c r="O65" i="2"/>
  <c r="O57" i="2"/>
  <c r="O49" i="2"/>
  <c r="O41" i="2"/>
  <c r="O33" i="2"/>
  <c r="O25" i="2"/>
  <c r="O17" i="2"/>
  <c r="O9" i="2"/>
  <c r="O200" i="2"/>
  <c r="O192" i="2"/>
  <c r="O184" i="2"/>
  <c r="O176" i="2"/>
  <c r="O168" i="2"/>
  <c r="O160" i="2"/>
  <c r="O152" i="2"/>
  <c r="O144" i="2"/>
  <c r="O136" i="2"/>
  <c r="O128" i="2"/>
  <c r="O120" i="2"/>
  <c r="O112" i="2"/>
  <c r="O104" i="2"/>
  <c r="O96" i="2"/>
  <c r="O88" i="2"/>
  <c r="O80" i="2"/>
  <c r="O72" i="2"/>
  <c r="O64" i="2"/>
  <c r="O56" i="2"/>
  <c r="O48" i="2"/>
  <c r="O40" i="2"/>
  <c r="O32" i="2"/>
  <c r="O24" i="2"/>
  <c r="O16" i="2"/>
  <c r="O199" i="2"/>
  <c r="O191" i="2"/>
  <c r="O183" i="2"/>
  <c r="O175" i="2"/>
  <c r="O167" i="2"/>
  <c r="O159" i="2"/>
  <c r="O151" i="2"/>
  <c r="O143" i="2"/>
  <c r="O135" i="2"/>
  <c r="O127" i="2"/>
  <c r="O119" i="2"/>
  <c r="O111" i="2"/>
  <c r="O103" i="2"/>
  <c r="O95" i="2"/>
  <c r="O87" i="2"/>
  <c r="O79" i="2"/>
  <c r="O71" i="2"/>
  <c r="O63" i="2"/>
  <c r="O55" i="2"/>
  <c r="O47" i="2"/>
  <c r="O39" i="2"/>
  <c r="O31" i="2"/>
  <c r="O23" i="2"/>
  <c r="O15" i="2"/>
  <c r="O7" i="2"/>
  <c r="O198" i="2"/>
  <c r="O190" i="2"/>
  <c r="O182" i="2"/>
  <c r="O174" i="2"/>
  <c r="O166" i="2"/>
  <c r="O158" i="2"/>
  <c r="O150" i="2"/>
  <c r="O142" i="2"/>
  <c r="O134" i="2"/>
  <c r="O126" i="2"/>
  <c r="O118" i="2"/>
  <c r="O110" i="2"/>
  <c r="O102" i="2"/>
  <c r="O94" i="2"/>
  <c r="O86" i="2"/>
  <c r="O78" i="2"/>
  <c r="O70" i="2"/>
  <c r="O62" i="2"/>
  <c r="O54" i="2"/>
  <c r="O46" i="2"/>
  <c r="O38" i="2"/>
  <c r="O30" i="2"/>
  <c r="O22" i="2"/>
  <c r="O14" i="2"/>
  <c r="J181" i="2"/>
  <c r="J125" i="2"/>
  <c r="J69" i="2"/>
  <c r="J21" i="2"/>
  <c r="J188" i="2"/>
  <c r="J140" i="2"/>
  <c r="J100" i="2"/>
  <c r="J44" i="2"/>
  <c r="J147" i="2"/>
  <c r="J83" i="2"/>
  <c r="J11" i="2"/>
  <c r="J165" i="2"/>
  <c r="J117" i="2"/>
  <c r="J77" i="2"/>
  <c r="J45" i="2"/>
  <c r="J196" i="2"/>
  <c r="J156" i="2"/>
  <c r="J92" i="2"/>
  <c r="J20" i="2"/>
  <c r="J58" i="2"/>
  <c r="J189" i="2"/>
  <c r="J141" i="2"/>
  <c r="J93" i="2"/>
  <c r="J53" i="2"/>
  <c r="J172" i="2"/>
  <c r="J124" i="2"/>
  <c r="J84" i="2"/>
  <c r="J52" i="2"/>
  <c r="J179" i="2"/>
  <c r="J43" i="2"/>
  <c r="J157" i="2"/>
  <c r="J109" i="2"/>
  <c r="J61" i="2"/>
  <c r="J13" i="2"/>
  <c r="J180" i="2"/>
  <c r="J132" i="2"/>
  <c r="J108" i="2"/>
  <c r="J60" i="2"/>
  <c r="J36" i="2"/>
  <c r="J195" i="2"/>
  <c r="J163" i="2"/>
  <c r="J131" i="2"/>
  <c r="J107" i="2"/>
  <c r="J75" i="2"/>
  <c r="J51" i="2"/>
  <c r="J19" i="2"/>
  <c r="J186" i="2"/>
  <c r="J162" i="2"/>
  <c r="J138" i="2"/>
  <c r="J114" i="2"/>
  <c r="J98" i="2"/>
  <c r="J74" i="2"/>
  <c r="J50" i="2"/>
  <c r="J42" i="2"/>
  <c r="J34" i="2"/>
  <c r="J10" i="2"/>
  <c r="J201" i="2"/>
  <c r="J193" i="2"/>
  <c r="J185" i="2"/>
  <c r="J177" i="2"/>
  <c r="J169" i="2"/>
  <c r="J161" i="2"/>
  <c r="J153" i="2"/>
  <c r="J145" i="2"/>
  <c r="J137" i="2"/>
  <c r="J129" i="2"/>
  <c r="J121" i="2"/>
  <c r="J113" i="2"/>
  <c r="J105" i="2"/>
  <c r="J97" i="2"/>
  <c r="J89" i="2"/>
  <c r="J81" i="2"/>
  <c r="J73" i="2"/>
  <c r="J65" i="2"/>
  <c r="J57" i="2"/>
  <c r="J49" i="2"/>
  <c r="J41" i="2"/>
  <c r="J33" i="2"/>
  <c r="J25" i="2"/>
  <c r="J17" i="2"/>
  <c r="J9" i="2"/>
  <c r="J200" i="2"/>
  <c r="J192" i="2"/>
  <c r="J184" i="2"/>
  <c r="J176" i="2"/>
  <c r="J168" i="2"/>
  <c r="J160" i="2"/>
  <c r="J152" i="2"/>
  <c r="J144" i="2"/>
  <c r="J136" i="2"/>
  <c r="J128" i="2"/>
  <c r="J120" i="2"/>
  <c r="J112" i="2"/>
  <c r="J104" i="2"/>
  <c r="J96" i="2"/>
  <c r="J88" i="2"/>
  <c r="J80" i="2"/>
  <c r="J72" i="2"/>
  <c r="J64" i="2"/>
  <c r="J56" i="2"/>
  <c r="J48" i="2"/>
  <c r="J40" i="2"/>
  <c r="J32" i="2"/>
  <c r="J24" i="2"/>
  <c r="J16" i="2"/>
  <c r="J8" i="2"/>
  <c r="J173" i="2"/>
  <c r="J133" i="2"/>
  <c r="J85" i="2"/>
  <c r="J37" i="2"/>
  <c r="J204" i="2"/>
  <c r="J164" i="2"/>
  <c r="J116" i="2"/>
  <c r="J68" i="2"/>
  <c r="J28" i="2"/>
  <c r="J203" i="2"/>
  <c r="J171" i="2"/>
  <c r="J139" i="2"/>
  <c r="J115" i="2"/>
  <c r="J91" i="2"/>
  <c r="J59" i="2"/>
  <c r="J27" i="2"/>
  <c r="J202" i="2"/>
  <c r="J178" i="2"/>
  <c r="J154" i="2"/>
  <c r="J122" i="2"/>
  <c r="J90" i="2"/>
  <c r="J66" i="2"/>
  <c r="J18" i="2"/>
  <c r="J191" i="2"/>
  <c r="J183" i="2"/>
  <c r="J175" i="2"/>
  <c r="J167" i="2"/>
  <c r="J159" i="2"/>
  <c r="J143" i="2"/>
  <c r="J135" i="2"/>
  <c r="J127" i="2"/>
  <c r="J119" i="2"/>
  <c r="J111" i="2"/>
  <c r="J103" i="2"/>
  <c r="J95" i="2"/>
  <c r="J87" i="2"/>
  <c r="J79" i="2"/>
  <c r="J71" i="2"/>
  <c r="J63" i="2"/>
  <c r="J55" i="2"/>
  <c r="J47" i="2"/>
  <c r="J197" i="2"/>
  <c r="J149" i="2"/>
  <c r="J101" i="2"/>
  <c r="J29" i="2"/>
  <c r="J148" i="2"/>
  <c r="J76" i="2"/>
  <c r="J12" i="2"/>
  <c r="J187" i="2"/>
  <c r="J155" i="2"/>
  <c r="J123" i="2"/>
  <c r="J99" i="2"/>
  <c r="J67" i="2"/>
  <c r="J35" i="2"/>
  <c r="J194" i="2"/>
  <c r="J170" i="2"/>
  <c r="J146" i="2"/>
  <c r="J130" i="2"/>
  <c r="J106" i="2"/>
  <c r="J82" i="2"/>
  <c r="J26" i="2"/>
  <c r="J199" i="2"/>
  <c r="J151" i="2"/>
  <c r="J39" i="2"/>
  <c r="J31" i="2"/>
  <c r="J23" i="2"/>
  <c r="J15" i="2"/>
  <c r="J7" i="2"/>
  <c r="J198" i="2"/>
  <c r="J190" i="2"/>
  <c r="J182" i="2"/>
  <c r="J174" i="2"/>
  <c r="J166" i="2"/>
  <c r="J158" i="2"/>
  <c r="J150" i="2"/>
  <c r="J142" i="2"/>
  <c r="J134" i="2"/>
  <c r="J126" i="2"/>
  <c r="J118" i="2"/>
  <c r="J110" i="2"/>
  <c r="J102" i="2"/>
  <c r="J94" i="2"/>
  <c r="J86" i="2"/>
  <c r="J78" i="2"/>
  <c r="J70" i="2"/>
  <c r="J62" i="2"/>
  <c r="J54" i="2"/>
  <c r="J46" i="2"/>
  <c r="J38" i="2"/>
  <c r="J30" i="2"/>
  <c r="J22" i="2"/>
  <c r="J14" i="2"/>
  <c r="I173" i="2"/>
  <c r="I149" i="2"/>
  <c r="I125" i="2"/>
  <c r="I101" i="2"/>
  <c r="I77" i="2"/>
  <c r="I53" i="2"/>
  <c r="I29" i="2"/>
  <c r="I196" i="2"/>
  <c r="I172" i="2"/>
  <c r="I148" i="2"/>
  <c r="I124" i="2"/>
  <c r="I100" i="2"/>
  <c r="I76" i="2"/>
  <c r="I28" i="2"/>
  <c r="I179" i="2"/>
  <c r="I139" i="2"/>
  <c r="I115" i="2"/>
  <c r="I91" i="2"/>
  <c r="I83" i="2"/>
  <c r="I67" i="2"/>
  <c r="I59" i="2"/>
  <c r="I51" i="2"/>
  <c r="I43" i="2"/>
  <c r="I35" i="2"/>
  <c r="I27" i="2"/>
  <c r="I19" i="2"/>
  <c r="I11" i="2"/>
  <c r="I181" i="2"/>
  <c r="I157" i="2"/>
  <c r="I141" i="2"/>
  <c r="I117" i="2"/>
  <c r="I93" i="2"/>
  <c r="I61" i="2"/>
  <c r="I37" i="2"/>
  <c r="I13" i="2"/>
  <c r="I188" i="2"/>
  <c r="I164" i="2"/>
  <c r="I140" i="2"/>
  <c r="I116" i="2"/>
  <c r="I92" i="2"/>
  <c r="I68" i="2"/>
  <c r="I44" i="2"/>
  <c r="I20" i="2"/>
  <c r="I203" i="2"/>
  <c r="I187" i="2"/>
  <c r="I163" i="2"/>
  <c r="I147" i="2"/>
  <c r="I107" i="2"/>
  <c r="I194" i="2"/>
  <c r="I162" i="2"/>
  <c r="I138" i="2"/>
  <c r="I114" i="2"/>
  <c r="I90" i="2"/>
  <c r="I74" i="2"/>
  <c r="I66" i="2"/>
  <c r="I58" i="2"/>
  <c r="I50" i="2"/>
  <c r="I34" i="2"/>
  <c r="I26" i="2"/>
  <c r="I18" i="2"/>
  <c r="I10" i="2"/>
  <c r="I189" i="2"/>
  <c r="I165" i="2"/>
  <c r="I133" i="2"/>
  <c r="I109" i="2"/>
  <c r="I85" i="2"/>
  <c r="I69" i="2"/>
  <c r="I45" i="2"/>
  <c r="I21" i="2"/>
  <c r="I204" i="2"/>
  <c r="I180" i="2"/>
  <c r="I156" i="2"/>
  <c r="I132" i="2"/>
  <c r="I108" i="2"/>
  <c r="I84" i="2"/>
  <c r="I60" i="2"/>
  <c r="I52" i="2"/>
  <c r="I36" i="2"/>
  <c r="I12" i="2"/>
  <c r="I195" i="2"/>
  <c r="I171" i="2"/>
  <c r="I155" i="2"/>
  <c r="I131" i="2"/>
  <c r="I123" i="2"/>
  <c r="I99" i="2"/>
  <c r="I75" i="2"/>
  <c r="I202" i="2"/>
  <c r="I186" i="2"/>
  <c r="I178" i="2"/>
  <c r="I170" i="2"/>
  <c r="I154" i="2"/>
  <c r="I146" i="2"/>
  <c r="I130" i="2"/>
  <c r="I122" i="2"/>
  <c r="I106" i="2"/>
  <c r="I98" i="2"/>
  <c r="I82" i="2"/>
  <c r="I42" i="2"/>
  <c r="I201" i="2"/>
  <c r="I193" i="2"/>
  <c r="I185" i="2"/>
  <c r="I177" i="2"/>
  <c r="I169" i="2"/>
  <c r="I161" i="2"/>
  <c r="I153" i="2"/>
  <c r="I145" i="2"/>
  <c r="I137" i="2"/>
  <c r="I129" i="2"/>
  <c r="I121" i="2"/>
  <c r="I113" i="2"/>
  <c r="I105" i="2"/>
  <c r="I97" i="2"/>
  <c r="I89" i="2"/>
  <c r="I81" i="2"/>
  <c r="I73" i="2"/>
  <c r="I65" i="2"/>
  <c r="I57" i="2"/>
  <c r="I49" i="2"/>
  <c r="I41" i="2"/>
  <c r="I33" i="2"/>
  <c r="I25" i="2"/>
  <c r="I17" i="2"/>
  <c r="I9" i="2"/>
  <c r="I200" i="2"/>
  <c r="I184" i="2"/>
  <c r="I168" i="2"/>
  <c r="I160" i="2"/>
  <c r="I144" i="2"/>
  <c r="I136" i="2"/>
  <c r="I128" i="2"/>
  <c r="I120" i="2"/>
  <c r="I112" i="2"/>
  <c r="I104" i="2"/>
  <c r="I96" i="2"/>
  <c r="I88" i="2"/>
  <c r="I80" i="2"/>
  <c r="I72" i="2"/>
  <c r="I64" i="2"/>
  <c r="I56" i="2"/>
  <c r="I48" i="2"/>
  <c r="I40" i="2"/>
  <c r="I32" i="2"/>
  <c r="I24" i="2"/>
  <c r="I16" i="2"/>
  <c r="I8" i="2"/>
  <c r="I199" i="2"/>
  <c r="I191" i="2"/>
  <c r="I183" i="2"/>
  <c r="I175" i="2"/>
  <c r="I167" i="2"/>
  <c r="I159" i="2"/>
  <c r="I151" i="2"/>
  <c r="I143" i="2"/>
  <c r="I135" i="2"/>
  <c r="I127" i="2"/>
  <c r="I119" i="2"/>
  <c r="I111" i="2"/>
  <c r="I103" i="2"/>
  <c r="I95" i="2"/>
  <c r="I87" i="2"/>
  <c r="I79" i="2"/>
  <c r="I71" i="2"/>
  <c r="I63" i="2"/>
  <c r="I55" i="2"/>
  <c r="I47" i="2"/>
  <c r="I39" i="2"/>
  <c r="I31" i="2"/>
  <c r="I23" i="2"/>
  <c r="I15" i="2"/>
  <c r="I7" i="2"/>
  <c r="I197" i="2"/>
  <c r="I192" i="2"/>
  <c r="I176" i="2"/>
  <c r="I152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H181" i="2"/>
  <c r="H133" i="2"/>
  <c r="H85" i="2"/>
  <c r="H29" i="2"/>
  <c r="H188" i="2"/>
  <c r="H148" i="2"/>
  <c r="H100" i="2"/>
  <c r="H44" i="2"/>
  <c r="H171" i="2"/>
  <c r="H123" i="2"/>
  <c r="H83" i="2"/>
  <c r="H67" i="2"/>
  <c r="H43" i="2"/>
  <c r="H35" i="2"/>
  <c r="H27" i="2"/>
  <c r="H19" i="2"/>
  <c r="H11" i="2"/>
  <c r="H157" i="2"/>
  <c r="H109" i="2"/>
  <c r="H61" i="2"/>
  <c r="H21" i="2"/>
  <c r="H140" i="2"/>
  <c r="H108" i="2"/>
  <c r="H76" i="2"/>
  <c r="H12" i="2"/>
  <c r="H203" i="2"/>
  <c r="H179" i="2"/>
  <c r="H147" i="2"/>
  <c r="H99" i="2"/>
  <c r="H170" i="2"/>
  <c r="H130" i="2"/>
  <c r="H90" i="2"/>
  <c r="H42" i="2"/>
  <c r="H10" i="2"/>
  <c r="H189" i="2"/>
  <c r="H141" i="2"/>
  <c r="H93" i="2"/>
  <c r="H53" i="2"/>
  <c r="H204" i="2"/>
  <c r="H164" i="2"/>
  <c r="H124" i="2"/>
  <c r="H84" i="2"/>
  <c r="H52" i="2"/>
  <c r="H28" i="2"/>
  <c r="H195" i="2"/>
  <c r="H163" i="2"/>
  <c r="H139" i="2"/>
  <c r="H115" i="2"/>
  <c r="H91" i="2"/>
  <c r="H59" i="2"/>
  <c r="H202" i="2"/>
  <c r="H186" i="2"/>
  <c r="H162" i="2"/>
  <c r="H146" i="2"/>
  <c r="H122" i="2"/>
  <c r="H106" i="2"/>
  <c r="H82" i="2"/>
  <c r="H66" i="2"/>
  <c r="H50" i="2"/>
  <c r="H26" i="2"/>
  <c r="H193" i="2"/>
  <c r="H185" i="2"/>
  <c r="H177" i="2"/>
  <c r="H169" i="2"/>
  <c r="H161" i="2"/>
  <c r="H153" i="2"/>
  <c r="H145" i="2"/>
  <c r="H137" i="2"/>
  <c r="H129" i="2"/>
  <c r="H121" i="2"/>
  <c r="H113" i="2"/>
  <c r="H105" i="2"/>
  <c r="H97" i="2"/>
  <c r="H89" i="2"/>
  <c r="H81" i="2"/>
  <c r="H73" i="2"/>
  <c r="H65" i="2"/>
  <c r="H57" i="2"/>
  <c r="H49" i="2"/>
  <c r="H41" i="2"/>
  <c r="H33" i="2"/>
  <c r="H25" i="2"/>
  <c r="H17" i="2"/>
  <c r="H9" i="2"/>
  <c r="H197" i="2"/>
  <c r="H149" i="2"/>
  <c r="H101" i="2"/>
  <c r="H45" i="2"/>
  <c r="H180" i="2"/>
  <c r="H132" i="2"/>
  <c r="H92" i="2"/>
  <c r="H60" i="2"/>
  <c r="H20" i="2"/>
  <c r="H187" i="2"/>
  <c r="H155" i="2"/>
  <c r="H131" i="2"/>
  <c r="H107" i="2"/>
  <c r="H75" i="2"/>
  <c r="H51" i="2"/>
  <c r="H194" i="2"/>
  <c r="H178" i="2"/>
  <c r="H154" i="2"/>
  <c r="H138" i="2"/>
  <c r="H114" i="2"/>
  <c r="H98" i="2"/>
  <c r="H74" i="2"/>
  <c r="H58" i="2"/>
  <c r="H34" i="2"/>
  <c r="H18" i="2"/>
  <c r="H201" i="2"/>
  <c r="H200" i="2"/>
  <c r="H192" i="2"/>
  <c r="H184" i="2"/>
  <c r="H176" i="2"/>
  <c r="H168" i="2"/>
  <c r="H160" i="2"/>
  <c r="H152" i="2"/>
  <c r="H144" i="2"/>
  <c r="H136" i="2"/>
  <c r="H128" i="2"/>
  <c r="H120" i="2"/>
  <c r="H112" i="2"/>
  <c r="H104" i="2"/>
  <c r="H96" i="2"/>
  <c r="H88" i="2"/>
  <c r="H80" i="2"/>
  <c r="H72" i="2"/>
  <c r="H64" i="2"/>
  <c r="H56" i="2"/>
  <c r="H48" i="2"/>
  <c r="H40" i="2"/>
  <c r="H32" i="2"/>
  <c r="H24" i="2"/>
  <c r="H16" i="2"/>
  <c r="H8" i="2"/>
  <c r="H165" i="2"/>
  <c r="H117" i="2"/>
  <c r="H77" i="2"/>
  <c r="H37" i="2"/>
  <c r="H196" i="2"/>
  <c r="H156" i="2"/>
  <c r="H116" i="2"/>
  <c r="H68" i="2"/>
  <c r="H36" i="2"/>
  <c r="H199" i="2"/>
  <c r="H191" i="2"/>
  <c r="H183" i="2"/>
  <c r="H175" i="2"/>
  <c r="H167" i="2"/>
  <c r="H159" i="2"/>
  <c r="H151" i="2"/>
  <c r="H143" i="2"/>
  <c r="H135" i="2"/>
  <c r="H127" i="2"/>
  <c r="H119" i="2"/>
  <c r="H111" i="2"/>
  <c r="H103" i="2"/>
  <c r="H95" i="2"/>
  <c r="H87" i="2"/>
  <c r="H79" i="2"/>
  <c r="H71" i="2"/>
  <c r="H63" i="2"/>
  <c r="H55" i="2"/>
  <c r="H47" i="2"/>
  <c r="H39" i="2"/>
  <c r="H31" i="2"/>
  <c r="H23" i="2"/>
  <c r="H15" i="2"/>
  <c r="H7" i="2"/>
  <c r="H173" i="2"/>
  <c r="H125" i="2"/>
  <c r="H69" i="2"/>
  <c r="H13" i="2"/>
  <c r="H172" i="2"/>
  <c r="H198" i="2"/>
  <c r="H190" i="2"/>
  <c r="H182" i="2"/>
  <c r="H174" i="2"/>
  <c r="H166" i="2"/>
  <c r="H158" i="2"/>
  <c r="H150" i="2"/>
  <c r="H142" i="2"/>
  <c r="H134" i="2"/>
  <c r="H126" i="2"/>
  <c r="H118" i="2"/>
  <c r="H110" i="2"/>
  <c r="H102" i="2"/>
  <c r="H94" i="2"/>
  <c r="H86" i="2"/>
  <c r="H78" i="2"/>
  <c r="H70" i="2"/>
  <c r="H62" i="2"/>
  <c r="H54" i="2"/>
  <c r="H46" i="2"/>
  <c r="H38" i="2"/>
  <c r="H30" i="2"/>
  <c r="H22" i="2"/>
  <c r="H14" i="2"/>
  <c r="G125" i="2"/>
  <c r="G133" i="2"/>
  <c r="G189" i="2"/>
  <c r="G165" i="2"/>
  <c r="G141" i="2"/>
  <c r="G109" i="2"/>
  <c r="G93" i="2"/>
  <c r="G69" i="2"/>
  <c r="G45" i="2"/>
  <c r="G21" i="2"/>
  <c r="G196" i="2"/>
  <c r="G172" i="2"/>
  <c r="G156" i="2"/>
  <c r="G140" i="2"/>
  <c r="G116" i="2"/>
  <c r="G92" i="2"/>
  <c r="G68" i="2"/>
  <c r="G44" i="2"/>
  <c r="G28" i="2"/>
  <c r="G195" i="2"/>
  <c r="G171" i="2"/>
  <c r="G147" i="2"/>
  <c r="G123" i="2"/>
  <c r="G107" i="2"/>
  <c r="G83" i="2"/>
  <c r="G59" i="2"/>
  <c r="G35" i="2"/>
  <c r="G11" i="2"/>
  <c r="G186" i="2"/>
  <c r="G162" i="2"/>
  <c r="G138" i="2"/>
  <c r="G114" i="2"/>
  <c r="G90" i="2"/>
  <c r="G66" i="2"/>
  <c r="G42" i="2"/>
  <c r="G18" i="2"/>
  <c r="G185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G197" i="2"/>
  <c r="G181" i="2"/>
  <c r="G157" i="2"/>
  <c r="G101" i="2"/>
  <c r="G77" i="2"/>
  <c r="G61" i="2"/>
  <c r="G37" i="2"/>
  <c r="G13" i="2"/>
  <c r="G180" i="2"/>
  <c r="G148" i="2"/>
  <c r="G124" i="2"/>
  <c r="G108" i="2"/>
  <c r="G76" i="2"/>
  <c r="G52" i="2"/>
  <c r="G20" i="2"/>
  <c r="G203" i="2"/>
  <c r="G179" i="2"/>
  <c r="G163" i="2"/>
  <c r="G139" i="2"/>
  <c r="G115" i="2"/>
  <c r="G91" i="2"/>
  <c r="G75" i="2"/>
  <c r="G51" i="2"/>
  <c r="G27" i="2"/>
  <c r="G194" i="2"/>
  <c r="G170" i="2"/>
  <c r="G146" i="2"/>
  <c r="G130" i="2"/>
  <c r="G106" i="2"/>
  <c r="G82" i="2"/>
  <c r="G58" i="2"/>
  <c r="G34" i="2"/>
  <c r="G10" i="2"/>
  <c r="G201" i="2"/>
  <c r="G177" i="2"/>
  <c r="G199" i="2"/>
  <c r="G183" i="2"/>
  <c r="G167" i="2"/>
  <c r="G151" i="2"/>
  <c r="G135" i="2"/>
  <c r="G119" i="2"/>
  <c r="G103" i="2"/>
  <c r="G95" i="2"/>
  <c r="G79" i="2"/>
  <c r="G71" i="2"/>
  <c r="G63" i="2"/>
  <c r="G47" i="2"/>
  <c r="G39" i="2"/>
  <c r="G31" i="2"/>
  <c r="G23" i="2"/>
  <c r="G15" i="2"/>
  <c r="G7" i="2"/>
  <c r="G173" i="2"/>
  <c r="G149" i="2"/>
  <c r="G117" i="2"/>
  <c r="G85" i="2"/>
  <c r="G53" i="2"/>
  <c r="G29" i="2"/>
  <c r="G204" i="2"/>
  <c r="G188" i="2"/>
  <c r="G164" i="2"/>
  <c r="G132" i="2"/>
  <c r="G100" i="2"/>
  <c r="G84" i="2"/>
  <c r="G60" i="2"/>
  <c r="G36" i="2"/>
  <c r="G12" i="2"/>
  <c r="G187" i="2"/>
  <c r="G155" i="2"/>
  <c r="G131" i="2"/>
  <c r="G99" i="2"/>
  <c r="G67" i="2"/>
  <c r="G43" i="2"/>
  <c r="G19" i="2"/>
  <c r="G202" i="2"/>
  <c r="G178" i="2"/>
  <c r="G154" i="2"/>
  <c r="G122" i="2"/>
  <c r="G98" i="2"/>
  <c r="G74" i="2"/>
  <c r="G50" i="2"/>
  <c r="G26" i="2"/>
  <c r="G193" i="2"/>
  <c r="G169" i="2"/>
  <c r="G191" i="2"/>
  <c r="G175" i="2"/>
  <c r="G159" i="2"/>
  <c r="G143" i="2"/>
  <c r="G127" i="2"/>
  <c r="G111" i="2"/>
  <c r="G87" i="2"/>
  <c r="G55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</calcChain>
</file>

<file path=xl/sharedStrings.xml><?xml version="1.0" encoding="utf-8"?>
<sst xmlns="http://schemas.openxmlformats.org/spreadsheetml/2006/main" count="222" uniqueCount="23">
  <si>
    <t>Direction</t>
  </si>
  <si>
    <t>Time</t>
  </si>
  <si>
    <t>N</t>
  </si>
  <si>
    <t>E</t>
  </si>
  <si>
    <t>W</t>
  </si>
  <si>
    <t>S</t>
  </si>
  <si>
    <t>No.</t>
  </si>
  <si>
    <t>Expected Speed</t>
  </si>
  <si>
    <t>Name:</t>
  </si>
  <si>
    <t>Student ID:</t>
  </si>
  <si>
    <t>Actual measured speed for microcar 2</t>
  </si>
  <si>
    <t>Actual measured speed for microcar 1</t>
  </si>
  <si>
    <t>Thomas Cleary</t>
  </si>
  <si>
    <t>Average measured speed of microcar 1 and 2</t>
  </si>
  <si>
    <t>Expected Distance</t>
  </si>
  <si>
    <t>Actual average distance</t>
  </si>
  <si>
    <t>Error in distance covered</t>
  </si>
  <si>
    <t>Expected horizontal position</t>
  </si>
  <si>
    <t>Expected vertical position</t>
  </si>
  <si>
    <t>Actual average vertical position</t>
  </si>
  <si>
    <t>Actual average horizontal position</t>
  </si>
  <si>
    <t>Error in position</t>
  </si>
  <si>
    <t>Directions of total error 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</si>
</sst>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Directions of total error in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Sheet1!$Q$9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5D-D542-BFC2-565E2E9C2F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5D-D542-BFC2-565E2E9C2F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5D-D542-BFC2-565E2E9C2F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5D-D542-BFC2-565E2E9C2F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Sheet1!$P$10:$P$13</c:f>
              <c:strCache>
                <c:ptCount val="4"/>
                <c:pt idx="0">
                  <c:v>N</c:v>
                </c:pt>
                <c:pt idx="1">
                  <c:v>E</c:v>
                </c:pt>
                <c:pt idx="2">
                  <c:v>W</c:v>
                </c:pt>
                <c:pt idx="3">
                  <c:v>S</c:v>
                </c:pt>
              </c:strCache>
            </c:strRef>
          </c:cat>
          <c:val>
            <c:numRef>
              <c:f>Sheet1!$Q$10:$Q$13</c:f>
              <c:numCache>
                <c:formatCode>General</c:formatCode>
                <c:ptCount val="4"/>
                <c:pt idx="0">
                  <c:v>7.0899999999999963</c:v>
                </c:pt>
                <c:pt idx="1">
                  <c:v>1.5100000000000158</c:v>
                </c:pt>
                <c:pt idx="2">
                  <c:v>25.849999999999909</c:v>
                </c:pt>
                <c:pt idx="3">
                  <c:v>36.520000000000067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5-A443-85D0-3590E9343BF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Errors</a:t>
            </a:r>
            <a:r>
              <a:rPr lang="en-GB" baseline="0"/>
              <a:t>: Distance and Position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Sheet1!$A$6:$A$204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Sheet1!$J$6:$J$204</c:f>
              <c:numCache>
                <c:formatCode>General</c:formatCode>
                <c:ptCount val="199"/>
                <c:pt idx="0">
                  <c:v>3.4300000000000068</c:v>
                </c:pt>
                <c:pt idx="1">
                  <c:v>2.7999999999999972</c:v>
                </c:pt>
                <c:pt idx="2">
                  <c:v>2.5600000000000023</c:v>
                </c:pt>
                <c:pt idx="3">
                  <c:v>-3.1200000000000045</c:v>
                </c:pt>
                <c:pt idx="4">
                  <c:v>1.7000000000000028</c:v>
                </c:pt>
                <c:pt idx="5">
                  <c:v>1.9599999999999937</c:v>
                </c:pt>
                <c:pt idx="6">
                  <c:v>-2.25</c:v>
                </c:pt>
                <c:pt idx="7">
                  <c:v>-4.4800000000000182</c:v>
                </c:pt>
                <c:pt idx="8">
                  <c:v>8.32</c:v>
                </c:pt>
                <c:pt idx="9">
                  <c:v>6.0000000000002274E-2</c:v>
                </c:pt>
                <c:pt idx="10">
                  <c:v>-2.8199999999999932</c:v>
                </c:pt>
                <c:pt idx="11">
                  <c:v>9</c:v>
                </c:pt>
                <c:pt idx="12">
                  <c:v>0.12999999999999545</c:v>
                </c:pt>
                <c:pt idx="13">
                  <c:v>2.5600000000000023</c:v>
                </c:pt>
                <c:pt idx="14">
                  <c:v>9.0000000000003411E-2</c:v>
                </c:pt>
                <c:pt idx="15">
                  <c:v>0</c:v>
                </c:pt>
                <c:pt idx="16">
                  <c:v>-0.84000000000000341</c:v>
                </c:pt>
                <c:pt idx="17">
                  <c:v>-2.1599999999999966</c:v>
                </c:pt>
                <c:pt idx="18">
                  <c:v>2.2800000000000011</c:v>
                </c:pt>
                <c:pt idx="19">
                  <c:v>0.71999999999999886</c:v>
                </c:pt>
                <c:pt idx="20">
                  <c:v>1.8800000000000026</c:v>
                </c:pt>
                <c:pt idx="21">
                  <c:v>-2.460000000000008</c:v>
                </c:pt>
                <c:pt idx="22">
                  <c:v>-2.7199999999999989</c:v>
                </c:pt>
                <c:pt idx="23">
                  <c:v>-7.6999999999999886</c:v>
                </c:pt>
                <c:pt idx="24">
                  <c:v>-2.8700000000000045</c:v>
                </c:pt>
                <c:pt idx="25">
                  <c:v>0.71999999999999886</c:v>
                </c:pt>
                <c:pt idx="26">
                  <c:v>0.29999999999999716</c:v>
                </c:pt>
                <c:pt idx="27">
                  <c:v>-2.7300000000000182</c:v>
                </c:pt>
                <c:pt idx="28">
                  <c:v>0.84000000000000341</c:v>
                </c:pt>
                <c:pt idx="29">
                  <c:v>2.0999999999999943</c:v>
                </c:pt>
                <c:pt idx="30">
                  <c:v>7.3999999999999773</c:v>
                </c:pt>
                <c:pt idx="31">
                  <c:v>-6.6499999999999915</c:v>
                </c:pt>
                <c:pt idx="32">
                  <c:v>-1.960000000000008</c:v>
                </c:pt>
                <c:pt idx="33">
                  <c:v>-13.949999999999989</c:v>
                </c:pt>
                <c:pt idx="34">
                  <c:v>-12.300000000000011</c:v>
                </c:pt>
                <c:pt idx="35">
                  <c:v>0.64000000000000057</c:v>
                </c:pt>
                <c:pt idx="36">
                  <c:v>-5.5200000000000102</c:v>
                </c:pt>
                <c:pt idx="37">
                  <c:v>-0.19999999999998863</c:v>
                </c:pt>
                <c:pt idx="38">
                  <c:v>0</c:v>
                </c:pt>
                <c:pt idx="39">
                  <c:v>-3.0800000000000125</c:v>
                </c:pt>
                <c:pt idx="40">
                  <c:v>-1.5299999999999727</c:v>
                </c:pt>
                <c:pt idx="41">
                  <c:v>9.9999999999994316E-2</c:v>
                </c:pt>
                <c:pt idx="42">
                  <c:v>-0.36999999999999744</c:v>
                </c:pt>
                <c:pt idx="43">
                  <c:v>-6.8000000000000114</c:v>
                </c:pt>
                <c:pt idx="44">
                  <c:v>1.4000000000000057</c:v>
                </c:pt>
                <c:pt idx="45">
                  <c:v>2.5999999999999943</c:v>
                </c:pt>
                <c:pt idx="46">
                  <c:v>10.799999999999997</c:v>
                </c:pt>
                <c:pt idx="47">
                  <c:v>-10.5</c:v>
                </c:pt>
                <c:pt idx="48">
                  <c:v>1.5999999999999091</c:v>
                </c:pt>
                <c:pt idx="49">
                  <c:v>-0.25</c:v>
                </c:pt>
                <c:pt idx="50">
                  <c:v>-1.0999999999999943</c:v>
                </c:pt>
                <c:pt idx="51">
                  <c:v>-1.6200000000000045</c:v>
                </c:pt>
                <c:pt idx="52">
                  <c:v>-1.0200000000000102</c:v>
                </c:pt>
                <c:pt idx="53">
                  <c:v>0</c:v>
                </c:pt>
                <c:pt idx="54">
                  <c:v>-1.7000000000000028</c:v>
                </c:pt>
                <c:pt idx="55">
                  <c:v>4.0500000000000007</c:v>
                </c:pt>
                <c:pt idx="56">
                  <c:v>-5</c:v>
                </c:pt>
                <c:pt idx="57">
                  <c:v>9.1200000000000045</c:v>
                </c:pt>
                <c:pt idx="58">
                  <c:v>0.55999999999999872</c:v>
                </c:pt>
                <c:pt idx="59">
                  <c:v>3.8999999999999915</c:v>
                </c:pt>
                <c:pt idx="60">
                  <c:v>1.9999999999999574E-2</c:v>
                </c:pt>
                <c:pt idx="61">
                  <c:v>-0.43999999999999995</c:v>
                </c:pt>
                <c:pt idx="62">
                  <c:v>-7.1999999999999886</c:v>
                </c:pt>
                <c:pt idx="63">
                  <c:v>-3.5699999999999932</c:v>
                </c:pt>
                <c:pt idx="64">
                  <c:v>-4.960000000000008</c:v>
                </c:pt>
                <c:pt idx="65">
                  <c:v>-8.9099999999999966</c:v>
                </c:pt>
                <c:pt idx="66">
                  <c:v>6.0000000000002274E-2</c:v>
                </c:pt>
                <c:pt idx="67">
                  <c:v>2.2400000000000091</c:v>
                </c:pt>
                <c:pt idx="68">
                  <c:v>4.7199999999999989</c:v>
                </c:pt>
                <c:pt idx="69">
                  <c:v>3.7000000000000028</c:v>
                </c:pt>
                <c:pt idx="70">
                  <c:v>3.2800000000000011</c:v>
                </c:pt>
                <c:pt idx="71">
                  <c:v>0</c:v>
                </c:pt>
                <c:pt idx="72">
                  <c:v>-0.37</c:v>
                </c:pt>
                <c:pt idx="73">
                  <c:v>-1.0999999999999996</c:v>
                </c:pt>
                <c:pt idx="74">
                  <c:v>-2.4000000000000057</c:v>
                </c:pt>
                <c:pt idx="75">
                  <c:v>-2.5600000000000005</c:v>
                </c:pt>
                <c:pt idx="76">
                  <c:v>-1.6999999999999886</c:v>
                </c:pt>
                <c:pt idx="77">
                  <c:v>6.1599999999999966</c:v>
                </c:pt>
                <c:pt idx="78">
                  <c:v>5.490000000000002</c:v>
                </c:pt>
                <c:pt idx="79">
                  <c:v>-0.49000000000000909</c:v>
                </c:pt>
                <c:pt idx="80">
                  <c:v>-2.460000000000008</c:v>
                </c:pt>
                <c:pt idx="81">
                  <c:v>-13.079999999999984</c:v>
                </c:pt>
                <c:pt idx="82">
                  <c:v>-9.4399999999999977</c:v>
                </c:pt>
                <c:pt idx="83">
                  <c:v>7.2000000000000028</c:v>
                </c:pt>
                <c:pt idx="84">
                  <c:v>-2.5900000000000034</c:v>
                </c:pt>
                <c:pt idx="85">
                  <c:v>2.7999999999999972</c:v>
                </c:pt>
                <c:pt idx="86">
                  <c:v>-0.31999999999999318</c:v>
                </c:pt>
                <c:pt idx="87">
                  <c:v>-8.9399999999999977</c:v>
                </c:pt>
                <c:pt idx="88">
                  <c:v>0.71000000000000085</c:v>
                </c:pt>
                <c:pt idx="89">
                  <c:v>-1.3499999999999943</c:v>
                </c:pt>
                <c:pt idx="90">
                  <c:v>-39.840000000000003</c:v>
                </c:pt>
                <c:pt idx="91">
                  <c:v>-10.96</c:v>
                </c:pt>
                <c:pt idx="92">
                  <c:v>-7.0499999999999972</c:v>
                </c:pt>
                <c:pt idx="93">
                  <c:v>0</c:v>
                </c:pt>
                <c:pt idx="94">
                  <c:v>-0.32000000000000028</c:v>
                </c:pt>
                <c:pt idx="95">
                  <c:v>8.7300000000000182</c:v>
                </c:pt>
                <c:pt idx="96">
                  <c:v>1.6200000000000045</c:v>
                </c:pt>
                <c:pt idx="97">
                  <c:v>6.1599999999999966</c:v>
                </c:pt>
                <c:pt idx="98">
                  <c:v>0.5</c:v>
                </c:pt>
                <c:pt idx="99">
                  <c:v>-1.9600000000000009</c:v>
                </c:pt>
                <c:pt idx="100">
                  <c:v>4.2699999999999996</c:v>
                </c:pt>
                <c:pt idx="101">
                  <c:v>-0.15000000000000568</c:v>
                </c:pt>
                <c:pt idx="102">
                  <c:v>-0.94999999999999929</c:v>
                </c:pt>
                <c:pt idx="103">
                  <c:v>3.6400000000000006</c:v>
                </c:pt>
                <c:pt idx="104">
                  <c:v>-1.1000000000000014</c:v>
                </c:pt>
                <c:pt idx="105">
                  <c:v>-0.54</c:v>
                </c:pt>
                <c:pt idx="106">
                  <c:v>-5.0399999999999991</c:v>
                </c:pt>
                <c:pt idx="107">
                  <c:v>-7.9999999999998295E-2</c:v>
                </c:pt>
                <c:pt idx="108">
                  <c:v>-0.43999999999999773</c:v>
                </c:pt>
                <c:pt idx="109">
                  <c:v>0</c:v>
                </c:pt>
                <c:pt idx="110">
                  <c:v>-2.8799999999999955</c:v>
                </c:pt>
                <c:pt idx="111">
                  <c:v>1.4400000000000004</c:v>
                </c:pt>
                <c:pt idx="112">
                  <c:v>-6.8000000000000114</c:v>
                </c:pt>
                <c:pt idx="113">
                  <c:v>1.3599999999999994</c:v>
                </c:pt>
                <c:pt idx="114">
                  <c:v>2.2399999999999949</c:v>
                </c:pt>
                <c:pt idx="115">
                  <c:v>1.4200000000000017</c:v>
                </c:pt>
                <c:pt idx="116">
                  <c:v>3.6000000000000085</c:v>
                </c:pt>
                <c:pt idx="117">
                  <c:v>-1.3499999999999943</c:v>
                </c:pt>
                <c:pt idx="118">
                  <c:v>-1</c:v>
                </c:pt>
                <c:pt idx="119">
                  <c:v>3.8000000000000114</c:v>
                </c:pt>
                <c:pt idx="120">
                  <c:v>0</c:v>
                </c:pt>
                <c:pt idx="121">
                  <c:v>-2.2199999999999989</c:v>
                </c:pt>
                <c:pt idx="122">
                  <c:v>-3.2999999999999972</c:v>
                </c:pt>
                <c:pt idx="123">
                  <c:v>-7.6500000000000021</c:v>
                </c:pt>
                <c:pt idx="124">
                  <c:v>5.5800000000000125</c:v>
                </c:pt>
                <c:pt idx="125">
                  <c:v>-2.7999999999999972</c:v>
                </c:pt>
                <c:pt idx="126">
                  <c:v>-2.1599999999999966</c:v>
                </c:pt>
                <c:pt idx="127">
                  <c:v>1.3599999999999994</c:v>
                </c:pt>
                <c:pt idx="128">
                  <c:v>2.4799999999999969</c:v>
                </c:pt>
                <c:pt idx="129">
                  <c:v>0.83999999999999986</c:v>
                </c:pt>
                <c:pt idx="130">
                  <c:v>3.7800000000000011</c:v>
                </c:pt>
                <c:pt idx="131">
                  <c:v>-2.5499999999999972</c:v>
                </c:pt>
                <c:pt idx="132">
                  <c:v>1.6499999999999773</c:v>
                </c:pt>
                <c:pt idx="133">
                  <c:v>6.3199999999999932</c:v>
                </c:pt>
                <c:pt idx="134">
                  <c:v>-1.0200000000000102</c:v>
                </c:pt>
                <c:pt idx="135">
                  <c:v>-4</c:v>
                </c:pt>
                <c:pt idx="136">
                  <c:v>-0.59999999999999432</c:v>
                </c:pt>
                <c:pt idx="137">
                  <c:v>0.55999999999999872</c:v>
                </c:pt>
                <c:pt idx="138">
                  <c:v>0.30000000000001137</c:v>
                </c:pt>
                <c:pt idx="139">
                  <c:v>4.26</c:v>
                </c:pt>
                <c:pt idx="140">
                  <c:v>5.2199999999999989</c:v>
                </c:pt>
                <c:pt idx="141">
                  <c:v>-6.0900000000000034</c:v>
                </c:pt>
                <c:pt idx="142">
                  <c:v>1.3599999999999994</c:v>
                </c:pt>
                <c:pt idx="143">
                  <c:v>0.82000000000000028</c:v>
                </c:pt>
                <c:pt idx="144">
                  <c:v>33.93</c:v>
                </c:pt>
                <c:pt idx="145">
                  <c:v>-5.9399999999999977</c:v>
                </c:pt>
                <c:pt idx="146">
                  <c:v>0.87999999999999545</c:v>
                </c:pt>
                <c:pt idx="147">
                  <c:v>-4.68</c:v>
                </c:pt>
                <c:pt idx="148">
                  <c:v>-1.7000000000000028</c:v>
                </c:pt>
                <c:pt idx="149">
                  <c:v>-9.9999999999994316E-2</c:v>
                </c:pt>
                <c:pt idx="150">
                  <c:v>-8.0000000000000071E-2</c:v>
                </c:pt>
                <c:pt idx="151">
                  <c:v>-2.5600000000000023</c:v>
                </c:pt>
                <c:pt idx="152">
                  <c:v>-2.8000000000000114</c:v>
                </c:pt>
                <c:pt idx="153">
                  <c:v>-2</c:v>
                </c:pt>
                <c:pt idx="154">
                  <c:v>0.98999999999999488</c:v>
                </c:pt>
                <c:pt idx="155">
                  <c:v>3.3499999999999996</c:v>
                </c:pt>
                <c:pt idx="156">
                  <c:v>-1.5199999999999996</c:v>
                </c:pt>
                <c:pt idx="157">
                  <c:v>6.3000000000000114</c:v>
                </c:pt>
                <c:pt idx="158">
                  <c:v>4.960000000000008</c:v>
                </c:pt>
                <c:pt idx="159">
                  <c:v>0.35999999999999943</c:v>
                </c:pt>
                <c:pt idx="160">
                  <c:v>0</c:v>
                </c:pt>
                <c:pt idx="161">
                  <c:v>1.1000000000000014</c:v>
                </c:pt>
                <c:pt idx="162">
                  <c:v>-0.26999999999999602</c:v>
                </c:pt>
                <c:pt idx="163">
                  <c:v>-0.89999999999997726</c:v>
                </c:pt>
                <c:pt idx="164">
                  <c:v>-6.5999999999999943</c:v>
                </c:pt>
                <c:pt idx="165">
                  <c:v>-0.71999999999999886</c:v>
                </c:pt>
                <c:pt idx="166">
                  <c:v>0.28000000000000025</c:v>
                </c:pt>
                <c:pt idx="167">
                  <c:v>0.45999999999999996</c:v>
                </c:pt>
                <c:pt idx="168">
                  <c:v>-5.6800000000000068</c:v>
                </c:pt>
                <c:pt idx="169">
                  <c:v>1.8399999999999999</c:v>
                </c:pt>
                <c:pt idx="170">
                  <c:v>-2.3799999999999955</c:v>
                </c:pt>
                <c:pt idx="171">
                  <c:v>5.9000000000000057</c:v>
                </c:pt>
                <c:pt idx="172">
                  <c:v>0</c:v>
                </c:pt>
                <c:pt idx="173">
                  <c:v>-9.9000000000000057</c:v>
                </c:pt>
                <c:pt idx="174">
                  <c:v>6.2399999999999949</c:v>
                </c:pt>
                <c:pt idx="175">
                  <c:v>-2.5999999999999943</c:v>
                </c:pt>
                <c:pt idx="176">
                  <c:v>2.6099999999999994</c:v>
                </c:pt>
                <c:pt idx="177">
                  <c:v>0.85000000000002274</c:v>
                </c:pt>
                <c:pt idx="178">
                  <c:v>1.6400000000000006</c:v>
                </c:pt>
                <c:pt idx="179">
                  <c:v>4.9000000000000004</c:v>
                </c:pt>
                <c:pt idx="180">
                  <c:v>2.9399999999999977</c:v>
                </c:pt>
                <c:pt idx="181">
                  <c:v>-0.31999999999999318</c:v>
                </c:pt>
                <c:pt idx="182">
                  <c:v>-3.6899999999999977</c:v>
                </c:pt>
                <c:pt idx="183">
                  <c:v>1.1400000000000006</c:v>
                </c:pt>
                <c:pt idx="184">
                  <c:v>-2.1599999999999966</c:v>
                </c:pt>
                <c:pt idx="185">
                  <c:v>6.2400000000000091</c:v>
                </c:pt>
                <c:pt idx="186">
                  <c:v>0.52</c:v>
                </c:pt>
                <c:pt idx="187">
                  <c:v>1.2899999999999991</c:v>
                </c:pt>
                <c:pt idx="188">
                  <c:v>-4.75</c:v>
                </c:pt>
                <c:pt idx="189">
                  <c:v>3.5</c:v>
                </c:pt>
                <c:pt idx="190">
                  <c:v>7.3000000000000043</c:v>
                </c:pt>
                <c:pt idx="191">
                  <c:v>0.84999999999999964</c:v>
                </c:pt>
                <c:pt idx="192">
                  <c:v>-1.8599999999999852</c:v>
                </c:pt>
                <c:pt idx="193">
                  <c:v>10.710000000000008</c:v>
                </c:pt>
                <c:pt idx="194">
                  <c:v>-2.3999999999999986</c:v>
                </c:pt>
                <c:pt idx="195">
                  <c:v>0.30000000000001137</c:v>
                </c:pt>
                <c:pt idx="196">
                  <c:v>-6.0000000000002274E-2</c:v>
                </c:pt>
                <c:pt idx="197">
                  <c:v>-0.35999999999999943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8-6E45-8F36-471F5A044C1A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Sheet1!$A$6:$A$204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Sheet1!$O$6:$O$204</c:f>
              <c:numCache>
                <c:formatCode>General</c:formatCode>
                <c:ptCount val="199"/>
                <c:pt idx="0">
                  <c:v>3.43</c:v>
                </c:pt>
                <c:pt idx="1">
                  <c:v>4.43</c:v>
                </c:pt>
                <c:pt idx="2">
                  <c:v>6.61</c:v>
                </c:pt>
                <c:pt idx="3">
                  <c:v>8.42</c:v>
                </c:pt>
                <c:pt idx="4">
                  <c:v>9.6999999999999993</c:v>
                </c:pt>
                <c:pt idx="5">
                  <c:v>11.01</c:v>
                </c:pt>
                <c:pt idx="6">
                  <c:v>12.68</c:v>
                </c:pt>
                <c:pt idx="7">
                  <c:v>10.51</c:v>
                </c:pt>
                <c:pt idx="8">
                  <c:v>18.57</c:v>
                </c:pt>
                <c:pt idx="9">
                  <c:v>18.579999999999998</c:v>
                </c:pt>
                <c:pt idx="10">
                  <c:v>21.36</c:v>
                </c:pt>
                <c:pt idx="11">
                  <c:v>21.8</c:v>
                </c:pt>
                <c:pt idx="12">
                  <c:v>21.92</c:v>
                </c:pt>
                <c:pt idx="13">
                  <c:v>22.7</c:v>
                </c:pt>
                <c:pt idx="14">
                  <c:v>22.62</c:v>
                </c:pt>
                <c:pt idx="15">
                  <c:v>22.62</c:v>
                </c:pt>
                <c:pt idx="16">
                  <c:v>23.41</c:v>
                </c:pt>
                <c:pt idx="17">
                  <c:v>24.24</c:v>
                </c:pt>
                <c:pt idx="18">
                  <c:v>22.19</c:v>
                </c:pt>
                <c:pt idx="19">
                  <c:v>22.54</c:v>
                </c:pt>
                <c:pt idx="20">
                  <c:v>20.91</c:v>
                </c:pt>
                <c:pt idx="21">
                  <c:v>19.73</c:v>
                </c:pt>
                <c:pt idx="22">
                  <c:v>22.22</c:v>
                </c:pt>
                <c:pt idx="23">
                  <c:v>20.54</c:v>
                </c:pt>
                <c:pt idx="24">
                  <c:v>23.4</c:v>
                </c:pt>
                <c:pt idx="25">
                  <c:v>23.39</c:v>
                </c:pt>
                <c:pt idx="26">
                  <c:v>23.69</c:v>
                </c:pt>
                <c:pt idx="27">
                  <c:v>23.86</c:v>
                </c:pt>
                <c:pt idx="28">
                  <c:v>24.69</c:v>
                </c:pt>
                <c:pt idx="29">
                  <c:v>24.54</c:v>
                </c:pt>
                <c:pt idx="30">
                  <c:v>17.149999999999999</c:v>
                </c:pt>
                <c:pt idx="31">
                  <c:v>18.12</c:v>
                </c:pt>
                <c:pt idx="32">
                  <c:v>19.989999999999998</c:v>
                </c:pt>
                <c:pt idx="33">
                  <c:v>27.55</c:v>
                </c:pt>
                <c:pt idx="34">
                  <c:v>21</c:v>
                </c:pt>
                <c:pt idx="35">
                  <c:v>20.39</c:v>
                </c:pt>
                <c:pt idx="36">
                  <c:v>19.27</c:v>
                </c:pt>
                <c:pt idx="37">
                  <c:v>19.47</c:v>
                </c:pt>
                <c:pt idx="38">
                  <c:v>19.47</c:v>
                </c:pt>
                <c:pt idx="39">
                  <c:v>22.55</c:v>
                </c:pt>
                <c:pt idx="40">
                  <c:v>22.51</c:v>
                </c:pt>
                <c:pt idx="41">
                  <c:v>22.61</c:v>
                </c:pt>
                <c:pt idx="42">
                  <c:v>22.62</c:v>
                </c:pt>
                <c:pt idx="43">
                  <c:v>15.82</c:v>
                </c:pt>
                <c:pt idx="44">
                  <c:v>15.83</c:v>
                </c:pt>
                <c:pt idx="45">
                  <c:v>13.23</c:v>
                </c:pt>
                <c:pt idx="46">
                  <c:v>16.59</c:v>
                </c:pt>
                <c:pt idx="47">
                  <c:v>25.74</c:v>
                </c:pt>
                <c:pt idx="48">
                  <c:v>26.41</c:v>
                </c:pt>
                <c:pt idx="49">
                  <c:v>26.18</c:v>
                </c:pt>
                <c:pt idx="50">
                  <c:v>25.71</c:v>
                </c:pt>
                <c:pt idx="51">
                  <c:v>27.2</c:v>
                </c:pt>
                <c:pt idx="52">
                  <c:v>27.61</c:v>
                </c:pt>
                <c:pt idx="53">
                  <c:v>27.61</c:v>
                </c:pt>
                <c:pt idx="54">
                  <c:v>26.94</c:v>
                </c:pt>
                <c:pt idx="55">
                  <c:v>23.22</c:v>
                </c:pt>
                <c:pt idx="56">
                  <c:v>25.74</c:v>
                </c:pt>
                <c:pt idx="57">
                  <c:v>33.61</c:v>
                </c:pt>
                <c:pt idx="58">
                  <c:v>33.86</c:v>
                </c:pt>
                <c:pt idx="59">
                  <c:v>30.44</c:v>
                </c:pt>
                <c:pt idx="60">
                  <c:v>30.43</c:v>
                </c:pt>
                <c:pt idx="61">
                  <c:v>30.05</c:v>
                </c:pt>
                <c:pt idx="62">
                  <c:v>27.08</c:v>
                </c:pt>
                <c:pt idx="63">
                  <c:v>30.5</c:v>
                </c:pt>
                <c:pt idx="64">
                  <c:v>32.19</c:v>
                </c:pt>
                <c:pt idx="65">
                  <c:v>24.33</c:v>
                </c:pt>
                <c:pt idx="66">
                  <c:v>24.36</c:v>
                </c:pt>
                <c:pt idx="67">
                  <c:v>22.51</c:v>
                </c:pt>
                <c:pt idx="68">
                  <c:v>20.11</c:v>
                </c:pt>
                <c:pt idx="69">
                  <c:v>23.52</c:v>
                </c:pt>
                <c:pt idx="70">
                  <c:v>24.89</c:v>
                </c:pt>
                <c:pt idx="71">
                  <c:v>24.89</c:v>
                </c:pt>
                <c:pt idx="72">
                  <c:v>25.07</c:v>
                </c:pt>
                <c:pt idx="73">
                  <c:v>24.11</c:v>
                </c:pt>
                <c:pt idx="74">
                  <c:v>22.99</c:v>
                </c:pt>
                <c:pt idx="75">
                  <c:v>25.34</c:v>
                </c:pt>
                <c:pt idx="76">
                  <c:v>26.04</c:v>
                </c:pt>
                <c:pt idx="77">
                  <c:v>31.69</c:v>
                </c:pt>
                <c:pt idx="78">
                  <c:v>34.06</c:v>
                </c:pt>
                <c:pt idx="79">
                  <c:v>34.479999999999997</c:v>
                </c:pt>
                <c:pt idx="80">
                  <c:v>35.75</c:v>
                </c:pt>
                <c:pt idx="81">
                  <c:v>25.76</c:v>
                </c:pt>
                <c:pt idx="82">
                  <c:v>19.66</c:v>
                </c:pt>
                <c:pt idx="83">
                  <c:v>13.94</c:v>
                </c:pt>
                <c:pt idx="84">
                  <c:v>15.89</c:v>
                </c:pt>
                <c:pt idx="85">
                  <c:v>17.75</c:v>
                </c:pt>
                <c:pt idx="86">
                  <c:v>17.52</c:v>
                </c:pt>
                <c:pt idx="87">
                  <c:v>24.73</c:v>
                </c:pt>
                <c:pt idx="88">
                  <c:v>24.39</c:v>
                </c:pt>
                <c:pt idx="89">
                  <c:v>23.21</c:v>
                </c:pt>
                <c:pt idx="90">
                  <c:v>34.770000000000003</c:v>
                </c:pt>
                <c:pt idx="91">
                  <c:v>42.08</c:v>
                </c:pt>
                <c:pt idx="92">
                  <c:v>37.69</c:v>
                </c:pt>
                <c:pt idx="93">
                  <c:v>37.69</c:v>
                </c:pt>
                <c:pt idx="94">
                  <c:v>37.869999999999997</c:v>
                </c:pt>
                <c:pt idx="95">
                  <c:v>31.1</c:v>
                </c:pt>
                <c:pt idx="96">
                  <c:v>32.25</c:v>
                </c:pt>
                <c:pt idx="97">
                  <c:v>36.79</c:v>
                </c:pt>
                <c:pt idx="98">
                  <c:v>36.479999999999997</c:v>
                </c:pt>
                <c:pt idx="99">
                  <c:v>38.03</c:v>
                </c:pt>
                <c:pt idx="100">
                  <c:v>40.729999999999997</c:v>
                </c:pt>
                <c:pt idx="101">
                  <c:v>40.619999999999997</c:v>
                </c:pt>
                <c:pt idx="102">
                  <c:v>41.25</c:v>
                </c:pt>
                <c:pt idx="103">
                  <c:v>38.65</c:v>
                </c:pt>
                <c:pt idx="104">
                  <c:v>37.869999999999997</c:v>
                </c:pt>
                <c:pt idx="105">
                  <c:v>37.49</c:v>
                </c:pt>
                <c:pt idx="106">
                  <c:v>41.25</c:v>
                </c:pt>
                <c:pt idx="107">
                  <c:v>41.3</c:v>
                </c:pt>
                <c:pt idx="108">
                  <c:v>40.96</c:v>
                </c:pt>
                <c:pt idx="109">
                  <c:v>40.96</c:v>
                </c:pt>
                <c:pt idx="110">
                  <c:v>43.21</c:v>
                </c:pt>
                <c:pt idx="111">
                  <c:v>42.35</c:v>
                </c:pt>
                <c:pt idx="112">
                  <c:v>37.049999999999997</c:v>
                </c:pt>
                <c:pt idx="113">
                  <c:v>37.979999999999997</c:v>
                </c:pt>
                <c:pt idx="114">
                  <c:v>36.39</c:v>
                </c:pt>
                <c:pt idx="115">
                  <c:v>35.380000000000003</c:v>
                </c:pt>
                <c:pt idx="116">
                  <c:v>38.03</c:v>
                </c:pt>
                <c:pt idx="117">
                  <c:v>37.17</c:v>
                </c:pt>
                <c:pt idx="118">
                  <c:v>37.950000000000003</c:v>
                </c:pt>
                <c:pt idx="119">
                  <c:v>35.729999999999997</c:v>
                </c:pt>
                <c:pt idx="120">
                  <c:v>35.729999999999997</c:v>
                </c:pt>
                <c:pt idx="121">
                  <c:v>34.57</c:v>
                </c:pt>
                <c:pt idx="122">
                  <c:v>37.46</c:v>
                </c:pt>
                <c:pt idx="123">
                  <c:v>41.56</c:v>
                </c:pt>
                <c:pt idx="124">
                  <c:v>46.14</c:v>
                </c:pt>
                <c:pt idx="125">
                  <c:v>44.68</c:v>
                </c:pt>
                <c:pt idx="126">
                  <c:v>46.57</c:v>
                </c:pt>
                <c:pt idx="127">
                  <c:v>45.93</c:v>
                </c:pt>
                <c:pt idx="128">
                  <c:v>48.16</c:v>
                </c:pt>
                <c:pt idx="129">
                  <c:v>48.53</c:v>
                </c:pt>
                <c:pt idx="130">
                  <c:v>45.18</c:v>
                </c:pt>
                <c:pt idx="131">
                  <c:v>46.46</c:v>
                </c:pt>
                <c:pt idx="132">
                  <c:v>47.87</c:v>
                </c:pt>
                <c:pt idx="133">
                  <c:v>51.36</c:v>
                </c:pt>
                <c:pt idx="134">
                  <c:v>52.19</c:v>
                </c:pt>
                <c:pt idx="135">
                  <c:v>54.63</c:v>
                </c:pt>
                <c:pt idx="136">
                  <c:v>54.16</c:v>
                </c:pt>
                <c:pt idx="137">
                  <c:v>54.52</c:v>
                </c:pt>
                <c:pt idx="138">
                  <c:v>54.3</c:v>
                </c:pt>
                <c:pt idx="139">
                  <c:v>51.64</c:v>
                </c:pt>
                <c:pt idx="140">
                  <c:v>55.91</c:v>
                </c:pt>
                <c:pt idx="141">
                  <c:v>52.79</c:v>
                </c:pt>
                <c:pt idx="142">
                  <c:v>51.6</c:v>
                </c:pt>
                <c:pt idx="143">
                  <c:v>51.21</c:v>
                </c:pt>
                <c:pt idx="144">
                  <c:v>82.73</c:v>
                </c:pt>
                <c:pt idx="145">
                  <c:v>81.209999999999994</c:v>
                </c:pt>
                <c:pt idx="146">
                  <c:v>80.349999999999994</c:v>
                </c:pt>
                <c:pt idx="147">
                  <c:v>81.53</c:v>
                </c:pt>
                <c:pt idx="148">
                  <c:v>79.900000000000006</c:v>
                </c:pt>
                <c:pt idx="149">
                  <c:v>79.87</c:v>
                </c:pt>
                <c:pt idx="150">
                  <c:v>79.94</c:v>
                </c:pt>
                <c:pt idx="151">
                  <c:v>80.709999999999994</c:v>
                </c:pt>
                <c:pt idx="152">
                  <c:v>78.05</c:v>
                </c:pt>
                <c:pt idx="153">
                  <c:v>77.430000000000007</c:v>
                </c:pt>
                <c:pt idx="154">
                  <c:v>76.48</c:v>
                </c:pt>
                <c:pt idx="155">
                  <c:v>75.540000000000006</c:v>
                </c:pt>
                <c:pt idx="156">
                  <c:v>74.069999999999993</c:v>
                </c:pt>
                <c:pt idx="157">
                  <c:v>76</c:v>
                </c:pt>
                <c:pt idx="158">
                  <c:v>71.36</c:v>
                </c:pt>
                <c:pt idx="159">
                  <c:v>71.23</c:v>
                </c:pt>
                <c:pt idx="160">
                  <c:v>71.23</c:v>
                </c:pt>
                <c:pt idx="161">
                  <c:v>71.64</c:v>
                </c:pt>
                <c:pt idx="162">
                  <c:v>71.89</c:v>
                </c:pt>
                <c:pt idx="163">
                  <c:v>72.23</c:v>
                </c:pt>
                <c:pt idx="164">
                  <c:v>66.180000000000007</c:v>
                </c:pt>
                <c:pt idx="165">
                  <c:v>65.88</c:v>
                </c:pt>
                <c:pt idx="166">
                  <c:v>65.63</c:v>
                </c:pt>
                <c:pt idx="167">
                  <c:v>65.44</c:v>
                </c:pt>
                <c:pt idx="168">
                  <c:v>60.29</c:v>
                </c:pt>
                <c:pt idx="169">
                  <c:v>61.13</c:v>
                </c:pt>
                <c:pt idx="170">
                  <c:v>63.25</c:v>
                </c:pt>
                <c:pt idx="171">
                  <c:v>60.82</c:v>
                </c:pt>
                <c:pt idx="172">
                  <c:v>60.82</c:v>
                </c:pt>
                <c:pt idx="173">
                  <c:v>57.89</c:v>
                </c:pt>
                <c:pt idx="174">
                  <c:v>51.82</c:v>
                </c:pt>
                <c:pt idx="175">
                  <c:v>52.51</c:v>
                </c:pt>
                <c:pt idx="176">
                  <c:v>55.02</c:v>
                </c:pt>
                <c:pt idx="177">
                  <c:v>55.26</c:v>
                </c:pt>
                <c:pt idx="178">
                  <c:v>53.69</c:v>
                </c:pt>
                <c:pt idx="179">
                  <c:v>52.43</c:v>
                </c:pt>
                <c:pt idx="180">
                  <c:v>55.31</c:v>
                </c:pt>
                <c:pt idx="181">
                  <c:v>55.25</c:v>
                </c:pt>
                <c:pt idx="182">
                  <c:v>58.87</c:v>
                </c:pt>
                <c:pt idx="183">
                  <c:v>58.67</c:v>
                </c:pt>
                <c:pt idx="184">
                  <c:v>56.54</c:v>
                </c:pt>
                <c:pt idx="185">
                  <c:v>57.94</c:v>
                </c:pt>
                <c:pt idx="186">
                  <c:v>57.44</c:v>
                </c:pt>
                <c:pt idx="187">
                  <c:v>57.09</c:v>
                </c:pt>
                <c:pt idx="188">
                  <c:v>52.52</c:v>
                </c:pt>
                <c:pt idx="189">
                  <c:v>53.6</c:v>
                </c:pt>
                <c:pt idx="190">
                  <c:v>46.8</c:v>
                </c:pt>
                <c:pt idx="191">
                  <c:v>46.47</c:v>
                </c:pt>
                <c:pt idx="192">
                  <c:v>44.75</c:v>
                </c:pt>
                <c:pt idx="193">
                  <c:v>49.88</c:v>
                </c:pt>
                <c:pt idx="194">
                  <c:v>51.89</c:v>
                </c:pt>
                <c:pt idx="195">
                  <c:v>51.72</c:v>
                </c:pt>
                <c:pt idx="196">
                  <c:v>51.67</c:v>
                </c:pt>
                <c:pt idx="197">
                  <c:v>51.48</c:v>
                </c:pt>
                <c:pt idx="198">
                  <c:v>51.48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8-6E45-8F36-471F5A044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127695"/>
        <c:axId val="1489903631"/>
      </c:lineChart>
      <c:catAx>
        <c:axId val="148912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3631"/>
        <c:crosses val="autoZero"/>
        <c:auto val="1"/>
        <c:lblAlgn val="ctr"/>
        <c:lblOffset val="100"/>
        <c:noMultiLvlLbl val="0"/>
      </c:catAx>
      <c:valAx>
        <c:axId val="14899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12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Expected vs Actual Average Path for First 50 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Sheet1!$K$6:$K$50</c:f>
              <c:numCache>
                <c:formatCode>General</c:formatCode>
                <c:ptCount val="45"/>
                <c:pt idx="0">
                  <c:v>0</c:v>
                </c:pt>
                <c:pt idx="1">
                  <c:v>76</c:v>
                </c:pt>
                <c:pt idx="2">
                  <c:v>76</c:v>
                </c:pt>
                <c:pt idx="3">
                  <c:v>-56</c:v>
                </c:pt>
                <c:pt idx="4">
                  <c:v>-56</c:v>
                </c:pt>
                <c:pt idx="5">
                  <c:v>40</c:v>
                </c:pt>
                <c:pt idx="6">
                  <c:v>40</c:v>
                </c:pt>
                <c:pt idx="7">
                  <c:v>194</c:v>
                </c:pt>
                <c:pt idx="8">
                  <c:v>194</c:v>
                </c:pt>
                <c:pt idx="9">
                  <c:v>368</c:v>
                </c:pt>
                <c:pt idx="10">
                  <c:v>368</c:v>
                </c:pt>
                <c:pt idx="11">
                  <c:v>272</c:v>
                </c:pt>
                <c:pt idx="12">
                  <c:v>272</c:v>
                </c:pt>
                <c:pt idx="13">
                  <c:v>228</c:v>
                </c:pt>
                <c:pt idx="14">
                  <c:v>228</c:v>
                </c:pt>
                <c:pt idx="15">
                  <c:v>204</c:v>
                </c:pt>
                <c:pt idx="16">
                  <c:v>204</c:v>
                </c:pt>
                <c:pt idx="17">
                  <c:v>300</c:v>
                </c:pt>
                <c:pt idx="18">
                  <c:v>300</c:v>
                </c:pt>
                <c:pt idx="19">
                  <c:v>260</c:v>
                </c:pt>
                <c:pt idx="20">
                  <c:v>260</c:v>
                </c:pt>
                <c:pt idx="21">
                  <c:v>86</c:v>
                </c:pt>
                <c:pt idx="22">
                  <c:v>86</c:v>
                </c:pt>
                <c:pt idx="23">
                  <c:v>-34</c:v>
                </c:pt>
                <c:pt idx="24">
                  <c:v>-34</c:v>
                </c:pt>
                <c:pt idx="25">
                  <c:v>166</c:v>
                </c:pt>
                <c:pt idx="26">
                  <c:v>166</c:v>
                </c:pt>
                <c:pt idx="27">
                  <c:v>355</c:v>
                </c:pt>
                <c:pt idx="28">
                  <c:v>355</c:v>
                </c:pt>
                <c:pt idx="29">
                  <c:v>439</c:v>
                </c:pt>
                <c:pt idx="30">
                  <c:v>439</c:v>
                </c:pt>
                <c:pt idx="31">
                  <c:v>339</c:v>
                </c:pt>
                <c:pt idx="32">
                  <c:v>339</c:v>
                </c:pt>
                <c:pt idx="33">
                  <c:v>-96</c:v>
                </c:pt>
                <c:pt idx="34">
                  <c:v>-96</c:v>
                </c:pt>
                <c:pt idx="35">
                  <c:v>-216</c:v>
                </c:pt>
                <c:pt idx="36">
                  <c:v>-216</c:v>
                </c:pt>
                <c:pt idx="37">
                  <c:v>-336</c:v>
                </c:pt>
                <c:pt idx="38">
                  <c:v>-336</c:v>
                </c:pt>
                <c:pt idx="39">
                  <c:v>-511</c:v>
                </c:pt>
                <c:pt idx="40">
                  <c:v>-511</c:v>
                </c:pt>
                <c:pt idx="41">
                  <c:v>-396</c:v>
                </c:pt>
                <c:pt idx="42">
                  <c:v>-396</c:v>
                </c:pt>
                <c:pt idx="43">
                  <c:v>-206</c:v>
                </c:pt>
                <c:pt idx="44">
                  <c:v>-206</c:v>
                </c:pt>
              </c:numCache>
            </c:numRef>
          </c:xVal>
          <c:yVal>
            <c:numRef>
              <c:f>Sheet1!$L$6:$L$50</c:f>
              <c:numCache>
                <c:formatCode>General</c:formatCode>
                <c:ptCount val="45"/>
                <c:pt idx="0">
                  <c:v>105</c:v>
                </c:pt>
                <c:pt idx="1">
                  <c:v>105</c:v>
                </c:pt>
                <c:pt idx="2">
                  <c:v>173</c:v>
                </c:pt>
                <c:pt idx="3">
                  <c:v>173</c:v>
                </c:pt>
                <c:pt idx="4">
                  <c:v>293</c:v>
                </c:pt>
                <c:pt idx="5">
                  <c:v>293</c:v>
                </c:pt>
                <c:pt idx="6">
                  <c:v>260</c:v>
                </c:pt>
                <c:pt idx="7">
                  <c:v>260</c:v>
                </c:pt>
                <c:pt idx="8">
                  <c:v>300</c:v>
                </c:pt>
                <c:pt idx="9">
                  <c:v>300</c:v>
                </c:pt>
                <c:pt idx="10">
                  <c:v>120</c:v>
                </c:pt>
                <c:pt idx="11">
                  <c:v>120</c:v>
                </c:pt>
                <c:pt idx="12">
                  <c:v>224</c:v>
                </c:pt>
                <c:pt idx="13">
                  <c:v>224</c:v>
                </c:pt>
                <c:pt idx="14">
                  <c:v>173</c:v>
                </c:pt>
                <c:pt idx="15">
                  <c:v>173</c:v>
                </c:pt>
                <c:pt idx="16">
                  <c:v>65</c:v>
                </c:pt>
                <c:pt idx="17">
                  <c:v>65</c:v>
                </c:pt>
                <c:pt idx="18">
                  <c:v>8</c:v>
                </c:pt>
                <c:pt idx="19">
                  <c:v>8</c:v>
                </c:pt>
                <c:pt idx="20">
                  <c:v>-32</c:v>
                </c:pt>
                <c:pt idx="21">
                  <c:v>-32</c:v>
                </c:pt>
                <c:pt idx="22">
                  <c:v>-148</c:v>
                </c:pt>
                <c:pt idx="23">
                  <c:v>-148</c:v>
                </c:pt>
                <c:pt idx="24">
                  <c:v>-253</c:v>
                </c:pt>
                <c:pt idx="25">
                  <c:v>-253</c:v>
                </c:pt>
                <c:pt idx="26">
                  <c:v>-143</c:v>
                </c:pt>
                <c:pt idx="27">
                  <c:v>-143</c:v>
                </c:pt>
                <c:pt idx="28">
                  <c:v>37</c:v>
                </c:pt>
                <c:pt idx="29">
                  <c:v>37</c:v>
                </c:pt>
                <c:pt idx="30">
                  <c:v>-263</c:v>
                </c:pt>
                <c:pt idx="31">
                  <c:v>-263</c:v>
                </c:pt>
                <c:pt idx="32">
                  <c:v>-445</c:v>
                </c:pt>
                <c:pt idx="33">
                  <c:v>-445</c:v>
                </c:pt>
                <c:pt idx="34">
                  <c:v>-145</c:v>
                </c:pt>
                <c:pt idx="35">
                  <c:v>-145</c:v>
                </c:pt>
                <c:pt idx="36">
                  <c:v>15</c:v>
                </c:pt>
                <c:pt idx="37">
                  <c:v>15</c:v>
                </c:pt>
                <c:pt idx="38">
                  <c:v>-117</c:v>
                </c:pt>
                <c:pt idx="39">
                  <c:v>-117</c:v>
                </c:pt>
                <c:pt idx="40">
                  <c:v>138</c:v>
                </c:pt>
                <c:pt idx="41">
                  <c:v>138</c:v>
                </c:pt>
                <c:pt idx="42">
                  <c:v>188</c:v>
                </c:pt>
                <c:pt idx="43">
                  <c:v>188</c:v>
                </c:pt>
                <c:pt idx="44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6-B049-B51C-A300B668F35D}"/>
            </c:ext>
          </c:extLst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Sheet1!$M$6:$M$50</c:f>
              <c:numCache>
                <c:formatCode>General</c:formatCode>
                <c:ptCount val="45"/>
                <c:pt idx="0">
                  <c:v>0</c:v>
                </c:pt>
                <c:pt idx="1">
                  <c:v>73.2</c:v>
                </c:pt>
                <c:pt idx="2">
                  <c:v>73.2</c:v>
                </c:pt>
                <c:pt idx="3">
                  <c:v>-61.92</c:v>
                </c:pt>
                <c:pt idx="4">
                  <c:v>-61.92</c:v>
                </c:pt>
                <c:pt idx="5">
                  <c:v>32.120000000000005</c:v>
                </c:pt>
                <c:pt idx="6">
                  <c:v>32.120000000000005</c:v>
                </c:pt>
                <c:pt idx="7">
                  <c:v>190.60000000000002</c:v>
                </c:pt>
                <c:pt idx="8">
                  <c:v>190.60000000000002</c:v>
                </c:pt>
                <c:pt idx="9">
                  <c:v>364.54</c:v>
                </c:pt>
                <c:pt idx="10">
                  <c:v>364.54</c:v>
                </c:pt>
                <c:pt idx="11">
                  <c:v>277.54000000000002</c:v>
                </c:pt>
                <c:pt idx="12">
                  <c:v>277.54000000000002</c:v>
                </c:pt>
                <c:pt idx="13">
                  <c:v>236.10000000000002</c:v>
                </c:pt>
                <c:pt idx="14">
                  <c:v>236.10000000000002</c:v>
                </c:pt>
                <c:pt idx="15">
                  <c:v>212.10000000000002</c:v>
                </c:pt>
                <c:pt idx="16">
                  <c:v>212.10000000000002</c:v>
                </c:pt>
                <c:pt idx="17">
                  <c:v>310.26</c:v>
                </c:pt>
                <c:pt idx="18">
                  <c:v>310.26</c:v>
                </c:pt>
                <c:pt idx="19">
                  <c:v>270.98</c:v>
                </c:pt>
                <c:pt idx="20">
                  <c:v>270.98</c:v>
                </c:pt>
                <c:pt idx="21">
                  <c:v>94.52000000000001</c:v>
                </c:pt>
                <c:pt idx="22">
                  <c:v>94.52000000000001</c:v>
                </c:pt>
                <c:pt idx="23">
                  <c:v>-33.179999999999978</c:v>
                </c:pt>
                <c:pt idx="24">
                  <c:v>-33.179999999999978</c:v>
                </c:pt>
                <c:pt idx="25">
                  <c:v>166.10000000000002</c:v>
                </c:pt>
                <c:pt idx="26">
                  <c:v>166.10000000000002</c:v>
                </c:pt>
                <c:pt idx="27">
                  <c:v>357.83000000000004</c:v>
                </c:pt>
                <c:pt idx="28">
                  <c:v>357.83000000000004</c:v>
                </c:pt>
                <c:pt idx="29">
                  <c:v>439.73</c:v>
                </c:pt>
                <c:pt idx="30">
                  <c:v>439.73</c:v>
                </c:pt>
                <c:pt idx="31">
                  <c:v>333.08000000000004</c:v>
                </c:pt>
                <c:pt idx="32">
                  <c:v>333.08000000000004</c:v>
                </c:pt>
                <c:pt idx="33">
                  <c:v>-115.86999999999995</c:v>
                </c:pt>
                <c:pt idx="34">
                  <c:v>-115.86999999999995</c:v>
                </c:pt>
                <c:pt idx="35">
                  <c:v>-235.22999999999996</c:v>
                </c:pt>
                <c:pt idx="36">
                  <c:v>-235.22999999999996</c:v>
                </c:pt>
                <c:pt idx="37">
                  <c:v>-355.42999999999995</c:v>
                </c:pt>
                <c:pt idx="38">
                  <c:v>-355.42999999999995</c:v>
                </c:pt>
                <c:pt idx="39">
                  <c:v>-533.51</c:v>
                </c:pt>
                <c:pt idx="40">
                  <c:v>-533.51</c:v>
                </c:pt>
                <c:pt idx="41">
                  <c:v>-418.61</c:v>
                </c:pt>
                <c:pt idx="42">
                  <c:v>-418.61</c:v>
                </c:pt>
                <c:pt idx="43">
                  <c:v>-221.81</c:v>
                </c:pt>
                <c:pt idx="44">
                  <c:v>-221.81</c:v>
                </c:pt>
              </c:numCache>
            </c:numRef>
          </c:xVal>
          <c:yVal>
            <c:numRef>
              <c:f>Sheet1!$N$6:$N$50</c:f>
              <c:numCache>
                <c:formatCode>General</c:formatCode>
                <c:ptCount val="45"/>
                <c:pt idx="0">
                  <c:v>101.57</c:v>
                </c:pt>
                <c:pt idx="1">
                  <c:v>101.57</c:v>
                </c:pt>
                <c:pt idx="2">
                  <c:v>167.01</c:v>
                </c:pt>
                <c:pt idx="3">
                  <c:v>167.01</c:v>
                </c:pt>
                <c:pt idx="4">
                  <c:v>285.31</c:v>
                </c:pt>
                <c:pt idx="5">
                  <c:v>285.31</c:v>
                </c:pt>
                <c:pt idx="6">
                  <c:v>250.06</c:v>
                </c:pt>
                <c:pt idx="7">
                  <c:v>250.06</c:v>
                </c:pt>
                <c:pt idx="8">
                  <c:v>281.74</c:v>
                </c:pt>
                <c:pt idx="9">
                  <c:v>281.74</c:v>
                </c:pt>
                <c:pt idx="10">
                  <c:v>98.920000000000016</c:v>
                </c:pt>
                <c:pt idx="11">
                  <c:v>98.920000000000016</c:v>
                </c:pt>
                <c:pt idx="12">
                  <c:v>202.79000000000002</c:v>
                </c:pt>
                <c:pt idx="13">
                  <c:v>202.79000000000002</c:v>
                </c:pt>
                <c:pt idx="14">
                  <c:v>151.88000000000002</c:v>
                </c:pt>
                <c:pt idx="15">
                  <c:v>151.88000000000002</c:v>
                </c:pt>
                <c:pt idx="16">
                  <c:v>43.04000000000002</c:v>
                </c:pt>
                <c:pt idx="17">
                  <c:v>43.04000000000002</c:v>
                </c:pt>
                <c:pt idx="18">
                  <c:v>-11.679999999999978</c:v>
                </c:pt>
                <c:pt idx="19">
                  <c:v>-11.679999999999978</c:v>
                </c:pt>
                <c:pt idx="20">
                  <c:v>-49.799999999999976</c:v>
                </c:pt>
                <c:pt idx="21">
                  <c:v>-49.799999999999976</c:v>
                </c:pt>
                <c:pt idx="22">
                  <c:v>-168.51999999999998</c:v>
                </c:pt>
                <c:pt idx="23">
                  <c:v>-168.51999999999998</c:v>
                </c:pt>
                <c:pt idx="24">
                  <c:v>-276.39</c:v>
                </c:pt>
                <c:pt idx="25">
                  <c:v>-276.39</c:v>
                </c:pt>
                <c:pt idx="26">
                  <c:v>-166.69</c:v>
                </c:pt>
                <c:pt idx="27">
                  <c:v>-166.69</c:v>
                </c:pt>
                <c:pt idx="28">
                  <c:v>12.469999999999999</c:v>
                </c:pt>
                <c:pt idx="29">
                  <c:v>12.469999999999999</c:v>
                </c:pt>
                <c:pt idx="30">
                  <c:v>-280.13</c:v>
                </c:pt>
                <c:pt idx="31">
                  <c:v>-280.13</c:v>
                </c:pt>
                <c:pt idx="32">
                  <c:v>-464.09000000000003</c:v>
                </c:pt>
                <c:pt idx="33">
                  <c:v>-464.09000000000003</c:v>
                </c:pt>
                <c:pt idx="34">
                  <c:v>-151.79000000000002</c:v>
                </c:pt>
                <c:pt idx="35">
                  <c:v>-151.79000000000002</c:v>
                </c:pt>
                <c:pt idx="36">
                  <c:v>13.72999999999999</c:v>
                </c:pt>
                <c:pt idx="37">
                  <c:v>13.72999999999999</c:v>
                </c:pt>
                <c:pt idx="38">
                  <c:v>-118.27000000000001</c:v>
                </c:pt>
                <c:pt idx="39">
                  <c:v>-118.27000000000001</c:v>
                </c:pt>
                <c:pt idx="40">
                  <c:v>138.25999999999996</c:v>
                </c:pt>
                <c:pt idx="41">
                  <c:v>138.25999999999996</c:v>
                </c:pt>
                <c:pt idx="42">
                  <c:v>188.62999999999997</c:v>
                </c:pt>
                <c:pt idx="43">
                  <c:v>188.62999999999997</c:v>
                </c:pt>
                <c:pt idx="44">
                  <c:v>327.22999999999996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6-B049-B51C-A300B668F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074159"/>
        <c:axId val="1527454751"/>
      </c:scatterChart>
      <c:valAx>
        <c:axId val="152707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West - East (cm)</a:t>
                </a:r>
              </a:p>
            </c:rich>
          </c:tx>
          <c:layout>
            <c:manualLayout>
              <c:xMode val="edge"/>
              <c:yMode val="edge"/>
              <c:x val="0.45237588579972116"/>
              <c:y val="0.87272671892720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454751"/>
        <c:crosses val="autoZero"/>
        <c:crossBetween val="midCat"/>
      </c:valAx>
      <c:valAx>
        <c:axId val="15274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South</a:t>
                </a:r>
                <a:r>
                  <a:rPr lang="en-GB" baseline="0"/>
                  <a:t> - North (cm)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6022339464342217E-3"/>
              <c:y val="0.39959345011359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7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144113</xdr:colOff>
      <xdr:row>3</xdr:row>
      <xdr:rowOff>9007</xdr:rowOff>
    </xdr:from>
    <xdr:to>
      <xdr:col>22</xdr:col>
      <xdr:colOff>601069</xdr:colOff>
      <xdr:row>13</xdr:row>
      <xdr:rowOff>19389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ACE80-20F7-CB46-A25A-9ACC297FF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279809</xdr:colOff>
      <xdr:row>15</xdr:row>
      <xdr:rowOff>10403</xdr:rowOff>
    </xdr:from>
    <xdr:to>
      <xdr:col>22</xdr:col>
      <xdr:colOff>651623</xdr:colOff>
      <xdr:row>33</xdr:row>
      <xdr:rowOff>116336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EBA0E2-F53D-7E42-B8E0-55C2059D3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297624</xdr:colOff>
      <xdr:row>34</xdr:row>
      <xdr:rowOff>101985</xdr:rowOff>
    </xdr:from>
    <xdr:to>
      <xdr:col>22</xdr:col>
      <xdr:colOff>631675</xdr:colOff>
      <xdr:row>57</xdr:row>
      <xdr:rowOff>164808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F4FCE0-F534-5648-8280-45E3B3FBE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Normal="66" workbookViewId="0">
      <selection activeCell="F6" sqref="F6"/>
    </sheetView>
  </sheetViews>
  <sheetFormatPr baseColWidth="10" defaultColWidth="8.83203125" defaultRowHeight="15" x14ac:dyDescent="0.2"/>
  <cols>
    <col min="1" max="1" width="9.83203125" customWidth="1"/>
    <col min="2" max="2" width="9.1640625" bestFit="1" customWidth="1"/>
    <col min="3" max="3" width="8.83203125" customWidth="1"/>
    <col min="4" max="4" width="5.5" bestFit="1" customWidth="1"/>
    <col min="5" max="5" width="10.33203125" customWidth="1"/>
    <col min="6" max="6" width="9.83203125" customWidth="1"/>
    <col min="7" max="7" width="13.6640625" customWidth="1"/>
    <col min="8" max="8" width="8" customWidth="1"/>
    <col min="9" max="9" width="8.6640625" customWidth="1"/>
    <col min="10" max="10" width="8.5" customWidth="1"/>
    <col min="17" max="17" width="19.6640625" customWidth="1"/>
  </cols>
  <sheetData>
    <row r="1" spans="1:17" x14ac:dyDescent="0.2">
      <c r="A1" s="1" t="s">
        <v>8</v>
      </c>
      <c r="B1" s="11" t="s">
        <v>12</v>
      </c>
      <c r="C1" s="11"/>
    </row>
    <row r="2" spans="1:17" x14ac:dyDescent="0.2">
      <c r="A2" s="1" t="s">
        <v>9</v>
      </c>
      <c r="B2" s="11">
        <v>21704985</v>
      </c>
      <c r="C2" s="11"/>
    </row>
    <row r="4" spans="1:17" s="1" customFormat="1" ht="64" customHeight="1" x14ac:dyDescent="0.2">
      <c r="A4" s="4" t="s">
        <v>6</v>
      </c>
      <c r="B4" s="5" t="s">
        <v>0</v>
      </c>
      <c r="C4" s="5" t="s">
        <v>7</v>
      </c>
      <c r="D4" s="5" t="s">
        <v>1</v>
      </c>
      <c r="E4" s="5" t="s">
        <v>11</v>
      </c>
      <c r="F4" s="5" t="s">
        <v>10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20</v>
      </c>
      <c r="N4" s="6" t="s">
        <v>19</v>
      </c>
      <c r="O4" s="6" t="s">
        <v>21</v>
      </c>
    </row>
    <row r="5" spans="1:17" s="1" customFormat="1" ht="17.25" customHeight="1" x14ac:dyDescent="0.2">
      <c r="B5" s="2"/>
      <c r="C5" s="2"/>
      <c r="D5" s="2"/>
      <c r="E5" s="2"/>
      <c r="F5" s="2"/>
      <c r="J5" s="7"/>
      <c r="N5" s="7"/>
    </row>
    <row r="6" spans="1:17" x14ac:dyDescent="0.2">
      <c r="A6">
        <v>1</v>
      </c>
      <c r="B6" t="s">
        <v>2</v>
      </c>
      <c r="C6">
        <v>15</v>
      </c>
      <c r="D6">
        <v>7</v>
      </c>
      <c r="E6" s="3">
        <v>14.06791579662135</v>
      </c>
      <c r="F6" s="3">
        <v>14.957064885768823</v>
      </c>
      <c r="G6">
        <f t="array" ref="G6:G204">ROUND((micro1speed + micro2speed) / 2, 2)</f>
        <v>14.51</v>
      </c>
      <c r="H6">
        <f t="array" ref="H6:H204">expectedSpeed * time</f>
        <v>105</v>
      </c>
      <c r="I6">
        <f t="array" ref="I6:I204">avgSpeedm1m2 * time</f>
        <v>101.57</v>
      </c>
      <c r="J6">
        <f t="array" ref="J6:J204">expectedDistance - actualAvgDist</f>
        <v>3.4300000000000068</v>
      </c>
      <c r="K6">
        <f>IF(OR($B6 = "E", $B6 = "W"), IF($B6 = "E", $K5 + $H6, $K5 - $H6), $K5)</f>
        <v>0</v>
      </c>
      <c r="L6">
        <f t="shared" ref="L6:L12" si="0">IF(OR($B6 = "N", $B6 = "S"), IF($B6 = "N", $L5 + $H6, $L5 - $H6), $L5)</f>
        <v>105</v>
      </c>
      <c r="M6">
        <f>IF(OR($B6 = "E", $B6 = "W"), IF($B6 = "E", $M5 + $I6, $M5 - $I6), $M5)</f>
        <v>0</v>
      </c>
      <c r="N6">
        <f>IF(OR($B6 = "N", $B6 = "S"), IF($B6 = "N", $N5 + $I6, $N5 - $I6), $N5)</f>
        <v>101.57</v>
      </c>
      <c r="O6">
        <f t="array" ref="O6:O204">ROUND(SQRT(((expectedHorPos-actualHorPos)^2)+((expectedVerPos-actualVerPos)^2)), 2)</f>
        <v>3.43</v>
      </c>
    </row>
    <row r="7" spans="1:17" x14ac:dyDescent="0.2">
      <c r="A7">
        <v>2</v>
      </c>
      <c r="B7" t="s">
        <v>3</v>
      </c>
      <c r="C7">
        <v>19</v>
      </c>
      <c r="D7">
        <v>4</v>
      </c>
      <c r="E7" s="3">
        <v>18.71702023836415</v>
      </c>
      <c r="F7" s="3">
        <v>17.89034816776304</v>
      </c>
      <c r="G7">
        <v>18.3</v>
      </c>
      <c r="H7">
        <v>76</v>
      </c>
      <c r="I7">
        <v>73.2</v>
      </c>
      <c r="J7">
        <v>2.7999999999999972</v>
      </c>
      <c r="K7">
        <f t="shared" ref="K7:K70" si="1">IF(OR($B7 = "E", $B7 = "W"), IF($B7 = "E", $K6 + $H7, $K6 - $H7), $K6)</f>
        <v>76</v>
      </c>
      <c r="L7">
        <f t="shared" si="0"/>
        <v>105</v>
      </c>
      <c r="M7">
        <f>IF(OR($B7 = "E", $B7 = "W"), IF($B7 = "E", $M6 + $I7, $M6 - $I7), $M6)</f>
        <v>73.2</v>
      </c>
      <c r="N7">
        <f t="shared" ref="N7:N70" si="2">IF(OR($B7 = "N", $B7 = "S"), IF($B7 = "N", $N6 + $I7, $N6 - $I7), $N6)</f>
        <v>101.57</v>
      </c>
      <c r="O7">
        <v>4.43</v>
      </c>
    </row>
    <row r="8" spans="1:17" x14ac:dyDescent="0.2">
      <c r="A8">
        <v>3</v>
      </c>
      <c r="B8" t="s">
        <v>2</v>
      </c>
      <c r="C8">
        <v>17</v>
      </c>
      <c r="D8">
        <v>4</v>
      </c>
      <c r="E8" s="3">
        <v>15.377580707592939</v>
      </c>
      <c r="F8" s="3">
        <v>17.352251500154292</v>
      </c>
      <c r="G8">
        <v>16.36</v>
      </c>
      <c r="H8">
        <v>68</v>
      </c>
      <c r="I8">
        <v>65.44</v>
      </c>
      <c r="J8">
        <v>2.5600000000000023</v>
      </c>
      <c r="K8">
        <f t="shared" si="1"/>
        <v>76</v>
      </c>
      <c r="L8">
        <f t="shared" si="0"/>
        <v>173</v>
      </c>
      <c r="M8">
        <f>IF(OR($B8 = "E", $B8 = "W"), IF($B8 = "E", $M7 + $I8, $M7 - $I8), $M7)</f>
        <v>73.2</v>
      </c>
      <c r="N8">
        <f t="shared" si="2"/>
        <v>167.01</v>
      </c>
      <c r="O8">
        <v>6.61</v>
      </c>
    </row>
    <row r="9" spans="1:17" x14ac:dyDescent="0.2">
      <c r="A9">
        <v>4</v>
      </c>
      <c r="B9" t="s">
        <v>4</v>
      </c>
      <c r="C9">
        <v>11</v>
      </c>
      <c r="D9">
        <v>12</v>
      </c>
      <c r="E9" s="3">
        <v>10.7177299527375</v>
      </c>
      <c r="F9" s="3">
        <v>11.807845577281197</v>
      </c>
      <c r="G9">
        <v>11.26</v>
      </c>
      <c r="H9">
        <v>132</v>
      </c>
      <c r="I9">
        <v>135.12</v>
      </c>
      <c r="J9">
        <v>-3.1200000000000045</v>
      </c>
      <c r="K9">
        <f t="shared" si="1"/>
        <v>-56</v>
      </c>
      <c r="L9">
        <f t="shared" si="0"/>
        <v>173</v>
      </c>
      <c r="M9">
        <f>IF(OR($B9 = "E", $B9 = "W"), IF($B9 = "E", $M8 + $I9, $M8 - $I9), $M8)</f>
        <v>-61.92</v>
      </c>
      <c r="N9">
        <f t="shared" si="2"/>
        <v>167.01</v>
      </c>
      <c r="O9">
        <v>8.42</v>
      </c>
      <c r="P9" s="12" t="s">
        <v>22</v>
      </c>
      <c r="Q9" s="13"/>
    </row>
    <row r="10" spans="1:17" x14ac:dyDescent="0.2">
      <c r="A10">
        <v>5</v>
      </c>
      <c r="B10" t="s">
        <v>2</v>
      </c>
      <c r="C10">
        <v>12</v>
      </c>
      <c r="D10">
        <v>10</v>
      </c>
      <c r="E10" s="3">
        <v>11.152985413126764</v>
      </c>
      <c r="F10" s="3">
        <v>12.505717297340512</v>
      </c>
      <c r="G10">
        <v>11.83</v>
      </c>
      <c r="H10">
        <v>120</v>
      </c>
      <c r="I10">
        <v>118.3</v>
      </c>
      <c r="J10">
        <v>1.7000000000000028</v>
      </c>
      <c r="K10">
        <f t="shared" si="1"/>
        <v>-56</v>
      </c>
      <c r="L10">
        <f t="shared" si="0"/>
        <v>293</v>
      </c>
      <c r="M10">
        <f t="shared" ref="M10:M73" si="3">IF(OR($B10 = "E", $B10 = "W"), IF($B10 = "E", $M9 + $I10, $M9 - $I10), $M9)</f>
        <v>-61.92</v>
      </c>
      <c r="N10">
        <f t="shared" si="2"/>
        <v>285.31</v>
      </c>
      <c r="O10">
        <v>9.6999999999999993</v>
      </c>
      <c r="P10" s="10" t="s">
        <v>2</v>
      </c>
      <c r="Q10" s="8">
        <f>ABS(SUMIF(direction, "N", errorDist))</f>
        <v>7.0899999999999963</v>
      </c>
    </row>
    <row r="11" spans="1:17" x14ac:dyDescent="0.2">
      <c r="A11">
        <v>6</v>
      </c>
      <c r="B11" t="s">
        <v>3</v>
      </c>
      <c r="C11">
        <v>24</v>
      </c>
      <c r="D11">
        <v>4</v>
      </c>
      <c r="E11" s="3">
        <v>24</v>
      </c>
      <c r="F11" s="3">
        <v>23.017194274722812</v>
      </c>
      <c r="G11">
        <v>23.51</v>
      </c>
      <c r="H11">
        <v>96</v>
      </c>
      <c r="I11">
        <v>94.04</v>
      </c>
      <c r="J11">
        <v>1.9599999999999937</v>
      </c>
      <c r="K11">
        <f t="shared" si="1"/>
        <v>40</v>
      </c>
      <c r="L11">
        <f t="shared" si="0"/>
        <v>293</v>
      </c>
      <c r="M11">
        <f t="shared" si="3"/>
        <v>32.120000000000005</v>
      </c>
      <c r="N11">
        <f t="shared" si="2"/>
        <v>285.31</v>
      </c>
      <c r="O11">
        <v>11.01</v>
      </c>
      <c r="P11" s="10" t="s">
        <v>3</v>
      </c>
      <c r="Q11" s="8">
        <f>ABS(SUMIF(direction, "E", errorDist))</f>
        <v>1.5100000000000158</v>
      </c>
    </row>
    <row r="12" spans="1:17" x14ac:dyDescent="0.2">
      <c r="A12">
        <v>7</v>
      </c>
      <c r="B12" t="s">
        <v>5</v>
      </c>
      <c r="C12">
        <v>11</v>
      </c>
      <c r="D12">
        <v>3</v>
      </c>
      <c r="E12" s="3">
        <v>12.399875565839555</v>
      </c>
      <c r="F12" s="3">
        <v>11.094720789097058</v>
      </c>
      <c r="G12">
        <v>11.75</v>
      </c>
      <c r="H12">
        <v>33</v>
      </c>
      <c r="I12">
        <v>35.25</v>
      </c>
      <c r="J12">
        <v>-2.25</v>
      </c>
      <c r="K12">
        <f t="shared" si="1"/>
        <v>40</v>
      </c>
      <c r="L12">
        <f t="shared" si="0"/>
        <v>260</v>
      </c>
      <c r="M12">
        <f t="shared" si="3"/>
        <v>32.120000000000005</v>
      </c>
      <c r="N12">
        <f t="shared" si="2"/>
        <v>250.06</v>
      </c>
      <c r="O12">
        <v>12.68</v>
      </c>
      <c r="P12" s="10" t="s">
        <v>4</v>
      </c>
      <c r="Q12" s="8">
        <f>ABS(SUMIF(direction, "W", errorDist))</f>
        <v>25.849999999999909</v>
      </c>
    </row>
    <row r="13" spans="1:17" x14ac:dyDescent="0.2">
      <c r="A13">
        <v>8</v>
      </c>
      <c r="B13" t="s">
        <v>3</v>
      </c>
      <c r="C13">
        <v>22</v>
      </c>
      <c r="D13">
        <v>7</v>
      </c>
      <c r="E13" s="3">
        <v>23.284423517254602</v>
      </c>
      <c r="F13" s="3">
        <v>22</v>
      </c>
      <c r="G13">
        <v>22.64</v>
      </c>
      <c r="H13">
        <v>154</v>
      </c>
      <c r="I13">
        <v>158.48000000000002</v>
      </c>
      <c r="J13">
        <v>-4.4800000000000182</v>
      </c>
      <c r="K13">
        <f t="shared" si="1"/>
        <v>194</v>
      </c>
      <c r="L13">
        <f t="shared" ref="L13:L76" si="4">IF(OR($B13 = "N", $B13 = "S"), IF($B13 = "N", $L12 + $H13, $L12 - $H13), $L12)</f>
        <v>260</v>
      </c>
      <c r="M13">
        <f t="shared" si="3"/>
        <v>190.60000000000002</v>
      </c>
      <c r="N13">
        <f t="shared" si="2"/>
        <v>250.06</v>
      </c>
      <c r="O13">
        <v>10.51</v>
      </c>
      <c r="P13" s="10" t="s">
        <v>5</v>
      </c>
      <c r="Q13" s="9">
        <f>ABS(SUMIF(direction, "S", errorDist))</f>
        <v>36.520000000000067</v>
      </c>
    </row>
    <row r="14" spans="1:17" x14ac:dyDescent="0.2">
      <c r="A14">
        <v>9</v>
      </c>
      <c r="B14" t="s">
        <v>2</v>
      </c>
      <c r="C14">
        <v>5</v>
      </c>
      <c r="D14">
        <v>8</v>
      </c>
      <c r="E14" s="3">
        <v>4.7875497251106642</v>
      </c>
      <c r="F14" s="3">
        <v>3.1334264897664061</v>
      </c>
      <c r="G14">
        <v>3.96</v>
      </c>
      <c r="H14">
        <v>40</v>
      </c>
      <c r="I14">
        <v>31.68</v>
      </c>
      <c r="J14">
        <v>8.32</v>
      </c>
      <c r="K14">
        <f t="shared" si="1"/>
        <v>194</v>
      </c>
      <c r="L14">
        <f t="shared" si="4"/>
        <v>300</v>
      </c>
      <c r="M14">
        <f t="shared" si="3"/>
        <v>190.60000000000002</v>
      </c>
      <c r="N14">
        <f t="shared" si="2"/>
        <v>281.74</v>
      </c>
      <c r="O14">
        <v>18.57</v>
      </c>
    </row>
    <row r="15" spans="1:17" x14ac:dyDescent="0.2">
      <c r="A15">
        <v>10</v>
      </c>
      <c r="B15" t="s">
        <v>3</v>
      </c>
      <c r="C15">
        <v>29</v>
      </c>
      <c r="D15">
        <v>6</v>
      </c>
      <c r="E15" s="3">
        <v>27.235616342632312</v>
      </c>
      <c r="F15" s="3">
        <v>30.73845676763229</v>
      </c>
      <c r="G15">
        <v>28.99</v>
      </c>
      <c r="H15">
        <v>174</v>
      </c>
      <c r="I15">
        <v>173.94</v>
      </c>
      <c r="J15">
        <v>6.0000000000002274E-2</v>
      </c>
      <c r="K15">
        <f t="shared" si="1"/>
        <v>368</v>
      </c>
      <c r="L15">
        <f t="shared" si="4"/>
        <v>300</v>
      </c>
      <c r="M15">
        <f t="shared" si="3"/>
        <v>364.54</v>
      </c>
      <c r="N15">
        <f t="shared" si="2"/>
        <v>281.74</v>
      </c>
      <c r="O15">
        <v>18.579999999999998</v>
      </c>
    </row>
    <row r="16" spans="1:17" x14ac:dyDescent="0.2">
      <c r="A16">
        <v>11</v>
      </c>
      <c r="B16" t="s">
        <v>5</v>
      </c>
      <c r="C16">
        <v>30</v>
      </c>
      <c r="D16">
        <v>6</v>
      </c>
      <c r="E16" s="3">
        <v>30.881442609710561</v>
      </c>
      <c r="F16" s="3">
        <v>30.059999798600757</v>
      </c>
      <c r="G16">
        <v>30.47</v>
      </c>
      <c r="H16">
        <v>180</v>
      </c>
      <c r="I16">
        <v>182.82</v>
      </c>
      <c r="J16">
        <v>-2.8199999999999932</v>
      </c>
      <c r="K16">
        <f t="shared" si="1"/>
        <v>368</v>
      </c>
      <c r="L16">
        <f t="shared" si="4"/>
        <v>120</v>
      </c>
      <c r="M16">
        <f t="shared" si="3"/>
        <v>364.54</v>
      </c>
      <c r="N16">
        <f t="shared" si="2"/>
        <v>98.920000000000016</v>
      </c>
      <c r="O16">
        <v>21.36</v>
      </c>
    </row>
    <row r="17" spans="1:15" x14ac:dyDescent="0.2">
      <c r="A17">
        <v>12</v>
      </c>
      <c r="B17" t="s">
        <v>4</v>
      </c>
      <c r="C17">
        <v>8</v>
      </c>
      <c r="D17">
        <v>12</v>
      </c>
      <c r="E17" s="3">
        <v>6.5041865777912626</v>
      </c>
      <c r="F17" s="3">
        <v>8</v>
      </c>
      <c r="G17">
        <v>7.25</v>
      </c>
      <c r="H17">
        <v>96</v>
      </c>
      <c r="I17">
        <v>87</v>
      </c>
      <c r="J17">
        <v>9</v>
      </c>
      <c r="K17">
        <f t="shared" si="1"/>
        <v>272</v>
      </c>
      <c r="L17">
        <f t="shared" si="4"/>
        <v>120</v>
      </c>
      <c r="M17">
        <f t="shared" si="3"/>
        <v>277.54000000000002</v>
      </c>
      <c r="N17">
        <f t="shared" si="2"/>
        <v>98.920000000000016</v>
      </c>
      <c r="O17">
        <v>21.8</v>
      </c>
    </row>
    <row r="18" spans="1:15" x14ac:dyDescent="0.2">
      <c r="A18">
        <v>13</v>
      </c>
      <c r="B18" t="s">
        <v>2</v>
      </c>
      <c r="C18">
        <v>8</v>
      </c>
      <c r="D18">
        <v>13</v>
      </c>
      <c r="E18" s="3">
        <v>7.9837976080868431</v>
      </c>
      <c r="F18" s="3">
        <v>8</v>
      </c>
      <c r="G18">
        <v>7.99</v>
      </c>
      <c r="H18">
        <v>104</v>
      </c>
      <c r="I18">
        <v>103.87</v>
      </c>
      <c r="J18">
        <v>0.12999999999999545</v>
      </c>
      <c r="K18">
        <f t="shared" si="1"/>
        <v>272</v>
      </c>
      <c r="L18">
        <f t="shared" si="4"/>
        <v>224</v>
      </c>
      <c r="M18">
        <f t="shared" si="3"/>
        <v>277.54000000000002</v>
      </c>
      <c r="N18">
        <f t="shared" si="2"/>
        <v>202.79000000000002</v>
      </c>
      <c r="O18">
        <v>21.92</v>
      </c>
    </row>
    <row r="19" spans="1:15" x14ac:dyDescent="0.2">
      <c r="A19">
        <v>14</v>
      </c>
      <c r="B19" t="s">
        <v>4</v>
      </c>
      <c r="C19">
        <v>11</v>
      </c>
      <c r="D19">
        <v>4</v>
      </c>
      <c r="E19" s="3">
        <v>9.582509658345975</v>
      </c>
      <c r="F19" s="3">
        <v>11.146745075244938</v>
      </c>
      <c r="G19">
        <v>10.36</v>
      </c>
      <c r="H19">
        <v>44</v>
      </c>
      <c r="I19">
        <v>41.44</v>
      </c>
      <c r="J19">
        <v>2.5600000000000023</v>
      </c>
      <c r="K19">
        <f t="shared" si="1"/>
        <v>228</v>
      </c>
      <c r="L19">
        <f t="shared" si="4"/>
        <v>224</v>
      </c>
      <c r="M19">
        <f t="shared" si="3"/>
        <v>236.10000000000002</v>
      </c>
      <c r="N19">
        <f t="shared" si="2"/>
        <v>202.79000000000002</v>
      </c>
      <c r="O19">
        <v>22.7</v>
      </c>
    </row>
    <row r="20" spans="1:15" x14ac:dyDescent="0.2">
      <c r="A20">
        <v>15</v>
      </c>
      <c r="B20" t="s">
        <v>5</v>
      </c>
      <c r="C20">
        <v>17</v>
      </c>
      <c r="D20">
        <v>3</v>
      </c>
      <c r="E20" s="3">
        <v>16.433211706111944</v>
      </c>
      <c r="F20" s="3">
        <v>17.500059851796408</v>
      </c>
      <c r="G20">
        <v>16.97</v>
      </c>
      <c r="H20">
        <v>51</v>
      </c>
      <c r="I20">
        <v>50.91</v>
      </c>
      <c r="J20">
        <v>9.0000000000003411E-2</v>
      </c>
      <c r="K20">
        <f t="shared" si="1"/>
        <v>228</v>
      </c>
      <c r="L20">
        <f t="shared" si="4"/>
        <v>173</v>
      </c>
      <c r="M20">
        <f t="shared" si="3"/>
        <v>236.10000000000002</v>
      </c>
      <c r="N20">
        <f t="shared" si="2"/>
        <v>151.88000000000002</v>
      </c>
      <c r="O20">
        <v>22.62</v>
      </c>
    </row>
    <row r="21" spans="1:15" x14ac:dyDescent="0.2">
      <c r="A21">
        <v>16</v>
      </c>
      <c r="B21" t="s">
        <v>4</v>
      </c>
      <c r="C21">
        <v>12</v>
      </c>
      <c r="D21">
        <v>2</v>
      </c>
      <c r="E21" s="3">
        <v>12</v>
      </c>
      <c r="F21" s="3">
        <v>12</v>
      </c>
      <c r="G21">
        <v>12</v>
      </c>
      <c r="H21">
        <v>24</v>
      </c>
      <c r="I21">
        <v>24</v>
      </c>
      <c r="J21">
        <v>0</v>
      </c>
      <c r="K21">
        <f t="shared" si="1"/>
        <v>204</v>
      </c>
      <c r="L21">
        <f t="shared" si="4"/>
        <v>173</v>
      </c>
      <c r="M21">
        <f t="shared" si="3"/>
        <v>212.10000000000002</v>
      </c>
      <c r="N21">
        <f t="shared" si="2"/>
        <v>151.88000000000002</v>
      </c>
      <c r="O21">
        <v>22.62</v>
      </c>
    </row>
    <row r="22" spans="1:15" x14ac:dyDescent="0.2">
      <c r="A22">
        <v>17</v>
      </c>
      <c r="B22" t="s">
        <v>5</v>
      </c>
      <c r="C22">
        <v>27</v>
      </c>
      <c r="D22">
        <v>4</v>
      </c>
      <c r="E22" s="3">
        <v>27.080575269452826</v>
      </c>
      <c r="F22" s="3">
        <v>27.332983531475705</v>
      </c>
      <c r="G22">
        <v>27.21</v>
      </c>
      <c r="H22">
        <v>108</v>
      </c>
      <c r="I22">
        <v>108.84</v>
      </c>
      <c r="J22">
        <v>-0.84000000000000341</v>
      </c>
      <c r="K22">
        <f t="shared" si="1"/>
        <v>204</v>
      </c>
      <c r="L22">
        <f t="shared" si="4"/>
        <v>65</v>
      </c>
      <c r="M22">
        <f t="shared" si="3"/>
        <v>212.10000000000002</v>
      </c>
      <c r="N22">
        <f t="shared" si="2"/>
        <v>43.04000000000002</v>
      </c>
      <c r="O22">
        <v>23.41</v>
      </c>
    </row>
    <row r="23" spans="1:15" x14ac:dyDescent="0.2">
      <c r="A23">
        <v>18</v>
      </c>
      <c r="B23" t="s">
        <v>3</v>
      </c>
      <c r="C23">
        <v>16</v>
      </c>
      <c r="D23">
        <v>6</v>
      </c>
      <c r="E23" s="3">
        <v>15.25415783011618</v>
      </c>
      <c r="F23" s="3">
        <v>17.469222342750417</v>
      </c>
      <c r="G23">
        <v>16.36</v>
      </c>
      <c r="H23">
        <v>96</v>
      </c>
      <c r="I23">
        <v>98.16</v>
      </c>
      <c r="J23">
        <v>-2.1599999999999966</v>
      </c>
      <c r="K23">
        <f t="shared" si="1"/>
        <v>300</v>
      </c>
      <c r="L23">
        <f t="shared" si="4"/>
        <v>65</v>
      </c>
      <c r="M23">
        <f t="shared" si="3"/>
        <v>310.26</v>
      </c>
      <c r="N23">
        <f t="shared" si="2"/>
        <v>43.04000000000002</v>
      </c>
      <c r="O23">
        <v>24.24</v>
      </c>
    </row>
    <row r="24" spans="1:15" x14ac:dyDescent="0.2">
      <c r="A24">
        <v>19</v>
      </c>
      <c r="B24" t="s">
        <v>5</v>
      </c>
      <c r="C24">
        <v>19</v>
      </c>
      <c r="D24">
        <v>3</v>
      </c>
      <c r="E24" s="3">
        <v>17.022612902208301</v>
      </c>
      <c r="F24" s="3">
        <v>19.465115323272922</v>
      </c>
      <c r="G24">
        <v>18.239999999999998</v>
      </c>
      <c r="H24">
        <v>57</v>
      </c>
      <c r="I24">
        <v>54.72</v>
      </c>
      <c r="J24">
        <v>2.2800000000000011</v>
      </c>
      <c r="K24">
        <f t="shared" si="1"/>
        <v>300</v>
      </c>
      <c r="L24">
        <f t="shared" si="4"/>
        <v>8</v>
      </c>
      <c r="M24">
        <f t="shared" si="3"/>
        <v>310.26</v>
      </c>
      <c r="N24">
        <f t="shared" si="2"/>
        <v>-11.679999999999978</v>
      </c>
      <c r="O24">
        <v>22.19</v>
      </c>
    </row>
    <row r="25" spans="1:15" x14ac:dyDescent="0.2">
      <c r="A25">
        <v>20</v>
      </c>
      <c r="B25" t="s">
        <v>4</v>
      </c>
      <c r="C25">
        <v>10</v>
      </c>
      <c r="D25">
        <v>4</v>
      </c>
      <c r="E25" s="3">
        <v>10.51213828246817</v>
      </c>
      <c r="F25" s="3">
        <v>9.1352577487568798</v>
      </c>
      <c r="G25">
        <v>9.82</v>
      </c>
      <c r="H25">
        <v>40</v>
      </c>
      <c r="I25">
        <v>39.28</v>
      </c>
      <c r="J25">
        <v>0.71999999999999886</v>
      </c>
      <c r="K25">
        <f t="shared" si="1"/>
        <v>260</v>
      </c>
      <c r="L25">
        <f t="shared" si="4"/>
        <v>8</v>
      </c>
      <c r="M25">
        <f t="shared" si="3"/>
        <v>270.98</v>
      </c>
      <c r="N25">
        <f t="shared" si="2"/>
        <v>-11.679999999999978</v>
      </c>
      <c r="O25">
        <v>22.54</v>
      </c>
    </row>
    <row r="26" spans="1:15" x14ac:dyDescent="0.2">
      <c r="A26">
        <v>21</v>
      </c>
      <c r="B26" t="s">
        <v>5</v>
      </c>
      <c r="C26">
        <v>10</v>
      </c>
      <c r="D26">
        <v>4</v>
      </c>
      <c r="E26" s="3">
        <v>10</v>
      </c>
      <c r="F26" s="3">
        <v>9.0539975311662069</v>
      </c>
      <c r="G26">
        <v>9.5299999999999994</v>
      </c>
      <c r="H26">
        <v>40</v>
      </c>
      <c r="I26">
        <v>38.119999999999997</v>
      </c>
      <c r="J26">
        <v>1.8800000000000026</v>
      </c>
      <c r="K26">
        <f t="shared" si="1"/>
        <v>260</v>
      </c>
      <c r="L26">
        <f t="shared" si="4"/>
        <v>-32</v>
      </c>
      <c r="M26">
        <f t="shared" si="3"/>
        <v>270.98</v>
      </c>
      <c r="N26">
        <f t="shared" si="2"/>
        <v>-49.799999999999976</v>
      </c>
      <c r="O26">
        <v>20.91</v>
      </c>
    </row>
    <row r="27" spans="1:15" x14ac:dyDescent="0.2">
      <c r="A27">
        <v>22</v>
      </c>
      <c r="B27" t="s">
        <v>4</v>
      </c>
      <c r="C27">
        <v>29</v>
      </c>
      <c r="D27">
        <v>6</v>
      </c>
      <c r="E27" s="3">
        <v>28.088163641889963</v>
      </c>
      <c r="F27" s="3">
        <v>30.738610458556209</v>
      </c>
      <c r="G27">
        <v>29.41</v>
      </c>
      <c r="H27">
        <v>174</v>
      </c>
      <c r="I27">
        <v>176.46</v>
      </c>
      <c r="J27">
        <v>-2.460000000000008</v>
      </c>
      <c r="K27">
        <f t="shared" si="1"/>
        <v>86</v>
      </c>
      <c r="L27">
        <f t="shared" si="4"/>
        <v>-32</v>
      </c>
      <c r="M27">
        <f t="shared" si="3"/>
        <v>94.52000000000001</v>
      </c>
      <c r="N27">
        <f t="shared" si="2"/>
        <v>-49.799999999999976</v>
      </c>
      <c r="O27">
        <v>19.73</v>
      </c>
    </row>
    <row r="28" spans="1:15" x14ac:dyDescent="0.2">
      <c r="A28">
        <v>23</v>
      </c>
      <c r="B28" t="s">
        <v>5</v>
      </c>
      <c r="C28">
        <v>29</v>
      </c>
      <c r="D28">
        <v>4</v>
      </c>
      <c r="E28" s="3">
        <v>30.358002924781015</v>
      </c>
      <c r="F28" s="3">
        <v>29</v>
      </c>
      <c r="G28">
        <v>29.68</v>
      </c>
      <c r="H28">
        <v>116</v>
      </c>
      <c r="I28">
        <v>118.72</v>
      </c>
      <c r="J28">
        <v>-2.7199999999999989</v>
      </c>
      <c r="K28">
        <f t="shared" si="1"/>
        <v>86</v>
      </c>
      <c r="L28">
        <f t="shared" si="4"/>
        <v>-148</v>
      </c>
      <c r="M28">
        <f t="shared" si="3"/>
        <v>94.52000000000001</v>
      </c>
      <c r="N28">
        <f t="shared" si="2"/>
        <v>-168.51999999999998</v>
      </c>
      <c r="O28">
        <v>22.22</v>
      </c>
    </row>
    <row r="29" spans="1:15" x14ac:dyDescent="0.2">
      <c r="A29">
        <v>24</v>
      </c>
      <c r="B29" t="s">
        <v>4</v>
      </c>
      <c r="C29">
        <v>12</v>
      </c>
      <c r="D29">
        <v>10</v>
      </c>
      <c r="E29" s="3">
        <v>12.744984697437943</v>
      </c>
      <c r="F29" s="3">
        <v>12.797636759734848</v>
      </c>
      <c r="G29">
        <v>12.77</v>
      </c>
      <c r="H29">
        <v>120</v>
      </c>
      <c r="I29">
        <v>127.69999999999999</v>
      </c>
      <c r="J29">
        <v>-7.6999999999999886</v>
      </c>
      <c r="K29">
        <f t="shared" si="1"/>
        <v>-34</v>
      </c>
      <c r="L29">
        <f t="shared" si="4"/>
        <v>-148</v>
      </c>
      <c r="M29">
        <f t="shared" si="3"/>
        <v>-33.179999999999978</v>
      </c>
      <c r="N29">
        <f t="shared" si="2"/>
        <v>-168.51999999999998</v>
      </c>
      <c r="O29">
        <v>20.54</v>
      </c>
    </row>
    <row r="30" spans="1:15" x14ac:dyDescent="0.2">
      <c r="A30">
        <v>25</v>
      </c>
      <c r="B30" t="s">
        <v>5</v>
      </c>
      <c r="C30">
        <v>15</v>
      </c>
      <c r="D30">
        <v>7</v>
      </c>
      <c r="E30" s="3">
        <v>15</v>
      </c>
      <c r="F30" s="3">
        <v>15.822648122539771</v>
      </c>
      <c r="G30">
        <v>15.41</v>
      </c>
      <c r="H30">
        <v>105</v>
      </c>
      <c r="I30">
        <v>107.87</v>
      </c>
      <c r="J30">
        <v>-2.8700000000000045</v>
      </c>
      <c r="K30">
        <f t="shared" si="1"/>
        <v>-34</v>
      </c>
      <c r="L30">
        <f t="shared" si="4"/>
        <v>-253</v>
      </c>
      <c r="M30">
        <f t="shared" si="3"/>
        <v>-33.179999999999978</v>
      </c>
      <c r="N30">
        <f t="shared" si="2"/>
        <v>-276.39</v>
      </c>
      <c r="O30">
        <v>23.4</v>
      </c>
    </row>
    <row r="31" spans="1:15" x14ac:dyDescent="0.2">
      <c r="A31">
        <v>26</v>
      </c>
      <c r="B31" t="s">
        <v>3</v>
      </c>
      <c r="C31">
        <v>50</v>
      </c>
      <c r="D31">
        <v>4</v>
      </c>
      <c r="E31" s="3">
        <v>49.118258204343675</v>
      </c>
      <c r="F31" s="3">
        <v>50.521739934466353</v>
      </c>
      <c r="G31">
        <v>49.82</v>
      </c>
      <c r="H31">
        <v>200</v>
      </c>
      <c r="I31">
        <v>199.28</v>
      </c>
      <c r="J31">
        <v>0.71999999999999886</v>
      </c>
      <c r="K31">
        <f t="shared" si="1"/>
        <v>166</v>
      </c>
      <c r="L31">
        <f t="shared" si="4"/>
        <v>-253</v>
      </c>
      <c r="M31">
        <f t="shared" si="3"/>
        <v>166.10000000000002</v>
      </c>
      <c r="N31">
        <f t="shared" si="2"/>
        <v>-276.39</v>
      </c>
      <c r="O31">
        <v>23.39</v>
      </c>
    </row>
    <row r="32" spans="1:15" x14ac:dyDescent="0.2">
      <c r="A32">
        <v>27</v>
      </c>
      <c r="B32" t="s">
        <v>2</v>
      </c>
      <c r="C32">
        <v>22</v>
      </c>
      <c r="D32">
        <v>5</v>
      </c>
      <c r="E32" s="3">
        <v>21.893643792515107</v>
      </c>
      <c r="F32" s="3">
        <v>21.995562220108031</v>
      </c>
      <c r="G32">
        <v>21.94</v>
      </c>
      <c r="H32">
        <v>110</v>
      </c>
      <c r="I32">
        <v>109.7</v>
      </c>
      <c r="J32">
        <v>0.29999999999999716</v>
      </c>
      <c r="K32">
        <f t="shared" si="1"/>
        <v>166</v>
      </c>
      <c r="L32">
        <f t="shared" si="4"/>
        <v>-143</v>
      </c>
      <c r="M32">
        <f t="shared" si="3"/>
        <v>166.10000000000002</v>
      </c>
      <c r="N32">
        <f t="shared" si="2"/>
        <v>-166.69</v>
      </c>
      <c r="O32">
        <v>23.69</v>
      </c>
    </row>
    <row r="33" spans="1:15" x14ac:dyDescent="0.2">
      <c r="A33">
        <v>28</v>
      </c>
      <c r="B33" t="s">
        <v>3</v>
      </c>
      <c r="C33">
        <v>27</v>
      </c>
      <c r="D33">
        <v>7</v>
      </c>
      <c r="E33" s="3">
        <v>28.549117834842942</v>
      </c>
      <c r="F33" s="3">
        <v>26.227234157913404</v>
      </c>
      <c r="G33">
        <v>27.39</v>
      </c>
      <c r="H33">
        <v>189</v>
      </c>
      <c r="I33">
        <v>191.73000000000002</v>
      </c>
      <c r="J33">
        <v>-2.7300000000000182</v>
      </c>
      <c r="K33">
        <f t="shared" si="1"/>
        <v>355</v>
      </c>
      <c r="L33">
        <f t="shared" si="4"/>
        <v>-143</v>
      </c>
      <c r="M33">
        <f t="shared" si="3"/>
        <v>357.83000000000004</v>
      </c>
      <c r="N33">
        <f t="shared" si="2"/>
        <v>-166.69</v>
      </c>
      <c r="O33">
        <v>23.86</v>
      </c>
    </row>
    <row r="34" spans="1:15" x14ac:dyDescent="0.2">
      <c r="A34">
        <v>29</v>
      </c>
      <c r="B34" t="s">
        <v>2</v>
      </c>
      <c r="C34">
        <v>90</v>
      </c>
      <c r="D34">
        <v>2</v>
      </c>
      <c r="E34" s="3">
        <v>90.759541156262415</v>
      </c>
      <c r="F34" s="3">
        <v>88.39471771796596</v>
      </c>
      <c r="G34">
        <v>89.58</v>
      </c>
      <c r="H34">
        <v>180</v>
      </c>
      <c r="I34">
        <v>179.16</v>
      </c>
      <c r="J34">
        <v>0.84000000000000341</v>
      </c>
      <c r="K34">
        <f t="shared" si="1"/>
        <v>355</v>
      </c>
      <c r="L34">
        <f t="shared" si="4"/>
        <v>37</v>
      </c>
      <c r="M34">
        <f t="shared" si="3"/>
        <v>357.83000000000004</v>
      </c>
      <c r="N34">
        <f t="shared" si="2"/>
        <v>12.469999999999999</v>
      </c>
      <c r="O34">
        <v>24.69</v>
      </c>
    </row>
    <row r="35" spans="1:15" x14ac:dyDescent="0.2">
      <c r="A35">
        <v>30</v>
      </c>
      <c r="B35" t="s">
        <v>3</v>
      </c>
      <c r="C35">
        <v>28</v>
      </c>
      <c r="D35">
        <v>3</v>
      </c>
      <c r="E35" s="3">
        <v>27.444040933267416</v>
      </c>
      <c r="F35" s="3">
        <v>27.159457508430688</v>
      </c>
      <c r="G35">
        <v>27.3</v>
      </c>
      <c r="H35">
        <v>84</v>
      </c>
      <c r="I35">
        <v>81.900000000000006</v>
      </c>
      <c r="J35">
        <v>2.0999999999999943</v>
      </c>
      <c r="K35">
        <f t="shared" si="1"/>
        <v>439</v>
      </c>
      <c r="L35">
        <f t="shared" si="4"/>
        <v>37</v>
      </c>
      <c r="M35">
        <f t="shared" si="3"/>
        <v>439.73</v>
      </c>
      <c r="N35">
        <f t="shared" si="2"/>
        <v>12.469999999999999</v>
      </c>
      <c r="O35">
        <v>24.54</v>
      </c>
    </row>
    <row r="36" spans="1:15" x14ac:dyDescent="0.2">
      <c r="A36">
        <v>31</v>
      </c>
      <c r="B36" t="s">
        <v>5</v>
      </c>
      <c r="C36">
        <v>30</v>
      </c>
      <c r="D36">
        <v>10</v>
      </c>
      <c r="E36" s="3">
        <v>30</v>
      </c>
      <c r="F36" s="3">
        <v>28.51222185733354</v>
      </c>
      <c r="G36">
        <v>29.26</v>
      </c>
      <c r="H36">
        <v>300</v>
      </c>
      <c r="I36">
        <v>292.60000000000002</v>
      </c>
      <c r="J36">
        <v>7.3999999999999773</v>
      </c>
      <c r="K36">
        <f t="shared" si="1"/>
        <v>439</v>
      </c>
      <c r="L36">
        <f t="shared" si="4"/>
        <v>-263</v>
      </c>
      <c r="M36">
        <f t="shared" si="3"/>
        <v>439.73</v>
      </c>
      <c r="N36">
        <f t="shared" si="2"/>
        <v>-280.13</v>
      </c>
      <c r="O36">
        <v>17.149999999999999</v>
      </c>
    </row>
    <row r="37" spans="1:15" x14ac:dyDescent="0.2">
      <c r="A37">
        <v>32</v>
      </c>
      <c r="B37" t="s">
        <v>4</v>
      </c>
      <c r="C37">
        <v>20</v>
      </c>
      <c r="D37">
        <v>5</v>
      </c>
      <c r="E37" s="3">
        <v>20.951188877406246</v>
      </c>
      <c r="F37" s="3">
        <v>21.706160441953891</v>
      </c>
      <c r="G37">
        <v>21.33</v>
      </c>
      <c r="H37">
        <v>100</v>
      </c>
      <c r="I37">
        <v>106.64999999999999</v>
      </c>
      <c r="J37">
        <v>-6.6499999999999915</v>
      </c>
      <c r="K37">
        <f t="shared" si="1"/>
        <v>339</v>
      </c>
      <c r="L37">
        <f t="shared" si="4"/>
        <v>-263</v>
      </c>
      <c r="M37">
        <f t="shared" si="3"/>
        <v>333.08000000000004</v>
      </c>
      <c r="N37">
        <f t="shared" si="2"/>
        <v>-280.13</v>
      </c>
      <c r="O37">
        <v>18.12</v>
      </c>
    </row>
    <row r="38" spans="1:15" x14ac:dyDescent="0.2">
      <c r="A38">
        <v>33</v>
      </c>
      <c r="B38" t="s">
        <v>5</v>
      </c>
      <c r="C38">
        <v>26</v>
      </c>
      <c r="D38">
        <v>7</v>
      </c>
      <c r="E38" s="3">
        <v>27.369983596613352</v>
      </c>
      <c r="F38" s="3">
        <v>25.192602080597691</v>
      </c>
      <c r="G38">
        <v>26.28</v>
      </c>
      <c r="H38">
        <v>182</v>
      </c>
      <c r="I38">
        <v>183.96</v>
      </c>
      <c r="J38">
        <v>-1.960000000000008</v>
      </c>
      <c r="K38">
        <f t="shared" si="1"/>
        <v>339</v>
      </c>
      <c r="L38">
        <f t="shared" si="4"/>
        <v>-445</v>
      </c>
      <c r="M38">
        <f t="shared" si="3"/>
        <v>333.08000000000004</v>
      </c>
      <c r="N38">
        <f t="shared" si="2"/>
        <v>-464.09000000000003</v>
      </c>
      <c r="O38">
        <v>19.989999999999998</v>
      </c>
    </row>
    <row r="39" spans="1:15" x14ac:dyDescent="0.2">
      <c r="A39">
        <v>34</v>
      </c>
      <c r="B39" t="s">
        <v>4</v>
      </c>
      <c r="C39">
        <v>29</v>
      </c>
      <c r="D39">
        <v>15</v>
      </c>
      <c r="E39" s="3">
        <v>30.825340669291869</v>
      </c>
      <c r="F39" s="3">
        <v>29.036199890719008</v>
      </c>
      <c r="G39">
        <v>29.93</v>
      </c>
      <c r="H39">
        <v>435</v>
      </c>
      <c r="I39">
        <v>448.95</v>
      </c>
      <c r="J39">
        <v>-13.949999999999989</v>
      </c>
      <c r="K39">
        <f t="shared" si="1"/>
        <v>-96</v>
      </c>
      <c r="L39">
        <f t="shared" si="4"/>
        <v>-445</v>
      </c>
      <c r="M39">
        <f t="shared" si="3"/>
        <v>-115.86999999999995</v>
      </c>
      <c r="N39">
        <f t="shared" si="2"/>
        <v>-464.09000000000003</v>
      </c>
      <c r="O39">
        <v>27.55</v>
      </c>
    </row>
    <row r="40" spans="1:15" x14ac:dyDescent="0.2">
      <c r="A40">
        <v>35</v>
      </c>
      <c r="B40" t="s">
        <v>2</v>
      </c>
      <c r="C40">
        <v>30</v>
      </c>
      <c r="D40">
        <v>10</v>
      </c>
      <c r="E40" s="3">
        <v>31.843704521994656</v>
      </c>
      <c r="F40" s="3">
        <v>30.606724084113036</v>
      </c>
      <c r="G40">
        <v>31.23</v>
      </c>
      <c r="H40">
        <v>300</v>
      </c>
      <c r="I40">
        <v>312.3</v>
      </c>
      <c r="J40">
        <v>-12.300000000000011</v>
      </c>
      <c r="K40">
        <f t="shared" si="1"/>
        <v>-96</v>
      </c>
      <c r="L40">
        <f t="shared" si="4"/>
        <v>-145</v>
      </c>
      <c r="M40">
        <f t="shared" si="3"/>
        <v>-115.86999999999995</v>
      </c>
      <c r="N40">
        <f t="shared" si="2"/>
        <v>-151.79000000000002</v>
      </c>
      <c r="O40">
        <v>21</v>
      </c>
    </row>
    <row r="41" spans="1:15" x14ac:dyDescent="0.2">
      <c r="A41">
        <v>36</v>
      </c>
      <c r="B41" t="s">
        <v>4</v>
      </c>
      <c r="C41">
        <v>30</v>
      </c>
      <c r="D41">
        <v>4</v>
      </c>
      <c r="E41" s="3">
        <v>30</v>
      </c>
      <c r="F41" s="3">
        <v>29.677095278470254</v>
      </c>
      <c r="G41">
        <v>29.84</v>
      </c>
      <c r="H41">
        <v>120</v>
      </c>
      <c r="I41">
        <v>119.36</v>
      </c>
      <c r="J41">
        <v>0.64000000000000057</v>
      </c>
      <c r="K41">
        <f t="shared" si="1"/>
        <v>-216</v>
      </c>
      <c r="L41">
        <f t="shared" si="4"/>
        <v>-145</v>
      </c>
      <c r="M41">
        <f t="shared" si="3"/>
        <v>-235.22999999999996</v>
      </c>
      <c r="N41">
        <f t="shared" si="2"/>
        <v>-151.79000000000002</v>
      </c>
      <c r="O41">
        <v>20.39</v>
      </c>
    </row>
    <row r="42" spans="1:15" x14ac:dyDescent="0.2">
      <c r="A42">
        <v>37</v>
      </c>
      <c r="B42" t="s">
        <v>2</v>
      </c>
      <c r="C42">
        <v>20</v>
      </c>
      <c r="D42">
        <v>8</v>
      </c>
      <c r="E42" s="3">
        <v>20</v>
      </c>
      <c r="F42" s="3">
        <v>21.388485018641635</v>
      </c>
      <c r="G42">
        <v>20.69</v>
      </c>
      <c r="H42">
        <v>160</v>
      </c>
      <c r="I42">
        <v>165.52</v>
      </c>
      <c r="J42">
        <v>-5.5200000000000102</v>
      </c>
      <c r="K42">
        <f t="shared" si="1"/>
        <v>-216</v>
      </c>
      <c r="L42">
        <f t="shared" si="4"/>
        <v>15</v>
      </c>
      <c r="M42">
        <f t="shared" si="3"/>
        <v>-235.22999999999996</v>
      </c>
      <c r="N42">
        <f t="shared" si="2"/>
        <v>13.72999999999999</v>
      </c>
      <c r="O42">
        <v>19.27</v>
      </c>
    </row>
    <row r="43" spans="1:15" x14ac:dyDescent="0.2">
      <c r="A43">
        <v>38</v>
      </c>
      <c r="B43" t="s">
        <v>4</v>
      </c>
      <c r="C43">
        <v>12</v>
      </c>
      <c r="D43">
        <v>10</v>
      </c>
      <c r="E43" s="3">
        <v>12.83720494423947</v>
      </c>
      <c r="F43" s="3">
        <v>11.20250996170107</v>
      </c>
      <c r="G43">
        <v>12.02</v>
      </c>
      <c r="H43">
        <v>120</v>
      </c>
      <c r="I43">
        <v>120.19999999999999</v>
      </c>
      <c r="J43">
        <v>-0.19999999999998863</v>
      </c>
      <c r="K43">
        <f t="shared" si="1"/>
        <v>-336</v>
      </c>
      <c r="L43">
        <f t="shared" si="4"/>
        <v>15</v>
      </c>
      <c r="M43">
        <f t="shared" si="3"/>
        <v>-355.42999999999995</v>
      </c>
      <c r="N43">
        <f t="shared" si="2"/>
        <v>13.72999999999999</v>
      </c>
      <c r="O43">
        <v>19.47</v>
      </c>
    </row>
    <row r="44" spans="1:15" x14ac:dyDescent="0.2">
      <c r="A44">
        <v>39</v>
      </c>
      <c r="B44" t="s">
        <v>5</v>
      </c>
      <c r="C44">
        <v>22</v>
      </c>
      <c r="D44">
        <v>6</v>
      </c>
      <c r="E44" s="3">
        <v>22</v>
      </c>
      <c r="F44" s="3">
        <v>22</v>
      </c>
      <c r="G44">
        <v>22</v>
      </c>
      <c r="H44">
        <v>132</v>
      </c>
      <c r="I44">
        <v>132</v>
      </c>
      <c r="J44">
        <v>0</v>
      </c>
      <c r="K44">
        <f t="shared" si="1"/>
        <v>-336</v>
      </c>
      <c r="L44">
        <f t="shared" si="4"/>
        <v>-117</v>
      </c>
      <c r="M44">
        <f t="shared" si="3"/>
        <v>-355.42999999999995</v>
      </c>
      <c r="N44">
        <f t="shared" si="2"/>
        <v>-118.27000000000001</v>
      </c>
      <c r="O44">
        <v>19.47</v>
      </c>
    </row>
    <row r="45" spans="1:15" x14ac:dyDescent="0.2">
      <c r="A45">
        <v>40</v>
      </c>
      <c r="B45" t="s">
        <v>4</v>
      </c>
      <c r="C45">
        <v>25</v>
      </c>
      <c r="D45">
        <v>7</v>
      </c>
      <c r="E45" s="3">
        <v>25.358854020038752</v>
      </c>
      <c r="F45" s="3">
        <v>25.515187891975863</v>
      </c>
      <c r="G45">
        <v>25.44</v>
      </c>
      <c r="H45">
        <v>175</v>
      </c>
      <c r="I45">
        <v>178.08</v>
      </c>
      <c r="J45">
        <v>-3.0800000000000125</v>
      </c>
      <c r="K45">
        <f t="shared" si="1"/>
        <v>-511</v>
      </c>
      <c r="L45">
        <f t="shared" si="4"/>
        <v>-117</v>
      </c>
      <c r="M45">
        <f t="shared" si="3"/>
        <v>-533.51</v>
      </c>
      <c r="N45">
        <f t="shared" si="2"/>
        <v>-118.27000000000001</v>
      </c>
      <c r="O45">
        <v>22.55</v>
      </c>
    </row>
    <row r="46" spans="1:15" x14ac:dyDescent="0.2">
      <c r="A46">
        <v>41</v>
      </c>
      <c r="B46" t="s">
        <v>2</v>
      </c>
      <c r="C46">
        <v>15</v>
      </c>
      <c r="D46">
        <v>17</v>
      </c>
      <c r="E46" s="3">
        <v>14.317432240125074</v>
      </c>
      <c r="F46" s="3">
        <v>15.863599889989203</v>
      </c>
      <c r="G46">
        <v>15.09</v>
      </c>
      <c r="H46">
        <v>255</v>
      </c>
      <c r="I46">
        <v>256.52999999999997</v>
      </c>
      <c r="J46">
        <v>-1.5299999999999727</v>
      </c>
      <c r="K46">
        <f t="shared" si="1"/>
        <v>-511</v>
      </c>
      <c r="L46">
        <f t="shared" si="4"/>
        <v>138</v>
      </c>
      <c r="M46">
        <f t="shared" si="3"/>
        <v>-533.51</v>
      </c>
      <c r="N46">
        <f t="shared" si="2"/>
        <v>138.25999999999996</v>
      </c>
      <c r="O46">
        <v>22.51</v>
      </c>
    </row>
    <row r="47" spans="1:15" x14ac:dyDescent="0.2">
      <c r="A47">
        <v>42</v>
      </c>
      <c r="B47" t="s">
        <v>3</v>
      </c>
      <c r="C47">
        <v>23</v>
      </c>
      <c r="D47">
        <v>5</v>
      </c>
      <c r="E47" s="3">
        <v>23.528487641598527</v>
      </c>
      <c r="F47" s="3">
        <v>22.432805571648746</v>
      </c>
      <c r="G47">
        <v>22.98</v>
      </c>
      <c r="H47">
        <v>115</v>
      </c>
      <c r="I47">
        <v>114.9</v>
      </c>
      <c r="J47">
        <v>9.9999999999994316E-2</v>
      </c>
      <c r="K47">
        <f t="shared" si="1"/>
        <v>-396</v>
      </c>
      <c r="L47">
        <f t="shared" si="4"/>
        <v>138</v>
      </c>
      <c r="M47">
        <f t="shared" si="3"/>
        <v>-418.61</v>
      </c>
      <c r="N47">
        <f t="shared" si="2"/>
        <v>138.25999999999996</v>
      </c>
      <c r="O47">
        <v>22.61</v>
      </c>
    </row>
    <row r="48" spans="1:15" x14ac:dyDescent="0.2">
      <c r="A48">
        <v>43</v>
      </c>
      <c r="B48" t="s">
        <v>2</v>
      </c>
      <c r="C48">
        <v>50</v>
      </c>
      <c r="D48">
        <v>1</v>
      </c>
      <c r="E48" s="3">
        <v>50.736243625179959</v>
      </c>
      <c r="F48" s="3">
        <v>50</v>
      </c>
      <c r="G48">
        <v>50.37</v>
      </c>
      <c r="H48">
        <v>50</v>
      </c>
      <c r="I48">
        <v>50.37</v>
      </c>
      <c r="J48">
        <v>-0.36999999999999744</v>
      </c>
      <c r="K48">
        <f t="shared" si="1"/>
        <v>-396</v>
      </c>
      <c r="L48">
        <f t="shared" si="4"/>
        <v>188</v>
      </c>
      <c r="M48">
        <f t="shared" si="3"/>
        <v>-418.61</v>
      </c>
      <c r="N48">
        <f t="shared" si="2"/>
        <v>188.62999999999997</v>
      </c>
      <c r="O48">
        <v>22.62</v>
      </c>
    </row>
    <row r="49" spans="1:15" x14ac:dyDescent="0.2">
      <c r="A49">
        <v>44</v>
      </c>
      <c r="B49" t="s">
        <v>3</v>
      </c>
      <c r="C49">
        <v>19</v>
      </c>
      <c r="D49">
        <v>10</v>
      </c>
      <c r="E49" s="3">
        <v>19.616085844624841</v>
      </c>
      <c r="F49" s="3">
        <v>19.740015115961214</v>
      </c>
      <c r="G49">
        <v>19.68</v>
      </c>
      <c r="H49">
        <v>190</v>
      </c>
      <c r="I49">
        <v>196.8</v>
      </c>
      <c r="J49">
        <v>-6.8000000000000114</v>
      </c>
      <c r="K49">
        <f t="shared" si="1"/>
        <v>-206</v>
      </c>
      <c r="L49">
        <f t="shared" si="4"/>
        <v>188</v>
      </c>
      <c r="M49">
        <f t="shared" si="3"/>
        <v>-221.81</v>
      </c>
      <c r="N49">
        <f t="shared" si="2"/>
        <v>188.62999999999997</v>
      </c>
      <c r="O49">
        <v>15.82</v>
      </c>
    </row>
    <row r="50" spans="1:15" x14ac:dyDescent="0.2">
      <c r="A50">
        <v>45</v>
      </c>
      <c r="B50" t="s">
        <v>2</v>
      </c>
      <c r="C50">
        <v>14</v>
      </c>
      <c r="D50">
        <v>10</v>
      </c>
      <c r="E50" s="3">
        <v>14.249480855538724</v>
      </c>
      <c r="F50" s="3">
        <v>13.473295674028353</v>
      </c>
      <c r="G50">
        <v>13.86</v>
      </c>
      <c r="H50">
        <v>140</v>
      </c>
      <c r="I50">
        <v>138.6</v>
      </c>
      <c r="J50">
        <v>1.4000000000000057</v>
      </c>
      <c r="K50">
        <f t="shared" si="1"/>
        <v>-206</v>
      </c>
      <c r="L50">
        <f t="shared" si="4"/>
        <v>328</v>
      </c>
      <c r="M50">
        <f t="shared" si="3"/>
        <v>-221.81</v>
      </c>
      <c r="N50">
        <f t="shared" si="2"/>
        <v>327.22999999999996</v>
      </c>
      <c r="O50">
        <v>15.83</v>
      </c>
    </row>
    <row r="51" spans="1:15" x14ac:dyDescent="0.2">
      <c r="A51">
        <v>46</v>
      </c>
      <c r="B51" t="s">
        <v>4</v>
      </c>
      <c r="C51">
        <v>14</v>
      </c>
      <c r="D51">
        <v>10</v>
      </c>
      <c r="E51" s="3">
        <v>14.053670419821698</v>
      </c>
      <c r="F51" s="3">
        <v>13.424590140865405</v>
      </c>
      <c r="G51">
        <v>13.74</v>
      </c>
      <c r="H51">
        <v>140</v>
      </c>
      <c r="I51">
        <v>137.4</v>
      </c>
      <c r="J51">
        <v>2.5999999999999943</v>
      </c>
      <c r="K51">
        <f t="shared" si="1"/>
        <v>-346</v>
      </c>
      <c r="L51">
        <f t="shared" si="4"/>
        <v>328</v>
      </c>
      <c r="M51">
        <f t="shared" si="3"/>
        <v>-359.21000000000004</v>
      </c>
      <c r="N51">
        <f t="shared" si="2"/>
        <v>327.22999999999996</v>
      </c>
      <c r="O51">
        <v>13.23</v>
      </c>
    </row>
    <row r="52" spans="1:15" x14ac:dyDescent="0.2">
      <c r="A52">
        <v>47</v>
      </c>
      <c r="B52" t="s">
        <v>5</v>
      </c>
      <c r="C52">
        <v>9</v>
      </c>
      <c r="D52">
        <v>10</v>
      </c>
      <c r="E52" s="3">
        <v>7.640292414620097</v>
      </c>
      <c r="F52" s="3">
        <v>8.19830591041557</v>
      </c>
      <c r="G52">
        <v>7.92</v>
      </c>
      <c r="H52">
        <v>90</v>
      </c>
      <c r="I52">
        <v>79.2</v>
      </c>
      <c r="J52">
        <v>10.799999999999997</v>
      </c>
      <c r="K52">
        <f t="shared" si="1"/>
        <v>-346</v>
      </c>
      <c r="L52">
        <f t="shared" si="4"/>
        <v>238</v>
      </c>
      <c r="M52">
        <f t="shared" si="3"/>
        <v>-359.21000000000004</v>
      </c>
      <c r="N52">
        <f t="shared" si="2"/>
        <v>248.02999999999997</v>
      </c>
      <c r="O52">
        <v>16.59</v>
      </c>
    </row>
    <row r="53" spans="1:15" x14ac:dyDescent="0.2">
      <c r="A53">
        <v>48</v>
      </c>
      <c r="B53" t="s">
        <v>4</v>
      </c>
      <c r="C53">
        <v>11</v>
      </c>
      <c r="D53">
        <v>30</v>
      </c>
      <c r="E53" s="3">
        <v>11.697085678248307</v>
      </c>
      <c r="F53" s="3">
        <v>11</v>
      </c>
      <c r="G53">
        <v>11.35</v>
      </c>
      <c r="H53">
        <v>330</v>
      </c>
      <c r="I53">
        <v>340.5</v>
      </c>
      <c r="J53">
        <v>-10.5</v>
      </c>
      <c r="K53">
        <f t="shared" si="1"/>
        <v>-676</v>
      </c>
      <c r="L53">
        <f t="shared" si="4"/>
        <v>238</v>
      </c>
      <c r="M53">
        <f t="shared" si="3"/>
        <v>-699.71</v>
      </c>
      <c r="N53">
        <f t="shared" si="2"/>
        <v>248.02999999999997</v>
      </c>
      <c r="O53">
        <v>25.74</v>
      </c>
    </row>
    <row r="54" spans="1:15" x14ac:dyDescent="0.2">
      <c r="A54">
        <v>49</v>
      </c>
      <c r="B54" t="s">
        <v>5</v>
      </c>
      <c r="C54">
        <v>29</v>
      </c>
      <c r="D54">
        <v>20</v>
      </c>
      <c r="E54" s="3">
        <v>28.829891560611813</v>
      </c>
      <c r="F54" s="3">
        <v>29.016717173118288</v>
      </c>
      <c r="G54">
        <v>28.92</v>
      </c>
      <c r="H54">
        <v>580</v>
      </c>
      <c r="I54">
        <v>578.40000000000009</v>
      </c>
      <c r="J54">
        <v>1.5999999999999091</v>
      </c>
      <c r="K54">
        <f t="shared" si="1"/>
        <v>-676</v>
      </c>
      <c r="L54">
        <f t="shared" si="4"/>
        <v>-342</v>
      </c>
      <c r="M54">
        <f t="shared" si="3"/>
        <v>-699.71</v>
      </c>
      <c r="N54">
        <f t="shared" si="2"/>
        <v>-330.37000000000012</v>
      </c>
      <c r="O54">
        <v>26.41</v>
      </c>
    </row>
    <row r="55" spans="1:15" x14ac:dyDescent="0.2">
      <c r="A55">
        <v>50</v>
      </c>
      <c r="B55" t="s">
        <v>3</v>
      </c>
      <c r="C55">
        <v>11</v>
      </c>
      <c r="D55">
        <v>25</v>
      </c>
      <c r="E55" s="3">
        <v>11.028938986665471</v>
      </c>
      <c r="F55" s="3">
        <v>11</v>
      </c>
      <c r="G55">
        <v>11.01</v>
      </c>
      <c r="H55">
        <v>275</v>
      </c>
      <c r="I55">
        <v>275.25</v>
      </c>
      <c r="J55">
        <v>-0.25</v>
      </c>
      <c r="K55">
        <f t="shared" si="1"/>
        <v>-401</v>
      </c>
      <c r="L55">
        <f t="shared" si="4"/>
        <v>-342</v>
      </c>
      <c r="M55">
        <f t="shared" si="3"/>
        <v>-424.46000000000004</v>
      </c>
      <c r="N55">
        <f t="shared" si="2"/>
        <v>-330.37000000000012</v>
      </c>
      <c r="O55">
        <v>26.18</v>
      </c>
    </row>
    <row r="56" spans="1:15" x14ac:dyDescent="0.2">
      <c r="A56">
        <v>51</v>
      </c>
      <c r="B56" t="s">
        <v>5</v>
      </c>
      <c r="C56">
        <v>23</v>
      </c>
      <c r="D56">
        <v>5</v>
      </c>
      <c r="E56" s="3">
        <v>23.44192074011195</v>
      </c>
      <c r="F56" s="3">
        <v>23</v>
      </c>
      <c r="G56">
        <v>23.22</v>
      </c>
      <c r="H56">
        <v>115</v>
      </c>
      <c r="I56">
        <v>116.1</v>
      </c>
      <c r="J56">
        <v>-1.0999999999999943</v>
      </c>
      <c r="K56">
        <f t="shared" si="1"/>
        <v>-401</v>
      </c>
      <c r="L56">
        <f t="shared" si="4"/>
        <v>-457</v>
      </c>
      <c r="M56">
        <f t="shared" si="3"/>
        <v>-424.46000000000004</v>
      </c>
      <c r="N56">
        <f t="shared" si="2"/>
        <v>-446.47000000000014</v>
      </c>
      <c r="O56">
        <v>25.71</v>
      </c>
    </row>
    <row r="57" spans="1:15" x14ac:dyDescent="0.2">
      <c r="A57">
        <v>52</v>
      </c>
      <c r="B57" t="s">
        <v>4</v>
      </c>
      <c r="C57">
        <v>27</v>
      </c>
      <c r="D57">
        <v>9</v>
      </c>
      <c r="E57" s="3">
        <v>26.925652581222362</v>
      </c>
      <c r="F57" s="3">
        <v>27.433085124449804</v>
      </c>
      <c r="G57">
        <v>27.18</v>
      </c>
      <c r="H57">
        <v>243</v>
      </c>
      <c r="I57">
        <v>244.62</v>
      </c>
      <c r="J57">
        <v>-1.6200000000000045</v>
      </c>
      <c r="K57">
        <f t="shared" si="1"/>
        <v>-644</v>
      </c>
      <c r="L57">
        <f t="shared" si="4"/>
        <v>-457</v>
      </c>
      <c r="M57">
        <f t="shared" si="3"/>
        <v>-669.08</v>
      </c>
      <c r="N57">
        <f t="shared" si="2"/>
        <v>-446.47000000000014</v>
      </c>
      <c r="O57">
        <v>27.2</v>
      </c>
    </row>
    <row r="58" spans="1:15" x14ac:dyDescent="0.2">
      <c r="A58">
        <v>53</v>
      </c>
      <c r="B58" t="s">
        <v>2</v>
      </c>
      <c r="C58">
        <v>20</v>
      </c>
      <c r="D58">
        <v>6</v>
      </c>
      <c r="E58" s="3">
        <v>20.423637129794248</v>
      </c>
      <c r="F58" s="3">
        <v>19.907471343157543</v>
      </c>
      <c r="G58">
        <v>20.170000000000002</v>
      </c>
      <c r="H58">
        <v>120</v>
      </c>
      <c r="I58">
        <v>121.02000000000001</v>
      </c>
      <c r="J58">
        <v>-1.0200000000000102</v>
      </c>
      <c r="K58">
        <f t="shared" si="1"/>
        <v>-644</v>
      </c>
      <c r="L58">
        <f t="shared" si="4"/>
        <v>-337</v>
      </c>
      <c r="M58">
        <f t="shared" si="3"/>
        <v>-669.08</v>
      </c>
      <c r="N58">
        <f t="shared" si="2"/>
        <v>-325.45000000000016</v>
      </c>
      <c r="O58">
        <v>27.61</v>
      </c>
    </row>
    <row r="59" spans="1:15" x14ac:dyDescent="0.2">
      <c r="A59">
        <v>54</v>
      </c>
      <c r="B59" t="s">
        <v>3</v>
      </c>
      <c r="C59">
        <v>5</v>
      </c>
      <c r="D59">
        <v>6</v>
      </c>
      <c r="E59" s="3">
        <v>5</v>
      </c>
      <c r="F59" s="3">
        <v>5</v>
      </c>
      <c r="G59">
        <v>5</v>
      </c>
      <c r="H59">
        <v>30</v>
      </c>
      <c r="I59">
        <v>30</v>
      </c>
      <c r="J59">
        <v>0</v>
      </c>
      <c r="K59">
        <f t="shared" si="1"/>
        <v>-614</v>
      </c>
      <c r="L59">
        <f t="shared" si="4"/>
        <v>-337</v>
      </c>
      <c r="M59">
        <f t="shared" si="3"/>
        <v>-639.08000000000004</v>
      </c>
      <c r="N59">
        <f t="shared" si="2"/>
        <v>-325.45000000000016</v>
      </c>
      <c r="O59">
        <v>27.61</v>
      </c>
    </row>
    <row r="60" spans="1:15" x14ac:dyDescent="0.2">
      <c r="A60">
        <v>55</v>
      </c>
      <c r="B60" t="s">
        <v>5</v>
      </c>
      <c r="C60">
        <v>11</v>
      </c>
      <c r="D60">
        <v>10</v>
      </c>
      <c r="E60" s="3">
        <v>10.814805017072892</v>
      </c>
      <c r="F60" s="3">
        <v>11.519840507820298</v>
      </c>
      <c r="G60">
        <v>11.17</v>
      </c>
      <c r="H60">
        <v>110</v>
      </c>
      <c r="I60">
        <v>111.7</v>
      </c>
      <c r="J60">
        <v>-1.7000000000000028</v>
      </c>
      <c r="K60">
        <f t="shared" si="1"/>
        <v>-614</v>
      </c>
      <c r="L60">
        <f t="shared" si="4"/>
        <v>-447</v>
      </c>
      <c r="M60">
        <f t="shared" si="3"/>
        <v>-639.08000000000004</v>
      </c>
      <c r="N60">
        <f t="shared" si="2"/>
        <v>-437.15000000000015</v>
      </c>
      <c r="O60">
        <v>26.94</v>
      </c>
    </row>
    <row r="61" spans="1:15" x14ac:dyDescent="0.2">
      <c r="A61">
        <v>56</v>
      </c>
      <c r="B61" t="s">
        <v>4</v>
      </c>
      <c r="C61">
        <v>4</v>
      </c>
      <c r="D61">
        <v>9</v>
      </c>
      <c r="E61" s="3">
        <v>5.0522227076371227</v>
      </c>
      <c r="F61" s="3">
        <v>2.0572296829207843</v>
      </c>
      <c r="G61">
        <v>3.55</v>
      </c>
      <c r="H61">
        <v>36</v>
      </c>
      <c r="I61">
        <v>31.95</v>
      </c>
      <c r="J61">
        <v>4.0500000000000007</v>
      </c>
      <c r="K61">
        <f t="shared" si="1"/>
        <v>-650</v>
      </c>
      <c r="L61">
        <f t="shared" si="4"/>
        <v>-447</v>
      </c>
      <c r="M61">
        <f t="shared" si="3"/>
        <v>-671.03000000000009</v>
      </c>
      <c r="N61">
        <f t="shared" si="2"/>
        <v>-437.15000000000015</v>
      </c>
      <c r="O61">
        <v>23.22</v>
      </c>
    </row>
    <row r="62" spans="1:15" x14ac:dyDescent="0.2">
      <c r="A62">
        <v>57</v>
      </c>
      <c r="B62" t="s">
        <v>2</v>
      </c>
      <c r="C62">
        <v>0</v>
      </c>
      <c r="D62">
        <v>5</v>
      </c>
      <c r="E62" s="3">
        <v>8.963813013251265E-2</v>
      </c>
      <c r="F62" s="3">
        <v>1.9197299117465942</v>
      </c>
      <c r="G62">
        <v>1</v>
      </c>
      <c r="H62">
        <v>0</v>
      </c>
      <c r="I62">
        <v>5</v>
      </c>
      <c r="J62">
        <v>-5</v>
      </c>
      <c r="K62">
        <f t="shared" si="1"/>
        <v>-650</v>
      </c>
      <c r="L62">
        <f t="shared" si="4"/>
        <v>-447</v>
      </c>
      <c r="M62">
        <f t="shared" si="3"/>
        <v>-671.03000000000009</v>
      </c>
      <c r="N62">
        <f t="shared" si="2"/>
        <v>-432.15000000000015</v>
      </c>
      <c r="O62">
        <v>25.74</v>
      </c>
    </row>
    <row r="63" spans="1:15" x14ac:dyDescent="0.2">
      <c r="A63">
        <v>58</v>
      </c>
      <c r="B63" t="s">
        <v>3</v>
      </c>
      <c r="C63">
        <v>20</v>
      </c>
      <c r="D63">
        <v>8</v>
      </c>
      <c r="E63" s="3">
        <v>19.144231085286322</v>
      </c>
      <c r="F63" s="3">
        <v>18.581542417407579</v>
      </c>
      <c r="G63">
        <v>18.86</v>
      </c>
      <c r="H63">
        <v>160</v>
      </c>
      <c r="I63">
        <v>150.88</v>
      </c>
      <c r="J63">
        <v>9.1200000000000045</v>
      </c>
      <c r="K63">
        <f t="shared" si="1"/>
        <v>-490</v>
      </c>
      <c r="L63">
        <f t="shared" si="4"/>
        <v>-447</v>
      </c>
      <c r="M63">
        <f t="shared" si="3"/>
        <v>-520.15000000000009</v>
      </c>
      <c r="N63">
        <f t="shared" si="2"/>
        <v>-432.15000000000015</v>
      </c>
      <c r="O63">
        <v>33.61</v>
      </c>
    </row>
    <row r="64" spans="1:15" x14ac:dyDescent="0.2">
      <c r="A64">
        <v>59</v>
      </c>
      <c r="B64" t="s">
        <v>5</v>
      </c>
      <c r="C64">
        <v>24</v>
      </c>
      <c r="D64">
        <v>1</v>
      </c>
      <c r="E64" s="3">
        <v>23.367660858100123</v>
      </c>
      <c r="F64" s="3">
        <v>23.506262131970189</v>
      </c>
      <c r="G64">
        <v>23.44</v>
      </c>
      <c r="H64">
        <v>24</v>
      </c>
      <c r="I64">
        <v>23.44</v>
      </c>
      <c r="J64">
        <v>0.55999999999999872</v>
      </c>
      <c r="K64">
        <f t="shared" si="1"/>
        <v>-490</v>
      </c>
      <c r="L64">
        <f t="shared" si="4"/>
        <v>-471</v>
      </c>
      <c r="M64">
        <f t="shared" si="3"/>
        <v>-520.15000000000009</v>
      </c>
      <c r="N64">
        <f t="shared" si="2"/>
        <v>-455.59000000000015</v>
      </c>
      <c r="O64">
        <v>33.86</v>
      </c>
    </row>
    <row r="65" spans="1:15" x14ac:dyDescent="0.2">
      <c r="A65">
        <v>60</v>
      </c>
      <c r="B65" t="s">
        <v>4</v>
      </c>
      <c r="C65">
        <v>16</v>
      </c>
      <c r="D65">
        <v>5</v>
      </c>
      <c r="E65" s="3">
        <v>15.543549978497351</v>
      </c>
      <c r="F65" s="3">
        <v>14.906016467245482</v>
      </c>
      <c r="G65">
        <v>15.22</v>
      </c>
      <c r="H65">
        <v>80</v>
      </c>
      <c r="I65">
        <v>76.100000000000009</v>
      </c>
      <c r="J65">
        <v>3.8999999999999915</v>
      </c>
      <c r="K65">
        <f t="shared" si="1"/>
        <v>-570</v>
      </c>
      <c r="L65">
        <f t="shared" si="4"/>
        <v>-471</v>
      </c>
      <c r="M65">
        <f t="shared" si="3"/>
        <v>-596.25000000000011</v>
      </c>
      <c r="N65">
        <f t="shared" si="2"/>
        <v>-455.59000000000015</v>
      </c>
      <c r="O65">
        <v>30.44</v>
      </c>
    </row>
    <row r="66" spans="1:15" x14ac:dyDescent="0.2">
      <c r="A66">
        <v>61</v>
      </c>
      <c r="B66" t="s">
        <v>2</v>
      </c>
      <c r="C66">
        <v>15</v>
      </c>
      <c r="D66">
        <v>2</v>
      </c>
      <c r="E66" s="3">
        <v>15</v>
      </c>
      <c r="F66" s="3">
        <v>14.982634278776064</v>
      </c>
      <c r="G66">
        <v>14.99</v>
      </c>
      <c r="H66">
        <v>30</v>
      </c>
      <c r="I66">
        <v>29.98</v>
      </c>
      <c r="J66">
        <v>1.9999999999999574E-2</v>
      </c>
      <c r="K66">
        <f t="shared" si="1"/>
        <v>-570</v>
      </c>
      <c r="L66">
        <f t="shared" si="4"/>
        <v>-441</v>
      </c>
      <c r="M66">
        <f t="shared" si="3"/>
        <v>-596.25000000000011</v>
      </c>
      <c r="N66">
        <f t="shared" si="2"/>
        <v>-425.61000000000013</v>
      </c>
      <c r="O66">
        <v>30.43</v>
      </c>
    </row>
    <row r="67" spans="1:15" x14ac:dyDescent="0.2">
      <c r="A67">
        <v>62</v>
      </c>
      <c r="B67" t="s">
        <v>3</v>
      </c>
      <c r="C67">
        <v>1</v>
      </c>
      <c r="D67">
        <v>1</v>
      </c>
      <c r="E67" s="3">
        <v>1.8809522945820623</v>
      </c>
      <c r="F67" s="3">
        <v>1</v>
      </c>
      <c r="G67">
        <v>1.44</v>
      </c>
      <c r="H67">
        <v>1</v>
      </c>
      <c r="I67">
        <v>1.44</v>
      </c>
      <c r="J67">
        <v>-0.43999999999999995</v>
      </c>
      <c r="K67">
        <f t="shared" si="1"/>
        <v>-569</v>
      </c>
      <c r="L67">
        <f t="shared" si="4"/>
        <v>-441</v>
      </c>
      <c r="M67">
        <f t="shared" si="3"/>
        <v>-594.81000000000006</v>
      </c>
      <c r="N67">
        <f t="shared" si="2"/>
        <v>-425.61000000000013</v>
      </c>
      <c r="O67">
        <v>30.05</v>
      </c>
    </row>
    <row r="68" spans="1:15" x14ac:dyDescent="0.2">
      <c r="A68">
        <v>63</v>
      </c>
      <c r="B68" t="s">
        <v>5</v>
      </c>
      <c r="C68">
        <v>19</v>
      </c>
      <c r="D68">
        <v>8</v>
      </c>
      <c r="E68" s="3">
        <v>18.804632215619993</v>
      </c>
      <c r="F68" s="3">
        <v>20.994280414139766</v>
      </c>
      <c r="G68">
        <v>19.899999999999999</v>
      </c>
      <c r="H68">
        <v>152</v>
      </c>
      <c r="I68">
        <v>159.19999999999999</v>
      </c>
      <c r="J68">
        <v>-7.1999999999999886</v>
      </c>
      <c r="K68">
        <f t="shared" si="1"/>
        <v>-569</v>
      </c>
      <c r="L68">
        <f t="shared" si="4"/>
        <v>-593</v>
      </c>
      <c r="M68">
        <f t="shared" si="3"/>
        <v>-594.81000000000006</v>
      </c>
      <c r="N68">
        <f t="shared" si="2"/>
        <v>-584.81000000000017</v>
      </c>
      <c r="O68">
        <v>27.08</v>
      </c>
    </row>
    <row r="69" spans="1:15" x14ac:dyDescent="0.2">
      <c r="A69">
        <v>64</v>
      </c>
      <c r="B69" t="s">
        <v>4</v>
      </c>
      <c r="C69">
        <v>13</v>
      </c>
      <c r="D69">
        <v>7</v>
      </c>
      <c r="E69" s="3">
        <v>12.762208503208957</v>
      </c>
      <c r="F69" s="3">
        <v>14.251512643536874</v>
      </c>
      <c r="G69">
        <v>13.51</v>
      </c>
      <c r="H69">
        <v>91</v>
      </c>
      <c r="I69">
        <v>94.57</v>
      </c>
      <c r="J69">
        <v>-3.5699999999999932</v>
      </c>
      <c r="K69">
        <f t="shared" si="1"/>
        <v>-660</v>
      </c>
      <c r="L69">
        <f t="shared" si="4"/>
        <v>-593</v>
      </c>
      <c r="M69">
        <f t="shared" si="3"/>
        <v>-689.38000000000011</v>
      </c>
      <c r="N69">
        <f t="shared" si="2"/>
        <v>-584.81000000000017</v>
      </c>
      <c r="O69">
        <v>30.5</v>
      </c>
    </row>
    <row r="70" spans="1:15" x14ac:dyDescent="0.2">
      <c r="A70">
        <v>65</v>
      </c>
      <c r="B70" t="s">
        <v>2</v>
      </c>
      <c r="C70">
        <v>30</v>
      </c>
      <c r="D70">
        <v>8</v>
      </c>
      <c r="E70" s="3">
        <v>31.238867936403874</v>
      </c>
      <c r="F70" s="3">
        <v>30</v>
      </c>
      <c r="G70">
        <v>30.62</v>
      </c>
      <c r="H70">
        <v>240</v>
      </c>
      <c r="I70">
        <v>244.96</v>
      </c>
      <c r="J70">
        <v>-4.960000000000008</v>
      </c>
      <c r="K70">
        <f t="shared" si="1"/>
        <v>-660</v>
      </c>
      <c r="L70">
        <f t="shared" si="4"/>
        <v>-353</v>
      </c>
      <c r="M70">
        <f t="shared" si="3"/>
        <v>-689.38000000000011</v>
      </c>
      <c r="N70">
        <f t="shared" si="2"/>
        <v>-339.85000000000014</v>
      </c>
      <c r="O70">
        <v>32.19</v>
      </c>
    </row>
    <row r="71" spans="1:15" x14ac:dyDescent="0.2">
      <c r="A71">
        <v>66</v>
      </c>
      <c r="B71" t="s">
        <v>3</v>
      </c>
      <c r="C71">
        <v>21</v>
      </c>
      <c r="D71">
        <v>9</v>
      </c>
      <c r="E71" s="3">
        <v>21</v>
      </c>
      <c r="F71" s="3">
        <v>22.977427322158448</v>
      </c>
      <c r="G71">
        <v>21.99</v>
      </c>
      <c r="H71">
        <v>189</v>
      </c>
      <c r="I71">
        <v>197.91</v>
      </c>
      <c r="J71">
        <v>-8.9099999999999966</v>
      </c>
      <c r="K71">
        <f t="shared" ref="K71:K134" si="5">IF(OR($B71 = "E", $B71 = "W"), IF($B71 = "E", $K70 + $H71, $K70 - $H71), $K70)</f>
        <v>-471</v>
      </c>
      <c r="L71">
        <f t="shared" si="4"/>
        <v>-353</v>
      </c>
      <c r="M71">
        <f t="shared" si="3"/>
        <v>-491.47000000000014</v>
      </c>
      <c r="N71">
        <f t="shared" ref="N71:N134" si="6">IF(OR($B71 = "N", $B71 = "S"), IF($B71 = "N", $N70 + $I71, $N70 - $I71), $N70)</f>
        <v>-339.85000000000014</v>
      </c>
      <c r="O71">
        <v>24.33</v>
      </c>
    </row>
    <row r="72" spans="1:15" x14ac:dyDescent="0.2">
      <c r="A72">
        <v>67</v>
      </c>
      <c r="B72" t="s">
        <v>5</v>
      </c>
      <c r="C72">
        <v>26</v>
      </c>
      <c r="D72">
        <v>2</v>
      </c>
      <c r="E72" s="3">
        <v>25.947016829352943</v>
      </c>
      <c r="F72" s="3">
        <v>26</v>
      </c>
      <c r="G72">
        <v>25.97</v>
      </c>
      <c r="H72">
        <v>52</v>
      </c>
      <c r="I72">
        <v>51.94</v>
      </c>
      <c r="J72">
        <v>6.0000000000002274E-2</v>
      </c>
      <c r="K72">
        <f t="shared" si="5"/>
        <v>-471</v>
      </c>
      <c r="L72">
        <f t="shared" si="4"/>
        <v>-405</v>
      </c>
      <c r="M72">
        <f t="shared" si="3"/>
        <v>-491.47000000000014</v>
      </c>
      <c r="N72">
        <f t="shared" si="6"/>
        <v>-391.79000000000013</v>
      </c>
      <c r="O72">
        <v>24.36</v>
      </c>
    </row>
    <row r="73" spans="1:15" x14ac:dyDescent="0.2">
      <c r="A73">
        <v>68</v>
      </c>
      <c r="B73" t="s">
        <v>4</v>
      </c>
      <c r="C73">
        <v>10</v>
      </c>
      <c r="D73">
        <v>7</v>
      </c>
      <c r="E73" s="3">
        <v>10.338599863931831</v>
      </c>
      <c r="F73" s="3">
        <v>9.0151476072883074</v>
      </c>
      <c r="G73">
        <v>9.68</v>
      </c>
      <c r="H73">
        <v>70</v>
      </c>
      <c r="I73">
        <v>67.759999999999991</v>
      </c>
      <c r="J73">
        <v>2.2400000000000091</v>
      </c>
      <c r="K73">
        <f t="shared" si="5"/>
        <v>-541</v>
      </c>
      <c r="L73">
        <f t="shared" si="4"/>
        <v>-405</v>
      </c>
      <c r="M73">
        <f t="shared" si="3"/>
        <v>-559.23000000000013</v>
      </c>
      <c r="N73">
        <f t="shared" si="6"/>
        <v>-391.79000000000013</v>
      </c>
      <c r="O73">
        <v>22.51</v>
      </c>
    </row>
    <row r="74" spans="1:15" x14ac:dyDescent="0.2">
      <c r="A74">
        <v>69</v>
      </c>
      <c r="B74" t="s">
        <v>2</v>
      </c>
      <c r="C74">
        <v>23</v>
      </c>
      <c r="D74">
        <v>8</v>
      </c>
      <c r="E74" s="3">
        <v>21.054033631632585</v>
      </c>
      <c r="F74" s="3">
        <v>23.763547579629005</v>
      </c>
      <c r="G74">
        <v>22.41</v>
      </c>
      <c r="H74">
        <v>184</v>
      </c>
      <c r="I74">
        <v>179.28</v>
      </c>
      <c r="J74">
        <v>4.7199999999999989</v>
      </c>
      <c r="K74">
        <f t="shared" si="5"/>
        <v>-541</v>
      </c>
      <c r="L74">
        <f t="shared" si="4"/>
        <v>-221</v>
      </c>
      <c r="M74">
        <f t="shared" ref="M74:M137" si="7">IF(OR($B74 = "E", $B74 = "W"), IF($B74 = "E", $M73 + $I74, $M73 - $I74), $M73)</f>
        <v>-559.23000000000013</v>
      </c>
      <c r="N74">
        <f t="shared" si="6"/>
        <v>-212.51000000000013</v>
      </c>
      <c r="O74">
        <v>20.11</v>
      </c>
    </row>
    <row r="75" spans="1:15" x14ac:dyDescent="0.2">
      <c r="A75">
        <v>70</v>
      </c>
      <c r="B75" t="s">
        <v>3</v>
      </c>
      <c r="C75">
        <v>2</v>
      </c>
      <c r="D75">
        <v>10</v>
      </c>
      <c r="E75" s="3">
        <v>2</v>
      </c>
      <c r="F75" s="3">
        <v>1.269320133529829</v>
      </c>
      <c r="G75">
        <v>1.63</v>
      </c>
      <c r="H75">
        <v>20</v>
      </c>
      <c r="I75">
        <v>16.299999999999997</v>
      </c>
      <c r="J75">
        <v>3.7000000000000028</v>
      </c>
      <c r="K75">
        <f t="shared" si="5"/>
        <v>-521</v>
      </c>
      <c r="L75">
        <f t="shared" si="4"/>
        <v>-221</v>
      </c>
      <c r="M75">
        <f t="shared" si="7"/>
        <v>-542.93000000000018</v>
      </c>
      <c r="N75">
        <f t="shared" si="6"/>
        <v>-212.51000000000013</v>
      </c>
      <c r="O75">
        <v>23.52</v>
      </c>
    </row>
    <row r="76" spans="1:15" x14ac:dyDescent="0.2">
      <c r="A76">
        <v>71</v>
      </c>
      <c r="B76" t="s">
        <v>5</v>
      </c>
      <c r="C76">
        <v>29</v>
      </c>
      <c r="D76">
        <v>4</v>
      </c>
      <c r="E76" s="3">
        <v>27.449312579122367</v>
      </c>
      <c r="F76" s="3">
        <v>28.904459040527421</v>
      </c>
      <c r="G76">
        <v>28.18</v>
      </c>
      <c r="H76">
        <v>116</v>
      </c>
      <c r="I76">
        <v>112.72</v>
      </c>
      <c r="J76">
        <v>3.2800000000000011</v>
      </c>
      <c r="K76">
        <f t="shared" si="5"/>
        <v>-521</v>
      </c>
      <c r="L76">
        <f t="shared" si="4"/>
        <v>-337</v>
      </c>
      <c r="M76">
        <f t="shared" si="7"/>
        <v>-542.93000000000018</v>
      </c>
      <c r="N76">
        <f t="shared" si="6"/>
        <v>-325.23000000000013</v>
      </c>
      <c r="O76">
        <v>24.89</v>
      </c>
    </row>
    <row r="77" spans="1:15" x14ac:dyDescent="0.2">
      <c r="A77">
        <v>72</v>
      </c>
      <c r="B77" t="s">
        <v>4</v>
      </c>
      <c r="C77">
        <v>4</v>
      </c>
      <c r="D77">
        <v>6</v>
      </c>
      <c r="E77" s="3">
        <v>4</v>
      </c>
      <c r="F77" s="3">
        <v>4</v>
      </c>
      <c r="G77">
        <v>4</v>
      </c>
      <c r="H77">
        <v>24</v>
      </c>
      <c r="I77">
        <v>24</v>
      </c>
      <c r="J77">
        <v>0</v>
      </c>
      <c r="K77">
        <f t="shared" si="5"/>
        <v>-545</v>
      </c>
      <c r="L77">
        <f t="shared" ref="L77:L140" si="8">IF(OR($B77 = "N", $B77 = "S"), IF($B77 = "N", $L76 + $H77, $L76 - $H77), $L76)</f>
        <v>-337</v>
      </c>
      <c r="M77">
        <f t="shared" si="7"/>
        <v>-566.93000000000018</v>
      </c>
      <c r="N77">
        <f t="shared" si="6"/>
        <v>-325.23000000000013</v>
      </c>
      <c r="O77">
        <v>24.89</v>
      </c>
    </row>
    <row r="78" spans="1:15" x14ac:dyDescent="0.2">
      <c r="A78">
        <v>73</v>
      </c>
      <c r="B78" t="s">
        <v>2</v>
      </c>
      <c r="C78">
        <v>0</v>
      </c>
      <c r="D78">
        <v>1</v>
      </c>
      <c r="E78" s="3">
        <v>0</v>
      </c>
      <c r="F78" s="3">
        <v>0.73547728774687138</v>
      </c>
      <c r="G78">
        <v>0.37</v>
      </c>
      <c r="H78">
        <v>0</v>
      </c>
      <c r="I78">
        <v>0.37</v>
      </c>
      <c r="J78">
        <v>-0.37</v>
      </c>
      <c r="K78">
        <f t="shared" si="5"/>
        <v>-545</v>
      </c>
      <c r="L78">
        <f t="shared" si="8"/>
        <v>-337</v>
      </c>
      <c r="M78">
        <f t="shared" si="7"/>
        <v>-566.93000000000018</v>
      </c>
      <c r="N78">
        <f t="shared" si="6"/>
        <v>-324.86000000000013</v>
      </c>
      <c r="O78">
        <v>25.07</v>
      </c>
    </row>
    <row r="79" spans="1:15" x14ac:dyDescent="0.2">
      <c r="A79">
        <v>74</v>
      </c>
      <c r="B79" t="s">
        <v>3</v>
      </c>
      <c r="C79">
        <v>4</v>
      </c>
      <c r="D79">
        <v>2</v>
      </c>
      <c r="E79" s="3">
        <v>4.298458592427238</v>
      </c>
      <c r="F79" s="3">
        <v>4.7967247252616172</v>
      </c>
      <c r="G79">
        <v>4.55</v>
      </c>
      <c r="H79">
        <v>8</v>
      </c>
      <c r="I79">
        <v>9.1</v>
      </c>
      <c r="J79">
        <v>-1.0999999999999996</v>
      </c>
      <c r="K79">
        <f t="shared" si="5"/>
        <v>-537</v>
      </c>
      <c r="L79">
        <f t="shared" si="8"/>
        <v>-337</v>
      </c>
      <c r="M79">
        <f t="shared" si="7"/>
        <v>-557.83000000000015</v>
      </c>
      <c r="N79">
        <f t="shared" si="6"/>
        <v>-324.86000000000013</v>
      </c>
      <c r="O79">
        <v>24.11</v>
      </c>
    </row>
    <row r="80" spans="1:15" x14ac:dyDescent="0.2">
      <c r="A80">
        <v>75</v>
      </c>
      <c r="B80" t="s">
        <v>5</v>
      </c>
      <c r="C80">
        <v>21</v>
      </c>
      <c r="D80">
        <v>8</v>
      </c>
      <c r="E80" s="3">
        <v>21.835320859421472</v>
      </c>
      <c r="F80" s="3">
        <v>20.774096667707987</v>
      </c>
      <c r="G80">
        <v>21.3</v>
      </c>
      <c r="H80">
        <v>168</v>
      </c>
      <c r="I80">
        <v>170.4</v>
      </c>
      <c r="J80">
        <v>-2.4000000000000057</v>
      </c>
      <c r="K80">
        <f t="shared" si="5"/>
        <v>-537</v>
      </c>
      <c r="L80">
        <f t="shared" si="8"/>
        <v>-505</v>
      </c>
      <c r="M80">
        <f t="shared" si="7"/>
        <v>-557.83000000000015</v>
      </c>
      <c r="N80">
        <f t="shared" si="6"/>
        <v>-495.2600000000001</v>
      </c>
      <c r="O80">
        <v>22.99</v>
      </c>
    </row>
    <row r="81" spans="1:15" x14ac:dyDescent="0.2">
      <c r="A81">
        <v>76</v>
      </c>
      <c r="B81" t="s">
        <v>4</v>
      </c>
      <c r="C81">
        <v>1</v>
      </c>
      <c r="D81">
        <v>8</v>
      </c>
      <c r="E81" s="3">
        <v>1</v>
      </c>
      <c r="F81" s="3">
        <v>1.6343471786587944</v>
      </c>
      <c r="G81">
        <v>1.32</v>
      </c>
      <c r="H81">
        <v>8</v>
      </c>
      <c r="I81">
        <v>10.56</v>
      </c>
      <c r="J81">
        <v>-2.5600000000000005</v>
      </c>
      <c r="K81">
        <f t="shared" si="5"/>
        <v>-545</v>
      </c>
      <c r="L81">
        <f t="shared" si="8"/>
        <v>-505</v>
      </c>
      <c r="M81">
        <f t="shared" si="7"/>
        <v>-568.3900000000001</v>
      </c>
      <c r="N81">
        <f t="shared" si="6"/>
        <v>-495.2600000000001</v>
      </c>
      <c r="O81">
        <v>25.34</v>
      </c>
    </row>
    <row r="82" spans="1:15" x14ac:dyDescent="0.2">
      <c r="A82">
        <v>77</v>
      </c>
      <c r="B82" t="s">
        <v>2</v>
      </c>
      <c r="C82">
        <v>13</v>
      </c>
      <c r="D82">
        <v>10</v>
      </c>
      <c r="E82" s="3">
        <v>13.334638863559476</v>
      </c>
      <c r="F82" s="3">
        <v>13</v>
      </c>
      <c r="G82">
        <v>13.17</v>
      </c>
      <c r="H82">
        <v>130</v>
      </c>
      <c r="I82">
        <v>131.69999999999999</v>
      </c>
      <c r="J82">
        <v>-1.6999999999999886</v>
      </c>
      <c r="K82">
        <f t="shared" si="5"/>
        <v>-545</v>
      </c>
      <c r="L82">
        <f t="shared" si="8"/>
        <v>-375</v>
      </c>
      <c r="M82">
        <f t="shared" si="7"/>
        <v>-568.3900000000001</v>
      </c>
      <c r="N82">
        <f t="shared" si="6"/>
        <v>-363.56000000000012</v>
      </c>
      <c r="O82">
        <v>26.04</v>
      </c>
    </row>
    <row r="83" spans="1:15" x14ac:dyDescent="0.2">
      <c r="A83">
        <v>78</v>
      </c>
      <c r="B83" t="s">
        <v>3</v>
      </c>
      <c r="C83">
        <v>30</v>
      </c>
      <c r="D83">
        <v>8</v>
      </c>
      <c r="E83" s="3">
        <v>29.291068516883424</v>
      </c>
      <c r="F83" s="3">
        <v>29.176617068655727</v>
      </c>
      <c r="G83">
        <v>29.23</v>
      </c>
      <c r="H83">
        <v>240</v>
      </c>
      <c r="I83">
        <v>233.84</v>
      </c>
      <c r="J83">
        <v>6.1599999999999966</v>
      </c>
      <c r="K83">
        <f t="shared" si="5"/>
        <v>-305</v>
      </c>
      <c r="L83">
        <f t="shared" si="8"/>
        <v>-375</v>
      </c>
      <c r="M83">
        <f t="shared" si="7"/>
        <v>-334.55000000000007</v>
      </c>
      <c r="N83">
        <f t="shared" si="6"/>
        <v>-363.56000000000012</v>
      </c>
      <c r="O83">
        <v>31.69</v>
      </c>
    </row>
    <row r="84" spans="1:15" x14ac:dyDescent="0.2">
      <c r="A84">
        <v>79</v>
      </c>
      <c r="B84" t="s">
        <v>5</v>
      </c>
      <c r="C84">
        <v>9</v>
      </c>
      <c r="D84">
        <v>3</v>
      </c>
      <c r="E84" s="3">
        <v>7.1363365900965512</v>
      </c>
      <c r="F84" s="3">
        <v>7.1956992783250708</v>
      </c>
      <c r="G84">
        <v>7.17</v>
      </c>
      <c r="H84">
        <v>27</v>
      </c>
      <c r="I84">
        <v>21.509999999999998</v>
      </c>
      <c r="J84">
        <v>5.490000000000002</v>
      </c>
      <c r="K84">
        <f t="shared" si="5"/>
        <v>-305</v>
      </c>
      <c r="L84">
        <f t="shared" si="8"/>
        <v>-402</v>
      </c>
      <c r="M84">
        <f t="shared" si="7"/>
        <v>-334.55000000000007</v>
      </c>
      <c r="N84">
        <f t="shared" si="6"/>
        <v>-385.07000000000011</v>
      </c>
      <c r="O84">
        <v>34.06</v>
      </c>
    </row>
    <row r="85" spans="1:15" x14ac:dyDescent="0.2">
      <c r="A85">
        <v>80</v>
      </c>
      <c r="B85" t="s">
        <v>4</v>
      </c>
      <c r="C85">
        <v>24</v>
      </c>
      <c r="D85">
        <v>7</v>
      </c>
      <c r="E85" s="3">
        <v>24.347874612208575</v>
      </c>
      <c r="F85" s="3">
        <v>23.782504878525348</v>
      </c>
      <c r="G85">
        <v>24.07</v>
      </c>
      <c r="H85">
        <v>168</v>
      </c>
      <c r="I85">
        <v>168.49</v>
      </c>
      <c r="J85">
        <v>-0.49000000000000909</v>
      </c>
      <c r="K85">
        <f t="shared" si="5"/>
        <v>-473</v>
      </c>
      <c r="L85">
        <f t="shared" si="8"/>
        <v>-402</v>
      </c>
      <c r="M85">
        <f t="shared" si="7"/>
        <v>-503.04000000000008</v>
      </c>
      <c r="N85">
        <f t="shared" si="6"/>
        <v>-385.07000000000011</v>
      </c>
      <c r="O85">
        <v>34.479999999999997</v>
      </c>
    </row>
    <row r="86" spans="1:15" x14ac:dyDescent="0.2">
      <c r="A86">
        <v>81</v>
      </c>
      <c r="B86" t="s">
        <v>2</v>
      </c>
      <c r="C86">
        <v>13</v>
      </c>
      <c r="D86">
        <v>6</v>
      </c>
      <c r="E86" s="3">
        <v>13.254877225014077</v>
      </c>
      <c r="F86" s="3">
        <v>13.55689612222355</v>
      </c>
      <c r="G86">
        <v>13.41</v>
      </c>
      <c r="H86">
        <v>78</v>
      </c>
      <c r="I86">
        <v>80.460000000000008</v>
      </c>
      <c r="J86">
        <v>-2.460000000000008</v>
      </c>
      <c r="K86">
        <f t="shared" si="5"/>
        <v>-473</v>
      </c>
      <c r="L86">
        <f t="shared" si="8"/>
        <v>-324</v>
      </c>
      <c r="M86">
        <f t="shared" si="7"/>
        <v>-503.04000000000008</v>
      </c>
      <c r="N86">
        <f t="shared" si="6"/>
        <v>-304.61000000000013</v>
      </c>
      <c r="O86">
        <v>35.75</v>
      </c>
    </row>
    <row r="87" spans="1:15" x14ac:dyDescent="0.2">
      <c r="A87">
        <v>82</v>
      </c>
      <c r="B87" t="s">
        <v>3</v>
      </c>
      <c r="C87">
        <v>24</v>
      </c>
      <c r="D87">
        <v>6</v>
      </c>
      <c r="E87" s="3">
        <v>25.821103861841401</v>
      </c>
      <c r="F87" s="3">
        <v>26.532322839471899</v>
      </c>
      <c r="G87">
        <v>26.18</v>
      </c>
      <c r="H87">
        <v>144</v>
      </c>
      <c r="I87">
        <v>157.07999999999998</v>
      </c>
      <c r="J87">
        <v>-13.079999999999984</v>
      </c>
      <c r="K87">
        <f t="shared" si="5"/>
        <v>-329</v>
      </c>
      <c r="L87">
        <f t="shared" si="8"/>
        <v>-324</v>
      </c>
      <c r="M87">
        <f t="shared" si="7"/>
        <v>-345.96000000000009</v>
      </c>
      <c r="N87">
        <f t="shared" si="6"/>
        <v>-304.61000000000013</v>
      </c>
      <c r="O87">
        <v>25.76</v>
      </c>
    </row>
    <row r="88" spans="1:15" x14ac:dyDescent="0.2">
      <c r="A88">
        <v>83</v>
      </c>
      <c r="B88" t="s">
        <v>5</v>
      </c>
      <c r="C88">
        <v>4</v>
      </c>
      <c r="D88">
        <v>8</v>
      </c>
      <c r="E88" s="3">
        <v>5.4846702395820541</v>
      </c>
      <c r="F88" s="3">
        <v>4.8805743970876705</v>
      </c>
      <c r="G88">
        <v>5.18</v>
      </c>
      <c r="H88">
        <v>32</v>
      </c>
      <c r="I88">
        <v>41.44</v>
      </c>
      <c r="J88">
        <v>-9.4399999999999977</v>
      </c>
      <c r="K88">
        <f t="shared" si="5"/>
        <v>-329</v>
      </c>
      <c r="L88">
        <f t="shared" si="8"/>
        <v>-356</v>
      </c>
      <c r="M88">
        <f t="shared" si="7"/>
        <v>-345.96000000000009</v>
      </c>
      <c r="N88">
        <f t="shared" si="6"/>
        <v>-346.05000000000013</v>
      </c>
      <c r="O88">
        <v>19.66</v>
      </c>
    </row>
    <row r="89" spans="1:15" x14ac:dyDescent="0.2">
      <c r="A89">
        <v>84</v>
      </c>
      <c r="B89" t="s">
        <v>4</v>
      </c>
      <c r="C89">
        <v>13</v>
      </c>
      <c r="D89">
        <v>8</v>
      </c>
      <c r="E89" s="3">
        <v>12.553677353954065</v>
      </c>
      <c r="F89" s="3">
        <v>11.648295132605501</v>
      </c>
      <c r="G89">
        <v>12.1</v>
      </c>
      <c r="H89">
        <v>104</v>
      </c>
      <c r="I89">
        <v>96.8</v>
      </c>
      <c r="J89">
        <v>7.2000000000000028</v>
      </c>
      <c r="K89">
        <f t="shared" si="5"/>
        <v>-433</v>
      </c>
      <c r="L89">
        <f t="shared" si="8"/>
        <v>-356</v>
      </c>
      <c r="M89">
        <f t="shared" si="7"/>
        <v>-442.7600000000001</v>
      </c>
      <c r="N89">
        <f t="shared" si="6"/>
        <v>-346.05000000000013</v>
      </c>
      <c r="O89">
        <v>13.94</v>
      </c>
    </row>
    <row r="90" spans="1:15" x14ac:dyDescent="0.2">
      <c r="A90">
        <v>85</v>
      </c>
      <c r="B90" t="s">
        <v>2</v>
      </c>
      <c r="C90">
        <v>18</v>
      </c>
      <c r="D90">
        <v>7</v>
      </c>
      <c r="E90" s="3">
        <v>18</v>
      </c>
      <c r="F90" s="3">
        <v>18.731483102041725</v>
      </c>
      <c r="G90">
        <v>18.37</v>
      </c>
      <c r="H90">
        <v>126</v>
      </c>
      <c r="I90">
        <v>128.59</v>
      </c>
      <c r="J90">
        <v>-2.5900000000000034</v>
      </c>
      <c r="K90">
        <f t="shared" si="5"/>
        <v>-433</v>
      </c>
      <c r="L90">
        <f t="shared" si="8"/>
        <v>-230</v>
      </c>
      <c r="M90">
        <f t="shared" si="7"/>
        <v>-442.7600000000001</v>
      </c>
      <c r="N90">
        <f t="shared" si="6"/>
        <v>-217.46000000000012</v>
      </c>
      <c r="O90">
        <v>15.89</v>
      </c>
    </row>
    <row r="91" spans="1:15" x14ac:dyDescent="0.2">
      <c r="A91">
        <v>86</v>
      </c>
      <c r="B91" t="s">
        <v>3</v>
      </c>
      <c r="C91">
        <v>10</v>
      </c>
      <c r="D91">
        <v>4</v>
      </c>
      <c r="E91" s="3">
        <v>10.231230272603945</v>
      </c>
      <c r="F91" s="3">
        <v>8.3765239176564137</v>
      </c>
      <c r="G91">
        <v>9.3000000000000007</v>
      </c>
      <c r="H91">
        <v>40</v>
      </c>
      <c r="I91">
        <v>37.200000000000003</v>
      </c>
      <c r="J91">
        <v>2.7999999999999972</v>
      </c>
      <c r="K91">
        <f t="shared" si="5"/>
        <v>-393</v>
      </c>
      <c r="L91">
        <f t="shared" si="8"/>
        <v>-230</v>
      </c>
      <c r="M91">
        <f t="shared" si="7"/>
        <v>-405.56000000000012</v>
      </c>
      <c r="N91">
        <f t="shared" si="6"/>
        <v>-217.46000000000012</v>
      </c>
      <c r="O91">
        <v>17.75</v>
      </c>
    </row>
    <row r="92" spans="1:15" x14ac:dyDescent="0.2">
      <c r="A92">
        <v>87</v>
      </c>
      <c r="B92" t="s">
        <v>5</v>
      </c>
      <c r="C92">
        <v>23</v>
      </c>
      <c r="D92">
        <v>4</v>
      </c>
      <c r="E92" s="3">
        <v>22.519519103020336</v>
      </c>
      <c r="F92" s="3">
        <v>23.632062605224831</v>
      </c>
      <c r="G92">
        <v>23.08</v>
      </c>
      <c r="H92">
        <v>92</v>
      </c>
      <c r="I92">
        <v>92.32</v>
      </c>
      <c r="J92">
        <v>-0.31999999999999318</v>
      </c>
      <c r="K92">
        <f t="shared" si="5"/>
        <v>-393</v>
      </c>
      <c r="L92">
        <f t="shared" si="8"/>
        <v>-322</v>
      </c>
      <c r="M92">
        <f t="shared" si="7"/>
        <v>-405.56000000000012</v>
      </c>
      <c r="N92">
        <f t="shared" si="6"/>
        <v>-309.78000000000009</v>
      </c>
      <c r="O92">
        <v>17.52</v>
      </c>
    </row>
    <row r="93" spans="1:15" x14ac:dyDescent="0.2">
      <c r="A93">
        <v>88</v>
      </c>
      <c r="B93" t="s">
        <v>4</v>
      </c>
      <c r="C93">
        <v>18</v>
      </c>
      <c r="D93">
        <v>6</v>
      </c>
      <c r="E93" s="3">
        <v>19.325923363510963</v>
      </c>
      <c r="F93" s="3">
        <v>19.651707075610918</v>
      </c>
      <c r="G93">
        <v>19.489999999999998</v>
      </c>
      <c r="H93">
        <v>108</v>
      </c>
      <c r="I93">
        <v>116.94</v>
      </c>
      <c r="J93">
        <v>-8.9399999999999977</v>
      </c>
      <c r="K93">
        <f t="shared" si="5"/>
        <v>-501</v>
      </c>
      <c r="L93">
        <f t="shared" si="8"/>
        <v>-322</v>
      </c>
      <c r="M93">
        <f t="shared" si="7"/>
        <v>-522.50000000000011</v>
      </c>
      <c r="N93">
        <f t="shared" si="6"/>
        <v>-309.78000000000009</v>
      </c>
      <c r="O93">
        <v>24.73</v>
      </c>
    </row>
    <row r="94" spans="1:15" x14ac:dyDescent="0.2">
      <c r="A94">
        <v>89</v>
      </c>
      <c r="B94" t="s">
        <v>2</v>
      </c>
      <c r="C94">
        <v>22</v>
      </c>
      <c r="D94">
        <v>1</v>
      </c>
      <c r="E94" s="3">
        <v>21.679714047372798</v>
      </c>
      <c r="F94" s="3">
        <v>20.900170784777156</v>
      </c>
      <c r="G94">
        <v>21.29</v>
      </c>
      <c r="H94">
        <v>22</v>
      </c>
      <c r="I94">
        <v>21.29</v>
      </c>
      <c r="J94">
        <v>0.71000000000000085</v>
      </c>
      <c r="K94">
        <f t="shared" si="5"/>
        <v>-501</v>
      </c>
      <c r="L94">
        <f t="shared" si="8"/>
        <v>-300</v>
      </c>
      <c r="M94">
        <f t="shared" si="7"/>
        <v>-522.50000000000011</v>
      </c>
      <c r="N94">
        <f t="shared" si="6"/>
        <v>-288.49000000000007</v>
      </c>
      <c r="O94">
        <v>24.39</v>
      </c>
    </row>
    <row r="95" spans="1:15" x14ac:dyDescent="0.2">
      <c r="A95">
        <v>90</v>
      </c>
      <c r="B95" t="s">
        <v>3</v>
      </c>
      <c r="C95">
        <v>17</v>
      </c>
      <c r="D95">
        <v>5</v>
      </c>
      <c r="E95" s="3">
        <v>17.519811002323951</v>
      </c>
      <c r="F95" s="3">
        <v>17.027893272483684</v>
      </c>
      <c r="G95">
        <v>17.27</v>
      </c>
      <c r="H95">
        <v>85</v>
      </c>
      <c r="I95">
        <v>86.35</v>
      </c>
      <c r="J95">
        <v>-1.3499999999999943</v>
      </c>
      <c r="K95">
        <f t="shared" si="5"/>
        <v>-416</v>
      </c>
      <c r="L95">
        <f t="shared" si="8"/>
        <v>-300</v>
      </c>
      <c r="M95">
        <f t="shared" si="7"/>
        <v>-436.15000000000009</v>
      </c>
      <c r="N95">
        <f t="shared" si="6"/>
        <v>-288.49000000000007</v>
      </c>
      <c r="O95">
        <v>23.21</v>
      </c>
    </row>
    <row r="96" spans="1:15" x14ac:dyDescent="0.2">
      <c r="A96">
        <v>91</v>
      </c>
      <c r="B96" t="s">
        <v>5</v>
      </c>
      <c r="C96">
        <v>11</v>
      </c>
      <c r="D96">
        <v>12</v>
      </c>
      <c r="E96" s="3">
        <v>15.502016025167601</v>
      </c>
      <c r="F96" s="3">
        <v>13.1302415257052</v>
      </c>
      <c r="G96">
        <v>14.32</v>
      </c>
      <c r="H96">
        <v>132</v>
      </c>
      <c r="I96">
        <v>171.84</v>
      </c>
      <c r="J96">
        <v>-39.840000000000003</v>
      </c>
      <c r="K96">
        <f t="shared" si="5"/>
        <v>-416</v>
      </c>
      <c r="L96">
        <f t="shared" si="8"/>
        <v>-432</v>
      </c>
      <c r="M96">
        <f t="shared" si="7"/>
        <v>-436.15000000000009</v>
      </c>
      <c r="N96">
        <f t="shared" si="6"/>
        <v>-460.33000000000004</v>
      </c>
      <c r="O96">
        <v>34.770000000000003</v>
      </c>
    </row>
    <row r="97" spans="1:15" x14ac:dyDescent="0.2">
      <c r="A97">
        <v>92</v>
      </c>
      <c r="B97" t="s">
        <v>4</v>
      </c>
      <c r="C97">
        <v>4</v>
      </c>
      <c r="D97">
        <v>8</v>
      </c>
      <c r="E97" s="3">
        <v>5.5359768835087397</v>
      </c>
      <c r="F97" s="3">
        <v>5.1947434249180198</v>
      </c>
      <c r="G97">
        <v>5.37</v>
      </c>
      <c r="H97">
        <v>32</v>
      </c>
      <c r="I97">
        <v>42.96</v>
      </c>
      <c r="J97">
        <v>-10.96</v>
      </c>
      <c r="K97">
        <f t="shared" si="5"/>
        <v>-448</v>
      </c>
      <c r="L97">
        <f t="shared" si="8"/>
        <v>-432</v>
      </c>
      <c r="M97">
        <f t="shared" si="7"/>
        <v>-479.11000000000007</v>
      </c>
      <c r="N97">
        <f t="shared" si="6"/>
        <v>-460.33000000000004</v>
      </c>
      <c r="O97">
        <v>42.08</v>
      </c>
    </row>
    <row r="98" spans="1:15" x14ac:dyDescent="0.2">
      <c r="A98">
        <v>93</v>
      </c>
      <c r="B98" t="s">
        <v>2</v>
      </c>
      <c r="C98">
        <v>5</v>
      </c>
      <c r="D98">
        <v>5</v>
      </c>
      <c r="E98" s="3">
        <v>5.8376385021765183</v>
      </c>
      <c r="F98" s="3">
        <v>6.9825413870814046</v>
      </c>
      <c r="G98">
        <v>6.41</v>
      </c>
      <c r="H98">
        <v>25</v>
      </c>
      <c r="I98">
        <v>32.049999999999997</v>
      </c>
      <c r="J98">
        <v>-7.0499999999999972</v>
      </c>
      <c r="K98">
        <f t="shared" si="5"/>
        <v>-448</v>
      </c>
      <c r="L98">
        <f t="shared" si="8"/>
        <v>-407</v>
      </c>
      <c r="M98">
        <f t="shared" si="7"/>
        <v>-479.11000000000007</v>
      </c>
      <c r="N98">
        <f t="shared" si="6"/>
        <v>-428.28000000000003</v>
      </c>
      <c r="O98">
        <v>37.69</v>
      </c>
    </row>
    <row r="99" spans="1:15" x14ac:dyDescent="0.2">
      <c r="A99">
        <v>94</v>
      </c>
      <c r="B99" t="s">
        <v>3</v>
      </c>
      <c r="C99">
        <v>27</v>
      </c>
      <c r="D99">
        <v>9</v>
      </c>
      <c r="E99" s="3">
        <v>27.626230637406678</v>
      </c>
      <c r="F99" s="3">
        <v>26.373679416052756</v>
      </c>
      <c r="G99">
        <v>27</v>
      </c>
      <c r="H99">
        <v>243</v>
      </c>
      <c r="I99">
        <v>243</v>
      </c>
      <c r="J99">
        <v>0</v>
      </c>
      <c r="K99">
        <f t="shared" si="5"/>
        <v>-205</v>
      </c>
      <c r="L99">
        <f t="shared" si="8"/>
        <v>-407</v>
      </c>
      <c r="M99">
        <f t="shared" si="7"/>
        <v>-236.11000000000007</v>
      </c>
      <c r="N99">
        <f t="shared" si="6"/>
        <v>-428.28000000000003</v>
      </c>
      <c r="O99">
        <v>37.69</v>
      </c>
    </row>
    <row r="100" spans="1:15" x14ac:dyDescent="0.2">
      <c r="A100">
        <v>95</v>
      </c>
      <c r="B100" t="s">
        <v>5</v>
      </c>
      <c r="C100">
        <v>3</v>
      </c>
      <c r="D100">
        <v>2</v>
      </c>
      <c r="E100" s="3">
        <v>3</v>
      </c>
      <c r="F100" s="3">
        <v>3.3272476801333646</v>
      </c>
      <c r="G100">
        <v>3.16</v>
      </c>
      <c r="H100">
        <v>6</v>
      </c>
      <c r="I100">
        <v>6.32</v>
      </c>
      <c r="J100">
        <v>-0.32000000000000028</v>
      </c>
      <c r="K100">
        <f t="shared" si="5"/>
        <v>-205</v>
      </c>
      <c r="L100">
        <f t="shared" si="8"/>
        <v>-413</v>
      </c>
      <c r="M100">
        <f t="shared" si="7"/>
        <v>-236.11000000000007</v>
      </c>
      <c r="N100">
        <f t="shared" si="6"/>
        <v>-434.6</v>
      </c>
      <c r="O100">
        <v>37.869999999999997</v>
      </c>
    </row>
    <row r="101" spans="1:15" x14ac:dyDescent="0.2">
      <c r="A101">
        <v>96</v>
      </c>
      <c r="B101" t="s">
        <v>4</v>
      </c>
      <c r="C101">
        <v>30</v>
      </c>
      <c r="D101">
        <v>9</v>
      </c>
      <c r="E101" s="3">
        <v>28.56019095891709</v>
      </c>
      <c r="F101" s="3">
        <v>29.501009412053016</v>
      </c>
      <c r="G101">
        <v>29.03</v>
      </c>
      <c r="H101">
        <v>270</v>
      </c>
      <c r="I101">
        <v>261.27</v>
      </c>
      <c r="J101">
        <v>8.7300000000000182</v>
      </c>
      <c r="K101">
        <f t="shared" si="5"/>
        <v>-475</v>
      </c>
      <c r="L101">
        <f t="shared" si="8"/>
        <v>-413</v>
      </c>
      <c r="M101">
        <f t="shared" si="7"/>
        <v>-497.38000000000005</v>
      </c>
      <c r="N101">
        <f t="shared" si="6"/>
        <v>-434.6</v>
      </c>
      <c r="O101">
        <v>31.1</v>
      </c>
    </row>
    <row r="102" spans="1:15" x14ac:dyDescent="0.2">
      <c r="A102">
        <v>97</v>
      </c>
      <c r="B102" t="s">
        <v>2</v>
      </c>
      <c r="C102">
        <v>19</v>
      </c>
      <c r="D102">
        <v>6</v>
      </c>
      <c r="E102" s="3">
        <v>19</v>
      </c>
      <c r="F102" s="3">
        <v>18.465944546518205</v>
      </c>
      <c r="G102">
        <v>18.73</v>
      </c>
      <c r="H102">
        <v>114</v>
      </c>
      <c r="I102">
        <v>112.38</v>
      </c>
      <c r="J102">
        <v>1.6200000000000045</v>
      </c>
      <c r="K102">
        <f t="shared" si="5"/>
        <v>-475</v>
      </c>
      <c r="L102">
        <f t="shared" si="8"/>
        <v>-299</v>
      </c>
      <c r="M102">
        <f t="shared" si="7"/>
        <v>-497.38000000000005</v>
      </c>
      <c r="N102">
        <f t="shared" si="6"/>
        <v>-322.22000000000003</v>
      </c>
      <c r="O102">
        <v>32.25</v>
      </c>
    </row>
    <row r="103" spans="1:15" x14ac:dyDescent="0.2">
      <c r="A103">
        <v>98</v>
      </c>
      <c r="B103" t="s">
        <v>3</v>
      </c>
      <c r="C103">
        <v>23</v>
      </c>
      <c r="D103">
        <v>8</v>
      </c>
      <c r="E103" s="3">
        <v>22.380922185909878</v>
      </c>
      <c r="F103" s="3">
        <v>22.08051650156013</v>
      </c>
      <c r="G103">
        <v>22.23</v>
      </c>
      <c r="H103">
        <v>184</v>
      </c>
      <c r="I103">
        <v>177.84</v>
      </c>
      <c r="J103">
        <v>6.1599999999999966</v>
      </c>
      <c r="K103">
        <f t="shared" si="5"/>
        <v>-291</v>
      </c>
      <c r="L103">
        <f t="shared" si="8"/>
        <v>-299</v>
      </c>
      <c r="M103">
        <f t="shared" si="7"/>
        <v>-319.54000000000008</v>
      </c>
      <c r="N103">
        <f t="shared" si="6"/>
        <v>-322.22000000000003</v>
      </c>
      <c r="O103">
        <v>36.79</v>
      </c>
    </row>
    <row r="104" spans="1:15" x14ac:dyDescent="0.2">
      <c r="A104">
        <v>99</v>
      </c>
      <c r="B104" t="s">
        <v>5</v>
      </c>
      <c r="C104">
        <v>16</v>
      </c>
      <c r="D104">
        <v>5</v>
      </c>
      <c r="E104" s="3">
        <v>16</v>
      </c>
      <c r="F104" s="3">
        <v>15.805750883107303</v>
      </c>
      <c r="G104">
        <v>15.9</v>
      </c>
      <c r="H104">
        <v>80</v>
      </c>
      <c r="I104">
        <v>79.5</v>
      </c>
      <c r="J104">
        <v>0.5</v>
      </c>
      <c r="K104">
        <f t="shared" si="5"/>
        <v>-291</v>
      </c>
      <c r="L104">
        <f t="shared" si="8"/>
        <v>-379</v>
      </c>
      <c r="M104">
        <f t="shared" si="7"/>
        <v>-319.54000000000008</v>
      </c>
      <c r="N104">
        <f t="shared" si="6"/>
        <v>-401.72</v>
      </c>
      <c r="O104">
        <v>36.479999999999997</v>
      </c>
    </row>
    <row r="105" spans="1:15" x14ac:dyDescent="0.2">
      <c r="A105">
        <v>100</v>
      </c>
      <c r="B105" t="s">
        <v>4</v>
      </c>
      <c r="C105">
        <v>11</v>
      </c>
      <c r="D105">
        <v>4</v>
      </c>
      <c r="E105" s="3">
        <v>11.367248622189944</v>
      </c>
      <c r="F105" s="3">
        <v>11.610529144224133</v>
      </c>
      <c r="G105">
        <v>11.49</v>
      </c>
      <c r="H105">
        <v>44</v>
      </c>
      <c r="I105">
        <v>45.96</v>
      </c>
      <c r="J105">
        <v>-1.9600000000000009</v>
      </c>
      <c r="K105">
        <f t="shared" si="5"/>
        <v>-335</v>
      </c>
      <c r="L105">
        <f t="shared" si="8"/>
        <v>-379</v>
      </c>
      <c r="M105">
        <f t="shared" si="7"/>
        <v>-365.50000000000006</v>
      </c>
      <c r="N105">
        <f t="shared" si="6"/>
        <v>-401.72</v>
      </c>
      <c r="O105">
        <v>38.03</v>
      </c>
    </row>
    <row r="106" spans="1:15" x14ac:dyDescent="0.2">
      <c r="A106">
        <v>101</v>
      </c>
      <c r="B106" t="s">
        <v>2</v>
      </c>
      <c r="C106">
        <v>3</v>
      </c>
      <c r="D106">
        <v>7</v>
      </c>
      <c r="E106" s="3">
        <v>3.2528180943780818</v>
      </c>
      <c r="F106" s="3">
        <v>1.5287143382808326</v>
      </c>
      <c r="G106">
        <v>2.39</v>
      </c>
      <c r="H106">
        <v>21</v>
      </c>
      <c r="I106">
        <v>16.73</v>
      </c>
      <c r="J106">
        <v>4.2699999999999996</v>
      </c>
      <c r="K106">
        <f t="shared" si="5"/>
        <v>-335</v>
      </c>
      <c r="L106">
        <f t="shared" si="8"/>
        <v>-358</v>
      </c>
      <c r="M106">
        <f t="shared" si="7"/>
        <v>-365.50000000000006</v>
      </c>
      <c r="N106">
        <f t="shared" si="6"/>
        <v>-384.99</v>
      </c>
      <c r="O106">
        <v>40.729999999999997</v>
      </c>
    </row>
    <row r="107" spans="1:15" x14ac:dyDescent="0.2">
      <c r="A107">
        <v>102</v>
      </c>
      <c r="B107" t="s">
        <v>3</v>
      </c>
      <c r="C107">
        <v>12</v>
      </c>
      <c r="D107">
        <v>3</v>
      </c>
      <c r="E107" s="3">
        <v>12.109669996096896</v>
      </c>
      <c r="F107" s="3">
        <v>12</v>
      </c>
      <c r="G107">
        <v>12.05</v>
      </c>
      <c r="H107">
        <v>36</v>
      </c>
      <c r="I107">
        <v>36.150000000000006</v>
      </c>
      <c r="J107">
        <v>-0.15000000000000568</v>
      </c>
      <c r="K107">
        <f t="shared" si="5"/>
        <v>-299</v>
      </c>
      <c r="L107">
        <f t="shared" si="8"/>
        <v>-358</v>
      </c>
      <c r="M107">
        <f t="shared" si="7"/>
        <v>-329.35</v>
      </c>
      <c r="N107">
        <f t="shared" si="6"/>
        <v>-384.99</v>
      </c>
      <c r="O107">
        <v>40.619999999999997</v>
      </c>
    </row>
    <row r="108" spans="1:15" x14ac:dyDescent="0.2">
      <c r="A108">
        <v>103</v>
      </c>
      <c r="B108" t="s">
        <v>5</v>
      </c>
      <c r="C108">
        <v>20</v>
      </c>
      <c r="D108">
        <v>1</v>
      </c>
      <c r="E108" s="3">
        <v>20</v>
      </c>
      <c r="F108" s="3">
        <v>21.903483748047311</v>
      </c>
      <c r="G108">
        <v>20.95</v>
      </c>
      <c r="H108">
        <v>20</v>
      </c>
      <c r="I108">
        <v>20.95</v>
      </c>
      <c r="J108">
        <v>-0.94999999999999929</v>
      </c>
      <c r="K108">
        <f t="shared" si="5"/>
        <v>-299</v>
      </c>
      <c r="L108">
        <f t="shared" si="8"/>
        <v>-378</v>
      </c>
      <c r="M108">
        <f t="shared" si="7"/>
        <v>-329.35</v>
      </c>
      <c r="N108">
        <f t="shared" si="6"/>
        <v>-405.94</v>
      </c>
      <c r="O108">
        <v>41.25</v>
      </c>
    </row>
    <row r="109" spans="1:15" x14ac:dyDescent="0.2">
      <c r="A109">
        <v>104</v>
      </c>
      <c r="B109" t="s">
        <v>4</v>
      </c>
      <c r="C109">
        <v>20</v>
      </c>
      <c r="D109">
        <v>4</v>
      </c>
      <c r="E109" s="3">
        <v>19.255394621823012</v>
      </c>
      <c r="F109" s="3">
        <v>18.920332357167062</v>
      </c>
      <c r="G109">
        <v>19.09</v>
      </c>
      <c r="H109">
        <v>80</v>
      </c>
      <c r="I109">
        <v>76.36</v>
      </c>
      <c r="J109">
        <v>3.6400000000000006</v>
      </c>
      <c r="K109">
        <f t="shared" si="5"/>
        <v>-379</v>
      </c>
      <c r="L109">
        <f t="shared" si="8"/>
        <v>-378</v>
      </c>
      <c r="M109">
        <f t="shared" si="7"/>
        <v>-405.71000000000004</v>
      </c>
      <c r="N109">
        <f t="shared" si="6"/>
        <v>-405.94</v>
      </c>
      <c r="O109">
        <v>38.65</v>
      </c>
    </row>
    <row r="110" spans="1:15" x14ac:dyDescent="0.2">
      <c r="A110">
        <v>105</v>
      </c>
      <c r="B110" t="s">
        <v>2</v>
      </c>
      <c r="C110">
        <v>3</v>
      </c>
      <c r="D110">
        <v>5</v>
      </c>
      <c r="E110" s="3">
        <v>4.3222787547029231</v>
      </c>
      <c r="F110" s="3">
        <v>2.1153741954034251</v>
      </c>
      <c r="G110">
        <v>3.22</v>
      </c>
      <c r="H110">
        <v>15</v>
      </c>
      <c r="I110">
        <v>16.100000000000001</v>
      </c>
      <c r="J110">
        <v>-1.1000000000000014</v>
      </c>
      <c r="K110">
        <f t="shared" si="5"/>
        <v>-379</v>
      </c>
      <c r="L110">
        <f t="shared" si="8"/>
        <v>-363</v>
      </c>
      <c r="M110">
        <f t="shared" si="7"/>
        <v>-405.71000000000004</v>
      </c>
      <c r="N110">
        <f t="shared" si="6"/>
        <v>-389.84</v>
      </c>
      <c r="O110">
        <v>37.869999999999997</v>
      </c>
    </row>
    <row r="111" spans="1:15" x14ac:dyDescent="0.2">
      <c r="A111">
        <v>106</v>
      </c>
      <c r="B111" t="s">
        <v>3</v>
      </c>
      <c r="C111">
        <v>2</v>
      </c>
      <c r="D111">
        <v>2</v>
      </c>
      <c r="E111" s="3">
        <v>2</v>
      </c>
      <c r="F111" s="3">
        <v>2.5353386416853656</v>
      </c>
      <c r="G111">
        <v>2.27</v>
      </c>
      <c r="H111">
        <v>4</v>
      </c>
      <c r="I111">
        <v>4.54</v>
      </c>
      <c r="J111">
        <v>-0.54</v>
      </c>
      <c r="K111">
        <f t="shared" si="5"/>
        <v>-375</v>
      </c>
      <c r="L111">
        <f t="shared" si="8"/>
        <v>-363</v>
      </c>
      <c r="M111">
        <f t="shared" si="7"/>
        <v>-401.17</v>
      </c>
      <c r="N111">
        <f t="shared" si="6"/>
        <v>-389.84</v>
      </c>
      <c r="O111">
        <v>37.49</v>
      </c>
    </row>
    <row r="112" spans="1:15" x14ac:dyDescent="0.2">
      <c r="A112">
        <v>107</v>
      </c>
      <c r="B112" t="s">
        <v>5</v>
      </c>
      <c r="C112">
        <v>5</v>
      </c>
      <c r="D112">
        <v>9</v>
      </c>
      <c r="E112" s="3">
        <v>5</v>
      </c>
      <c r="F112" s="3">
        <v>6.114340971427568</v>
      </c>
      <c r="G112">
        <v>5.56</v>
      </c>
      <c r="H112">
        <v>45</v>
      </c>
      <c r="I112">
        <v>50.04</v>
      </c>
      <c r="J112">
        <v>-5.0399999999999991</v>
      </c>
      <c r="K112">
        <f t="shared" si="5"/>
        <v>-375</v>
      </c>
      <c r="L112">
        <f t="shared" si="8"/>
        <v>-408</v>
      </c>
      <c r="M112">
        <f t="shared" si="7"/>
        <v>-401.17</v>
      </c>
      <c r="N112">
        <f t="shared" si="6"/>
        <v>-439.88</v>
      </c>
      <c r="O112">
        <v>41.25</v>
      </c>
    </row>
    <row r="113" spans="1:15" x14ac:dyDescent="0.2">
      <c r="A113">
        <v>108</v>
      </c>
      <c r="B113" t="s">
        <v>4</v>
      </c>
      <c r="C113">
        <v>6</v>
      </c>
      <c r="D113">
        <v>8</v>
      </c>
      <c r="E113" s="3">
        <v>6</v>
      </c>
      <c r="F113" s="3">
        <v>6.0174204955465882</v>
      </c>
      <c r="G113">
        <v>6.01</v>
      </c>
      <c r="H113">
        <v>48</v>
      </c>
      <c r="I113">
        <v>48.08</v>
      </c>
      <c r="J113">
        <v>-7.9999999999998295E-2</v>
      </c>
      <c r="K113">
        <f t="shared" si="5"/>
        <v>-423</v>
      </c>
      <c r="L113">
        <f t="shared" si="8"/>
        <v>-408</v>
      </c>
      <c r="M113">
        <f t="shared" si="7"/>
        <v>-449.25</v>
      </c>
      <c r="N113">
        <f t="shared" si="6"/>
        <v>-439.88</v>
      </c>
      <c r="O113">
        <v>41.3</v>
      </c>
    </row>
    <row r="114" spans="1:15" x14ac:dyDescent="0.2">
      <c r="A114">
        <v>109</v>
      </c>
      <c r="B114" t="s">
        <v>2</v>
      </c>
      <c r="C114">
        <v>27</v>
      </c>
      <c r="D114">
        <v>2</v>
      </c>
      <c r="E114" s="3">
        <v>27.433599650711955</v>
      </c>
      <c r="F114" s="3">
        <v>27</v>
      </c>
      <c r="G114">
        <v>27.22</v>
      </c>
      <c r="H114">
        <v>54</v>
      </c>
      <c r="I114">
        <v>54.44</v>
      </c>
      <c r="J114">
        <v>-0.43999999999999773</v>
      </c>
      <c r="K114">
        <f t="shared" si="5"/>
        <v>-423</v>
      </c>
      <c r="L114">
        <f t="shared" si="8"/>
        <v>-354</v>
      </c>
      <c r="M114">
        <f t="shared" si="7"/>
        <v>-449.25</v>
      </c>
      <c r="N114">
        <f t="shared" si="6"/>
        <v>-385.44</v>
      </c>
      <c r="O114">
        <v>40.96</v>
      </c>
    </row>
    <row r="115" spans="1:15" x14ac:dyDescent="0.2">
      <c r="A115">
        <v>110</v>
      </c>
      <c r="B115" t="s">
        <v>3</v>
      </c>
      <c r="C115">
        <v>10</v>
      </c>
      <c r="D115">
        <v>7</v>
      </c>
      <c r="E115" s="3">
        <v>10</v>
      </c>
      <c r="F115" s="3">
        <v>10</v>
      </c>
      <c r="G115">
        <v>10</v>
      </c>
      <c r="H115">
        <v>70</v>
      </c>
      <c r="I115">
        <v>70</v>
      </c>
      <c r="J115">
        <v>0</v>
      </c>
      <c r="K115">
        <f t="shared" si="5"/>
        <v>-353</v>
      </c>
      <c r="L115">
        <f t="shared" si="8"/>
        <v>-354</v>
      </c>
      <c r="M115">
        <f t="shared" si="7"/>
        <v>-379.25</v>
      </c>
      <c r="N115">
        <f t="shared" si="6"/>
        <v>-385.44</v>
      </c>
      <c r="O115">
        <v>40.96</v>
      </c>
    </row>
    <row r="116" spans="1:15" x14ac:dyDescent="0.2">
      <c r="A116">
        <v>111</v>
      </c>
      <c r="B116" t="s">
        <v>5</v>
      </c>
      <c r="C116">
        <v>18</v>
      </c>
      <c r="D116">
        <v>6</v>
      </c>
      <c r="E116" s="3">
        <v>18.584940795508448</v>
      </c>
      <c r="F116" s="3">
        <v>18.380689265378876</v>
      </c>
      <c r="G116">
        <v>18.48</v>
      </c>
      <c r="H116">
        <v>108</v>
      </c>
      <c r="I116">
        <v>110.88</v>
      </c>
      <c r="J116">
        <v>-2.8799999999999955</v>
      </c>
      <c r="K116">
        <f t="shared" si="5"/>
        <v>-353</v>
      </c>
      <c r="L116">
        <f t="shared" si="8"/>
        <v>-462</v>
      </c>
      <c r="M116">
        <f t="shared" si="7"/>
        <v>-379.25</v>
      </c>
      <c r="N116">
        <f t="shared" si="6"/>
        <v>-496.32</v>
      </c>
      <c r="O116">
        <v>43.21</v>
      </c>
    </row>
    <row r="117" spans="1:15" x14ac:dyDescent="0.2">
      <c r="A117">
        <v>112</v>
      </c>
      <c r="B117" t="s">
        <v>4</v>
      </c>
      <c r="C117">
        <v>4</v>
      </c>
      <c r="D117">
        <v>2</v>
      </c>
      <c r="E117" s="3">
        <v>3.8894770544232862</v>
      </c>
      <c r="F117" s="3">
        <v>2.668484824482297</v>
      </c>
      <c r="G117">
        <v>3.28</v>
      </c>
      <c r="H117">
        <v>8</v>
      </c>
      <c r="I117">
        <v>6.56</v>
      </c>
      <c r="J117">
        <v>1.4400000000000004</v>
      </c>
      <c r="K117">
        <f t="shared" si="5"/>
        <v>-361</v>
      </c>
      <c r="L117">
        <f t="shared" si="8"/>
        <v>-462</v>
      </c>
      <c r="M117">
        <f t="shared" si="7"/>
        <v>-385.81</v>
      </c>
      <c r="N117">
        <f t="shared" si="6"/>
        <v>-496.32</v>
      </c>
      <c r="O117">
        <v>42.35</v>
      </c>
    </row>
    <row r="118" spans="1:15" x14ac:dyDescent="0.2">
      <c r="A118">
        <v>113</v>
      </c>
      <c r="B118" t="s">
        <v>2</v>
      </c>
      <c r="C118">
        <v>27</v>
      </c>
      <c r="D118">
        <v>10</v>
      </c>
      <c r="E118" s="3">
        <v>27.829370866718172</v>
      </c>
      <c r="F118" s="3">
        <v>27.529482481604433</v>
      </c>
      <c r="G118">
        <v>27.68</v>
      </c>
      <c r="H118">
        <v>270</v>
      </c>
      <c r="I118">
        <v>276.8</v>
      </c>
      <c r="J118">
        <v>-6.8000000000000114</v>
      </c>
      <c r="K118">
        <f t="shared" si="5"/>
        <v>-361</v>
      </c>
      <c r="L118">
        <f t="shared" si="8"/>
        <v>-192</v>
      </c>
      <c r="M118">
        <f t="shared" si="7"/>
        <v>-385.81</v>
      </c>
      <c r="N118">
        <f t="shared" si="6"/>
        <v>-219.51999999999998</v>
      </c>
      <c r="O118">
        <v>37.049999999999997</v>
      </c>
    </row>
    <row r="119" spans="1:15" x14ac:dyDescent="0.2">
      <c r="A119">
        <v>114</v>
      </c>
      <c r="B119" t="s">
        <v>3</v>
      </c>
      <c r="C119">
        <v>11</v>
      </c>
      <c r="D119">
        <v>8</v>
      </c>
      <c r="E119" s="3">
        <v>10.659740589171461</v>
      </c>
      <c r="F119" s="3">
        <v>11</v>
      </c>
      <c r="G119">
        <v>10.83</v>
      </c>
      <c r="H119">
        <v>88</v>
      </c>
      <c r="I119">
        <v>86.64</v>
      </c>
      <c r="J119">
        <v>1.3599999999999994</v>
      </c>
      <c r="K119">
        <f t="shared" si="5"/>
        <v>-273</v>
      </c>
      <c r="L119">
        <f t="shared" si="8"/>
        <v>-192</v>
      </c>
      <c r="M119">
        <f t="shared" si="7"/>
        <v>-299.17</v>
      </c>
      <c r="N119">
        <f t="shared" si="6"/>
        <v>-219.51999999999998</v>
      </c>
      <c r="O119">
        <v>37.979999999999997</v>
      </c>
    </row>
    <row r="120" spans="1:15" x14ac:dyDescent="0.2">
      <c r="A120">
        <v>115</v>
      </c>
      <c r="B120" t="s">
        <v>5</v>
      </c>
      <c r="C120">
        <v>23</v>
      </c>
      <c r="D120">
        <v>4</v>
      </c>
      <c r="E120" s="3">
        <v>23.310726234484346</v>
      </c>
      <c r="F120" s="3">
        <v>21.569687729330592</v>
      </c>
      <c r="G120">
        <v>22.44</v>
      </c>
      <c r="H120">
        <v>92</v>
      </c>
      <c r="I120">
        <v>89.76</v>
      </c>
      <c r="J120">
        <v>2.2399999999999949</v>
      </c>
      <c r="K120">
        <f t="shared" si="5"/>
        <v>-273</v>
      </c>
      <c r="L120">
        <f t="shared" si="8"/>
        <v>-284</v>
      </c>
      <c r="M120">
        <f t="shared" si="7"/>
        <v>-299.17</v>
      </c>
      <c r="N120">
        <f t="shared" si="6"/>
        <v>-309.27999999999997</v>
      </c>
      <c r="O120">
        <v>36.39</v>
      </c>
    </row>
    <row r="121" spans="1:15" x14ac:dyDescent="0.2">
      <c r="A121">
        <v>116</v>
      </c>
      <c r="B121" t="s">
        <v>4</v>
      </c>
      <c r="C121">
        <v>18</v>
      </c>
      <c r="D121">
        <v>2</v>
      </c>
      <c r="E121" s="3">
        <v>18</v>
      </c>
      <c r="F121" s="3">
        <v>16.581880017244828</v>
      </c>
      <c r="G121">
        <v>17.29</v>
      </c>
      <c r="H121">
        <v>36</v>
      </c>
      <c r="I121">
        <v>34.58</v>
      </c>
      <c r="J121">
        <v>1.4200000000000017</v>
      </c>
      <c r="K121">
        <f t="shared" si="5"/>
        <v>-309</v>
      </c>
      <c r="L121">
        <f t="shared" si="8"/>
        <v>-284</v>
      </c>
      <c r="M121">
        <f t="shared" si="7"/>
        <v>-333.75</v>
      </c>
      <c r="N121">
        <f t="shared" si="6"/>
        <v>-309.27999999999997</v>
      </c>
      <c r="O121">
        <v>35.380000000000003</v>
      </c>
    </row>
    <row r="122" spans="1:15" x14ac:dyDescent="0.2">
      <c r="A122">
        <v>117</v>
      </c>
      <c r="B122" t="s">
        <v>2</v>
      </c>
      <c r="C122">
        <v>12</v>
      </c>
      <c r="D122">
        <v>9</v>
      </c>
      <c r="E122" s="3">
        <v>12.592249812045074</v>
      </c>
      <c r="F122" s="3">
        <v>10.607525311032607</v>
      </c>
      <c r="G122">
        <v>11.6</v>
      </c>
      <c r="H122">
        <v>108</v>
      </c>
      <c r="I122">
        <v>104.39999999999999</v>
      </c>
      <c r="J122">
        <v>3.6000000000000085</v>
      </c>
      <c r="K122">
        <f t="shared" si="5"/>
        <v>-309</v>
      </c>
      <c r="L122">
        <f t="shared" si="8"/>
        <v>-176</v>
      </c>
      <c r="M122">
        <f t="shared" si="7"/>
        <v>-333.75</v>
      </c>
      <c r="N122">
        <f t="shared" si="6"/>
        <v>-204.88</v>
      </c>
      <c r="O122">
        <v>38.03</v>
      </c>
    </row>
    <row r="123" spans="1:15" x14ac:dyDescent="0.2">
      <c r="A123">
        <v>118</v>
      </c>
      <c r="B123" t="s">
        <v>3</v>
      </c>
      <c r="C123">
        <v>17</v>
      </c>
      <c r="D123">
        <v>5</v>
      </c>
      <c r="E123" s="3">
        <v>17.543673589697249</v>
      </c>
      <c r="F123" s="3">
        <v>17</v>
      </c>
      <c r="G123">
        <v>17.27</v>
      </c>
      <c r="H123">
        <v>85</v>
      </c>
      <c r="I123">
        <v>86.35</v>
      </c>
      <c r="J123">
        <v>-1.3499999999999943</v>
      </c>
      <c r="K123">
        <f t="shared" si="5"/>
        <v>-224</v>
      </c>
      <c r="L123">
        <f t="shared" si="8"/>
        <v>-176</v>
      </c>
      <c r="M123">
        <f t="shared" si="7"/>
        <v>-247.4</v>
      </c>
      <c r="N123">
        <f t="shared" si="6"/>
        <v>-204.88</v>
      </c>
      <c r="O123">
        <v>37.17</v>
      </c>
    </row>
    <row r="124" spans="1:15" x14ac:dyDescent="0.2">
      <c r="A124">
        <v>119</v>
      </c>
      <c r="B124" t="s">
        <v>5</v>
      </c>
      <c r="C124">
        <v>9</v>
      </c>
      <c r="D124">
        <v>2</v>
      </c>
      <c r="E124" s="3">
        <v>9.1018184667770505</v>
      </c>
      <c r="F124" s="3">
        <v>9.9073353161409869</v>
      </c>
      <c r="G124">
        <v>9.5</v>
      </c>
      <c r="H124">
        <v>18</v>
      </c>
      <c r="I124">
        <v>19</v>
      </c>
      <c r="J124">
        <v>-1</v>
      </c>
      <c r="K124">
        <f t="shared" si="5"/>
        <v>-224</v>
      </c>
      <c r="L124">
        <f t="shared" si="8"/>
        <v>-194</v>
      </c>
      <c r="M124">
        <f t="shared" si="7"/>
        <v>-247.4</v>
      </c>
      <c r="N124">
        <f t="shared" si="6"/>
        <v>-223.88</v>
      </c>
      <c r="O124">
        <v>37.950000000000003</v>
      </c>
    </row>
    <row r="125" spans="1:15" x14ac:dyDescent="0.2">
      <c r="A125">
        <v>120</v>
      </c>
      <c r="B125" t="s">
        <v>4</v>
      </c>
      <c r="C125">
        <v>24</v>
      </c>
      <c r="D125">
        <v>5</v>
      </c>
      <c r="E125" s="3">
        <v>23.892627026151889</v>
      </c>
      <c r="F125" s="3">
        <v>22.577731718011059</v>
      </c>
      <c r="G125">
        <v>23.24</v>
      </c>
      <c r="H125">
        <v>120</v>
      </c>
      <c r="I125">
        <v>116.19999999999999</v>
      </c>
      <c r="J125">
        <v>3.8000000000000114</v>
      </c>
      <c r="K125">
        <f t="shared" si="5"/>
        <v>-344</v>
      </c>
      <c r="L125">
        <f t="shared" si="8"/>
        <v>-194</v>
      </c>
      <c r="M125">
        <f t="shared" si="7"/>
        <v>-363.6</v>
      </c>
      <c r="N125">
        <f t="shared" si="6"/>
        <v>-223.88</v>
      </c>
      <c r="O125">
        <v>35.729999999999997</v>
      </c>
    </row>
    <row r="126" spans="1:15" x14ac:dyDescent="0.2">
      <c r="A126">
        <v>121</v>
      </c>
      <c r="B126" t="s">
        <v>2</v>
      </c>
      <c r="C126">
        <v>10</v>
      </c>
      <c r="D126">
        <v>8</v>
      </c>
      <c r="E126" s="3">
        <v>10</v>
      </c>
      <c r="F126" s="3">
        <v>10</v>
      </c>
      <c r="G126">
        <v>10</v>
      </c>
      <c r="H126">
        <v>80</v>
      </c>
      <c r="I126">
        <v>80</v>
      </c>
      <c r="J126">
        <v>0</v>
      </c>
      <c r="K126">
        <f t="shared" si="5"/>
        <v>-344</v>
      </c>
      <c r="L126">
        <f t="shared" si="8"/>
        <v>-114</v>
      </c>
      <c r="M126">
        <f t="shared" si="7"/>
        <v>-363.6</v>
      </c>
      <c r="N126">
        <f t="shared" si="6"/>
        <v>-143.88</v>
      </c>
      <c r="O126">
        <v>35.729999999999997</v>
      </c>
    </row>
    <row r="127" spans="1:15" x14ac:dyDescent="0.2">
      <c r="A127">
        <v>122</v>
      </c>
      <c r="B127" t="s">
        <v>3</v>
      </c>
      <c r="C127">
        <v>30</v>
      </c>
      <c r="D127">
        <v>6</v>
      </c>
      <c r="E127" s="3">
        <v>30</v>
      </c>
      <c r="F127" s="3">
        <v>30.737103076321269</v>
      </c>
      <c r="G127">
        <v>30.37</v>
      </c>
      <c r="H127">
        <v>180</v>
      </c>
      <c r="I127">
        <v>182.22</v>
      </c>
      <c r="J127">
        <v>-2.2199999999999989</v>
      </c>
      <c r="K127">
        <f t="shared" si="5"/>
        <v>-164</v>
      </c>
      <c r="L127">
        <f t="shared" si="8"/>
        <v>-114</v>
      </c>
      <c r="M127">
        <f t="shared" si="7"/>
        <v>-181.38000000000002</v>
      </c>
      <c r="N127">
        <f t="shared" si="6"/>
        <v>-143.88</v>
      </c>
      <c r="O127">
        <v>34.57</v>
      </c>
    </row>
    <row r="128" spans="1:15" x14ac:dyDescent="0.2">
      <c r="A128">
        <v>123</v>
      </c>
      <c r="B128" t="s">
        <v>5</v>
      </c>
      <c r="C128">
        <v>24</v>
      </c>
      <c r="D128">
        <v>5</v>
      </c>
      <c r="E128" s="3">
        <v>24.129169846432021</v>
      </c>
      <c r="F128" s="3">
        <v>25.196254694730765</v>
      </c>
      <c r="G128">
        <v>24.66</v>
      </c>
      <c r="H128">
        <v>120</v>
      </c>
      <c r="I128">
        <v>123.3</v>
      </c>
      <c r="J128">
        <v>-3.2999999999999972</v>
      </c>
      <c r="K128">
        <f t="shared" si="5"/>
        <v>-164</v>
      </c>
      <c r="L128">
        <f t="shared" si="8"/>
        <v>-234</v>
      </c>
      <c r="M128">
        <f t="shared" si="7"/>
        <v>-181.38000000000002</v>
      </c>
      <c r="N128">
        <f t="shared" si="6"/>
        <v>-267.18</v>
      </c>
      <c r="O128">
        <v>37.46</v>
      </c>
    </row>
    <row r="129" spans="1:15" x14ac:dyDescent="0.2">
      <c r="A129">
        <v>124</v>
      </c>
      <c r="B129" t="s">
        <v>4</v>
      </c>
      <c r="C129">
        <v>4</v>
      </c>
      <c r="D129">
        <v>5</v>
      </c>
      <c r="E129" s="3">
        <v>5.44962102501459</v>
      </c>
      <c r="F129" s="3">
        <v>5.6139122312570393</v>
      </c>
      <c r="G129">
        <v>5.53</v>
      </c>
      <c r="H129">
        <v>20</v>
      </c>
      <c r="I129">
        <v>27.650000000000002</v>
      </c>
      <c r="J129">
        <v>-7.6500000000000021</v>
      </c>
      <c r="K129">
        <f t="shared" si="5"/>
        <v>-184</v>
      </c>
      <c r="L129">
        <f t="shared" si="8"/>
        <v>-234</v>
      </c>
      <c r="M129">
        <f t="shared" si="7"/>
        <v>-209.03000000000003</v>
      </c>
      <c r="N129">
        <f t="shared" si="6"/>
        <v>-267.18</v>
      </c>
      <c r="O129">
        <v>41.56</v>
      </c>
    </row>
    <row r="130" spans="1:15" x14ac:dyDescent="0.2">
      <c r="A130">
        <v>125</v>
      </c>
      <c r="B130" t="s">
        <v>2</v>
      </c>
      <c r="C130">
        <v>23</v>
      </c>
      <c r="D130">
        <v>9</v>
      </c>
      <c r="E130" s="3">
        <v>22.587169142039347</v>
      </c>
      <c r="F130" s="3">
        <v>22.177659045936135</v>
      </c>
      <c r="G130">
        <v>22.38</v>
      </c>
      <c r="H130">
        <v>207</v>
      </c>
      <c r="I130">
        <v>201.42</v>
      </c>
      <c r="J130">
        <v>5.5800000000000125</v>
      </c>
      <c r="K130">
        <f t="shared" si="5"/>
        <v>-184</v>
      </c>
      <c r="L130">
        <f t="shared" si="8"/>
        <v>-27</v>
      </c>
      <c r="M130">
        <f t="shared" si="7"/>
        <v>-209.03000000000003</v>
      </c>
      <c r="N130">
        <f t="shared" si="6"/>
        <v>-65.760000000000019</v>
      </c>
      <c r="O130">
        <v>46.14</v>
      </c>
    </row>
    <row r="131" spans="1:15" x14ac:dyDescent="0.2">
      <c r="A131">
        <v>126</v>
      </c>
      <c r="B131" t="s">
        <v>3</v>
      </c>
      <c r="C131">
        <v>9</v>
      </c>
      <c r="D131">
        <v>8</v>
      </c>
      <c r="E131" s="3">
        <v>9.7466661620692019</v>
      </c>
      <c r="F131" s="3">
        <v>8.9607087827393102</v>
      </c>
      <c r="G131">
        <v>9.35</v>
      </c>
      <c r="H131">
        <v>72</v>
      </c>
      <c r="I131">
        <v>74.8</v>
      </c>
      <c r="J131">
        <v>-2.7999999999999972</v>
      </c>
      <c r="K131">
        <f t="shared" si="5"/>
        <v>-112</v>
      </c>
      <c r="L131">
        <f t="shared" si="8"/>
        <v>-27</v>
      </c>
      <c r="M131">
        <f t="shared" si="7"/>
        <v>-134.23000000000002</v>
      </c>
      <c r="N131">
        <f t="shared" si="6"/>
        <v>-65.760000000000019</v>
      </c>
      <c r="O131">
        <v>44.68</v>
      </c>
    </row>
    <row r="132" spans="1:15" x14ac:dyDescent="0.2">
      <c r="A132">
        <v>127</v>
      </c>
      <c r="B132" t="s">
        <v>5</v>
      </c>
      <c r="C132">
        <v>4</v>
      </c>
      <c r="D132">
        <v>8</v>
      </c>
      <c r="E132" s="3">
        <v>4.4042537841456157</v>
      </c>
      <c r="F132" s="3">
        <v>4.1376405998816512</v>
      </c>
      <c r="G132">
        <v>4.2699999999999996</v>
      </c>
      <c r="H132">
        <v>32</v>
      </c>
      <c r="I132">
        <v>34.159999999999997</v>
      </c>
      <c r="J132">
        <v>-2.1599999999999966</v>
      </c>
      <c r="K132">
        <f t="shared" si="5"/>
        <v>-112</v>
      </c>
      <c r="L132">
        <f t="shared" si="8"/>
        <v>-59</v>
      </c>
      <c r="M132">
        <f t="shared" si="7"/>
        <v>-134.23000000000002</v>
      </c>
      <c r="N132">
        <f t="shared" si="6"/>
        <v>-99.920000000000016</v>
      </c>
      <c r="O132">
        <v>46.57</v>
      </c>
    </row>
    <row r="133" spans="1:15" x14ac:dyDescent="0.2">
      <c r="A133">
        <v>128</v>
      </c>
      <c r="B133" t="s">
        <v>4</v>
      </c>
      <c r="C133">
        <v>23</v>
      </c>
      <c r="D133">
        <v>4</v>
      </c>
      <c r="E133" s="3">
        <v>23.195762668716934</v>
      </c>
      <c r="F133" s="3">
        <v>22.121172696017428</v>
      </c>
      <c r="G133">
        <v>22.66</v>
      </c>
      <c r="H133">
        <v>92</v>
      </c>
      <c r="I133">
        <v>90.64</v>
      </c>
      <c r="J133">
        <v>1.3599999999999994</v>
      </c>
      <c r="K133">
        <f t="shared" si="5"/>
        <v>-204</v>
      </c>
      <c r="L133">
        <f t="shared" si="8"/>
        <v>-59</v>
      </c>
      <c r="M133">
        <f t="shared" si="7"/>
        <v>-224.87</v>
      </c>
      <c r="N133">
        <f t="shared" si="6"/>
        <v>-99.920000000000016</v>
      </c>
      <c r="O133">
        <v>45.93</v>
      </c>
    </row>
    <row r="134" spans="1:15" x14ac:dyDescent="0.2">
      <c r="A134">
        <v>129</v>
      </c>
      <c r="B134" t="s">
        <v>2</v>
      </c>
      <c r="C134">
        <v>20</v>
      </c>
      <c r="D134">
        <v>2</v>
      </c>
      <c r="E134" s="3">
        <v>18.077951743205094</v>
      </c>
      <c r="F134" s="3">
        <v>19.44873237415004</v>
      </c>
      <c r="G134">
        <v>18.760000000000002</v>
      </c>
      <c r="H134">
        <v>40</v>
      </c>
      <c r="I134">
        <v>37.520000000000003</v>
      </c>
      <c r="J134">
        <v>2.4799999999999969</v>
      </c>
      <c r="K134">
        <f t="shared" si="5"/>
        <v>-204</v>
      </c>
      <c r="L134">
        <f t="shared" si="8"/>
        <v>-19</v>
      </c>
      <c r="M134">
        <f t="shared" si="7"/>
        <v>-224.87</v>
      </c>
      <c r="N134">
        <f t="shared" si="6"/>
        <v>-62.400000000000013</v>
      </c>
      <c r="O134">
        <v>48.16</v>
      </c>
    </row>
    <row r="135" spans="1:15" x14ac:dyDescent="0.2">
      <c r="A135">
        <v>130</v>
      </c>
      <c r="B135" t="s">
        <v>3</v>
      </c>
      <c r="C135">
        <v>3</v>
      </c>
      <c r="D135">
        <v>4</v>
      </c>
      <c r="E135" s="3">
        <v>2.2097961704809692</v>
      </c>
      <c r="F135" s="3">
        <v>3.3618292003601455</v>
      </c>
      <c r="G135">
        <v>2.79</v>
      </c>
      <c r="H135">
        <v>12</v>
      </c>
      <c r="I135">
        <v>11.16</v>
      </c>
      <c r="J135">
        <v>0.83999999999999986</v>
      </c>
      <c r="K135">
        <f t="shared" ref="K135:K198" si="9">IF(OR($B135 = "E", $B135 = "W"), IF($B135 = "E", $K134 + $H135, $K134 - $H135), $K134)</f>
        <v>-192</v>
      </c>
      <c r="L135">
        <f t="shared" si="8"/>
        <v>-19</v>
      </c>
      <c r="M135">
        <f t="shared" si="7"/>
        <v>-213.71</v>
      </c>
      <c r="N135">
        <f t="shared" ref="N135:N198" si="10">IF(OR($B135 = "N", $B135 = "S"), IF($B135 = "N", $N134 + $I135, $N134 - $I135), $N134)</f>
        <v>-62.400000000000013</v>
      </c>
      <c r="O135">
        <v>48.53</v>
      </c>
    </row>
    <row r="136" spans="1:15" x14ac:dyDescent="0.2">
      <c r="A136">
        <v>131</v>
      </c>
      <c r="B136" t="s">
        <v>5</v>
      </c>
      <c r="C136">
        <v>16</v>
      </c>
      <c r="D136">
        <v>6</v>
      </c>
      <c r="E136" s="3">
        <v>15.372964849408174</v>
      </c>
      <c r="F136" s="3">
        <v>15.372251053693315</v>
      </c>
      <c r="G136">
        <v>15.37</v>
      </c>
      <c r="H136">
        <v>96</v>
      </c>
      <c r="I136">
        <v>92.22</v>
      </c>
      <c r="J136">
        <v>3.7800000000000011</v>
      </c>
      <c r="K136">
        <f t="shared" si="9"/>
        <v>-192</v>
      </c>
      <c r="L136">
        <f t="shared" si="8"/>
        <v>-115</v>
      </c>
      <c r="M136">
        <f t="shared" si="7"/>
        <v>-213.71</v>
      </c>
      <c r="N136">
        <f t="shared" si="10"/>
        <v>-154.62</v>
      </c>
      <c r="O136">
        <v>45.18</v>
      </c>
    </row>
    <row r="137" spans="1:15" x14ac:dyDescent="0.2">
      <c r="A137">
        <v>132</v>
      </c>
      <c r="B137" t="s">
        <v>4</v>
      </c>
      <c r="C137">
        <v>7</v>
      </c>
      <c r="D137">
        <v>3</v>
      </c>
      <c r="E137" s="3">
        <v>8.1557571764010923</v>
      </c>
      <c r="F137" s="3">
        <v>7.5396617543839444</v>
      </c>
      <c r="G137">
        <v>7.85</v>
      </c>
      <c r="H137">
        <v>21</v>
      </c>
      <c r="I137">
        <v>23.549999999999997</v>
      </c>
      <c r="J137">
        <v>-2.5499999999999972</v>
      </c>
      <c r="K137">
        <f t="shared" si="9"/>
        <v>-213</v>
      </c>
      <c r="L137">
        <f t="shared" si="8"/>
        <v>-115</v>
      </c>
      <c r="M137">
        <f t="shared" si="7"/>
        <v>-237.26</v>
      </c>
      <c r="N137">
        <f t="shared" si="10"/>
        <v>-154.62</v>
      </c>
      <c r="O137">
        <v>46.46</v>
      </c>
    </row>
    <row r="138" spans="1:15" x14ac:dyDescent="0.2">
      <c r="A138">
        <v>133</v>
      </c>
      <c r="B138" t="s">
        <v>2</v>
      </c>
      <c r="C138">
        <v>26</v>
      </c>
      <c r="D138">
        <v>5</v>
      </c>
      <c r="E138" s="3">
        <v>26</v>
      </c>
      <c r="F138" s="3">
        <v>25.343799384486847</v>
      </c>
      <c r="G138">
        <v>25.67</v>
      </c>
      <c r="H138">
        <v>130</v>
      </c>
      <c r="I138">
        <v>128.35000000000002</v>
      </c>
      <c r="J138">
        <v>1.6499999999999773</v>
      </c>
      <c r="K138">
        <f t="shared" si="9"/>
        <v>-213</v>
      </c>
      <c r="L138">
        <f t="shared" si="8"/>
        <v>15</v>
      </c>
      <c r="M138">
        <f t="shared" ref="M138:M201" si="11">IF(OR($B138 = "E", $B138 = "W"), IF($B138 = "E", $M137 + $I138, $M137 - $I138), $M137)</f>
        <v>-237.26</v>
      </c>
      <c r="N138">
        <f t="shared" si="10"/>
        <v>-26.269999999999982</v>
      </c>
      <c r="O138">
        <v>47.87</v>
      </c>
    </row>
    <row r="139" spans="1:15" x14ac:dyDescent="0.2">
      <c r="A139">
        <v>134</v>
      </c>
      <c r="B139" t="s">
        <v>3</v>
      </c>
      <c r="C139">
        <v>14</v>
      </c>
      <c r="D139">
        <v>8</v>
      </c>
      <c r="E139" s="3">
        <v>14</v>
      </c>
      <c r="F139" s="3">
        <v>12.426230361786788</v>
      </c>
      <c r="G139">
        <v>13.21</v>
      </c>
      <c r="H139">
        <v>112</v>
      </c>
      <c r="I139">
        <v>105.68</v>
      </c>
      <c r="J139">
        <v>6.3199999999999932</v>
      </c>
      <c r="K139">
        <f t="shared" si="9"/>
        <v>-101</v>
      </c>
      <c r="L139">
        <f t="shared" si="8"/>
        <v>15</v>
      </c>
      <c r="M139">
        <f t="shared" si="11"/>
        <v>-131.57999999999998</v>
      </c>
      <c r="N139">
        <f t="shared" si="10"/>
        <v>-26.269999999999982</v>
      </c>
      <c r="O139">
        <v>51.36</v>
      </c>
    </row>
    <row r="140" spans="1:15" x14ac:dyDescent="0.2">
      <c r="A140">
        <v>135</v>
      </c>
      <c r="B140" t="s">
        <v>5</v>
      </c>
      <c r="C140">
        <v>16</v>
      </c>
      <c r="D140">
        <v>6</v>
      </c>
      <c r="E140" s="3">
        <v>14.664180748581257</v>
      </c>
      <c r="F140" s="3">
        <v>17.679197997572899</v>
      </c>
      <c r="G140">
        <v>16.170000000000002</v>
      </c>
      <c r="H140">
        <v>96</v>
      </c>
      <c r="I140">
        <v>97.02000000000001</v>
      </c>
      <c r="J140">
        <v>-1.0200000000000102</v>
      </c>
      <c r="K140">
        <f t="shared" si="9"/>
        <v>-101</v>
      </c>
      <c r="L140">
        <f t="shared" si="8"/>
        <v>-81</v>
      </c>
      <c r="M140">
        <f t="shared" si="11"/>
        <v>-131.57999999999998</v>
      </c>
      <c r="N140">
        <f t="shared" si="10"/>
        <v>-123.28999999999999</v>
      </c>
      <c r="O140">
        <v>52.19</v>
      </c>
    </row>
    <row r="141" spans="1:15" x14ac:dyDescent="0.2">
      <c r="A141">
        <v>136</v>
      </c>
      <c r="B141" t="s">
        <v>4</v>
      </c>
      <c r="C141">
        <v>29</v>
      </c>
      <c r="D141">
        <v>5</v>
      </c>
      <c r="E141" s="3">
        <v>29.944510996794051</v>
      </c>
      <c r="F141" s="3">
        <v>29.648938631634799</v>
      </c>
      <c r="G141">
        <v>29.8</v>
      </c>
      <c r="H141">
        <v>145</v>
      </c>
      <c r="I141">
        <v>149</v>
      </c>
      <c r="J141">
        <v>-4</v>
      </c>
      <c r="K141">
        <f t="shared" si="9"/>
        <v>-246</v>
      </c>
      <c r="L141">
        <f t="shared" ref="L141:L204" si="12">IF(OR($B141 = "N", $B141 = "S"), IF($B141 = "N", $L140 + $H141, $L140 - $H141), $L140)</f>
        <v>-81</v>
      </c>
      <c r="M141">
        <f t="shared" si="11"/>
        <v>-280.58</v>
      </c>
      <c r="N141">
        <f t="shared" si="10"/>
        <v>-123.28999999999999</v>
      </c>
      <c r="O141">
        <v>54.63</v>
      </c>
    </row>
    <row r="142" spans="1:15" x14ac:dyDescent="0.2">
      <c r="A142">
        <v>137</v>
      </c>
      <c r="B142" t="s">
        <v>2</v>
      </c>
      <c r="C142">
        <v>18</v>
      </c>
      <c r="D142">
        <v>3</v>
      </c>
      <c r="E142" s="3">
        <v>18.631335190088354</v>
      </c>
      <c r="F142" s="3">
        <v>17.774451507695968</v>
      </c>
      <c r="G142">
        <v>18.2</v>
      </c>
      <c r="H142">
        <v>54</v>
      </c>
      <c r="I142">
        <v>54.599999999999994</v>
      </c>
      <c r="J142">
        <v>-0.59999999999999432</v>
      </c>
      <c r="K142">
        <f t="shared" si="9"/>
        <v>-246</v>
      </c>
      <c r="L142">
        <f t="shared" si="12"/>
        <v>-27</v>
      </c>
      <c r="M142">
        <f t="shared" si="11"/>
        <v>-280.58</v>
      </c>
      <c r="N142">
        <f t="shared" si="10"/>
        <v>-68.69</v>
      </c>
      <c r="O142">
        <v>54.16</v>
      </c>
    </row>
    <row r="143" spans="1:15" x14ac:dyDescent="0.2">
      <c r="A143">
        <v>138</v>
      </c>
      <c r="B143" t="s">
        <v>3</v>
      </c>
      <c r="C143">
        <v>13</v>
      </c>
      <c r="D143">
        <v>2</v>
      </c>
      <c r="E143" s="3">
        <v>13</v>
      </c>
      <c r="F143" s="3">
        <v>12.449728583317322</v>
      </c>
      <c r="G143">
        <v>12.72</v>
      </c>
      <c r="H143">
        <v>26</v>
      </c>
      <c r="I143">
        <v>25.44</v>
      </c>
      <c r="J143">
        <v>0.55999999999999872</v>
      </c>
      <c r="K143">
        <f t="shared" si="9"/>
        <v>-220</v>
      </c>
      <c r="L143">
        <f t="shared" si="12"/>
        <v>-27</v>
      </c>
      <c r="M143">
        <f t="shared" si="11"/>
        <v>-255.14</v>
      </c>
      <c r="N143">
        <f t="shared" si="10"/>
        <v>-68.69</v>
      </c>
      <c r="O143">
        <v>54.52</v>
      </c>
    </row>
    <row r="144" spans="1:15" x14ac:dyDescent="0.2">
      <c r="A144">
        <v>139</v>
      </c>
      <c r="B144" t="s">
        <v>5</v>
      </c>
      <c r="C144">
        <v>24</v>
      </c>
      <c r="D144">
        <v>10</v>
      </c>
      <c r="E144" s="3">
        <v>24.017413904787023</v>
      </c>
      <c r="F144" s="3">
        <v>23.928213514051585</v>
      </c>
      <c r="G144">
        <v>23.97</v>
      </c>
      <c r="H144">
        <v>240</v>
      </c>
      <c r="I144">
        <v>239.7</v>
      </c>
      <c r="J144">
        <v>0.30000000000001137</v>
      </c>
      <c r="K144">
        <f t="shared" si="9"/>
        <v>-220</v>
      </c>
      <c r="L144">
        <f t="shared" si="12"/>
        <v>-267</v>
      </c>
      <c r="M144">
        <f t="shared" si="11"/>
        <v>-255.14</v>
      </c>
      <c r="N144">
        <f t="shared" si="10"/>
        <v>-308.39</v>
      </c>
      <c r="O144">
        <v>54.3</v>
      </c>
    </row>
    <row r="145" spans="1:15" x14ac:dyDescent="0.2">
      <c r="A145">
        <v>140</v>
      </c>
      <c r="B145" t="s">
        <v>4</v>
      </c>
      <c r="C145">
        <v>2</v>
      </c>
      <c r="D145">
        <v>6</v>
      </c>
      <c r="E145" s="3">
        <v>0.89903154493749504</v>
      </c>
      <c r="F145" s="3">
        <v>1.6887006813038723</v>
      </c>
      <c r="G145">
        <v>1.29</v>
      </c>
      <c r="H145">
        <v>12</v>
      </c>
      <c r="I145">
        <v>7.74</v>
      </c>
      <c r="J145">
        <v>4.26</v>
      </c>
      <c r="K145">
        <f t="shared" si="9"/>
        <v>-232</v>
      </c>
      <c r="L145">
        <f t="shared" si="12"/>
        <v>-267</v>
      </c>
      <c r="M145">
        <f t="shared" si="11"/>
        <v>-262.88</v>
      </c>
      <c r="N145">
        <f t="shared" si="10"/>
        <v>-308.39</v>
      </c>
      <c r="O145">
        <v>51.64</v>
      </c>
    </row>
    <row r="146" spans="1:15" x14ac:dyDescent="0.2">
      <c r="A146">
        <v>141</v>
      </c>
      <c r="B146" t="s">
        <v>2</v>
      </c>
      <c r="C146">
        <v>8</v>
      </c>
      <c r="D146">
        <v>9</v>
      </c>
      <c r="E146" s="3">
        <v>8.6920089439219179</v>
      </c>
      <c r="F146" s="3">
        <v>6.1507310713127472</v>
      </c>
      <c r="G146">
        <v>7.42</v>
      </c>
      <c r="H146">
        <v>72</v>
      </c>
      <c r="I146">
        <v>66.78</v>
      </c>
      <c r="J146">
        <v>5.2199999999999989</v>
      </c>
      <c r="K146">
        <f t="shared" si="9"/>
        <v>-232</v>
      </c>
      <c r="L146">
        <f t="shared" si="12"/>
        <v>-195</v>
      </c>
      <c r="M146">
        <f t="shared" si="11"/>
        <v>-262.88</v>
      </c>
      <c r="N146">
        <f t="shared" si="10"/>
        <v>-241.60999999999999</v>
      </c>
      <c r="O146">
        <v>55.91</v>
      </c>
    </row>
    <row r="147" spans="1:15" x14ac:dyDescent="0.2">
      <c r="A147">
        <v>142</v>
      </c>
      <c r="B147" t="s">
        <v>3</v>
      </c>
      <c r="C147">
        <v>26</v>
      </c>
      <c r="D147">
        <v>7</v>
      </c>
      <c r="E147" s="3">
        <v>27.673160050565716</v>
      </c>
      <c r="F147" s="3">
        <v>26.060671172040955</v>
      </c>
      <c r="G147">
        <v>26.87</v>
      </c>
      <c r="H147">
        <v>182</v>
      </c>
      <c r="I147">
        <v>188.09</v>
      </c>
      <c r="J147">
        <v>-6.0900000000000034</v>
      </c>
      <c r="K147">
        <f t="shared" si="9"/>
        <v>-50</v>
      </c>
      <c r="L147">
        <f t="shared" si="12"/>
        <v>-195</v>
      </c>
      <c r="M147">
        <f t="shared" si="11"/>
        <v>-74.789999999999992</v>
      </c>
      <c r="N147">
        <f t="shared" si="10"/>
        <v>-241.60999999999999</v>
      </c>
      <c r="O147">
        <v>52.79</v>
      </c>
    </row>
    <row r="148" spans="1:15" x14ac:dyDescent="0.2">
      <c r="A148">
        <v>143</v>
      </c>
      <c r="B148" t="s">
        <v>5</v>
      </c>
      <c r="C148">
        <v>7</v>
      </c>
      <c r="D148">
        <v>8</v>
      </c>
      <c r="E148" s="3">
        <v>6.5310592443407725</v>
      </c>
      <c r="F148" s="3">
        <v>7.1345190055124856</v>
      </c>
      <c r="G148">
        <v>6.83</v>
      </c>
      <c r="H148">
        <v>56</v>
      </c>
      <c r="I148">
        <v>54.64</v>
      </c>
      <c r="J148">
        <v>1.3599999999999994</v>
      </c>
      <c r="K148">
        <f t="shared" si="9"/>
        <v>-50</v>
      </c>
      <c r="L148">
        <f t="shared" si="12"/>
        <v>-251</v>
      </c>
      <c r="M148">
        <f t="shared" si="11"/>
        <v>-74.789999999999992</v>
      </c>
      <c r="N148">
        <f t="shared" si="10"/>
        <v>-296.25</v>
      </c>
      <c r="O148">
        <v>51.6</v>
      </c>
    </row>
    <row r="149" spans="1:15" x14ac:dyDescent="0.2">
      <c r="A149">
        <v>144</v>
      </c>
      <c r="B149" t="s">
        <v>4</v>
      </c>
      <c r="C149">
        <v>9</v>
      </c>
      <c r="D149">
        <v>2</v>
      </c>
      <c r="E149" s="3">
        <v>9.1750725651357392</v>
      </c>
      <c r="F149" s="3">
        <v>8.0145929812890415</v>
      </c>
      <c r="G149">
        <v>8.59</v>
      </c>
      <c r="H149">
        <v>18</v>
      </c>
      <c r="I149">
        <v>17.18</v>
      </c>
      <c r="J149">
        <v>0.82000000000000028</v>
      </c>
      <c r="K149">
        <f t="shared" si="9"/>
        <v>-68</v>
      </c>
      <c r="L149">
        <f t="shared" si="12"/>
        <v>-251</v>
      </c>
      <c r="M149">
        <f t="shared" si="11"/>
        <v>-91.97</v>
      </c>
      <c r="N149">
        <f t="shared" si="10"/>
        <v>-296.25</v>
      </c>
      <c r="O149">
        <v>51.21</v>
      </c>
    </row>
    <row r="150" spans="1:15" x14ac:dyDescent="0.2">
      <c r="A150">
        <v>145</v>
      </c>
      <c r="B150" t="s">
        <v>2</v>
      </c>
      <c r="C150">
        <v>3</v>
      </c>
      <c r="D150">
        <v>9</v>
      </c>
      <c r="E150" s="3">
        <v>0.45213399999999998</v>
      </c>
      <c r="F150" s="3">
        <v>-1.9917633486485899</v>
      </c>
      <c r="G150">
        <v>-0.77</v>
      </c>
      <c r="H150">
        <v>27</v>
      </c>
      <c r="I150">
        <v>-6.93</v>
      </c>
      <c r="J150">
        <v>33.93</v>
      </c>
      <c r="K150">
        <f t="shared" si="9"/>
        <v>-68</v>
      </c>
      <c r="L150">
        <f t="shared" si="12"/>
        <v>-224</v>
      </c>
      <c r="M150">
        <f t="shared" si="11"/>
        <v>-91.97</v>
      </c>
      <c r="N150">
        <f t="shared" si="10"/>
        <v>-303.18</v>
      </c>
      <c r="O150">
        <v>82.73</v>
      </c>
    </row>
    <row r="151" spans="1:15" x14ac:dyDescent="0.2">
      <c r="A151">
        <v>146</v>
      </c>
      <c r="B151" t="s">
        <v>3</v>
      </c>
      <c r="C151">
        <v>7</v>
      </c>
      <c r="D151">
        <v>9</v>
      </c>
      <c r="E151" s="3">
        <v>7.9683681485328322</v>
      </c>
      <c r="F151" s="3">
        <v>7.3443318176362009</v>
      </c>
      <c r="G151">
        <v>7.66</v>
      </c>
      <c r="H151">
        <v>63</v>
      </c>
      <c r="I151">
        <v>68.94</v>
      </c>
      <c r="J151">
        <v>-5.9399999999999977</v>
      </c>
      <c r="K151">
        <f t="shared" si="9"/>
        <v>-5</v>
      </c>
      <c r="L151">
        <f t="shared" si="12"/>
        <v>-224</v>
      </c>
      <c r="M151">
        <f t="shared" si="11"/>
        <v>-23.03</v>
      </c>
      <c r="N151">
        <f t="shared" si="10"/>
        <v>-303.18</v>
      </c>
      <c r="O151">
        <v>81.209999999999994</v>
      </c>
    </row>
    <row r="152" spans="1:15" x14ac:dyDescent="0.2">
      <c r="A152">
        <v>147</v>
      </c>
      <c r="B152" t="s">
        <v>5</v>
      </c>
      <c r="C152">
        <v>12</v>
      </c>
      <c r="D152">
        <v>8</v>
      </c>
      <c r="E152" s="3">
        <v>11.774163492470803</v>
      </c>
      <c r="F152" s="3">
        <v>12</v>
      </c>
      <c r="G152">
        <v>11.89</v>
      </c>
      <c r="H152">
        <v>96</v>
      </c>
      <c r="I152">
        <v>95.12</v>
      </c>
      <c r="J152">
        <v>0.87999999999999545</v>
      </c>
      <c r="K152">
        <f t="shared" si="9"/>
        <v>-5</v>
      </c>
      <c r="L152">
        <f t="shared" si="12"/>
        <v>-320</v>
      </c>
      <c r="M152">
        <f t="shared" si="11"/>
        <v>-23.03</v>
      </c>
      <c r="N152">
        <f t="shared" si="10"/>
        <v>-398.3</v>
      </c>
      <c r="O152">
        <v>80.349999999999994</v>
      </c>
    </row>
    <row r="153" spans="1:15" x14ac:dyDescent="0.2">
      <c r="A153">
        <v>148</v>
      </c>
      <c r="B153" t="s">
        <v>4</v>
      </c>
      <c r="C153">
        <v>5</v>
      </c>
      <c r="D153">
        <v>6</v>
      </c>
      <c r="E153" s="3">
        <v>5.7696239323578018</v>
      </c>
      <c r="F153" s="3">
        <v>5.7956290628842195</v>
      </c>
      <c r="G153">
        <v>5.78</v>
      </c>
      <c r="H153">
        <v>30</v>
      </c>
      <c r="I153">
        <v>34.68</v>
      </c>
      <c r="J153">
        <v>-4.68</v>
      </c>
      <c r="K153">
        <f t="shared" si="9"/>
        <v>-35</v>
      </c>
      <c r="L153">
        <f t="shared" si="12"/>
        <v>-320</v>
      </c>
      <c r="M153">
        <f t="shared" si="11"/>
        <v>-57.71</v>
      </c>
      <c r="N153">
        <f t="shared" si="10"/>
        <v>-398.3</v>
      </c>
      <c r="O153">
        <v>81.53</v>
      </c>
    </row>
    <row r="154" spans="1:15" x14ac:dyDescent="0.2">
      <c r="A154">
        <v>149</v>
      </c>
      <c r="B154" t="s">
        <v>2</v>
      </c>
      <c r="C154">
        <v>12</v>
      </c>
      <c r="D154">
        <v>10</v>
      </c>
      <c r="E154" s="3">
        <v>12.492858574925613</v>
      </c>
      <c r="F154" s="3">
        <v>11.845801285268047</v>
      </c>
      <c r="G154">
        <v>12.17</v>
      </c>
      <c r="H154">
        <v>120</v>
      </c>
      <c r="I154">
        <v>121.7</v>
      </c>
      <c r="J154">
        <v>-1.7000000000000028</v>
      </c>
      <c r="K154">
        <f t="shared" si="9"/>
        <v>-35</v>
      </c>
      <c r="L154">
        <f t="shared" si="12"/>
        <v>-200</v>
      </c>
      <c r="M154">
        <f t="shared" si="11"/>
        <v>-57.71</v>
      </c>
      <c r="N154">
        <f t="shared" si="10"/>
        <v>-276.60000000000002</v>
      </c>
      <c r="O154">
        <v>79.900000000000006</v>
      </c>
    </row>
    <row r="155" spans="1:15" x14ac:dyDescent="0.2">
      <c r="A155">
        <v>150</v>
      </c>
      <c r="B155" t="s">
        <v>3</v>
      </c>
      <c r="C155">
        <v>9</v>
      </c>
      <c r="D155">
        <v>10</v>
      </c>
      <c r="E155" s="3">
        <v>9.0428989818852639</v>
      </c>
      <c r="F155" s="3">
        <v>8.9771231297290921</v>
      </c>
      <c r="G155">
        <v>9.01</v>
      </c>
      <c r="H155">
        <v>90</v>
      </c>
      <c r="I155">
        <v>90.1</v>
      </c>
      <c r="J155">
        <v>-9.9999999999994316E-2</v>
      </c>
      <c r="K155">
        <f t="shared" si="9"/>
        <v>55</v>
      </c>
      <c r="L155">
        <f t="shared" si="12"/>
        <v>-200</v>
      </c>
      <c r="M155">
        <f t="shared" si="11"/>
        <v>32.389999999999993</v>
      </c>
      <c r="N155">
        <f t="shared" si="10"/>
        <v>-276.60000000000002</v>
      </c>
      <c r="O155">
        <v>79.87</v>
      </c>
    </row>
    <row r="156" spans="1:15" x14ac:dyDescent="0.2">
      <c r="A156">
        <v>151</v>
      </c>
      <c r="B156" t="s">
        <v>5</v>
      </c>
      <c r="C156">
        <v>5</v>
      </c>
      <c r="D156">
        <v>1</v>
      </c>
      <c r="E156" s="3">
        <v>4.1716519916287558</v>
      </c>
      <c r="F156" s="3">
        <v>5.9860899731077044</v>
      </c>
      <c r="G156">
        <v>5.08</v>
      </c>
      <c r="H156">
        <v>5</v>
      </c>
      <c r="I156">
        <v>5.08</v>
      </c>
      <c r="J156">
        <v>-8.0000000000000071E-2</v>
      </c>
      <c r="K156">
        <f t="shared" si="9"/>
        <v>55</v>
      </c>
      <c r="L156">
        <f t="shared" si="12"/>
        <v>-205</v>
      </c>
      <c r="M156">
        <f t="shared" si="11"/>
        <v>32.389999999999993</v>
      </c>
      <c r="N156">
        <f t="shared" si="10"/>
        <v>-281.68</v>
      </c>
      <c r="O156">
        <v>79.94</v>
      </c>
    </row>
    <row r="157" spans="1:15" x14ac:dyDescent="0.2">
      <c r="A157">
        <v>152</v>
      </c>
      <c r="B157" t="s">
        <v>4</v>
      </c>
      <c r="C157">
        <v>21</v>
      </c>
      <c r="D157">
        <v>8</v>
      </c>
      <c r="E157" s="3">
        <v>21.631277163861924</v>
      </c>
      <c r="F157" s="3">
        <v>21</v>
      </c>
      <c r="G157">
        <v>21.32</v>
      </c>
      <c r="H157">
        <v>168</v>
      </c>
      <c r="I157">
        <v>170.56</v>
      </c>
      <c r="J157">
        <v>-2.5600000000000023</v>
      </c>
      <c r="K157">
        <f t="shared" si="9"/>
        <v>-113</v>
      </c>
      <c r="L157">
        <f t="shared" si="12"/>
        <v>-205</v>
      </c>
      <c r="M157">
        <f t="shared" si="11"/>
        <v>-138.17000000000002</v>
      </c>
      <c r="N157">
        <f t="shared" si="10"/>
        <v>-281.68</v>
      </c>
      <c r="O157">
        <v>80.709999999999994</v>
      </c>
    </row>
    <row r="158" spans="1:15" x14ac:dyDescent="0.2">
      <c r="A158">
        <v>153</v>
      </c>
      <c r="B158" t="s">
        <v>2</v>
      </c>
      <c r="C158">
        <v>28</v>
      </c>
      <c r="D158">
        <v>8</v>
      </c>
      <c r="E158" s="3">
        <v>28.020330954830978</v>
      </c>
      <c r="F158" s="3">
        <v>28.68028646461801</v>
      </c>
      <c r="G158">
        <v>28.35</v>
      </c>
      <c r="H158">
        <v>224</v>
      </c>
      <c r="I158">
        <v>226.8</v>
      </c>
      <c r="J158">
        <v>-2.8000000000000114</v>
      </c>
      <c r="K158">
        <f t="shared" si="9"/>
        <v>-113</v>
      </c>
      <c r="L158">
        <f t="shared" si="12"/>
        <v>19</v>
      </c>
      <c r="M158">
        <f t="shared" si="11"/>
        <v>-138.17000000000002</v>
      </c>
      <c r="N158">
        <f t="shared" si="10"/>
        <v>-54.879999999999995</v>
      </c>
      <c r="O158">
        <v>78.05</v>
      </c>
    </row>
    <row r="159" spans="1:15" x14ac:dyDescent="0.2">
      <c r="A159">
        <v>154</v>
      </c>
      <c r="B159" t="s">
        <v>3</v>
      </c>
      <c r="C159">
        <v>22</v>
      </c>
      <c r="D159">
        <v>8</v>
      </c>
      <c r="E159" s="3">
        <v>22.797724923114991</v>
      </c>
      <c r="F159" s="3">
        <v>21.700126411434617</v>
      </c>
      <c r="G159">
        <v>22.25</v>
      </c>
      <c r="H159">
        <v>176</v>
      </c>
      <c r="I159">
        <v>178</v>
      </c>
      <c r="J159">
        <v>-2</v>
      </c>
      <c r="K159">
        <f t="shared" si="9"/>
        <v>63</v>
      </c>
      <c r="L159">
        <f t="shared" si="12"/>
        <v>19</v>
      </c>
      <c r="M159">
        <f t="shared" si="11"/>
        <v>39.829999999999984</v>
      </c>
      <c r="N159">
        <f t="shared" si="10"/>
        <v>-54.879999999999995</v>
      </c>
      <c r="O159">
        <v>77.430000000000007</v>
      </c>
    </row>
    <row r="160" spans="1:15" x14ac:dyDescent="0.2">
      <c r="A160">
        <v>155</v>
      </c>
      <c r="B160" t="s">
        <v>5</v>
      </c>
      <c r="C160">
        <v>26</v>
      </c>
      <c r="D160">
        <v>3</v>
      </c>
      <c r="E160" s="3">
        <v>25.347534578463684</v>
      </c>
      <c r="F160" s="3">
        <v>26</v>
      </c>
      <c r="G160">
        <v>25.67</v>
      </c>
      <c r="H160">
        <v>78</v>
      </c>
      <c r="I160">
        <v>77.010000000000005</v>
      </c>
      <c r="J160">
        <v>0.98999999999999488</v>
      </c>
      <c r="K160">
        <f t="shared" si="9"/>
        <v>63</v>
      </c>
      <c r="L160">
        <f t="shared" si="12"/>
        <v>-59</v>
      </c>
      <c r="M160">
        <f t="shared" si="11"/>
        <v>39.829999999999984</v>
      </c>
      <c r="N160">
        <f t="shared" si="10"/>
        <v>-131.88999999999999</v>
      </c>
      <c r="O160">
        <v>76.48</v>
      </c>
    </row>
    <row r="161" spans="1:15" x14ac:dyDescent="0.2">
      <c r="A161">
        <v>156</v>
      </c>
      <c r="B161" t="s">
        <v>4</v>
      </c>
      <c r="C161">
        <v>2</v>
      </c>
      <c r="D161">
        <v>5</v>
      </c>
      <c r="E161" s="3">
        <v>2.0539181643437936</v>
      </c>
      <c r="F161" s="3">
        <v>0.59750051631505219</v>
      </c>
      <c r="G161">
        <v>1.33</v>
      </c>
      <c r="H161">
        <v>10</v>
      </c>
      <c r="I161">
        <v>6.65</v>
      </c>
      <c r="J161">
        <v>3.3499999999999996</v>
      </c>
      <c r="K161">
        <f t="shared" si="9"/>
        <v>53</v>
      </c>
      <c r="L161">
        <f t="shared" si="12"/>
        <v>-59</v>
      </c>
      <c r="M161">
        <f t="shared" si="11"/>
        <v>33.179999999999986</v>
      </c>
      <c r="N161">
        <f t="shared" si="10"/>
        <v>-131.88999999999999</v>
      </c>
      <c r="O161">
        <v>75.540000000000006</v>
      </c>
    </row>
    <row r="162" spans="1:15" x14ac:dyDescent="0.2">
      <c r="A162">
        <v>157</v>
      </c>
      <c r="B162" t="s">
        <v>2</v>
      </c>
      <c r="C162">
        <v>3</v>
      </c>
      <c r="D162">
        <v>8</v>
      </c>
      <c r="E162" s="3">
        <v>3.3892091327697118</v>
      </c>
      <c r="F162" s="3">
        <v>3</v>
      </c>
      <c r="G162">
        <v>3.19</v>
      </c>
      <c r="H162">
        <v>24</v>
      </c>
      <c r="I162">
        <v>25.52</v>
      </c>
      <c r="J162">
        <v>-1.5199999999999996</v>
      </c>
      <c r="K162">
        <f t="shared" si="9"/>
        <v>53</v>
      </c>
      <c r="L162">
        <f t="shared" si="12"/>
        <v>-35</v>
      </c>
      <c r="M162">
        <f t="shared" si="11"/>
        <v>33.179999999999986</v>
      </c>
      <c r="N162">
        <f t="shared" si="10"/>
        <v>-106.36999999999999</v>
      </c>
      <c r="O162">
        <v>74.069999999999993</v>
      </c>
    </row>
    <row r="163" spans="1:15" x14ac:dyDescent="0.2">
      <c r="A163">
        <v>158</v>
      </c>
      <c r="B163" t="s">
        <v>3</v>
      </c>
      <c r="C163">
        <v>26</v>
      </c>
      <c r="D163">
        <v>6</v>
      </c>
      <c r="E163" s="3">
        <v>25.897936203492961</v>
      </c>
      <c r="F163" s="3">
        <v>24.007197829444607</v>
      </c>
      <c r="G163">
        <v>24.95</v>
      </c>
      <c r="H163">
        <v>156</v>
      </c>
      <c r="I163">
        <v>149.69999999999999</v>
      </c>
      <c r="J163">
        <v>6.3000000000000114</v>
      </c>
      <c r="K163">
        <f t="shared" si="9"/>
        <v>209</v>
      </c>
      <c r="L163">
        <f t="shared" si="12"/>
        <v>-35</v>
      </c>
      <c r="M163">
        <f t="shared" si="11"/>
        <v>182.87999999999997</v>
      </c>
      <c r="N163">
        <f t="shared" si="10"/>
        <v>-106.36999999999999</v>
      </c>
      <c r="O163">
        <v>76</v>
      </c>
    </row>
    <row r="164" spans="1:15" x14ac:dyDescent="0.2">
      <c r="A164">
        <v>159</v>
      </c>
      <c r="B164" t="s">
        <v>5</v>
      </c>
      <c r="C164">
        <v>20</v>
      </c>
      <c r="D164">
        <v>8</v>
      </c>
      <c r="E164" s="3">
        <v>19.903693331458992</v>
      </c>
      <c r="F164" s="3">
        <v>18.86353025655669</v>
      </c>
      <c r="G164">
        <v>19.38</v>
      </c>
      <c r="H164">
        <v>160</v>
      </c>
      <c r="I164">
        <v>155.04</v>
      </c>
      <c r="J164">
        <v>4.960000000000008</v>
      </c>
      <c r="K164">
        <f t="shared" si="9"/>
        <v>209</v>
      </c>
      <c r="L164">
        <f t="shared" si="12"/>
        <v>-195</v>
      </c>
      <c r="M164">
        <f t="shared" si="11"/>
        <v>182.87999999999997</v>
      </c>
      <c r="N164">
        <f t="shared" si="10"/>
        <v>-261.40999999999997</v>
      </c>
      <c r="O164">
        <v>71.36</v>
      </c>
    </row>
    <row r="165" spans="1:15" x14ac:dyDescent="0.2">
      <c r="A165">
        <v>160</v>
      </c>
      <c r="B165" t="s">
        <v>4</v>
      </c>
      <c r="C165">
        <v>30</v>
      </c>
      <c r="D165">
        <v>3</v>
      </c>
      <c r="E165" s="3">
        <v>29.751307077452402</v>
      </c>
      <c r="F165" s="3">
        <v>30</v>
      </c>
      <c r="G165">
        <v>29.88</v>
      </c>
      <c r="H165">
        <v>90</v>
      </c>
      <c r="I165">
        <v>89.64</v>
      </c>
      <c r="J165">
        <v>0.35999999999999943</v>
      </c>
      <c r="K165">
        <f t="shared" si="9"/>
        <v>119</v>
      </c>
      <c r="L165">
        <f t="shared" si="12"/>
        <v>-195</v>
      </c>
      <c r="M165">
        <f t="shared" si="11"/>
        <v>93.239999999999966</v>
      </c>
      <c r="N165">
        <f t="shared" si="10"/>
        <v>-261.40999999999997</v>
      </c>
      <c r="O165">
        <v>71.23</v>
      </c>
    </row>
    <row r="166" spans="1:15" x14ac:dyDescent="0.2">
      <c r="A166">
        <v>161</v>
      </c>
      <c r="B166" t="s">
        <v>2</v>
      </c>
      <c r="C166">
        <v>18</v>
      </c>
      <c r="D166">
        <v>4</v>
      </c>
      <c r="E166" s="3">
        <v>18</v>
      </c>
      <c r="F166" s="3">
        <v>18</v>
      </c>
      <c r="G166">
        <v>18</v>
      </c>
      <c r="H166">
        <v>72</v>
      </c>
      <c r="I166">
        <v>72</v>
      </c>
      <c r="J166">
        <v>0</v>
      </c>
      <c r="K166">
        <f t="shared" si="9"/>
        <v>119</v>
      </c>
      <c r="L166">
        <f t="shared" si="12"/>
        <v>-123</v>
      </c>
      <c r="M166">
        <f t="shared" si="11"/>
        <v>93.239999999999966</v>
      </c>
      <c r="N166">
        <f t="shared" si="10"/>
        <v>-189.40999999999997</v>
      </c>
      <c r="O166">
        <v>71.23</v>
      </c>
    </row>
    <row r="167" spans="1:15" x14ac:dyDescent="0.2">
      <c r="A167">
        <v>162</v>
      </c>
      <c r="B167" t="s">
        <v>3</v>
      </c>
      <c r="C167">
        <v>12</v>
      </c>
      <c r="D167">
        <v>5</v>
      </c>
      <c r="E167" s="3">
        <v>11.885981977857416</v>
      </c>
      <c r="F167" s="3">
        <v>11.666419104450465</v>
      </c>
      <c r="G167">
        <v>11.78</v>
      </c>
      <c r="H167">
        <v>60</v>
      </c>
      <c r="I167">
        <v>58.9</v>
      </c>
      <c r="J167">
        <v>1.1000000000000014</v>
      </c>
      <c r="K167">
        <f t="shared" si="9"/>
        <v>179</v>
      </c>
      <c r="L167">
        <f t="shared" si="12"/>
        <v>-123</v>
      </c>
      <c r="M167">
        <f t="shared" si="11"/>
        <v>152.13999999999996</v>
      </c>
      <c r="N167">
        <f t="shared" si="10"/>
        <v>-189.40999999999997</v>
      </c>
      <c r="O167">
        <v>71.64</v>
      </c>
    </row>
    <row r="168" spans="1:15" x14ac:dyDescent="0.2">
      <c r="A168">
        <v>163</v>
      </c>
      <c r="B168" t="s">
        <v>5</v>
      </c>
      <c r="C168">
        <v>9</v>
      </c>
      <c r="D168">
        <v>9</v>
      </c>
      <c r="E168" s="3">
        <v>8.6499876244920415</v>
      </c>
      <c r="F168" s="3">
        <v>9.4198015887430184</v>
      </c>
      <c r="G168">
        <v>9.0299999999999994</v>
      </c>
      <c r="H168">
        <v>81</v>
      </c>
      <c r="I168">
        <v>81.27</v>
      </c>
      <c r="J168">
        <v>-0.26999999999999602</v>
      </c>
      <c r="K168">
        <f t="shared" si="9"/>
        <v>179</v>
      </c>
      <c r="L168">
        <f t="shared" si="12"/>
        <v>-204</v>
      </c>
      <c r="M168">
        <f t="shared" si="11"/>
        <v>152.13999999999996</v>
      </c>
      <c r="N168">
        <f t="shared" si="10"/>
        <v>-270.67999999999995</v>
      </c>
      <c r="O168">
        <v>71.89</v>
      </c>
    </row>
    <row r="169" spans="1:15" x14ac:dyDescent="0.2">
      <c r="A169">
        <v>164</v>
      </c>
      <c r="B169" t="s">
        <v>4</v>
      </c>
      <c r="C169">
        <v>29</v>
      </c>
      <c r="D169">
        <v>6</v>
      </c>
      <c r="E169" s="3">
        <v>29.596824550611085</v>
      </c>
      <c r="F169" s="3">
        <v>28.709899163928835</v>
      </c>
      <c r="G169">
        <v>29.15</v>
      </c>
      <c r="H169">
        <v>174</v>
      </c>
      <c r="I169">
        <v>174.89999999999998</v>
      </c>
      <c r="J169">
        <v>-0.89999999999997726</v>
      </c>
      <c r="K169">
        <f t="shared" si="9"/>
        <v>5</v>
      </c>
      <c r="L169">
        <f t="shared" si="12"/>
        <v>-204</v>
      </c>
      <c r="M169">
        <f t="shared" si="11"/>
        <v>-22.760000000000019</v>
      </c>
      <c r="N169">
        <f t="shared" si="10"/>
        <v>-270.67999999999995</v>
      </c>
      <c r="O169">
        <v>72.23</v>
      </c>
    </row>
    <row r="170" spans="1:15" x14ac:dyDescent="0.2">
      <c r="A170">
        <v>165</v>
      </c>
      <c r="B170" t="s">
        <v>2</v>
      </c>
      <c r="C170">
        <v>21</v>
      </c>
      <c r="D170">
        <v>10</v>
      </c>
      <c r="E170" s="3">
        <v>21.782920674089343</v>
      </c>
      <c r="F170" s="3">
        <v>21.535228650689721</v>
      </c>
      <c r="G170">
        <v>21.66</v>
      </c>
      <c r="H170">
        <v>210</v>
      </c>
      <c r="I170">
        <v>216.6</v>
      </c>
      <c r="J170">
        <v>-6.5999999999999943</v>
      </c>
      <c r="K170">
        <f t="shared" si="9"/>
        <v>5</v>
      </c>
      <c r="L170">
        <f t="shared" si="12"/>
        <v>6</v>
      </c>
      <c r="M170">
        <f t="shared" si="11"/>
        <v>-22.760000000000019</v>
      </c>
      <c r="N170">
        <f t="shared" si="10"/>
        <v>-54.079999999999956</v>
      </c>
      <c r="O170">
        <v>66.180000000000007</v>
      </c>
    </row>
    <row r="171" spans="1:15" x14ac:dyDescent="0.2">
      <c r="A171">
        <v>166</v>
      </c>
      <c r="B171" t="s">
        <v>3</v>
      </c>
      <c r="C171">
        <v>15</v>
      </c>
      <c r="D171">
        <v>8</v>
      </c>
      <c r="E171" s="3">
        <v>15</v>
      </c>
      <c r="F171" s="3">
        <v>15.188978131722598</v>
      </c>
      <c r="G171">
        <v>15.09</v>
      </c>
      <c r="H171">
        <v>120</v>
      </c>
      <c r="I171">
        <v>120.72</v>
      </c>
      <c r="J171">
        <v>-0.71999999999999886</v>
      </c>
      <c r="K171">
        <f t="shared" si="9"/>
        <v>125</v>
      </c>
      <c r="L171">
        <f t="shared" si="12"/>
        <v>6</v>
      </c>
      <c r="M171">
        <f t="shared" si="11"/>
        <v>97.95999999999998</v>
      </c>
      <c r="N171">
        <f t="shared" si="10"/>
        <v>-54.079999999999956</v>
      </c>
      <c r="O171">
        <v>65.88</v>
      </c>
    </row>
    <row r="172" spans="1:15" x14ac:dyDescent="0.2">
      <c r="A172">
        <v>167</v>
      </c>
      <c r="B172" t="s">
        <v>5</v>
      </c>
      <c r="C172">
        <v>2</v>
      </c>
      <c r="D172">
        <v>4</v>
      </c>
      <c r="E172" s="3">
        <v>1.744330279097545</v>
      </c>
      <c r="F172" s="3">
        <v>2.112349363792291</v>
      </c>
      <c r="G172">
        <v>1.93</v>
      </c>
      <c r="H172">
        <v>8</v>
      </c>
      <c r="I172">
        <v>7.72</v>
      </c>
      <c r="J172">
        <v>0.28000000000000025</v>
      </c>
      <c r="K172">
        <f t="shared" si="9"/>
        <v>125</v>
      </c>
      <c r="L172">
        <f t="shared" si="12"/>
        <v>-2</v>
      </c>
      <c r="M172">
        <f t="shared" si="11"/>
        <v>97.95999999999998</v>
      </c>
      <c r="N172">
        <f t="shared" si="10"/>
        <v>-61.799999999999955</v>
      </c>
      <c r="O172">
        <v>65.63</v>
      </c>
    </row>
    <row r="173" spans="1:15" x14ac:dyDescent="0.2">
      <c r="A173">
        <v>168</v>
      </c>
      <c r="B173" t="s">
        <v>4</v>
      </c>
      <c r="C173">
        <v>2</v>
      </c>
      <c r="D173">
        <v>2</v>
      </c>
      <c r="E173" s="3">
        <v>1.5431569521999062</v>
      </c>
      <c r="F173" s="3">
        <v>2</v>
      </c>
      <c r="G173">
        <v>1.77</v>
      </c>
      <c r="H173">
        <v>4</v>
      </c>
      <c r="I173">
        <v>3.54</v>
      </c>
      <c r="J173">
        <v>0.45999999999999996</v>
      </c>
      <c r="K173">
        <f t="shared" si="9"/>
        <v>121</v>
      </c>
      <c r="L173">
        <f t="shared" si="12"/>
        <v>-2</v>
      </c>
      <c r="M173">
        <f t="shared" si="11"/>
        <v>94.419999999999973</v>
      </c>
      <c r="N173">
        <f t="shared" si="10"/>
        <v>-61.799999999999955</v>
      </c>
      <c r="O173">
        <v>65.44</v>
      </c>
    </row>
    <row r="174" spans="1:15" x14ac:dyDescent="0.2">
      <c r="A174">
        <v>169</v>
      </c>
      <c r="B174" t="s">
        <v>2</v>
      </c>
      <c r="C174">
        <v>16</v>
      </c>
      <c r="D174">
        <v>8</v>
      </c>
      <c r="E174" s="3">
        <v>16.928688409807883</v>
      </c>
      <c r="F174" s="3">
        <v>16.483304569507453</v>
      </c>
      <c r="G174">
        <v>16.71</v>
      </c>
      <c r="H174">
        <v>128</v>
      </c>
      <c r="I174">
        <v>133.68</v>
      </c>
      <c r="J174">
        <v>-5.6800000000000068</v>
      </c>
      <c r="K174">
        <f t="shared" si="9"/>
        <v>121</v>
      </c>
      <c r="L174">
        <f t="shared" si="12"/>
        <v>126</v>
      </c>
      <c r="M174">
        <f t="shared" si="11"/>
        <v>94.419999999999973</v>
      </c>
      <c r="N174">
        <f t="shared" si="10"/>
        <v>71.880000000000052</v>
      </c>
      <c r="O174">
        <v>60.29</v>
      </c>
    </row>
    <row r="175" spans="1:15" x14ac:dyDescent="0.2">
      <c r="A175">
        <v>170</v>
      </c>
      <c r="B175" t="s">
        <v>3</v>
      </c>
      <c r="C175">
        <v>1</v>
      </c>
      <c r="D175">
        <v>8</v>
      </c>
      <c r="E175" s="3">
        <v>1.4748604098257538</v>
      </c>
      <c r="F175" s="3">
        <v>7.0645219164929385E-2</v>
      </c>
      <c r="G175">
        <v>0.77</v>
      </c>
      <c r="H175">
        <v>8</v>
      </c>
      <c r="I175">
        <v>6.16</v>
      </c>
      <c r="J175">
        <v>1.8399999999999999</v>
      </c>
      <c r="K175">
        <f t="shared" si="9"/>
        <v>129</v>
      </c>
      <c r="L175">
        <f t="shared" si="12"/>
        <v>126</v>
      </c>
      <c r="M175">
        <f t="shared" si="11"/>
        <v>100.57999999999997</v>
      </c>
      <c r="N175">
        <f t="shared" si="10"/>
        <v>71.880000000000052</v>
      </c>
      <c r="O175">
        <v>61.13</v>
      </c>
    </row>
    <row r="176" spans="1:15" x14ac:dyDescent="0.2">
      <c r="A176">
        <v>171</v>
      </c>
      <c r="B176" t="s">
        <v>5</v>
      </c>
      <c r="C176">
        <v>21</v>
      </c>
      <c r="D176">
        <v>7</v>
      </c>
      <c r="E176" s="3">
        <v>20.452128955656516</v>
      </c>
      <c r="F176" s="3">
        <v>22.218512053421502</v>
      </c>
      <c r="G176">
        <v>21.34</v>
      </c>
      <c r="H176">
        <v>147</v>
      </c>
      <c r="I176">
        <v>149.38</v>
      </c>
      <c r="J176">
        <v>-2.3799999999999955</v>
      </c>
      <c r="K176">
        <f t="shared" si="9"/>
        <v>129</v>
      </c>
      <c r="L176">
        <f t="shared" si="12"/>
        <v>-21</v>
      </c>
      <c r="M176">
        <f t="shared" si="11"/>
        <v>100.57999999999997</v>
      </c>
      <c r="N176">
        <f t="shared" si="10"/>
        <v>-77.499999999999943</v>
      </c>
      <c r="O176">
        <v>63.25</v>
      </c>
    </row>
    <row r="177" spans="1:15" x14ac:dyDescent="0.2">
      <c r="A177">
        <v>172</v>
      </c>
      <c r="B177" t="s">
        <v>4</v>
      </c>
      <c r="C177">
        <v>26</v>
      </c>
      <c r="D177">
        <v>10</v>
      </c>
      <c r="E177" s="3">
        <v>25.605786161639422</v>
      </c>
      <c r="F177" s="3">
        <v>25.204785479834459</v>
      </c>
      <c r="G177">
        <v>25.41</v>
      </c>
      <c r="H177">
        <v>260</v>
      </c>
      <c r="I177">
        <v>254.1</v>
      </c>
      <c r="J177">
        <v>5.9000000000000057</v>
      </c>
      <c r="K177">
        <f t="shared" si="9"/>
        <v>-131</v>
      </c>
      <c r="L177">
        <f t="shared" si="12"/>
        <v>-21</v>
      </c>
      <c r="M177">
        <f t="shared" si="11"/>
        <v>-153.52000000000004</v>
      </c>
      <c r="N177">
        <f t="shared" si="10"/>
        <v>-77.499999999999943</v>
      </c>
      <c r="O177">
        <v>60.82</v>
      </c>
    </row>
    <row r="178" spans="1:15" x14ac:dyDescent="0.2">
      <c r="A178">
        <v>173</v>
      </c>
      <c r="B178" t="s">
        <v>2</v>
      </c>
      <c r="C178">
        <v>10</v>
      </c>
      <c r="D178">
        <v>5</v>
      </c>
      <c r="E178" s="3">
        <v>10</v>
      </c>
      <c r="F178" s="3">
        <v>10</v>
      </c>
      <c r="G178">
        <v>10</v>
      </c>
      <c r="H178">
        <v>50</v>
      </c>
      <c r="I178">
        <v>50</v>
      </c>
      <c r="J178">
        <v>0</v>
      </c>
      <c r="K178">
        <f t="shared" si="9"/>
        <v>-131</v>
      </c>
      <c r="L178">
        <f t="shared" si="12"/>
        <v>29</v>
      </c>
      <c r="M178">
        <f t="shared" si="11"/>
        <v>-153.52000000000004</v>
      </c>
      <c r="N178">
        <f t="shared" si="10"/>
        <v>-27.499999999999943</v>
      </c>
      <c r="O178">
        <v>60.82</v>
      </c>
    </row>
    <row r="179" spans="1:15" x14ac:dyDescent="0.2">
      <c r="A179">
        <v>174</v>
      </c>
      <c r="B179" t="s">
        <v>3</v>
      </c>
      <c r="C179">
        <v>11</v>
      </c>
      <c r="D179">
        <v>10</v>
      </c>
      <c r="E179" s="3">
        <v>12.975120038275804</v>
      </c>
      <c r="F179" s="3">
        <v>11</v>
      </c>
      <c r="G179">
        <v>11.99</v>
      </c>
      <c r="H179">
        <v>110</v>
      </c>
      <c r="I179">
        <v>119.9</v>
      </c>
      <c r="J179">
        <v>-9.9000000000000057</v>
      </c>
      <c r="K179">
        <f t="shared" si="9"/>
        <v>-21</v>
      </c>
      <c r="L179">
        <f t="shared" si="12"/>
        <v>29</v>
      </c>
      <c r="M179">
        <f t="shared" si="11"/>
        <v>-33.620000000000033</v>
      </c>
      <c r="N179">
        <f t="shared" si="10"/>
        <v>-27.499999999999943</v>
      </c>
      <c r="O179">
        <v>57.89</v>
      </c>
    </row>
    <row r="180" spans="1:15" x14ac:dyDescent="0.2">
      <c r="A180">
        <v>175</v>
      </c>
      <c r="B180" t="s">
        <v>5</v>
      </c>
      <c r="C180">
        <v>13</v>
      </c>
      <c r="D180">
        <v>8</v>
      </c>
      <c r="E180" s="3">
        <v>11.521767586945</v>
      </c>
      <c r="F180" s="3">
        <v>12.926574086167397</v>
      </c>
      <c r="G180">
        <v>12.22</v>
      </c>
      <c r="H180">
        <v>104</v>
      </c>
      <c r="I180">
        <v>97.76</v>
      </c>
      <c r="J180">
        <v>6.2399999999999949</v>
      </c>
      <c r="K180">
        <f t="shared" si="9"/>
        <v>-21</v>
      </c>
      <c r="L180">
        <f t="shared" si="12"/>
        <v>-75</v>
      </c>
      <c r="M180">
        <f t="shared" si="11"/>
        <v>-33.620000000000033</v>
      </c>
      <c r="N180">
        <f t="shared" si="10"/>
        <v>-125.25999999999995</v>
      </c>
      <c r="O180">
        <v>51.82</v>
      </c>
    </row>
    <row r="181" spans="1:15" x14ac:dyDescent="0.2">
      <c r="A181">
        <v>176</v>
      </c>
      <c r="B181" t="s">
        <v>4</v>
      </c>
      <c r="C181">
        <v>27</v>
      </c>
      <c r="D181">
        <v>5</v>
      </c>
      <c r="E181" s="3">
        <v>27.787193785711015</v>
      </c>
      <c r="F181" s="3">
        <v>27.258871210686777</v>
      </c>
      <c r="G181">
        <v>27.52</v>
      </c>
      <c r="H181">
        <v>135</v>
      </c>
      <c r="I181">
        <v>137.6</v>
      </c>
      <c r="J181">
        <v>-2.5999999999999943</v>
      </c>
      <c r="K181">
        <f t="shared" si="9"/>
        <v>-156</v>
      </c>
      <c r="L181">
        <f t="shared" si="12"/>
        <v>-75</v>
      </c>
      <c r="M181">
        <f t="shared" si="11"/>
        <v>-171.22000000000003</v>
      </c>
      <c r="N181">
        <f t="shared" si="10"/>
        <v>-125.25999999999995</v>
      </c>
      <c r="O181">
        <v>52.51</v>
      </c>
    </row>
    <row r="182" spans="1:15" x14ac:dyDescent="0.2">
      <c r="A182">
        <v>177</v>
      </c>
      <c r="B182" t="s">
        <v>2</v>
      </c>
      <c r="C182">
        <v>11</v>
      </c>
      <c r="D182">
        <v>3</v>
      </c>
      <c r="E182" s="3">
        <v>10.382987990338536</v>
      </c>
      <c r="F182" s="3">
        <v>9.8824006329005147</v>
      </c>
      <c r="G182">
        <v>10.130000000000001</v>
      </c>
      <c r="H182">
        <v>33</v>
      </c>
      <c r="I182">
        <v>30.39</v>
      </c>
      <c r="J182">
        <v>2.6099999999999994</v>
      </c>
      <c r="K182">
        <f t="shared" si="9"/>
        <v>-156</v>
      </c>
      <c r="L182">
        <f t="shared" si="12"/>
        <v>-42</v>
      </c>
      <c r="M182">
        <f t="shared" si="11"/>
        <v>-171.22000000000003</v>
      </c>
      <c r="N182">
        <f t="shared" si="10"/>
        <v>-94.869999999999948</v>
      </c>
      <c r="O182">
        <v>55.02</v>
      </c>
    </row>
    <row r="183" spans="1:15" x14ac:dyDescent="0.2">
      <c r="A183">
        <v>178</v>
      </c>
      <c r="B183" t="s">
        <v>3</v>
      </c>
      <c r="C183">
        <v>27</v>
      </c>
      <c r="D183">
        <v>5</v>
      </c>
      <c r="E183" s="3">
        <v>27</v>
      </c>
      <c r="F183" s="3">
        <v>26.654606690971633</v>
      </c>
      <c r="G183">
        <v>26.83</v>
      </c>
      <c r="H183">
        <v>135</v>
      </c>
      <c r="I183">
        <v>134.14999999999998</v>
      </c>
      <c r="J183">
        <v>0.85000000000002274</v>
      </c>
      <c r="K183">
        <f t="shared" si="9"/>
        <v>-21</v>
      </c>
      <c r="L183">
        <f t="shared" si="12"/>
        <v>-42</v>
      </c>
      <c r="M183">
        <f t="shared" si="11"/>
        <v>-37.07000000000005</v>
      </c>
      <c r="N183">
        <f t="shared" si="10"/>
        <v>-94.869999999999948</v>
      </c>
      <c r="O183">
        <v>55.26</v>
      </c>
    </row>
    <row r="184" spans="1:15" x14ac:dyDescent="0.2">
      <c r="A184">
        <v>179</v>
      </c>
      <c r="B184" t="s">
        <v>5</v>
      </c>
      <c r="C184">
        <v>10</v>
      </c>
      <c r="D184">
        <v>4</v>
      </c>
      <c r="E184" s="3">
        <v>9.3566638534231306</v>
      </c>
      <c r="F184" s="3">
        <v>9.8247278328001197</v>
      </c>
      <c r="G184">
        <v>9.59</v>
      </c>
      <c r="H184">
        <v>40</v>
      </c>
      <c r="I184">
        <v>38.36</v>
      </c>
      <c r="J184">
        <v>1.6400000000000006</v>
      </c>
      <c r="K184">
        <f t="shared" si="9"/>
        <v>-21</v>
      </c>
      <c r="L184">
        <f t="shared" si="12"/>
        <v>-82</v>
      </c>
      <c r="M184">
        <f t="shared" si="11"/>
        <v>-37.07000000000005</v>
      </c>
      <c r="N184">
        <f t="shared" si="10"/>
        <v>-133.22999999999996</v>
      </c>
      <c r="O184">
        <v>53.69</v>
      </c>
    </row>
    <row r="185" spans="1:15" x14ac:dyDescent="0.2">
      <c r="A185">
        <v>180</v>
      </c>
      <c r="B185" t="s">
        <v>4</v>
      </c>
      <c r="C185">
        <v>2</v>
      </c>
      <c r="D185">
        <v>7</v>
      </c>
      <c r="E185" s="3">
        <v>0.60545974637350963</v>
      </c>
      <c r="F185" s="3">
        <v>2</v>
      </c>
      <c r="G185">
        <v>1.3</v>
      </c>
      <c r="H185">
        <v>14</v>
      </c>
      <c r="I185">
        <v>9.1</v>
      </c>
      <c r="J185">
        <v>4.9000000000000004</v>
      </c>
      <c r="K185">
        <f t="shared" si="9"/>
        <v>-35</v>
      </c>
      <c r="L185">
        <f t="shared" si="12"/>
        <v>-82</v>
      </c>
      <c r="M185">
        <f t="shared" si="11"/>
        <v>-46.170000000000051</v>
      </c>
      <c r="N185">
        <f t="shared" si="10"/>
        <v>-133.22999999999996</v>
      </c>
      <c r="O185">
        <v>52.43</v>
      </c>
    </row>
    <row r="186" spans="1:15" x14ac:dyDescent="0.2">
      <c r="A186">
        <v>181</v>
      </c>
      <c r="B186" t="s">
        <v>2</v>
      </c>
      <c r="C186">
        <v>11</v>
      </c>
      <c r="D186">
        <v>6</v>
      </c>
      <c r="E186" s="3">
        <v>10.089789767723133</v>
      </c>
      <c r="F186" s="3">
        <v>10.938665691127927</v>
      </c>
      <c r="G186">
        <v>10.51</v>
      </c>
      <c r="H186">
        <v>66</v>
      </c>
      <c r="I186">
        <v>63.06</v>
      </c>
      <c r="J186">
        <v>2.9399999999999977</v>
      </c>
      <c r="K186">
        <f t="shared" si="9"/>
        <v>-35</v>
      </c>
      <c r="L186">
        <f t="shared" si="12"/>
        <v>-16</v>
      </c>
      <c r="M186">
        <f t="shared" si="11"/>
        <v>-46.170000000000051</v>
      </c>
      <c r="N186">
        <f t="shared" si="10"/>
        <v>-70.169999999999959</v>
      </c>
      <c r="O186">
        <v>55.31</v>
      </c>
    </row>
    <row r="187" spans="1:15" x14ac:dyDescent="0.2">
      <c r="A187">
        <v>182</v>
      </c>
      <c r="B187" t="s">
        <v>3</v>
      </c>
      <c r="C187">
        <v>26</v>
      </c>
      <c r="D187">
        <v>4</v>
      </c>
      <c r="E187" s="3">
        <v>26</v>
      </c>
      <c r="F187" s="3">
        <v>26.154350678798888</v>
      </c>
      <c r="G187">
        <v>26.08</v>
      </c>
      <c r="H187">
        <v>104</v>
      </c>
      <c r="I187">
        <v>104.32</v>
      </c>
      <c r="J187">
        <v>-0.31999999999999318</v>
      </c>
      <c r="K187">
        <f t="shared" si="9"/>
        <v>69</v>
      </c>
      <c r="L187">
        <f t="shared" si="12"/>
        <v>-16</v>
      </c>
      <c r="M187">
        <f t="shared" si="11"/>
        <v>58.149999999999942</v>
      </c>
      <c r="N187">
        <f t="shared" si="10"/>
        <v>-70.169999999999959</v>
      </c>
      <c r="O187">
        <v>55.25</v>
      </c>
    </row>
    <row r="188" spans="1:15" x14ac:dyDescent="0.2">
      <c r="A188">
        <v>183</v>
      </c>
      <c r="B188" t="s">
        <v>5</v>
      </c>
      <c r="C188">
        <v>26</v>
      </c>
      <c r="D188">
        <v>9</v>
      </c>
      <c r="E188" s="3">
        <v>26.822559036720072</v>
      </c>
      <c r="F188" s="3">
        <v>26</v>
      </c>
      <c r="G188">
        <v>26.41</v>
      </c>
      <c r="H188">
        <v>234</v>
      </c>
      <c r="I188">
        <v>237.69</v>
      </c>
      <c r="J188">
        <v>-3.6899999999999977</v>
      </c>
      <c r="K188">
        <f t="shared" si="9"/>
        <v>69</v>
      </c>
      <c r="L188">
        <f t="shared" si="12"/>
        <v>-250</v>
      </c>
      <c r="M188">
        <f t="shared" si="11"/>
        <v>58.149999999999942</v>
      </c>
      <c r="N188">
        <f t="shared" si="10"/>
        <v>-307.85999999999996</v>
      </c>
      <c r="O188">
        <v>58.87</v>
      </c>
    </row>
    <row r="189" spans="1:15" x14ac:dyDescent="0.2">
      <c r="A189">
        <v>184</v>
      </c>
      <c r="B189" t="s">
        <v>4</v>
      </c>
      <c r="C189">
        <v>30</v>
      </c>
      <c r="D189">
        <v>2</v>
      </c>
      <c r="E189" s="3">
        <v>29.700871650892495</v>
      </c>
      <c r="F189" s="3">
        <v>29.162514411136591</v>
      </c>
      <c r="G189">
        <v>29.43</v>
      </c>
      <c r="H189">
        <v>60</v>
      </c>
      <c r="I189">
        <v>58.86</v>
      </c>
      <c r="J189">
        <v>1.1400000000000006</v>
      </c>
      <c r="K189">
        <f t="shared" si="9"/>
        <v>9</v>
      </c>
      <c r="L189">
        <f t="shared" si="12"/>
        <v>-250</v>
      </c>
      <c r="M189">
        <f t="shared" si="11"/>
        <v>-0.7100000000000577</v>
      </c>
      <c r="N189">
        <f t="shared" si="10"/>
        <v>-307.85999999999996</v>
      </c>
      <c r="O189">
        <v>58.67</v>
      </c>
    </row>
    <row r="190" spans="1:15" x14ac:dyDescent="0.2">
      <c r="A190">
        <v>185</v>
      </c>
      <c r="B190" t="s">
        <v>2</v>
      </c>
      <c r="C190">
        <v>24</v>
      </c>
      <c r="D190">
        <v>8</v>
      </c>
      <c r="E190" s="3">
        <v>24</v>
      </c>
      <c r="F190" s="3">
        <v>24.540482295411707</v>
      </c>
      <c r="G190">
        <v>24.27</v>
      </c>
      <c r="H190">
        <v>192</v>
      </c>
      <c r="I190">
        <v>194.16</v>
      </c>
      <c r="J190">
        <v>-2.1599999999999966</v>
      </c>
      <c r="K190">
        <f t="shared" si="9"/>
        <v>9</v>
      </c>
      <c r="L190">
        <f t="shared" si="12"/>
        <v>-58</v>
      </c>
      <c r="M190">
        <f t="shared" si="11"/>
        <v>-0.7100000000000577</v>
      </c>
      <c r="N190">
        <f t="shared" si="10"/>
        <v>-113.69999999999996</v>
      </c>
      <c r="O190">
        <v>56.54</v>
      </c>
    </row>
    <row r="191" spans="1:15" x14ac:dyDescent="0.2">
      <c r="A191">
        <v>186</v>
      </c>
      <c r="B191" t="s">
        <v>3</v>
      </c>
      <c r="C191">
        <v>28</v>
      </c>
      <c r="D191">
        <v>6</v>
      </c>
      <c r="E191" s="3">
        <v>26.634547670887073</v>
      </c>
      <c r="F191" s="3">
        <v>27.287058146382122</v>
      </c>
      <c r="G191">
        <v>26.96</v>
      </c>
      <c r="H191">
        <v>168</v>
      </c>
      <c r="I191">
        <v>161.76</v>
      </c>
      <c r="J191">
        <v>6.2400000000000091</v>
      </c>
      <c r="K191">
        <f t="shared" si="9"/>
        <v>177</v>
      </c>
      <c r="L191">
        <f t="shared" si="12"/>
        <v>-58</v>
      </c>
      <c r="M191">
        <f t="shared" si="11"/>
        <v>161.04999999999993</v>
      </c>
      <c r="N191">
        <f t="shared" si="10"/>
        <v>-113.69999999999996</v>
      </c>
      <c r="O191">
        <v>57.94</v>
      </c>
    </row>
    <row r="192" spans="1:15" x14ac:dyDescent="0.2">
      <c r="A192">
        <v>187</v>
      </c>
      <c r="B192" t="s">
        <v>5</v>
      </c>
      <c r="C192">
        <v>0</v>
      </c>
      <c r="D192">
        <v>2</v>
      </c>
      <c r="E192" s="3">
        <v>-0.17319942415295864</v>
      </c>
      <c r="F192" s="3">
        <v>-0.35487680210878925</v>
      </c>
      <c r="G192">
        <v>-0.26</v>
      </c>
      <c r="H192">
        <v>0</v>
      </c>
      <c r="I192">
        <v>-0.52</v>
      </c>
      <c r="J192">
        <v>0.52</v>
      </c>
      <c r="K192">
        <f t="shared" si="9"/>
        <v>177</v>
      </c>
      <c r="L192">
        <f t="shared" si="12"/>
        <v>-58</v>
      </c>
      <c r="M192">
        <f t="shared" si="11"/>
        <v>161.04999999999993</v>
      </c>
      <c r="N192">
        <f t="shared" si="10"/>
        <v>-113.17999999999996</v>
      </c>
      <c r="O192">
        <v>57.44</v>
      </c>
    </row>
    <row r="193" spans="1:15" x14ac:dyDescent="0.2">
      <c r="A193">
        <v>188</v>
      </c>
      <c r="B193" t="s">
        <v>4</v>
      </c>
      <c r="C193">
        <v>7</v>
      </c>
      <c r="D193">
        <v>3</v>
      </c>
      <c r="E193" s="3">
        <v>6.1385891842202183</v>
      </c>
      <c r="F193" s="3">
        <v>7</v>
      </c>
      <c r="G193">
        <v>6.57</v>
      </c>
      <c r="H193">
        <v>21</v>
      </c>
      <c r="I193">
        <v>19.71</v>
      </c>
      <c r="J193">
        <v>1.2899999999999991</v>
      </c>
      <c r="K193">
        <f t="shared" si="9"/>
        <v>156</v>
      </c>
      <c r="L193">
        <f t="shared" si="12"/>
        <v>-58</v>
      </c>
      <c r="M193">
        <f t="shared" si="11"/>
        <v>141.33999999999992</v>
      </c>
      <c r="N193">
        <f t="shared" si="10"/>
        <v>-113.17999999999996</v>
      </c>
      <c r="O193">
        <v>57.09</v>
      </c>
    </row>
    <row r="194" spans="1:15" x14ac:dyDescent="0.2">
      <c r="A194">
        <v>189</v>
      </c>
      <c r="B194" t="s">
        <v>2</v>
      </c>
      <c r="C194">
        <v>22</v>
      </c>
      <c r="D194">
        <v>5</v>
      </c>
      <c r="E194" s="3">
        <v>22.426198609397886</v>
      </c>
      <c r="F194" s="3">
        <v>23.47936251261914</v>
      </c>
      <c r="G194">
        <v>22.95</v>
      </c>
      <c r="H194">
        <v>110</v>
      </c>
      <c r="I194">
        <v>114.75</v>
      </c>
      <c r="J194">
        <v>-4.75</v>
      </c>
      <c r="K194">
        <f t="shared" si="9"/>
        <v>156</v>
      </c>
      <c r="L194">
        <f t="shared" si="12"/>
        <v>52</v>
      </c>
      <c r="M194">
        <f t="shared" si="11"/>
        <v>141.33999999999992</v>
      </c>
      <c r="N194">
        <f t="shared" si="10"/>
        <v>1.5700000000000358</v>
      </c>
      <c r="O194">
        <v>52.52</v>
      </c>
    </row>
    <row r="195" spans="1:15" x14ac:dyDescent="0.2">
      <c r="A195">
        <v>190</v>
      </c>
      <c r="B195" t="s">
        <v>3</v>
      </c>
      <c r="C195">
        <v>16</v>
      </c>
      <c r="D195">
        <v>10</v>
      </c>
      <c r="E195" s="3">
        <v>15.931073777584153</v>
      </c>
      <c r="F195" s="3">
        <v>15.360434564499769</v>
      </c>
      <c r="G195">
        <v>15.65</v>
      </c>
      <c r="H195">
        <v>160</v>
      </c>
      <c r="I195">
        <v>156.5</v>
      </c>
      <c r="J195">
        <v>3.5</v>
      </c>
      <c r="K195">
        <f t="shared" si="9"/>
        <v>316</v>
      </c>
      <c r="L195">
        <f t="shared" si="12"/>
        <v>52</v>
      </c>
      <c r="M195">
        <f t="shared" si="11"/>
        <v>297.83999999999992</v>
      </c>
      <c r="N195">
        <f t="shared" si="10"/>
        <v>1.5700000000000358</v>
      </c>
      <c r="O195">
        <v>53.6</v>
      </c>
    </row>
    <row r="196" spans="1:15" x14ac:dyDescent="0.2">
      <c r="A196">
        <v>191</v>
      </c>
      <c r="B196" t="s">
        <v>5</v>
      </c>
      <c r="C196">
        <v>12</v>
      </c>
      <c r="D196">
        <v>5</v>
      </c>
      <c r="E196" s="3">
        <v>11.006119283964495</v>
      </c>
      <c r="F196" s="3">
        <v>10.082907196368954</v>
      </c>
      <c r="G196">
        <v>10.54</v>
      </c>
      <c r="H196">
        <v>60</v>
      </c>
      <c r="I196">
        <v>52.699999999999996</v>
      </c>
      <c r="J196">
        <v>7.3000000000000043</v>
      </c>
      <c r="K196">
        <f t="shared" si="9"/>
        <v>316</v>
      </c>
      <c r="L196">
        <f t="shared" si="12"/>
        <v>-8</v>
      </c>
      <c r="M196">
        <f t="shared" si="11"/>
        <v>297.83999999999992</v>
      </c>
      <c r="N196">
        <f t="shared" si="10"/>
        <v>-51.12999999999996</v>
      </c>
      <c r="O196">
        <v>46.8</v>
      </c>
    </row>
    <row r="197" spans="1:15" x14ac:dyDescent="0.2">
      <c r="A197">
        <v>192</v>
      </c>
      <c r="B197" t="s">
        <v>4</v>
      </c>
      <c r="C197">
        <v>2</v>
      </c>
      <c r="D197">
        <v>5</v>
      </c>
      <c r="E197" s="3">
        <v>2</v>
      </c>
      <c r="F197" s="3">
        <v>1.658850025971915</v>
      </c>
      <c r="G197">
        <v>1.83</v>
      </c>
      <c r="H197">
        <v>10</v>
      </c>
      <c r="I197">
        <v>9.15</v>
      </c>
      <c r="J197">
        <v>0.84999999999999964</v>
      </c>
      <c r="K197">
        <f t="shared" si="9"/>
        <v>306</v>
      </c>
      <c r="L197">
        <f t="shared" si="12"/>
        <v>-8</v>
      </c>
      <c r="M197">
        <f t="shared" si="11"/>
        <v>288.68999999999994</v>
      </c>
      <c r="N197">
        <f t="shared" si="10"/>
        <v>-51.12999999999996</v>
      </c>
      <c r="O197">
        <v>46.47</v>
      </c>
    </row>
    <row r="198" spans="1:15" x14ac:dyDescent="0.2">
      <c r="A198">
        <v>193</v>
      </c>
      <c r="B198" t="s">
        <v>2</v>
      </c>
      <c r="C198">
        <v>21</v>
      </c>
      <c r="D198">
        <v>6</v>
      </c>
      <c r="E198" s="3">
        <v>21.965255763599099</v>
      </c>
      <c r="F198" s="3">
        <v>20.657708834030956</v>
      </c>
      <c r="G198">
        <v>21.31</v>
      </c>
      <c r="H198">
        <v>126</v>
      </c>
      <c r="I198">
        <v>127.85999999999999</v>
      </c>
      <c r="J198">
        <v>-1.8599999999999852</v>
      </c>
      <c r="K198">
        <f t="shared" si="9"/>
        <v>306</v>
      </c>
      <c r="L198">
        <f t="shared" si="12"/>
        <v>118</v>
      </c>
      <c r="M198">
        <f t="shared" si="11"/>
        <v>288.68999999999994</v>
      </c>
      <c r="N198">
        <f t="shared" si="10"/>
        <v>76.730000000000018</v>
      </c>
      <c r="O198">
        <v>44.75</v>
      </c>
    </row>
    <row r="199" spans="1:15" x14ac:dyDescent="0.2">
      <c r="A199">
        <v>194</v>
      </c>
      <c r="B199" t="s">
        <v>3</v>
      </c>
      <c r="C199">
        <v>27</v>
      </c>
      <c r="D199">
        <v>9</v>
      </c>
      <c r="E199" s="3">
        <v>23.969660472665499</v>
      </c>
      <c r="F199" s="3">
        <v>27.654545997015035</v>
      </c>
      <c r="G199">
        <v>25.81</v>
      </c>
      <c r="H199">
        <v>243</v>
      </c>
      <c r="I199">
        <v>232.29</v>
      </c>
      <c r="J199">
        <v>10.710000000000008</v>
      </c>
      <c r="K199">
        <f t="shared" ref="K199:K204" si="13">IF(OR($B199 = "E", $B199 = "W"), IF($B199 = "E", $K198 + $H199, $K198 - $H199), $K198)</f>
        <v>549</v>
      </c>
      <c r="L199">
        <f t="shared" si="12"/>
        <v>118</v>
      </c>
      <c r="M199">
        <f t="shared" si="11"/>
        <v>520.9799999999999</v>
      </c>
      <c r="N199">
        <f t="shared" ref="N199:N204" si="14">IF(OR($B199 = "N", $B199 = "S"), IF($B199 = "N", $N198 + $I199, $N198 - $I199), $N198)</f>
        <v>76.730000000000018</v>
      </c>
      <c r="O199">
        <v>49.88</v>
      </c>
    </row>
    <row r="200" spans="1:15" x14ac:dyDescent="0.2">
      <c r="A200">
        <v>195</v>
      </c>
      <c r="B200" t="s">
        <v>5</v>
      </c>
      <c r="C200">
        <v>13</v>
      </c>
      <c r="D200">
        <v>4</v>
      </c>
      <c r="E200" s="3">
        <v>14.087861519663942</v>
      </c>
      <c r="F200" s="3">
        <v>13.113779732526178</v>
      </c>
      <c r="G200">
        <v>13.6</v>
      </c>
      <c r="H200">
        <v>52</v>
      </c>
      <c r="I200">
        <v>54.4</v>
      </c>
      <c r="J200">
        <v>-2.3999999999999986</v>
      </c>
      <c r="K200">
        <f t="shared" si="13"/>
        <v>549</v>
      </c>
      <c r="L200">
        <f t="shared" si="12"/>
        <v>66</v>
      </c>
      <c r="M200">
        <f t="shared" si="11"/>
        <v>520.9799999999999</v>
      </c>
      <c r="N200">
        <f t="shared" si="14"/>
        <v>22.33000000000002</v>
      </c>
      <c r="O200">
        <v>51.89</v>
      </c>
    </row>
    <row r="201" spans="1:15" x14ac:dyDescent="0.2">
      <c r="A201">
        <v>196</v>
      </c>
      <c r="B201" t="s">
        <v>4</v>
      </c>
      <c r="C201">
        <v>23</v>
      </c>
      <c r="D201">
        <v>6</v>
      </c>
      <c r="E201" s="3">
        <v>22.903303650048926</v>
      </c>
      <c r="F201" s="3">
        <v>23</v>
      </c>
      <c r="G201">
        <v>22.95</v>
      </c>
      <c r="H201">
        <v>138</v>
      </c>
      <c r="I201">
        <v>137.69999999999999</v>
      </c>
      <c r="J201">
        <v>0.30000000000001137</v>
      </c>
      <c r="K201">
        <f t="shared" si="13"/>
        <v>411</v>
      </c>
      <c r="L201">
        <f t="shared" si="12"/>
        <v>66</v>
      </c>
      <c r="M201">
        <f t="shared" si="11"/>
        <v>383.27999999999992</v>
      </c>
      <c r="N201">
        <f t="shared" si="14"/>
        <v>22.33000000000002</v>
      </c>
      <c r="O201">
        <v>51.72</v>
      </c>
    </row>
    <row r="202" spans="1:15" x14ac:dyDescent="0.2">
      <c r="A202">
        <v>197</v>
      </c>
      <c r="B202" t="s">
        <v>2</v>
      </c>
      <c r="C202">
        <v>25</v>
      </c>
      <c r="D202">
        <v>6</v>
      </c>
      <c r="E202" s="3">
        <v>24.248801900747523</v>
      </c>
      <c r="F202" s="3">
        <v>25.763462143324944</v>
      </c>
      <c r="G202">
        <v>25.01</v>
      </c>
      <c r="H202">
        <v>150</v>
      </c>
      <c r="I202">
        <v>150.06</v>
      </c>
      <c r="J202">
        <v>-6.0000000000002274E-2</v>
      </c>
      <c r="K202">
        <f t="shared" si="13"/>
        <v>411</v>
      </c>
      <c r="L202">
        <f t="shared" si="12"/>
        <v>216</v>
      </c>
      <c r="M202">
        <f t="shared" ref="M202:M204" si="15">IF(OR($B202 = "E", $B202 = "W"), IF($B202 = "E", $M201 + $I202, $M201 - $I202), $M201)</f>
        <v>383.27999999999992</v>
      </c>
      <c r="N202">
        <f t="shared" si="14"/>
        <v>172.39000000000001</v>
      </c>
      <c r="O202">
        <v>51.67</v>
      </c>
    </row>
    <row r="203" spans="1:15" x14ac:dyDescent="0.2">
      <c r="A203">
        <v>198</v>
      </c>
      <c r="B203" t="s">
        <v>3</v>
      </c>
      <c r="C203">
        <v>30</v>
      </c>
      <c r="D203">
        <v>1</v>
      </c>
      <c r="E203" s="3">
        <v>30.241647983456268</v>
      </c>
      <c r="F203" s="3">
        <v>30.472070107016247</v>
      </c>
      <c r="G203">
        <v>30.36</v>
      </c>
      <c r="H203">
        <v>30</v>
      </c>
      <c r="I203">
        <v>30.36</v>
      </c>
      <c r="J203">
        <v>-0.35999999999999943</v>
      </c>
      <c r="K203">
        <f t="shared" si="13"/>
        <v>441</v>
      </c>
      <c r="L203">
        <f t="shared" si="12"/>
        <v>216</v>
      </c>
      <c r="M203">
        <f t="shared" si="15"/>
        <v>413.63999999999993</v>
      </c>
      <c r="N203">
        <f t="shared" si="14"/>
        <v>172.39000000000001</v>
      </c>
      <c r="O203">
        <v>51.48</v>
      </c>
    </row>
    <row r="204" spans="1:15" x14ac:dyDescent="0.2">
      <c r="A204">
        <v>199</v>
      </c>
      <c r="B204" t="s">
        <v>5</v>
      </c>
      <c r="C204">
        <v>22</v>
      </c>
      <c r="D204">
        <v>3</v>
      </c>
      <c r="E204" s="3">
        <v>22</v>
      </c>
      <c r="F204" s="3">
        <v>22</v>
      </c>
      <c r="G204">
        <v>22</v>
      </c>
      <c r="H204">
        <v>66</v>
      </c>
      <c r="I204">
        <v>66</v>
      </c>
      <c r="J204">
        <v>0</v>
      </c>
      <c r="K204">
        <f t="shared" si="13"/>
        <v>441</v>
      </c>
      <c r="L204">
        <f t="shared" si="12"/>
        <v>150</v>
      </c>
      <c r="M204">
        <f t="shared" si="15"/>
        <v>413.63999999999993</v>
      </c>
      <c r="N204">
        <f t="shared" si="14"/>
        <v>106.39000000000001</v>
      </c>
      <c r="O204">
        <v>51.48</v>
      </c>
    </row>
  </sheetData>
  <mergeCells count="3">
    <mergeCell ref="B1:C1"/>
    <mergeCell ref="B2:C2"/>
    <mergeCell ref="P9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actualAvgDist</vt:lpstr>
      <vt:lpstr>actualHorPos</vt:lpstr>
      <vt:lpstr>actualVerPos</vt:lpstr>
      <vt:lpstr>avgSpeedm1m2</vt:lpstr>
      <vt:lpstr>direction</vt:lpstr>
      <vt:lpstr>errorDist</vt:lpstr>
      <vt:lpstr>errorPosition</vt:lpstr>
      <vt:lpstr>expectedDistance</vt:lpstr>
      <vt:lpstr>expectedHorPos</vt:lpstr>
      <vt:lpstr>expectedSpeed</vt:lpstr>
      <vt:lpstr>expectedVerPos</vt:lpstr>
      <vt:lpstr>micro1speed</vt:lpstr>
      <vt:lpstr>micro2speed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2020-03-08T10:22:25Z</dcterms:modified>
</cp:coreProperties>
</file>