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lgqc-my.sharepoint.com/personal/201770397_edu_clg_qc_ca/Documents/Projet-Final_1/doc_projet/ressources/outils/"/>
    </mc:Choice>
  </mc:AlternateContent>
  <xr:revisionPtr revIDLastSave="2" documentId="13_ncr:1_{2038F10D-F3F6-4D59-A657-7629FB3CC067}" xr6:coauthVersionLast="46" xr6:coauthVersionMax="46" xr10:uidLastSave="{FB4090B3-7ED5-4BA8-9FE7-2A9DF6A034A5}"/>
  <bookViews>
    <workbookView xWindow="-120" yWindow="-120" windowWidth="29040" windowHeight="15840" xr2:uid="{7E244A9E-8CDC-43CC-8CF7-4099A6C94D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4" i="1"/>
  <c r="G4" i="1" l="1"/>
  <c r="G5" i="1" s="1"/>
  <c r="C7" i="1"/>
  <c r="B7" i="1"/>
  <c r="C6" i="1"/>
  <c r="C8" i="1" s="1"/>
  <c r="C16" i="1" s="1"/>
  <c r="F6" i="1" l="1"/>
  <c r="C13" i="1"/>
  <c r="G6" i="1"/>
  <c r="G7" i="1" s="1"/>
  <c r="B8" i="1"/>
</calcChain>
</file>

<file path=xl/sharedStrings.xml><?xml version="1.0" encoding="utf-8"?>
<sst xmlns="http://schemas.openxmlformats.org/spreadsheetml/2006/main" count="21" uniqueCount="18">
  <si>
    <t>Temp. Min.</t>
  </si>
  <si>
    <t>Temp. Max.</t>
  </si>
  <si>
    <t>Information Capteur</t>
  </si>
  <si>
    <t>Information Application</t>
  </si>
  <si>
    <t>Résolution</t>
  </si>
  <si>
    <t>Plage ADC</t>
  </si>
  <si>
    <t>Résolution ADC</t>
  </si>
  <si>
    <t>Plage Temp.</t>
  </si>
  <si>
    <t>Utilisation plage échantillon</t>
  </si>
  <si>
    <t>Amplification</t>
  </si>
  <si>
    <t>Nouvelle Résolution</t>
  </si>
  <si>
    <t>Nouvelle Plage Temp.</t>
  </si>
  <si>
    <t>Ajustement du circuit</t>
  </si>
  <si>
    <t>Valeur Rf</t>
  </si>
  <si>
    <t>Valeur Ri</t>
  </si>
  <si>
    <t>Valeur Totale du Gain</t>
  </si>
  <si>
    <t>Résultat de Rf / Ri</t>
  </si>
  <si>
    <t>Calcul des résistances Rf et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</si>
</sst>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&quot;mV/°C&quot;"/>
    <numFmt numFmtId="165" formatCode="0.00&quot;°C&quot;"/>
    <numFmt numFmtId="166" formatCode="0.00&quot;V&quot;"/>
    <numFmt numFmtId="167" formatCode="0&quot;bits&quot;"/>
    <numFmt numFmtId="168" formatCode="0.00&quot;kΩ&quot;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MathJax_Math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165" fontId="0" fillId="2" borderId="12" xfId="0" applyNumberFormat="1" applyFill="1" applyBorder="1" applyAlignment="1">
      <alignment vertical="center"/>
    </xf>
    <xf numFmtId="165" fontId="0" fillId="2" borderId="10" xfId="0" applyNumberFormat="1" applyFill="1" applyBorder="1" applyAlignment="1">
      <alignment vertical="center"/>
    </xf>
    <xf numFmtId="165" fontId="0" fillId="3" borderId="12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166" fontId="0" fillId="3" borderId="12" xfId="0" applyNumberForma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166" fontId="0" fillId="2" borderId="12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2" fontId="0" fillId="2" borderId="10" xfId="0" applyNumberFormat="1" applyFill="1" applyBorder="1" applyAlignment="1">
      <alignment vertical="center"/>
    </xf>
    <xf numFmtId="164" fontId="0" fillId="3" borderId="12" xfId="0" applyNumberFormat="1" applyFill="1" applyBorder="1" applyAlignment="1">
      <alignment vertical="center"/>
    </xf>
    <xf numFmtId="0" fontId="2" fillId="0" borderId="16" xfId="1" applyNumberFormat="1" applyFont="1" applyBorder="1" applyAlignment="1">
      <alignment vertical="center"/>
    </xf>
    <xf numFmtId="2" fontId="0" fillId="3" borderId="10" xfId="1" applyNumberFormat="1" applyFont="1" applyFill="1" applyBorder="1" applyAlignment="1">
      <alignment vertical="center"/>
    </xf>
    <xf numFmtId="0" fontId="0" fillId="3" borderId="11" xfId="0" applyNumberFormat="1" applyFill="1" applyBorder="1" applyAlignment="1">
      <alignment vertical="center"/>
    </xf>
    <xf numFmtId="168" fontId="0" fillId="2" borderId="12" xfId="0" applyNumberFormat="1" applyFill="1" applyBorder="1" applyAlignment="1">
      <alignment vertical="center"/>
    </xf>
    <xf numFmtId="0" fontId="0" fillId="2" borderId="13" xfId="0" applyNumberFormat="1" applyFill="1" applyBorder="1" applyAlignment="1">
      <alignment vertical="center"/>
    </xf>
    <xf numFmtId="2" fontId="0" fillId="3" borderId="14" xfId="0" applyNumberFormat="1" applyFill="1" applyBorder="1" applyAlignment="1">
      <alignment vertical="center"/>
    </xf>
    <xf numFmtId="0" fontId="0" fillId="3" borderId="15" xfId="0" applyNumberFormat="1" applyFill="1" applyBorder="1" applyAlignment="1">
      <alignment vertical="center"/>
    </xf>
    <xf numFmtId="0" fontId="2" fillId="0" borderId="16" xfId="1" applyNumberFormat="1" applyFont="1" applyFill="1" applyBorder="1" applyAlignment="1">
      <alignment vertical="center"/>
    </xf>
    <xf numFmtId="0" fontId="2" fillId="0" borderId="17" xfId="1" applyNumberFormat="1" applyFont="1" applyFill="1" applyBorder="1" applyAlignment="1">
      <alignment vertical="center"/>
    </xf>
    <xf numFmtId="0" fontId="2" fillId="0" borderId="18" xfId="0" applyNumberFormat="1" applyFont="1" applyFill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166" fontId="0" fillId="3" borderId="20" xfId="0" applyNumberForma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9" fontId="0" fillId="3" borderId="14" xfId="1" applyFont="1" applyFill="1" applyBorder="1" applyAlignment="1">
      <alignment vertical="center"/>
    </xf>
    <xf numFmtId="0" fontId="2" fillId="0" borderId="18" xfId="1" applyNumberFormat="1" applyFont="1" applyBorder="1" applyAlignment="1">
      <alignment vertical="center" wrapText="1"/>
    </xf>
    <xf numFmtId="0" fontId="2" fillId="0" borderId="19" xfId="0" applyFont="1" applyBorder="1" applyAlignment="1">
      <alignment vertical="center"/>
    </xf>
    <xf numFmtId="167" fontId="0" fillId="2" borderId="20" xfId="0" applyNumberForma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2" fillId="0" borderId="0" xfId="1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166" fontId="0" fillId="3" borderId="23" xfId="0" applyNumberFormat="1" applyFill="1" applyBorder="1" applyAlignment="1">
      <alignment horizontal="center" vertical="center"/>
    </xf>
    <xf numFmtId="166" fontId="0" fillId="3" borderId="24" xfId="0" applyNumberForma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">
    <dxf>
      <fill>
        <patternFill>
          <bgColor rgb="FF7FF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  <color rgb="FF7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Plages</a:t>
            </a:r>
            <a:r>
              <a:rPr lang="fr-CA" baseline="0"/>
              <a:t> de température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Information Capteur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</c:f>
              <c:strCache>
                <c:ptCount val="1"/>
                <c:pt idx="0">
                  <c:v>Plage Temp.</c:v>
                </c:pt>
              </c:strCache>
            </c:strRef>
          </c:cat>
          <c:val>
            <c:numRef>
              <c:f>Feuil1!$C$6</c:f>
              <c:numCache>
                <c:formatCode>0.00"°C"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F-4B61-8E50-1544A14F98D5}"/>
            </c:ext>
          </c:extLst>
        </c:ser>
        <c:ser>
          <c:idx val="1"/>
          <c:order val="1"/>
          <c:tx>
            <c:strRef>
              <c:f>Feuil1!$F$2</c:f>
              <c:strCache>
                <c:ptCount val="1"/>
                <c:pt idx="0">
                  <c:v>Ajustement du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Feuil1!$B$6</c:f>
              <c:strCache>
                <c:ptCount val="1"/>
                <c:pt idx="0">
                  <c:v>Plage Temp.</c:v>
                </c:pt>
              </c:strCache>
            </c:strRef>
          </c:cat>
          <c:val>
            <c:numRef>
              <c:f>Feuil1!$G$5</c:f>
              <c:numCache>
                <c:formatCode>0.00"°C"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F-4B61-8E50-1544A14F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122703"/>
        <c:axId val="494123951"/>
      </c:barChart>
      <c:catAx>
        <c:axId val="49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Profil du capteur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3951"/>
        <c:crosses val="autoZero"/>
        <c:auto val="1"/>
        <c:lblAlgn val="ctr"/>
        <c:lblOffset val="100"/>
        <c:noMultiLvlLbl val="0"/>
      </c:catAx>
      <c:valAx>
        <c:axId val="494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&quot;°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G$3" max="20" min="1" page="10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9525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0520-D12A-495B-A1DC-F1DAA2BB1056}">
  <dimension ref="B1:I24"/>
  <sheetViews>
    <sheetView showGridLines="0" tabSelected="1" workbookViewId="0">
      <selection activeCell="L27" sqref="L27"/>
    </sheetView>
  </sheetViews>
  <sheetFormatPr baseColWidth="10" defaultRowHeight="15"/>
  <cols>
    <col min="1" max="1" width="0.28515625" style="1" customWidth="1"/>
    <col min="2" max="2" width="18.85546875" style="1" bestFit="1" customWidth="1"/>
    <col min="3" max="3" width="11.42578125" style="1"/>
    <col min="4" max="4" width="2.85546875" style="1" customWidth="1"/>
    <col min="5" max="5" width="0.7109375" style="1" customWidth="1"/>
    <col min="6" max="6" width="29.7109375" style="1" bestFit="1" customWidth="1"/>
    <col min="7" max="7" width="11.42578125" style="1"/>
    <col min="8" max="8" width="2.85546875" style="1" customWidth="1"/>
    <col min="9" max="9" width="0.7109375" style="1" customWidth="1"/>
    <col min="10" max="16384" width="11.42578125" style="1"/>
  </cols>
  <sheetData>
    <row r="1" spans="2:9" ht="1.5" customHeight="1" thickBot="1"/>
    <row r="2" spans="2:9" ht="15.75" thickBot="1">
      <c r="B2" s="47" t="s">
        <v>2</v>
      </c>
      <c r="C2" s="48"/>
      <c r="D2" s="49"/>
      <c r="F2" s="47" t="s">
        <v>12</v>
      </c>
      <c r="G2" s="48"/>
      <c r="H2" s="49"/>
    </row>
    <row r="3" spans="2:9">
      <c r="B3" s="4" t="s">
        <v>4</v>
      </c>
      <c r="C3" s="6">
        <v>10</v>
      </c>
      <c r="D3" s="2"/>
      <c r="F3" s="22" t="s">
        <v>9</v>
      </c>
      <c r="G3" s="20">
        <v>5</v>
      </c>
      <c r="H3" s="2"/>
    </row>
    <row r="4" spans="2:9">
      <c r="B4" s="5" t="s">
        <v>0</v>
      </c>
      <c r="C4" s="7">
        <v>-40</v>
      </c>
      <c r="D4" s="3"/>
      <c r="F4" s="5" t="s">
        <v>10</v>
      </c>
      <c r="G4" s="21">
        <f>C3*G3</f>
        <v>50</v>
      </c>
      <c r="H4" s="10"/>
    </row>
    <row r="5" spans="2:9">
      <c r="B5" s="5" t="s">
        <v>1</v>
      </c>
      <c r="C5" s="7">
        <v>110</v>
      </c>
      <c r="D5" s="3"/>
      <c r="F5" s="5" t="s">
        <v>11</v>
      </c>
      <c r="G5" s="9">
        <f>C14/(G4*10^-3)</f>
        <v>100</v>
      </c>
      <c r="H5" s="10"/>
    </row>
    <row r="6" spans="2:9">
      <c r="B6" s="5" t="s">
        <v>7</v>
      </c>
      <c r="C6" s="9">
        <f>C5-C4</f>
        <v>150</v>
      </c>
      <c r="D6" s="10"/>
      <c r="F6" s="32" t="str">
        <f>"Tension @ " &amp;ROUND(G5,2)&amp; "°C"</f>
        <v>Tension @ 100°C</v>
      </c>
      <c r="G6" s="33">
        <f>G5*(G4*10^-3)</f>
        <v>5</v>
      </c>
      <c r="H6" s="34"/>
    </row>
    <row r="7" spans="2:9" ht="15.75" thickBot="1">
      <c r="B7" s="13" t="str">
        <f>"Tension @ " &amp;C4&amp; "°C"</f>
        <v>Tension @ -40°C</v>
      </c>
      <c r="C7" s="11">
        <f>0</f>
        <v>0</v>
      </c>
      <c r="D7" s="10"/>
      <c r="F7" s="36" t="s">
        <v>8</v>
      </c>
      <c r="G7" s="35">
        <f>G6/C14</f>
        <v>1</v>
      </c>
      <c r="H7" s="12"/>
    </row>
    <row r="8" spans="2:9" s="15" customFormat="1" ht="3.75" customHeight="1" thickBot="1">
      <c r="B8" s="50" t="str">
        <f>"Tension @ " &amp;C6&amp; "°C"</f>
        <v>Tension @ 150°C</v>
      </c>
      <c r="C8" s="52">
        <f>C6*(C3*10^-3)</f>
        <v>1.5</v>
      </c>
      <c r="D8" s="54"/>
      <c r="F8" s="40"/>
      <c r="G8" s="16"/>
      <c r="H8" s="17"/>
    </row>
    <row r="9" spans="2:9" ht="12" customHeight="1" thickBot="1">
      <c r="B9" s="51"/>
      <c r="C9" s="53"/>
      <c r="D9" s="55"/>
      <c r="F9" s="41" t="s">
        <v>17</v>
      </c>
      <c r="G9" s="42"/>
      <c r="H9" s="43"/>
    </row>
    <row r="10" spans="2:9" ht="3.75" customHeight="1" thickBot="1">
      <c r="F10" s="44"/>
      <c r="G10" s="45"/>
      <c r="H10" s="46"/>
    </row>
    <row r="11" spans="2:9" ht="15.75" thickBot="1">
      <c r="B11" s="47" t="s">
        <v>3</v>
      </c>
      <c r="C11" s="48"/>
      <c r="D11" s="49"/>
      <c r="F11" s="29" t="s">
        <v>16</v>
      </c>
      <c r="G11" s="23">
        <f>G3-1</f>
        <v>4</v>
      </c>
      <c r="H11" s="24"/>
      <c r="I11" s="18"/>
    </row>
    <row r="12" spans="2:9">
      <c r="B12" s="4" t="s">
        <v>0</v>
      </c>
      <c r="C12" s="8">
        <v>0</v>
      </c>
      <c r="D12" s="2"/>
      <c r="F12" s="30" t="s">
        <v>13</v>
      </c>
      <c r="G12" s="25">
        <v>4</v>
      </c>
      <c r="H12" s="26"/>
      <c r="I12" s="18"/>
    </row>
    <row r="13" spans="2:9">
      <c r="B13" s="5" t="s">
        <v>1</v>
      </c>
      <c r="C13" s="9">
        <f>G5</f>
        <v>100</v>
      </c>
      <c r="D13" s="10"/>
      <c r="F13" s="30" t="s">
        <v>14</v>
      </c>
      <c r="G13" s="25">
        <v>1</v>
      </c>
      <c r="H13" s="26"/>
      <c r="I13" s="18"/>
    </row>
    <row r="14" spans="2:9" ht="15.75" thickBot="1">
      <c r="B14" s="5" t="s">
        <v>5</v>
      </c>
      <c r="C14" s="14">
        <v>5</v>
      </c>
      <c r="D14" s="3"/>
      <c r="F14" s="31" t="s">
        <v>15</v>
      </c>
      <c r="G14" s="27">
        <f>(G12/G13)+1</f>
        <v>5</v>
      </c>
      <c r="H14" s="28"/>
      <c r="I14" s="18"/>
    </row>
    <row r="15" spans="2:9">
      <c r="B15" s="37" t="s">
        <v>6</v>
      </c>
      <c r="C15" s="38">
        <v>1024</v>
      </c>
      <c r="D15" s="39"/>
      <c r="I15" s="18"/>
    </row>
    <row r="16" spans="2:9" ht="29.25" thickBot="1">
      <c r="B16" s="36" t="s">
        <v>8</v>
      </c>
      <c r="C16" s="35">
        <f>C8/C14</f>
        <v>0.3</v>
      </c>
      <c r="D16" s="12"/>
      <c r="F16" s="19"/>
      <c r="G16" s="19"/>
      <c r="H16" s="19"/>
      <c r="I16" s="18"/>
    </row>
    <row r="17" spans="6:9">
      <c r="F17" s="19"/>
      <c r="G17" s="19"/>
      <c r="H17" s="19"/>
      <c r="I17" s="18"/>
    </row>
    <row r="18" spans="6:9">
      <c r="F18" s="19"/>
      <c r="G18" s="19"/>
      <c r="H18" s="19"/>
      <c r="I18" s="18"/>
    </row>
    <row r="19" spans="6:9">
      <c r="I19" s="18"/>
    </row>
    <row r="20" spans="6:9">
      <c r="I20" s="18"/>
    </row>
    <row r="21" spans="6:9">
      <c r="I21" s="18"/>
    </row>
    <row r="22" spans="6:9">
      <c r="I22" s="18"/>
    </row>
    <row r="23" spans="6:9">
      <c r="I23" s="18"/>
    </row>
    <row r="24" spans="6:9">
      <c r="F24" s="18"/>
      <c r="G24" s="18"/>
      <c r="H24" s="18"/>
      <c r="I24" s="18"/>
    </row>
  </sheetData>
  <mergeCells count="7">
    <mergeCell ref="F9:H10"/>
    <mergeCell ref="B2:D2"/>
    <mergeCell ref="B11:D11"/>
    <mergeCell ref="F2:H2"/>
    <mergeCell ref="B8:B9"/>
    <mergeCell ref="C8:C9"/>
    <mergeCell ref="D8:D9"/>
  </mergeCells>
  <conditionalFormatting sqref="G14:H14">
    <cfRule type="expression" dxfId="1" priority="1">
      <formula>$G$14&lt;&gt;$G$6</formula>
    </cfRule>
    <cfRule type="expression" dxfId="0" priority="3">
      <formula>"$G$14=$G$3"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7</xdr:col>
                    <xdr:colOff>0</xdr:colOff>
                    <xdr:row>2</xdr:row>
                    <xdr:rowOff>9525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Desrosiers</dc:creator>
  <cp:lastModifiedBy>Thomas Desrosiers</cp:lastModifiedBy>
  <dcterms:created xsi:type="dcterms:W3CDTF">2022-03-08T15:08:16Z</dcterms:created>
  <dcterms:modified xsi:type="dcterms:W3CDTF">2022-03-08T17:41:57Z</dcterms:modified>
</cp:coreProperties>
</file>