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60" yWindow="-405" windowWidth="13485" windowHeight="5655" tabRatio="729" activeTab="5"/>
  </bookViews>
  <sheets>
    <sheet name="FILE_MASTER" sheetId="1" r:id="rId1"/>
    <sheet name="FILEMAP" sheetId="10" r:id="rId2"/>
    <sheet name="SEARCHFLD" sheetId="11" r:id="rId3"/>
    <sheet name="CFAF" sheetId="2" r:id="rId4"/>
    <sheet name="SE2240" sheetId="3" r:id="rId5"/>
    <sheet name="SE2245" sheetId="4" r:id="rId6"/>
    <sheet name="CI1141" sheetId="5" r:id="rId7"/>
    <sheet name="CI1101" sheetId="6" r:id="rId8"/>
    <sheet name="CI1187" sheetId="7" r:id="rId9"/>
    <sheet name="SE2287" sheetId="8" r:id="rId10"/>
    <sheet name="SE2203" sheetId="9" r:id="rId11"/>
  </sheets>
  <calcPr calcId="124519"/>
</workbook>
</file>

<file path=xl/calcChain.xml><?xml version="1.0" encoding="utf-8"?>
<calcChain xmlns="http://schemas.openxmlformats.org/spreadsheetml/2006/main">
  <c r="X137" i="11"/>
  <c r="X138"/>
  <c r="X139"/>
  <c r="X140"/>
  <c r="X141"/>
  <c r="X142"/>
  <c r="X143"/>
  <c r="X144"/>
  <c r="X145"/>
  <c r="X146"/>
  <c r="X147"/>
  <c r="X148"/>
  <c r="X149"/>
  <c r="X150"/>
  <c r="X151"/>
  <c r="X152"/>
  <c r="X153"/>
  <c r="X125"/>
  <c r="X126"/>
  <c r="X127"/>
  <c r="X128"/>
  <c r="X129"/>
  <c r="X130"/>
  <c r="X131"/>
  <c r="X132"/>
  <c r="X133"/>
  <c r="X134"/>
  <c r="X135"/>
  <c r="X114"/>
  <c r="X115"/>
  <c r="X116"/>
  <c r="X117"/>
  <c r="X118"/>
  <c r="X119"/>
  <c r="X120"/>
  <c r="X121"/>
  <c r="X122"/>
  <c r="X123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73"/>
  <c r="X74"/>
  <c r="X75"/>
  <c r="X76"/>
  <c r="X77"/>
  <c r="X78"/>
  <c r="X79"/>
  <c r="X80"/>
  <c r="X81"/>
  <c r="X82"/>
  <c r="X83"/>
  <c r="X84"/>
  <c r="X85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9"/>
  <c r="X10"/>
  <c r="X11"/>
  <c r="X12"/>
  <c r="X13"/>
  <c r="X14"/>
  <c r="X15"/>
  <c r="X16"/>
  <c r="X17"/>
  <c r="X18"/>
  <c r="X19"/>
  <c r="X20"/>
  <c r="X21"/>
  <c r="X8"/>
  <c r="X7"/>
  <c r="X6"/>
  <c r="X5"/>
  <c r="X4"/>
  <c r="X3"/>
  <c r="X2"/>
  <c r="O13" i="10" l="1"/>
  <c r="O14"/>
  <c r="O15"/>
  <c r="O16"/>
  <c r="O17"/>
  <c r="O18"/>
  <c r="G18" i="1"/>
  <c r="G19"/>
  <c r="G20"/>
  <c r="G21"/>
  <c r="G22"/>
  <c r="G23"/>
  <c r="G25"/>
  <c r="O12" i="10"/>
  <c r="G17" i="1"/>
  <c r="O3" i="10"/>
  <c r="O4"/>
  <c r="O5"/>
  <c r="O6"/>
  <c r="O7"/>
  <c r="O8"/>
  <c r="O9"/>
  <c r="O10"/>
  <c r="O11"/>
  <c r="O2"/>
  <c r="O1"/>
  <c r="G16" i="1"/>
  <c r="G15"/>
  <c r="G14"/>
  <c r="G13"/>
  <c r="G12"/>
  <c r="G11"/>
  <c r="G10"/>
  <c r="G9"/>
  <c r="G8"/>
  <c r="G7"/>
  <c r="G6"/>
  <c r="G5"/>
  <c r="G4"/>
</calcChain>
</file>

<file path=xl/comments1.xml><?xml version="1.0" encoding="utf-8"?>
<comments xmlns="http://schemas.openxmlformats.org/spreadsheetml/2006/main">
  <authors>
    <author>Author</author>
  </authors>
  <commentList>
    <comment ref="B8" authorId="0">
      <text>
        <r>
          <rPr>
            <sz val="8"/>
            <color indexed="81"/>
            <rFont val="Tahoma"/>
            <family val="2"/>
          </rPr>
          <t>Quy ước:
001: CMT : nếu là Cá nhân trong nước.
002: Hộ chiếu: Nếu là cá nhân nước ngoài.
004: Khác.
005: Giấy phép kinh doanh: Nếu là tổ chức.
Quy ước này khác với VSD nên khi export cần convert ra 3 loại: 1.CMT ; 2.Trading code ; 3.Giấy phép kinh doanh.</t>
        </r>
      </text>
    </comment>
    <comment ref="B9" authorId="0">
      <text>
        <r>
          <rPr>
            <b/>
            <sz val="8"/>
            <color indexed="81"/>
            <rFont val="Tahoma"/>
            <family val="2"/>
          </rPr>
          <t>HaiLT:</t>
        </r>
        <r>
          <rPr>
            <sz val="8"/>
            <color indexed="81"/>
            <rFont val="Tahoma"/>
            <family val="2"/>
          </rPr>
          <t xml:space="preserve">
001 Nam
002 Nu</t>
        </r>
      </text>
    </comment>
    <comment ref="B10" authorId="0">
      <text>
        <r>
          <rPr>
            <sz val="8"/>
            <color indexed="81"/>
            <rFont val="Tahoma"/>
            <family val="2"/>
          </rPr>
          <t>Giống mã Country trong all code của Flex --&gt; khi export ko cần convert.
234 là Việt Nam</t>
        </r>
      </text>
    </comment>
    <comment ref="B15" authorId="0">
      <text>
        <r>
          <rPr>
            <b/>
            <sz val="8"/>
            <color indexed="81"/>
            <rFont val="Tahoma"/>
            <family val="2"/>
          </rPr>
          <t>Loại hình sản phẩm Aftype dùng để mở sub account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b/>
            <sz val="8"/>
            <color indexed="81"/>
            <rFont val="Tahoma"/>
            <family val="2"/>
          </rPr>
          <t>Chi nhánh nơi mở sub account.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
Có thể backdate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8" authorId="0">
      <text>
        <r>
          <rPr>
            <sz val="8"/>
            <color indexed="81"/>
            <rFont val="Tahoma"/>
            <family val="2"/>
          </rPr>
          <t>Quy ước:
001: CMT : nếu là Cá nhân trong nước.
002: Hộ chiếu: Nếu là cá nhân nước ngoài.
004: Khác.
005: Giấy phép kinh doanh: Nếu là tổ chức.
Quy ước này khác với VSD nên khi export cần convert ra 3 loại: 1.CMT ; 2.Trading code ; 3.Giấy phép kinh doanh.</t>
        </r>
      </text>
    </comment>
    <comment ref="B9" authorId="0">
      <text>
        <r>
          <rPr>
            <b/>
            <sz val="8"/>
            <color indexed="81"/>
            <rFont val="Tahoma"/>
            <family val="2"/>
          </rPr>
          <t>HaiLT:</t>
        </r>
        <r>
          <rPr>
            <sz val="8"/>
            <color indexed="81"/>
            <rFont val="Tahoma"/>
            <family val="2"/>
          </rPr>
          <t xml:space="preserve">
001 Nam
002 Nu</t>
        </r>
      </text>
    </comment>
    <comment ref="B10" authorId="0">
      <text>
        <r>
          <rPr>
            <sz val="8"/>
            <color indexed="81"/>
            <rFont val="Tahoma"/>
            <family val="2"/>
          </rPr>
          <t>Giống mã Country trong all code của Flex --&gt; khi export ko cần convert.
234 là Việt Nam</t>
        </r>
      </text>
    </comment>
    <comment ref="B15" authorId="0">
      <text>
        <r>
          <rPr>
            <b/>
            <sz val="8"/>
            <color indexed="81"/>
            <rFont val="Tahoma"/>
            <family val="2"/>
          </rPr>
          <t>Loại hình sản phẩm Aftype dùng để mở sub account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b/>
            <sz val="8"/>
            <color indexed="81"/>
            <rFont val="Tahoma"/>
            <family val="2"/>
          </rPr>
          <t>Chi nhánh nơi mở sub account.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
Có thể backdate</t>
        </r>
      </text>
    </comment>
  </commentList>
</comments>
</file>

<file path=xl/sharedStrings.xml><?xml version="1.0" encoding="utf-8"?>
<sst xmlns="http://schemas.openxmlformats.org/spreadsheetml/2006/main" count="2609" uniqueCount="382">
  <si>
    <t>FILEID</t>
  </si>
  <si>
    <t>FLDNAME</t>
  </si>
  <si>
    <t>FIELDTYPE</t>
  </si>
  <si>
    <t>WIDTH</t>
  </si>
  <si>
    <t>TBLNAME</t>
  </si>
  <si>
    <t>TBLCFAF</t>
  </si>
  <si>
    <t>VARCHAR2</t>
  </si>
  <si>
    <t>FULLNAME</t>
  </si>
  <si>
    <t>BIRTHDAY</t>
  </si>
  <si>
    <t>DATE</t>
  </si>
  <si>
    <t>IDCODE</t>
  </si>
  <si>
    <t>IDDATE</t>
  </si>
  <si>
    <t>IDPLACE</t>
  </si>
  <si>
    <t>IDTYPE</t>
  </si>
  <si>
    <t>SEX</t>
  </si>
  <si>
    <t>COUNTRY</t>
  </si>
  <si>
    <t>ADDRESS</t>
  </si>
  <si>
    <t>MOBILE</t>
  </si>
  <si>
    <t>EMAIL</t>
  </si>
  <si>
    <t>DESCRIPTION</t>
  </si>
  <si>
    <t>TAXCODE</t>
  </si>
  <si>
    <t>AFTYPE</t>
  </si>
  <si>
    <t>BRANCH</t>
  </si>
  <si>
    <t>CAREBY</t>
  </si>
  <si>
    <t>OPNDATE</t>
  </si>
  <si>
    <t>BANKACCTNO</t>
  </si>
  <si>
    <t>BANKNAME</t>
  </si>
  <si>
    <t>TBLSE2240</t>
  </si>
  <si>
    <t>C</t>
  </si>
  <si>
    <t>Y</t>
  </si>
  <si>
    <t xml:space="preserve">Mã chứng khoán             </t>
  </si>
  <si>
    <t xml:space="preserve">Số TK lưu ký               </t>
  </si>
  <si>
    <t>N</t>
  </si>
  <si>
    <t xml:space="preserve">Số tiểu khoản              </t>
  </si>
  <si>
    <t xml:space="preserve">Số tài khoản               </t>
  </si>
  <si>
    <t xml:space="preserve">Họ tên                     </t>
  </si>
  <si>
    <t xml:space="preserve">Số giấy tờ                 </t>
  </si>
  <si>
    <t xml:space="preserve">Địa chỉ                    </t>
  </si>
  <si>
    <t>D</t>
  </si>
  <si>
    <t xml:space="preserve">Ngày cấp                   </t>
  </si>
  <si>
    <t xml:space="preserve">Nơi cấp                    </t>
  </si>
  <si>
    <t xml:space="preserve">Số điện thoại              </t>
  </si>
  <si>
    <t xml:space="preserve">Tên chứng khoán            </t>
  </si>
  <si>
    <t xml:space="preserve">Mệnh giá                   </t>
  </si>
  <si>
    <t xml:space="preserve">Số lượng ck tự do          </t>
  </si>
  <si>
    <t xml:space="preserve">Giá lưu ký                 </t>
  </si>
  <si>
    <t xml:space="preserve">Loại điều kiện             </t>
  </si>
  <si>
    <t xml:space="preserve">Họ tên người ủy quyền      </t>
  </si>
  <si>
    <t xml:space="preserve">SL phong tỏa theo dk       </t>
  </si>
  <si>
    <t xml:space="preserve">Số giấy tờ người ủy quyền  </t>
  </si>
  <si>
    <t xml:space="preserve">Chờ giao dịch              </t>
  </si>
  <si>
    <t xml:space="preserve">Ngày giao dịch trở lại     </t>
  </si>
  <si>
    <t xml:space="preserve">Tổng số lượng              </t>
  </si>
  <si>
    <t>Ngày cấp của người ủy quyền</t>
  </si>
  <si>
    <t xml:space="preserve">Mã người ủy quyền          </t>
  </si>
  <si>
    <t>LICENSEAUTHPLACE</t>
  </si>
  <si>
    <t xml:space="preserve">Nơi cấp của người ủy quyền </t>
  </si>
  <si>
    <t xml:space="preserve">Số sổ/ Giấy ĐKSH           </t>
  </si>
  <si>
    <t>MANATORY</t>
  </si>
  <si>
    <t>FLDCODE</t>
  </si>
  <si>
    <t>CAPTION</t>
  </si>
  <si>
    <t>01</t>
  </si>
  <si>
    <t>02</t>
  </si>
  <si>
    <t>03</t>
  </si>
  <si>
    <t>06</t>
  </si>
  <si>
    <t>09</t>
  </si>
  <si>
    <t>66</t>
  </si>
  <si>
    <t>04</t>
  </si>
  <si>
    <t>05</t>
  </si>
  <si>
    <t>07</t>
  </si>
  <si>
    <t>08</t>
  </si>
  <si>
    <t>SYMBOL</t>
  </si>
  <si>
    <t>Symbol</t>
  </si>
  <si>
    <t xml:space="preserve">Loại phí                           </t>
  </si>
  <si>
    <t xml:space="preserve">Mã chứng khoán                     </t>
  </si>
  <si>
    <t xml:space="preserve">Chuyển từ                          </t>
  </si>
  <si>
    <t xml:space="preserve">Số TK lưu ký                       </t>
  </si>
  <si>
    <t xml:space="preserve">Số tiểu khoản ghi có               </t>
  </si>
  <si>
    <t xml:space="preserve">Tiểu khoản CK ghi có               </t>
  </si>
  <si>
    <t xml:space="preserve">Họ tên                             </t>
  </si>
  <si>
    <t xml:space="preserve">Địa chỉ                            </t>
  </si>
  <si>
    <t xml:space="preserve">Số giấy tờ                         </t>
  </si>
  <si>
    <t xml:space="preserve">Giá chuyển khoản                   </t>
  </si>
  <si>
    <t xml:space="preserve">Lượng chứng khoán                  </t>
  </si>
  <si>
    <t xml:space="preserve">Số lượng ck phong tỏa              </t>
  </si>
  <si>
    <t xml:space="preserve">Tổng số lượng                      </t>
  </si>
  <si>
    <t xml:space="preserve">Mệnh giá                           </t>
  </si>
  <si>
    <t xml:space="preserve">Loại điều kiện                     </t>
  </si>
  <si>
    <t xml:space="preserve">Loại chuyển khoản                  </t>
  </si>
  <si>
    <t>DEPOLASTDT</t>
  </si>
  <si>
    <t>Ngày chuyển phí LK đến hạn gần nhất</t>
  </si>
  <si>
    <t>DEPOFEEAMT</t>
  </si>
  <si>
    <t xml:space="preserve">Phí LK đến hạn                     </t>
  </si>
  <si>
    <t>DEPOFEEACR</t>
  </si>
  <si>
    <t xml:space="preserve">Phí LK chưa đến hạn                </t>
  </si>
  <si>
    <t xml:space="preserve">Diễn giải                          </t>
  </si>
  <si>
    <t>TBLSE2245</t>
  </si>
  <si>
    <t>00</t>
  </si>
  <si>
    <t>30</t>
  </si>
  <si>
    <t>ACCTNO</t>
  </si>
  <si>
    <t xml:space="preserve">Số TK lưu ký  </t>
  </si>
  <si>
    <t xml:space="preserve">Số tiểu khoản </t>
  </si>
  <si>
    <t xml:space="preserve">Họ tên        </t>
  </si>
  <si>
    <t xml:space="preserve">Địa chỉ       </t>
  </si>
  <si>
    <t xml:space="preserve">Số giấy tờ    </t>
  </si>
  <si>
    <t xml:space="preserve">Ngày cấp      </t>
  </si>
  <si>
    <t xml:space="preserve">Nơi cấp       </t>
  </si>
  <si>
    <t xml:space="preserve">Ngân hàng     </t>
  </si>
  <si>
    <t xml:space="preserve">TK ngân hàng  </t>
  </si>
  <si>
    <t xml:space="preserve">TK kế toán    </t>
  </si>
  <si>
    <t xml:space="preserve">Số tiền       </t>
  </si>
  <si>
    <t>Số chứng từ NH</t>
  </si>
  <si>
    <t xml:space="preserve">Diễn giải     </t>
  </si>
  <si>
    <t>TBLCI1141</t>
  </si>
  <si>
    <t xml:space="preserve">Số TK lưu ký            </t>
  </si>
  <si>
    <t xml:space="preserve">Số tiểu khoản           </t>
  </si>
  <si>
    <t xml:space="preserve">Tên chủ tài khoản       </t>
  </si>
  <si>
    <t xml:space="preserve">Họ tên người yêu cầu    </t>
  </si>
  <si>
    <t xml:space="preserve">Ðịa chỉ người yêu cầu   </t>
  </si>
  <si>
    <t xml:space="preserve">Số giấy tờ              </t>
  </si>
  <si>
    <t xml:space="preserve">Ngày cấp                </t>
  </si>
  <si>
    <t xml:space="preserve">Nơi cấp                 </t>
  </si>
  <si>
    <t xml:space="preserve">Số dư                   </t>
  </si>
  <si>
    <t>BENEFCUSTNAME</t>
  </si>
  <si>
    <t>Tên khách hàng thụ hưởng</t>
  </si>
  <si>
    <t>RECEIVLICENSE</t>
  </si>
  <si>
    <t xml:space="preserve">Số giấy tờ KH thụ hưởng </t>
  </si>
  <si>
    <t>RECEIVIDPLACE</t>
  </si>
  <si>
    <t xml:space="preserve">Số tài khoản thụ hưởng  </t>
  </si>
  <si>
    <t xml:space="preserve">Mã ngân hàng thụ hưởng  </t>
  </si>
  <si>
    <t xml:space="preserve">Tên ngân hàng thụ hưởng </t>
  </si>
  <si>
    <t xml:space="preserve">Số tham chiếu rút       </t>
  </si>
  <si>
    <t xml:space="preserve">Chi nhánh NH thụ hưởng  </t>
  </si>
  <si>
    <t xml:space="preserve">Thành Phố               </t>
  </si>
  <si>
    <t xml:space="preserve">Kiểu phí                </t>
  </si>
  <si>
    <t xml:space="preserve">Biểu phí                </t>
  </si>
  <si>
    <t xml:space="preserve">Số tiền                 </t>
  </si>
  <si>
    <t xml:space="preserve">Số phí                  </t>
  </si>
  <si>
    <t xml:space="preserve">Thuế VAT                </t>
  </si>
  <si>
    <t>TBLCI1101</t>
  </si>
  <si>
    <t>TRFAMT</t>
  </si>
  <si>
    <t>13</t>
  </si>
  <si>
    <t>Tổng</t>
  </si>
  <si>
    <t>CUSTODYCD</t>
  </si>
  <si>
    <t xml:space="preserve">Chủ tài khoản </t>
  </si>
  <si>
    <t>Người nộp tiền</t>
  </si>
  <si>
    <t xml:space="preserve">Hạn mức       </t>
  </si>
  <si>
    <t>TBLCI1187</t>
  </si>
  <si>
    <t>Mã chứng khoán</t>
  </si>
  <si>
    <t xml:space="preserve">Số tài khoản  </t>
  </si>
  <si>
    <t>LICENSEPLACE</t>
  </si>
  <si>
    <t xml:space="preserve">Số lượng      </t>
  </si>
  <si>
    <t>TBLSE2287</t>
  </si>
  <si>
    <t xml:space="preserve">CODEID  </t>
  </si>
  <si>
    <t>AFACCTNO</t>
  </si>
  <si>
    <t xml:space="preserve">Số Tiểu khoản              </t>
  </si>
  <si>
    <t xml:space="preserve">ACCTNO  </t>
  </si>
  <si>
    <t xml:space="preserve">Số tiểu khoản chứng khoán  </t>
  </si>
  <si>
    <t>CUSTNAME</t>
  </si>
  <si>
    <t xml:space="preserve">ADDRESS </t>
  </si>
  <si>
    <t xml:space="preserve">LICENSE </t>
  </si>
  <si>
    <t>QTTYTYPE</t>
  </si>
  <si>
    <t xml:space="preserve">AMT     </t>
  </si>
  <si>
    <t xml:space="preserve">Số lượng                   </t>
  </si>
  <si>
    <t>PARVALUE</t>
  </si>
  <si>
    <t xml:space="preserve">DFAMT   </t>
  </si>
  <si>
    <t xml:space="preserve">Số lượng CK vay            </t>
  </si>
  <si>
    <t>TRADEAMT</t>
  </si>
  <si>
    <t xml:space="preserve">Số lượng GD giải tỏa       </t>
  </si>
  <si>
    <t xml:space="preserve">DFAAMT  </t>
  </si>
  <si>
    <t xml:space="preserve">Số lượng DF giải tỏa       </t>
  </si>
  <si>
    <t xml:space="preserve">TXDATE  </t>
  </si>
  <si>
    <t xml:space="preserve">Ngày block chứng khoán     </t>
  </si>
  <si>
    <t xml:space="preserve">TXNUM   </t>
  </si>
  <si>
    <t>Số chứng từ của GD Block CK</t>
  </si>
  <si>
    <t xml:space="preserve">PRICE   </t>
  </si>
  <si>
    <t xml:space="preserve">Giá                        </t>
  </si>
  <si>
    <t xml:space="preserve">DESC    </t>
  </si>
  <si>
    <t xml:space="preserve">Mô tả                      </t>
  </si>
  <si>
    <t>TBLSE2203</t>
  </si>
  <si>
    <t>OrderNum</t>
  </si>
  <si>
    <t>Table Name</t>
  </si>
  <si>
    <t>Field</t>
  </si>
  <si>
    <t>Field Type</t>
  </si>
  <si>
    <t>Field Size</t>
  </si>
  <si>
    <t>NUMBER</t>
  </si>
  <si>
    <t>TYPE</t>
  </si>
  <si>
    <t>)</t>
  </si>
  <si>
    <t>COMMIT;</t>
  </si>
  <si>
    <t>CREATE TABLE</t>
  </si>
  <si>
    <t>FILECODE</t>
  </si>
  <si>
    <t>F_ROWNAME</t>
  </si>
  <si>
    <t>TBL_NAME</t>
  </si>
  <si>
    <t>TBL_TYPE</t>
  </si>
  <si>
    <t>ACCTNOFLD</t>
  </si>
  <si>
    <t>MAXLEN</t>
  </si>
  <si>
    <t>DELTD</t>
  </si>
  <si>
    <t>DISABLED</t>
  </si>
  <si>
    <t>VISIBLE</t>
  </si>
  <si>
    <t>LSTODR</t>
  </si>
  <si>
    <t>FIELDDESC</t>
  </si>
  <si>
    <t>SUMAMT</t>
  </si>
  <si>
    <t>CHANGETYPE</t>
  </si>
  <si>
    <t>I033</t>
  </si>
  <si>
    <t>VACHAR2</t>
  </si>
  <si>
    <t>LEN</t>
  </si>
  <si>
    <t>Diễn giải</t>
  </si>
  <si>
    <t>U</t>
  </si>
  <si>
    <t>DES</t>
  </si>
  <si>
    <t>POSITION</t>
  </si>
  <si>
    <t>FIELDCODE</t>
  </si>
  <si>
    <t>EN_FIELDNAME</t>
  </si>
  <si>
    <t>SEARCHCODE</t>
  </si>
  <si>
    <t>FIELDSIZE</t>
  </si>
  <si>
    <t>MASK</t>
  </si>
  <si>
    <t>OPERATOR</t>
  </si>
  <si>
    <t>FORMAT</t>
  </si>
  <si>
    <t>DISPLAY</t>
  </si>
  <si>
    <t>SRCH</t>
  </si>
  <si>
    <t>KEY</t>
  </si>
  <si>
    <t>LOOKUPCMDSQL</t>
  </si>
  <si>
    <t>REFVALUE</t>
  </si>
  <si>
    <t>FLDCD</t>
  </si>
  <si>
    <t>DEFVALUE</t>
  </si>
  <si>
    <t>LIKE,=</t>
  </si>
  <si>
    <t>Ghi chú</t>
  </si>
  <si>
    <t>FIELDNAME</t>
  </si>
  <si>
    <t>ACDTYPE</t>
  </si>
  <si>
    <t>ACDNAME</t>
  </si>
  <si>
    <t>FIELDCMP</t>
  </si>
  <si>
    <t>FIELDCMPKEY</t>
  </si>
  <si>
    <t>File code</t>
  </si>
  <si>
    <t>Mã file</t>
  </si>
  <si>
    <t>Full name</t>
  </si>
  <si>
    <t>Tên khách hàng</t>
  </si>
  <si>
    <t>V_CFAF</t>
  </si>
  <si>
    <t>Birthday</t>
  </si>
  <si>
    <t>Ngày sinh</t>
  </si>
  <si>
    <t>ID code</t>
  </si>
  <si>
    <t>Số CMND</t>
  </si>
  <si>
    <t>ID date</t>
  </si>
  <si>
    <t>Ngày cấp</t>
  </si>
  <si>
    <t>ID place</t>
  </si>
  <si>
    <t>Nơi cấp</t>
  </si>
  <si>
    <t>ID type</t>
  </si>
  <si>
    <t>Loại giấy tờ</t>
  </si>
  <si>
    <t>Sex</t>
  </si>
  <si>
    <t>Giới tính</t>
  </si>
  <si>
    <t>Country</t>
  </si>
  <si>
    <t>Quốc tịch</t>
  </si>
  <si>
    <t>Địa chỉ</t>
  </si>
  <si>
    <t>Address</t>
  </si>
  <si>
    <t>Mobile</t>
  </si>
  <si>
    <t>Số điện thoại</t>
  </si>
  <si>
    <t>Email</t>
  </si>
  <si>
    <t>Tax code</t>
  </si>
  <si>
    <t>Mã số thuế</t>
  </si>
  <si>
    <t>Contract type</t>
  </si>
  <si>
    <t>Loại hình HĐ</t>
  </si>
  <si>
    <t>Banch code</t>
  </si>
  <si>
    <t>Mã chi nhánh</t>
  </si>
  <si>
    <t>Careby</t>
  </si>
  <si>
    <t>Cán bộ quản lý</t>
  </si>
  <si>
    <t>Open date</t>
  </si>
  <si>
    <t>Bank account</t>
  </si>
  <si>
    <t>Số TK ngân hàng</t>
  </si>
  <si>
    <t>Bank name</t>
  </si>
  <si>
    <t>Ngân hàng</t>
  </si>
  <si>
    <t>Description</t>
  </si>
  <si>
    <t>CODEID</t>
  </si>
  <si>
    <t>LICENSE</t>
  </si>
  <si>
    <t>LICENSEDATE</t>
  </si>
  <si>
    <t>PHONE</t>
  </si>
  <si>
    <t>SECURITIESNAME</t>
  </si>
  <si>
    <t>DEPOTRADE</t>
  </si>
  <si>
    <t>PRICE</t>
  </si>
  <si>
    <t>CUSTNAMEAUTH</t>
  </si>
  <si>
    <t>DEPOBLOCK</t>
  </si>
  <si>
    <t>LICENSEAUTH</t>
  </si>
  <si>
    <t>WTRADE</t>
  </si>
  <si>
    <t>RDATE</t>
  </si>
  <si>
    <t>QTTY</t>
  </si>
  <si>
    <t>LICENSEAUTHDATE</t>
  </si>
  <si>
    <t>CFACCTNOAUTH</t>
  </si>
  <si>
    <t>TX_NUM</t>
  </si>
  <si>
    <t>FEETYPE</t>
  </si>
  <si>
    <t>INWARD</t>
  </si>
  <si>
    <t>AMT</t>
  </si>
  <si>
    <t>TRTYPE</t>
  </si>
  <si>
    <t>BANKID</t>
  </si>
  <si>
    <t>GLMAST</t>
  </si>
  <si>
    <t>REFNUM</t>
  </si>
  <si>
    <t>CASTBAL</t>
  </si>
  <si>
    <t>RECEIVIDDATE</t>
  </si>
  <si>
    <t>BENEFACCT</t>
  </si>
  <si>
    <t>BENEFBANK</t>
  </si>
  <si>
    <t>REFID</t>
  </si>
  <si>
    <t>CITYBANK</t>
  </si>
  <si>
    <t>CITYEF</t>
  </si>
  <si>
    <t>IORO</t>
  </si>
  <si>
    <t>FEECD</t>
  </si>
  <si>
    <t>FEEAMT</t>
  </si>
  <si>
    <t>VATAMT</t>
  </si>
  <si>
    <t>DFAMT</t>
  </si>
  <si>
    <t>DFAAMT</t>
  </si>
  <si>
    <t>TXDATE</t>
  </si>
  <si>
    <t>TXNUM</t>
  </si>
  <si>
    <t>V_SE2240</t>
  </si>
  <si>
    <t>END- CFAF</t>
  </si>
  <si>
    <t>END - SE2240</t>
  </si>
  <si>
    <t>V_SE2245</t>
  </si>
  <si>
    <t>END - SE2245</t>
  </si>
  <si>
    <t>V_CI1141</t>
  </si>
  <si>
    <t>END - CI1141</t>
  </si>
  <si>
    <t>V_CI1101</t>
  </si>
  <si>
    <t>END - CI1101</t>
  </si>
  <si>
    <t>V_CI1187</t>
  </si>
  <si>
    <t>END - CI1187</t>
  </si>
  <si>
    <t>V_SE2287</t>
  </si>
  <si>
    <t>END - SE2287</t>
  </si>
  <si>
    <t>V_SE2203</t>
  </si>
  <si>
    <t>END - SE2203</t>
  </si>
  <si>
    <t>Ngày mở TK</t>
  </si>
  <si>
    <t/>
  </si>
  <si>
    <t>Số TK lưu ký</t>
  </si>
  <si>
    <t>Số tiểu khoản</t>
  </si>
  <si>
    <t>Số tài khoản</t>
  </si>
  <si>
    <t>Họ tên</t>
  </si>
  <si>
    <t>Số giấy tờ</t>
  </si>
  <si>
    <t>Tên chứng khoán</t>
  </si>
  <si>
    <t>Mệnh giá</t>
  </si>
  <si>
    <t>Số lượng ck tự do</t>
  </si>
  <si>
    <t>Giá lưu ký</t>
  </si>
  <si>
    <t>Loại điều kiện</t>
  </si>
  <si>
    <t>Họ tên người ủy quyền</t>
  </si>
  <si>
    <t>SL phong tỏa theo dk</t>
  </si>
  <si>
    <t>Số giấy tờ người ủy quyền</t>
  </si>
  <si>
    <t>Chờ giao dịch</t>
  </si>
  <si>
    <t>Ngày giao dịch trở lại</t>
  </si>
  <si>
    <t>Tổng số lượng</t>
  </si>
  <si>
    <t>Mã người ủy quyền</t>
  </si>
  <si>
    <t>Nơi cấp của người ủy quyền</t>
  </si>
  <si>
    <t>Số sổ/ Giấy ĐKSH</t>
  </si>
  <si>
    <t>Loại phí</t>
  </si>
  <si>
    <t>Chuyển từ</t>
  </si>
  <si>
    <t>Số tiểu khoản ghi có</t>
  </si>
  <si>
    <t>Tiểu khoản CK ghi có</t>
  </si>
  <si>
    <t>Giá chuyển khoản</t>
  </si>
  <si>
    <t>Lượng chứng khoán</t>
  </si>
  <si>
    <t>Số lượng ck phong tỏa</t>
  </si>
  <si>
    <t>Loại chuyển khoản</t>
  </si>
  <si>
    <t>Phí LK đến hạn</t>
  </si>
  <si>
    <t>Phí LK chưa đến hạn</t>
  </si>
  <si>
    <t>TK ngân hàng</t>
  </si>
  <si>
    <t>TK kế toán</t>
  </si>
  <si>
    <t>Số tiền</t>
  </si>
  <si>
    <t>Tên chủ tài khoản</t>
  </si>
  <si>
    <t>Họ tên người yêu cầu</t>
  </si>
  <si>
    <t>Ðịa chỉ người yêu cầu</t>
  </si>
  <si>
    <t>Số dư</t>
  </si>
  <si>
    <t>Số giấy tờ KH thụ hưởng</t>
  </si>
  <si>
    <t>Số tài khoản thụ hưởng</t>
  </si>
  <si>
    <t>Mã ngân hàng thụ hưởng</t>
  </si>
  <si>
    <t>Tên ngân hàng thụ hưởng</t>
  </si>
  <si>
    <t>Số tham chiếu rút</t>
  </si>
  <si>
    <t>Chi nhánh NH thụ hưởng</t>
  </si>
  <si>
    <t>Thành Phố</t>
  </si>
  <si>
    <t>Kiểu phí</t>
  </si>
  <si>
    <t>Biểu phí</t>
  </si>
  <si>
    <t>Số phí</t>
  </si>
  <si>
    <t>Thuế VAT</t>
  </si>
  <si>
    <t>Chủ tài khoản</t>
  </si>
  <si>
    <t>Hạn mức</t>
  </si>
  <si>
    <t>Số lượng</t>
  </si>
  <si>
    <t>Số Tiểu khoản</t>
  </si>
  <si>
    <t>Số tiểu khoản chứng khoán</t>
  </si>
  <si>
    <t>Số lượng CK vay</t>
  </si>
  <si>
    <t>Số lượng GD giải tỏa</t>
  </si>
  <si>
    <t>Số lượng DF giải tỏa</t>
  </si>
  <si>
    <t>Ngày block chứng khoán</t>
  </si>
  <si>
    <t>Giá</t>
  </si>
  <si>
    <t>Mô tả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</si>
</sst>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3" borderId="0" xfId="0" applyFont="1" applyFill="1"/>
    <xf numFmtId="49" fontId="5" fillId="4" borderId="1" xfId="1" applyNumberFormat="1" applyFont="1" applyFill="1" applyBorder="1" applyAlignment="1">
      <alignment horizontal="center" wrapText="1"/>
    </xf>
    <xf numFmtId="49" fontId="5" fillId="0" borderId="1" xfId="1" applyNumberFormat="1" applyFont="1" applyBorder="1"/>
    <xf numFmtId="14" fontId="5" fillId="0" borderId="1" xfId="1" applyNumberFormat="1" applyFont="1" applyBorder="1"/>
    <xf numFmtId="49" fontId="5" fillId="0" borderId="1" xfId="1" applyNumberFormat="1" applyFont="1" applyBorder="1" applyAlignment="1">
      <alignment vertical="center" wrapText="1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5" borderId="0" xfId="0" applyFill="1"/>
    <xf numFmtId="49" fontId="0" fillId="5" borderId="0" xfId="0" applyNumberFormat="1" applyFill="1"/>
    <xf numFmtId="0" fontId="1" fillId="2" borderId="0" xfId="0" applyFont="1" applyFill="1"/>
    <xf numFmtId="0" fontId="0" fillId="2" borderId="0" xfId="0" applyFill="1"/>
    <xf numFmtId="0" fontId="0" fillId="6" borderId="0" xfId="0" applyFill="1" applyAlignment="1"/>
    <xf numFmtId="0" fontId="0" fillId="6" borderId="0" xfId="0" applyFill="1"/>
    <xf numFmtId="0" fontId="6" fillId="6" borderId="0" xfId="0" applyFont="1" applyFill="1" applyAlignment="1">
      <alignment vertical="center"/>
    </xf>
    <xf numFmtId="49" fontId="5" fillId="4" borderId="0" xfId="1" applyNumberFormat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49" fontId="5" fillId="0" borderId="0" xfId="1" applyNumberFormat="1" applyFont="1" applyBorder="1" applyAlignment="1">
      <alignment horizontal="center"/>
    </xf>
    <xf numFmtId="14" fontId="5" fillId="0" borderId="0" xfId="1" applyNumberFormat="1" applyFont="1" applyBorder="1" applyAlignment="1">
      <alignment horizontal="center"/>
    </xf>
    <xf numFmtId="49" fontId="5" fillId="0" borderId="0" xfId="1" applyNumberFormat="1" applyFont="1" applyBorder="1" applyAlignment="1">
      <alignment horizontal="center" vertical="center" wrapText="1"/>
    </xf>
    <xf numFmtId="0" fontId="0" fillId="0" borderId="0" xfId="0" quotePrefix="1" applyFont="1"/>
    <xf numFmtId="0" fontId="1" fillId="5" borderId="0" xfId="0" applyFont="1" applyFill="1"/>
    <xf numFmtId="0" fontId="5" fillId="2" borderId="0" xfId="0" applyFont="1" applyFill="1" applyAlignment="1"/>
    <xf numFmtId="0" fontId="5" fillId="0" borderId="0" xfId="0" applyFont="1" applyAlignment="1"/>
    <xf numFmtId="0" fontId="7" fillId="0" borderId="0" xfId="0" applyFont="1"/>
    <xf numFmtId="0" fontId="7" fillId="2" borderId="0" xfId="0" applyFont="1" applyFill="1"/>
    <xf numFmtId="0" fontId="0" fillId="7" borderId="0" xfId="0" applyFill="1"/>
    <xf numFmtId="0" fontId="7" fillId="0" borderId="0" xfId="0" applyFont="1" applyFill="1" applyBorder="1"/>
    <xf numFmtId="0" fontId="1" fillId="7" borderId="0" xfId="0" applyFont="1" applyFill="1"/>
    <xf numFmtId="0" fontId="7" fillId="7" borderId="0" xfId="0" applyFont="1" applyFill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_2012- thang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selection activeCell="E35" sqref="E35"/>
    </sheetView>
  </sheetViews>
  <sheetFormatPr defaultRowHeight="15"/>
  <cols>
    <col min="1" max="1" width="10.42578125" bestFit="1" customWidth="1"/>
    <col min="2" max="2" width="11.5703125" bestFit="1" customWidth="1"/>
    <col min="3" max="3" width="16.5703125" bestFit="1" customWidth="1"/>
    <col min="4" max="4" width="10.5703125" bestFit="1" customWidth="1"/>
    <col min="5" max="5" width="9.42578125" bestFit="1" customWidth="1"/>
    <col min="6" max="6" width="11.5703125" bestFit="1" customWidth="1"/>
    <col min="7" max="7" width="39.7109375" bestFit="1" customWidth="1"/>
    <col min="11" max="11" width="12.5703125" customWidth="1"/>
    <col min="12" max="12" width="12.85546875" customWidth="1"/>
  </cols>
  <sheetData>
    <row r="1" spans="1:18" ht="20.25" customHeight="1">
      <c r="A1" s="34" t="s">
        <v>189</v>
      </c>
      <c r="B1" s="34"/>
      <c r="C1" s="34"/>
      <c r="D1" s="34"/>
      <c r="E1" s="34"/>
      <c r="F1" s="34"/>
      <c r="G1" s="34"/>
      <c r="H1" s="34"/>
      <c r="I1" s="34"/>
      <c r="K1" s="26"/>
      <c r="L1" s="26"/>
      <c r="Q1" s="26"/>
      <c r="R1" s="26"/>
    </row>
    <row r="2" spans="1:18">
      <c r="K2" s="28"/>
      <c r="L2" s="28"/>
    </row>
    <row r="3" spans="1:18">
      <c r="A3" s="14" t="s">
        <v>180</v>
      </c>
      <c r="B3" s="14" t="s">
        <v>181</v>
      </c>
      <c r="C3" s="14" t="s">
        <v>182</v>
      </c>
      <c r="D3" s="14" t="s">
        <v>183</v>
      </c>
      <c r="E3" s="14" t="s">
        <v>184</v>
      </c>
      <c r="F3" s="14"/>
      <c r="G3" s="14"/>
      <c r="H3" s="14"/>
      <c r="K3" s="28"/>
      <c r="L3" s="28"/>
    </row>
    <row r="4" spans="1:18">
      <c r="F4" s="15"/>
      <c r="G4" s="16" t="str">
        <f>"DROP TABLE "&amp;B7</f>
        <v>DROP TABLE TBLSE2203</v>
      </c>
      <c r="H4" s="15"/>
      <c r="K4" s="28"/>
      <c r="L4" s="28"/>
    </row>
    <row r="5" spans="1:18">
      <c r="F5" s="15"/>
      <c r="G5" s="16" t="str">
        <f>"/"</f>
        <v>/</v>
      </c>
      <c r="H5" s="15"/>
      <c r="K5" s="28"/>
      <c r="L5" s="28"/>
    </row>
    <row r="6" spans="1:18">
      <c r="F6" s="15"/>
      <c r="G6" s="17" t="str">
        <f>"CREATE TABLE "&amp;B7&amp; "("</f>
        <v>CREATE TABLE TBLSE2203(</v>
      </c>
      <c r="H6" s="15"/>
      <c r="K6" s="28"/>
      <c r="L6" s="28"/>
    </row>
    <row r="7" spans="1:18">
      <c r="A7">
        <v>1</v>
      </c>
      <c r="B7" t="s">
        <v>179</v>
      </c>
      <c r="C7" t="s">
        <v>153</v>
      </c>
      <c r="D7" t="s">
        <v>6</v>
      </c>
      <c r="E7">
        <v>6</v>
      </c>
      <c r="F7" s="15"/>
      <c r="G7" s="18" t="str">
        <f>"    "&amp;C7&amp;"        "&amp;D7&amp;"("&amp;E7&amp;")"&amp;","</f>
        <v xml:space="preserve">    CODEID          VARCHAR2(6),</v>
      </c>
      <c r="H7" s="15"/>
      <c r="K7" s="28"/>
      <c r="L7" s="28"/>
    </row>
    <row r="8" spans="1:18">
      <c r="A8">
        <v>2</v>
      </c>
      <c r="B8" t="s">
        <v>179</v>
      </c>
      <c r="C8" s="12" t="s">
        <v>71</v>
      </c>
      <c r="D8" t="s">
        <v>6</v>
      </c>
      <c r="E8" s="12">
        <v>20</v>
      </c>
      <c r="F8" s="15"/>
      <c r="G8" s="18" t="str">
        <f t="shared" ref="G8:G23" si="0">"    "&amp;C8&amp;"        "&amp;D8&amp;"("&amp;E8&amp;")"&amp;","</f>
        <v xml:space="preserve">    SYMBOL        VARCHAR2(20),</v>
      </c>
      <c r="H8" s="15"/>
      <c r="K8" s="28"/>
      <c r="L8" s="28"/>
    </row>
    <row r="9" spans="1:18">
      <c r="A9">
        <v>3</v>
      </c>
      <c r="B9" t="s">
        <v>179</v>
      </c>
      <c r="C9" s="12" t="s">
        <v>154</v>
      </c>
      <c r="D9" t="s">
        <v>6</v>
      </c>
      <c r="E9" s="12">
        <v>10</v>
      </c>
      <c r="F9" s="15"/>
      <c r="G9" s="18" t="str">
        <f t="shared" si="0"/>
        <v xml:space="preserve">    AFACCTNO        VARCHAR2(10),</v>
      </c>
      <c r="H9" s="15"/>
      <c r="K9" s="28"/>
      <c r="L9" s="28"/>
    </row>
    <row r="10" spans="1:18">
      <c r="A10">
        <v>4</v>
      </c>
      <c r="B10" t="s">
        <v>179</v>
      </c>
      <c r="C10" t="s">
        <v>156</v>
      </c>
      <c r="D10" t="s">
        <v>6</v>
      </c>
      <c r="E10">
        <v>20</v>
      </c>
      <c r="F10" s="15"/>
      <c r="G10" s="18" t="str">
        <f t="shared" si="0"/>
        <v xml:space="preserve">    ACCTNO          VARCHAR2(20),</v>
      </c>
      <c r="H10" s="15"/>
      <c r="K10" s="28"/>
      <c r="L10" s="28"/>
    </row>
    <row r="11" spans="1:18">
      <c r="A11">
        <v>5</v>
      </c>
      <c r="B11" t="s">
        <v>179</v>
      </c>
      <c r="C11" s="12" t="s">
        <v>158</v>
      </c>
      <c r="D11" t="s">
        <v>6</v>
      </c>
      <c r="E11" s="12">
        <v>200</v>
      </c>
      <c r="F11" s="15"/>
      <c r="G11" s="18" t="str">
        <f t="shared" si="0"/>
        <v xml:space="preserve">    CUSTNAME        VARCHAR2(200),</v>
      </c>
      <c r="H11" s="15"/>
      <c r="K11" s="28"/>
      <c r="L11" s="28"/>
    </row>
    <row r="12" spans="1:18">
      <c r="A12">
        <v>6</v>
      </c>
      <c r="B12" t="s">
        <v>179</v>
      </c>
      <c r="C12" t="s">
        <v>159</v>
      </c>
      <c r="D12" t="s">
        <v>6</v>
      </c>
      <c r="E12" s="12">
        <v>500</v>
      </c>
      <c r="F12" s="15"/>
      <c r="G12" s="18" t="str">
        <f t="shared" si="0"/>
        <v xml:space="preserve">    ADDRESS         VARCHAR2(500),</v>
      </c>
      <c r="H12" s="15"/>
      <c r="K12" s="28"/>
      <c r="L12" s="28"/>
    </row>
    <row r="13" spans="1:18">
      <c r="A13">
        <v>7</v>
      </c>
      <c r="B13" t="s">
        <v>179</v>
      </c>
      <c r="C13" t="s">
        <v>160</v>
      </c>
      <c r="D13" t="s">
        <v>6</v>
      </c>
      <c r="E13" s="12">
        <v>20</v>
      </c>
      <c r="F13" s="15"/>
      <c r="G13" s="18" t="str">
        <f t="shared" si="0"/>
        <v xml:space="preserve">    LICENSE         VARCHAR2(20),</v>
      </c>
      <c r="H13" s="15"/>
      <c r="K13" s="28"/>
      <c r="L13" s="28"/>
    </row>
    <row r="14" spans="1:18">
      <c r="A14">
        <v>8</v>
      </c>
      <c r="B14" t="s">
        <v>179</v>
      </c>
      <c r="C14" s="12" t="s">
        <v>161</v>
      </c>
      <c r="D14" t="s">
        <v>6</v>
      </c>
      <c r="E14" s="12">
        <v>10</v>
      </c>
      <c r="F14" s="15"/>
      <c r="G14" s="18" t="str">
        <f t="shared" si="0"/>
        <v xml:space="preserve">    QTTYTYPE        VARCHAR2(10),</v>
      </c>
      <c r="H14" s="15"/>
      <c r="K14" s="28"/>
      <c r="L14" s="28"/>
    </row>
    <row r="15" spans="1:18">
      <c r="A15">
        <v>9</v>
      </c>
      <c r="B15" t="s">
        <v>179</v>
      </c>
      <c r="C15" t="s">
        <v>162</v>
      </c>
      <c r="D15" t="s">
        <v>185</v>
      </c>
      <c r="F15" s="15"/>
      <c r="G15" s="18" t="str">
        <f t="shared" si="0"/>
        <v xml:space="preserve">    AMT             NUMBER(),</v>
      </c>
      <c r="H15" s="15"/>
      <c r="K15" s="28"/>
      <c r="L15" s="28"/>
    </row>
    <row r="16" spans="1:18">
      <c r="A16">
        <v>10</v>
      </c>
      <c r="B16" t="s">
        <v>179</v>
      </c>
      <c r="C16" t="s">
        <v>164</v>
      </c>
      <c r="D16" t="s">
        <v>185</v>
      </c>
      <c r="F16" s="15"/>
      <c r="G16" s="18" t="str">
        <f t="shared" si="0"/>
        <v xml:space="preserve">    PARVALUE        NUMBER(),</v>
      </c>
      <c r="H16" s="15"/>
      <c r="K16" s="28"/>
      <c r="L16" s="28"/>
    </row>
    <row r="17" spans="2:12">
      <c r="B17" t="s">
        <v>179</v>
      </c>
      <c r="C17" t="s">
        <v>165</v>
      </c>
      <c r="D17" t="s">
        <v>185</v>
      </c>
      <c r="G17" s="18" t="str">
        <f t="shared" si="0"/>
        <v xml:space="preserve">    DFAMT           NUMBER(),</v>
      </c>
      <c r="K17" s="28"/>
      <c r="L17" s="28"/>
    </row>
    <row r="18" spans="2:12">
      <c r="B18" t="s">
        <v>179</v>
      </c>
      <c r="C18" s="12" t="s">
        <v>167</v>
      </c>
      <c r="D18" t="s">
        <v>185</v>
      </c>
      <c r="E18" s="12"/>
      <c r="G18" s="18" t="str">
        <f t="shared" si="0"/>
        <v xml:space="preserve">    TRADEAMT        NUMBER(),</v>
      </c>
      <c r="K18" s="28"/>
      <c r="L18" s="28"/>
    </row>
    <row r="19" spans="2:12">
      <c r="B19" t="s">
        <v>179</v>
      </c>
      <c r="C19" t="s">
        <v>169</v>
      </c>
      <c r="D19" t="s">
        <v>185</v>
      </c>
      <c r="G19" s="18" t="str">
        <f t="shared" si="0"/>
        <v xml:space="preserve">    DFAAMT          NUMBER(),</v>
      </c>
      <c r="K19" s="28"/>
      <c r="L19" s="28"/>
    </row>
    <row r="20" spans="2:12">
      <c r="B20" t="s">
        <v>179</v>
      </c>
      <c r="C20" t="s">
        <v>171</v>
      </c>
      <c r="D20" t="s">
        <v>9</v>
      </c>
      <c r="G20" s="18" t="str">
        <f t="shared" si="0"/>
        <v xml:space="preserve">    TXDATE          DATE(),</v>
      </c>
      <c r="K20" s="28"/>
      <c r="L20" s="28"/>
    </row>
    <row r="21" spans="2:12">
      <c r="B21" t="s">
        <v>179</v>
      </c>
      <c r="C21" t="s">
        <v>173</v>
      </c>
      <c r="D21" t="s">
        <v>6</v>
      </c>
      <c r="E21">
        <v>10</v>
      </c>
      <c r="G21" s="18" t="str">
        <f t="shared" si="0"/>
        <v xml:space="preserve">    TXNUM           VARCHAR2(10),</v>
      </c>
      <c r="K21" s="28"/>
      <c r="L21" s="28"/>
    </row>
    <row r="22" spans="2:12">
      <c r="B22" t="s">
        <v>179</v>
      </c>
      <c r="C22" t="s">
        <v>175</v>
      </c>
      <c r="D22" t="s">
        <v>185</v>
      </c>
      <c r="G22" s="18" t="str">
        <f t="shared" si="0"/>
        <v xml:space="preserve">    PRICE           NUMBER(),</v>
      </c>
      <c r="K22" s="30"/>
      <c r="L22" s="30"/>
    </row>
    <row r="23" spans="2:12">
      <c r="B23" t="s">
        <v>179</v>
      </c>
      <c r="C23" s="12" t="s">
        <v>177</v>
      </c>
      <c r="D23" t="s">
        <v>6</v>
      </c>
      <c r="E23" s="12">
        <v>500</v>
      </c>
      <c r="G23" s="18" t="str">
        <f t="shared" si="0"/>
        <v xml:space="preserve">    DESC            VARCHAR2(500),</v>
      </c>
    </row>
    <row r="24" spans="2:12">
      <c r="G24" s="17" t="s">
        <v>187</v>
      </c>
      <c r="K24" s="12"/>
      <c r="L24" s="12"/>
    </row>
    <row r="25" spans="2:12">
      <c r="G25" s="17" t="str">
        <f>"/"</f>
        <v>/</v>
      </c>
      <c r="K25" s="12"/>
      <c r="L25" s="12"/>
    </row>
    <row r="26" spans="2:12">
      <c r="G26" s="18"/>
      <c r="K26" s="12"/>
      <c r="L26" s="12"/>
    </row>
    <row r="27" spans="2:12">
      <c r="G27" s="17" t="s">
        <v>188</v>
      </c>
    </row>
    <row r="36" spans="11:12">
      <c r="K36" s="12"/>
      <c r="L36" s="12"/>
    </row>
    <row r="37" spans="11:12">
      <c r="K37" s="12"/>
      <c r="L37" s="12"/>
    </row>
    <row r="38" spans="11:12">
      <c r="K38" s="12"/>
      <c r="L38" s="12"/>
    </row>
    <row r="40" spans="11:12">
      <c r="K40" s="12"/>
      <c r="L40" s="12"/>
    </row>
    <row r="42" spans="11:12">
      <c r="K42" s="12"/>
      <c r="L42" s="12"/>
    </row>
    <row r="43" spans="11:12">
      <c r="K43" s="12"/>
      <c r="L43" s="12"/>
    </row>
    <row r="49" spans="11:12">
      <c r="K49" s="20"/>
      <c r="L49" s="20"/>
    </row>
    <row r="50" spans="11:12">
      <c r="K50" s="30"/>
      <c r="L50" s="30"/>
    </row>
    <row r="53" spans="11:12">
      <c r="K53" s="12"/>
      <c r="L53" s="12"/>
    </row>
    <row r="54" spans="11:12">
      <c r="K54" s="12"/>
      <c r="L54" s="12"/>
    </row>
    <row r="55" spans="11:12">
      <c r="K55" s="12"/>
      <c r="L55" s="12"/>
    </row>
    <row r="56" spans="11:12">
      <c r="K56" s="12"/>
      <c r="L56" s="12"/>
    </row>
    <row r="61" spans="11:12">
      <c r="K61" s="12"/>
      <c r="L61" s="12"/>
    </row>
    <row r="62" spans="11:12">
      <c r="K62" s="12"/>
      <c r="L62" s="12"/>
    </row>
    <row r="63" spans="11:12">
      <c r="K63" s="12"/>
      <c r="L63" s="12"/>
    </row>
    <row r="66" spans="11:12">
      <c r="K66" s="12"/>
      <c r="L66" s="12"/>
    </row>
    <row r="67" spans="11:12">
      <c r="K67" s="12"/>
      <c r="L67" s="12"/>
    </row>
    <row r="71" spans="11:12">
      <c r="K71" s="12"/>
      <c r="L71" s="12"/>
    </row>
    <row r="72" spans="11:12">
      <c r="K72" s="30"/>
      <c r="L72" s="30"/>
    </row>
    <row r="73" spans="11:12">
      <c r="K73" s="12"/>
      <c r="L73" s="12"/>
    </row>
    <row r="74" spans="11:12">
      <c r="K74" s="12"/>
      <c r="L74" s="12"/>
    </row>
    <row r="75" spans="11:12">
      <c r="K75" s="12"/>
      <c r="L75" s="12"/>
    </row>
    <row r="80" spans="11:12">
      <c r="K80" s="12"/>
      <c r="L80" s="12"/>
    </row>
    <row r="83" spans="11:12">
      <c r="K83" s="12"/>
      <c r="L83" s="12"/>
    </row>
    <row r="84" spans="11:12">
      <c r="K84" s="12"/>
      <c r="L84" s="12"/>
    </row>
    <row r="85" spans="11:12">
      <c r="K85" s="12"/>
      <c r="L85" s="12"/>
    </row>
    <row r="86" spans="11:12">
      <c r="K86" s="30"/>
      <c r="L86" s="30"/>
    </row>
    <row r="87" spans="11:12">
      <c r="K87" s="12"/>
      <c r="L87" s="12"/>
    </row>
    <row r="88" spans="11:12">
      <c r="K88" s="12"/>
      <c r="L88" s="12"/>
    </row>
    <row r="89" spans="11:12">
      <c r="K89" s="12"/>
      <c r="L89" s="12"/>
    </row>
    <row r="96" spans="11:12">
      <c r="K96" s="12"/>
      <c r="L96" s="12"/>
    </row>
    <row r="97" spans="11:12">
      <c r="K97" s="12"/>
      <c r="L97" s="12"/>
    </row>
    <row r="100" spans="11:12">
      <c r="K100" s="12"/>
      <c r="L100" s="12"/>
    </row>
    <row r="101" spans="11:12">
      <c r="K101" s="12"/>
      <c r="L101" s="12"/>
    </row>
    <row r="102" spans="11:12">
      <c r="K102" s="12"/>
      <c r="L102" s="12"/>
    </row>
    <row r="104" spans="11:12">
      <c r="K104" s="12"/>
      <c r="L104" s="12"/>
    </row>
    <row r="105" spans="11:12">
      <c r="K105" s="12"/>
      <c r="L105" s="12"/>
    </row>
    <row r="106" spans="11:12">
      <c r="K106" s="12"/>
      <c r="L106" s="12"/>
    </row>
    <row r="108" spans="11:12">
      <c r="K108" s="12"/>
      <c r="L108" s="12"/>
    </row>
    <row r="109" spans="11:12">
      <c r="K109" s="12"/>
      <c r="L109" s="12"/>
    </row>
    <row r="112" spans="11:12">
      <c r="K112" s="12"/>
      <c r="L112" s="12"/>
    </row>
    <row r="113" spans="11:12">
      <c r="K113" s="30"/>
      <c r="L113" s="30"/>
    </row>
    <row r="114" spans="11:12">
      <c r="K114" s="12"/>
      <c r="L114" s="12"/>
    </row>
    <row r="115" spans="11:12">
      <c r="K115" s="12"/>
      <c r="L115" s="12"/>
    </row>
    <row r="116" spans="11:12">
      <c r="K116" s="12"/>
      <c r="L116" s="12"/>
    </row>
    <row r="117" spans="11:12">
      <c r="K117" s="12"/>
      <c r="L117" s="12"/>
    </row>
    <row r="122" spans="11:12">
      <c r="K122" s="12"/>
      <c r="L122" s="12"/>
    </row>
    <row r="123" spans="11:12">
      <c r="K123" s="12"/>
      <c r="L123" s="12"/>
    </row>
    <row r="124" spans="11:12">
      <c r="K124" s="30"/>
      <c r="L124" s="30"/>
    </row>
    <row r="126" spans="11:12">
      <c r="K126" s="12"/>
      <c r="L126" s="12"/>
    </row>
    <row r="127" spans="11:12">
      <c r="K127" s="12"/>
      <c r="L127" s="12"/>
    </row>
    <row r="128" spans="11:12">
      <c r="K128" s="12"/>
      <c r="L128" s="12"/>
    </row>
    <row r="130" spans="11:12">
      <c r="K130" s="12"/>
      <c r="L130" s="12"/>
    </row>
    <row r="134" spans="11:12">
      <c r="K134" s="12"/>
      <c r="L134" s="12"/>
    </row>
    <row r="135" spans="11:12">
      <c r="K135" s="12"/>
      <c r="L135" s="12"/>
    </row>
    <row r="136" spans="11:12">
      <c r="K136" s="30"/>
      <c r="L136" s="30"/>
    </row>
    <row r="138" spans="11:12">
      <c r="K138" s="12"/>
      <c r="L138" s="12"/>
    </row>
    <row r="139" spans="11:12">
      <c r="K139" s="12"/>
      <c r="L139" s="12"/>
    </row>
    <row r="141" spans="11:12">
      <c r="K141" s="12"/>
      <c r="L141" s="12"/>
    </row>
    <row r="144" spans="11:12">
      <c r="K144" s="12"/>
      <c r="L144" s="12"/>
    </row>
    <row r="148" spans="11:12">
      <c r="K148" s="12"/>
      <c r="L148" s="12"/>
    </row>
    <row r="153" spans="11:12">
      <c r="K153" s="12"/>
      <c r="L153" s="12"/>
    </row>
    <row r="154" spans="11:12">
      <c r="K154" s="30"/>
      <c r="L154" s="30"/>
    </row>
  </sheetData>
  <mergeCells count="1">
    <mergeCell ref="A1:I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topLeftCell="C1" workbookViewId="0">
      <selection activeCell="H33" sqref="H33"/>
    </sheetView>
  </sheetViews>
  <sheetFormatPr defaultRowHeight="15"/>
  <cols>
    <col min="1" max="1" width="14.7109375" customWidth="1"/>
    <col min="2" max="3" width="18.85546875" bestFit="1" customWidth="1"/>
    <col min="7" max="7" width="12.5703125" bestFit="1" customWidth="1"/>
    <col min="12" max="12" width="14.140625" customWidth="1"/>
    <col min="14" max="14" width="9.140625" style="15"/>
    <col min="15" max="15" width="20.7109375" bestFit="1" customWidth="1"/>
  </cols>
  <sheetData>
    <row r="1" spans="1:15" s="2" customFormat="1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202</v>
      </c>
      <c r="H1" s="2" t="s">
        <v>196</v>
      </c>
      <c r="I1" s="2" t="s">
        <v>197</v>
      </c>
      <c r="J1" s="2" t="s">
        <v>198</v>
      </c>
      <c r="K1" s="2" t="s">
        <v>199</v>
      </c>
      <c r="L1" s="2" t="s">
        <v>200</v>
      </c>
      <c r="M1" s="2" t="s">
        <v>201</v>
      </c>
      <c r="N1" s="14"/>
      <c r="O1" s="24" t="str">
        <f>"DELETE FROM FILEMAP WHERE FILECODE='"&amp;A2&amp;"';"</f>
        <v>DELETE FROM FILEMAP WHERE FILECODE='I033';</v>
      </c>
    </row>
    <row r="2" spans="1:15">
      <c r="A2" s="10" t="s">
        <v>203</v>
      </c>
      <c r="B2" t="s">
        <v>153</v>
      </c>
      <c r="C2" t="s">
        <v>153</v>
      </c>
      <c r="D2" t="s">
        <v>28</v>
      </c>
      <c r="F2">
        <v>6</v>
      </c>
      <c r="G2" t="s">
        <v>207</v>
      </c>
      <c r="H2" t="s">
        <v>32</v>
      </c>
      <c r="I2" t="s">
        <v>29</v>
      </c>
      <c r="J2" t="s">
        <v>29</v>
      </c>
      <c r="K2">
        <v>0</v>
      </c>
      <c r="L2" t="s">
        <v>30</v>
      </c>
      <c r="M2" t="s">
        <v>32</v>
      </c>
      <c r="O2" t="str">
        <f>"INSERT INTO  FILEMAP (FILECODE, FILEROWNAME, TBLROWNAME, TBLROWTYPE, ACCTNOFLD, TBLROWMAXLENGTH, CHANGETYPE, DELTD, DISABLED, VISIBLE, LSTODR, FIELDDESC, SUMAMT)  VALUES ('"&amp;A2 &amp; "','" &amp;TRIM(B2)&amp;"','"&amp;TRIM(C2)&amp;"','"&amp;D2&amp;"','"&amp;E2&amp;"',"&amp;F2&amp;",'"&amp;G2 &amp;"','"&amp;H2&amp;"','"&amp;I2&amp;"','"&amp;J2&amp;"',"&amp;K2&amp;",'"&amp;TRIM(L2)&amp;"','"&amp;M2&amp;"');"</f>
        <v>INSERT INTO  FILEMAP (FILECODE, FILEROWNAME, TBLROWNAME, TBLROWTYPE, ACCTNOFLD, TBLROWMAXLENGTH, CHANGETYPE, DELTD, DISABLED, VISIBLE, LSTODR, FIELDDESC, SUMAMT)  VALUES ('I033','CODEID','CODEID','C','',6,'U','N','Y','Y',0,'Mã chứng khoán','N');</v>
      </c>
    </row>
    <row r="3" spans="1:15">
      <c r="A3" s="10" t="s">
        <v>203</v>
      </c>
      <c r="B3" s="12" t="s">
        <v>71</v>
      </c>
      <c r="C3" s="12" t="s">
        <v>71</v>
      </c>
      <c r="D3" s="12" t="s">
        <v>28</v>
      </c>
      <c r="F3" s="12">
        <v>20</v>
      </c>
      <c r="G3" t="s">
        <v>207</v>
      </c>
      <c r="H3" t="s">
        <v>32</v>
      </c>
      <c r="I3" t="s">
        <v>29</v>
      </c>
      <c r="J3" t="s">
        <v>29</v>
      </c>
      <c r="K3">
        <v>1</v>
      </c>
      <c r="L3" s="12" t="s">
        <v>72</v>
      </c>
      <c r="M3" t="s">
        <v>32</v>
      </c>
      <c r="O3" t="str">
        <f t="shared" ref="O3:O18" si="0">"INSERT INTO  FILEMAP (FILECODE, FILEROWNAME, TBLROWNAME, TBLROWTYPE, ACCTNOFLD, TBLROWMAXLENGTH, CHANGETYPE, DELTD, DISABLED, VISIBLE, LSTODR, FIELDDESC, SUMAMT)  VALUES ('"&amp;A3 &amp; "','" &amp;TRIM(B3)&amp;"','"&amp;TRIM(C3)&amp;"','"&amp;D3&amp;"','"&amp;E3&amp;"',"&amp;F3&amp;",'"&amp;G3 &amp;"','"&amp;H3&amp;"','"&amp;I3&amp;"','"&amp;J3&amp;"',"&amp;K3&amp;",'"&amp;TRIM(L3)&amp;"','"&amp;M3&amp;"');"</f>
        <v>INSERT INTO  FILEMAP (FILECODE, FILEROWNAME, TBLROWNAME, TBLROWTYPE, ACCTNOFLD, TBLROWMAXLENGTH, CHANGETYPE, DELTD, DISABLED, VISIBLE, LSTODR, FIELDDESC, SUMAMT)  VALUES ('I033','SYMBOL','SYMBOL','C','',20,'U','N','Y','Y',1,'Symbol','N');</v>
      </c>
    </row>
    <row r="4" spans="1:15">
      <c r="A4" s="10" t="s">
        <v>203</v>
      </c>
      <c r="B4" s="12" t="s">
        <v>154</v>
      </c>
      <c r="C4" s="12" t="s">
        <v>154</v>
      </c>
      <c r="D4" s="12" t="s">
        <v>28</v>
      </c>
      <c r="F4" s="12">
        <v>10</v>
      </c>
      <c r="G4" t="s">
        <v>207</v>
      </c>
      <c r="H4" t="s">
        <v>32</v>
      </c>
      <c r="I4" t="s">
        <v>29</v>
      </c>
      <c r="J4" t="s">
        <v>29</v>
      </c>
      <c r="K4">
        <v>2</v>
      </c>
      <c r="L4" s="12" t="s">
        <v>155</v>
      </c>
      <c r="M4" t="s">
        <v>32</v>
      </c>
      <c r="O4" t="str">
        <f t="shared" si="0"/>
        <v>INSERT INTO  FILEMAP (FILECODE, FILEROWNAME, TBLROWNAME, TBLROWTYPE, ACCTNOFLD, TBLROWMAXLENGTH, CHANGETYPE, DELTD, DISABLED, VISIBLE, LSTODR, FIELDDESC, SUMAMT)  VALUES ('I033','AFACCTNO','AFACCTNO','C','',10,'U','N','Y','Y',2,'Số Tiểu khoản','N');</v>
      </c>
    </row>
    <row r="5" spans="1:15">
      <c r="A5" s="10" t="s">
        <v>203</v>
      </c>
      <c r="B5" t="s">
        <v>156</v>
      </c>
      <c r="C5" t="s">
        <v>156</v>
      </c>
      <c r="D5" t="s">
        <v>28</v>
      </c>
      <c r="F5">
        <v>16</v>
      </c>
      <c r="G5" t="s">
        <v>207</v>
      </c>
      <c r="H5" t="s">
        <v>32</v>
      </c>
      <c r="I5" t="s">
        <v>29</v>
      </c>
      <c r="J5" t="s">
        <v>29</v>
      </c>
      <c r="K5">
        <v>3</v>
      </c>
      <c r="L5" t="s">
        <v>157</v>
      </c>
      <c r="M5" t="s">
        <v>32</v>
      </c>
      <c r="O5" t="str">
        <f t="shared" si="0"/>
        <v>INSERT INTO  FILEMAP (FILECODE, FILEROWNAME, TBLROWNAME, TBLROWTYPE, ACCTNOFLD, TBLROWMAXLENGTH, CHANGETYPE, DELTD, DISABLED, VISIBLE, LSTODR, FIELDDESC, SUMAMT)  VALUES ('I033','ACCTNO','ACCTNO','C','',16,'U','N','Y','Y',3,'Số tiểu khoản chứng khoán','N');</v>
      </c>
    </row>
    <row r="6" spans="1:15">
      <c r="A6" s="10" t="s">
        <v>203</v>
      </c>
      <c r="B6" s="12" t="s">
        <v>158</v>
      </c>
      <c r="C6" s="12" t="s">
        <v>158</v>
      </c>
      <c r="D6" s="12" t="s">
        <v>28</v>
      </c>
      <c r="F6" s="12">
        <v>50</v>
      </c>
      <c r="G6" t="s">
        <v>207</v>
      </c>
      <c r="H6" t="s">
        <v>32</v>
      </c>
      <c r="I6" t="s">
        <v>29</v>
      </c>
      <c r="J6" t="s">
        <v>29</v>
      </c>
      <c r="K6">
        <v>4</v>
      </c>
      <c r="L6" s="12" t="s">
        <v>35</v>
      </c>
      <c r="M6" t="s">
        <v>32</v>
      </c>
      <c r="O6" t="str">
        <f t="shared" si="0"/>
        <v>INSERT INTO  FILEMAP (FILECODE, FILEROWNAME, TBLROWNAME, TBLROWTYPE, ACCTNOFLD, TBLROWMAXLENGTH, CHANGETYPE, DELTD, DISABLED, VISIBLE, LSTODR, FIELDDESC, SUMAMT)  VALUES ('I033','CUSTNAME','CUSTNAME','C','',50,'U','N','Y','Y',4,'Họ tên','N');</v>
      </c>
    </row>
    <row r="7" spans="1:15">
      <c r="A7" s="10" t="s">
        <v>203</v>
      </c>
      <c r="B7" t="s">
        <v>159</v>
      </c>
      <c r="C7" t="s">
        <v>159</v>
      </c>
      <c r="D7" t="s">
        <v>28</v>
      </c>
      <c r="F7">
        <v>50</v>
      </c>
      <c r="G7" t="s">
        <v>207</v>
      </c>
      <c r="H7" t="s">
        <v>32</v>
      </c>
      <c r="I7" t="s">
        <v>29</v>
      </c>
      <c r="J7" t="s">
        <v>29</v>
      </c>
      <c r="K7">
        <v>5</v>
      </c>
      <c r="L7" t="s">
        <v>37</v>
      </c>
      <c r="M7" t="s">
        <v>32</v>
      </c>
      <c r="O7" t="str">
        <f t="shared" si="0"/>
        <v>INSERT INTO  FILEMAP (FILECODE, FILEROWNAME, TBLROWNAME, TBLROWTYPE, ACCTNOFLD, TBLROWMAXLENGTH, CHANGETYPE, DELTD, DISABLED, VISIBLE, LSTODR, FIELDDESC, SUMAMT)  VALUES ('I033','ADDRESS','ADDRESS','C','',50,'U','N','Y','Y',5,'Địa chỉ','N');</v>
      </c>
    </row>
    <row r="8" spans="1:15">
      <c r="A8" s="10" t="s">
        <v>203</v>
      </c>
      <c r="B8" t="s">
        <v>160</v>
      </c>
      <c r="C8" t="s">
        <v>160</v>
      </c>
      <c r="D8" t="s">
        <v>28</v>
      </c>
      <c r="F8">
        <v>50</v>
      </c>
      <c r="G8" t="s">
        <v>207</v>
      </c>
      <c r="H8" t="s">
        <v>32</v>
      </c>
      <c r="I8" t="s">
        <v>29</v>
      </c>
      <c r="J8" t="s">
        <v>29</v>
      </c>
      <c r="K8">
        <v>6</v>
      </c>
      <c r="L8" t="s">
        <v>36</v>
      </c>
      <c r="M8" t="s">
        <v>32</v>
      </c>
      <c r="O8" t="str">
        <f t="shared" si="0"/>
        <v>INSERT INTO  FILEMAP (FILECODE, FILEROWNAME, TBLROWNAME, TBLROWTYPE, ACCTNOFLD, TBLROWMAXLENGTH, CHANGETYPE, DELTD, DISABLED, VISIBLE, LSTODR, FIELDDESC, SUMAMT)  VALUES ('I033','LICENSE','LICENSE','C','',50,'U','N','Y','Y',6,'Số giấy tờ','N');</v>
      </c>
    </row>
    <row r="9" spans="1:15">
      <c r="A9" s="10" t="s">
        <v>203</v>
      </c>
      <c r="B9" s="12" t="s">
        <v>161</v>
      </c>
      <c r="C9" s="12" t="s">
        <v>161</v>
      </c>
      <c r="D9" s="12" t="s">
        <v>28</v>
      </c>
      <c r="F9" s="12">
        <v>15</v>
      </c>
      <c r="G9" t="s">
        <v>207</v>
      </c>
      <c r="H9" t="s">
        <v>32</v>
      </c>
      <c r="I9" t="s">
        <v>29</v>
      </c>
      <c r="J9" t="s">
        <v>29</v>
      </c>
      <c r="K9">
        <v>7</v>
      </c>
      <c r="L9" s="12" t="s">
        <v>46</v>
      </c>
      <c r="M9" t="s">
        <v>32</v>
      </c>
      <c r="O9" t="str">
        <f t="shared" si="0"/>
        <v>INSERT INTO  FILEMAP (FILECODE, FILEROWNAME, TBLROWNAME, TBLROWTYPE, ACCTNOFLD, TBLROWMAXLENGTH, CHANGETYPE, DELTD, DISABLED, VISIBLE, LSTODR, FIELDDESC, SUMAMT)  VALUES ('I033','QTTYTYPE','QTTYTYPE','C','',15,'U','N','Y','Y',7,'Loại điều kiện','N');</v>
      </c>
    </row>
    <row r="10" spans="1:15">
      <c r="A10" s="10" t="s">
        <v>203</v>
      </c>
      <c r="B10" t="s">
        <v>162</v>
      </c>
      <c r="C10" t="s">
        <v>162</v>
      </c>
      <c r="D10" t="s">
        <v>32</v>
      </c>
      <c r="F10">
        <v>9</v>
      </c>
      <c r="G10" t="s">
        <v>207</v>
      </c>
      <c r="H10" t="s">
        <v>32</v>
      </c>
      <c r="I10" t="s">
        <v>29</v>
      </c>
      <c r="J10" t="s">
        <v>29</v>
      </c>
      <c r="K10">
        <v>8</v>
      </c>
      <c r="L10" t="s">
        <v>163</v>
      </c>
      <c r="M10" t="s">
        <v>32</v>
      </c>
      <c r="O10" t="str">
        <f t="shared" si="0"/>
        <v>INSERT INTO  FILEMAP (FILECODE, FILEROWNAME, TBLROWNAME, TBLROWTYPE, ACCTNOFLD, TBLROWMAXLENGTH, CHANGETYPE, DELTD, DISABLED, VISIBLE, LSTODR, FIELDDESC, SUMAMT)  VALUES ('I033','AMT','AMT','N','',9,'U','N','Y','Y',8,'Số lượng','N');</v>
      </c>
    </row>
    <row r="11" spans="1:15">
      <c r="A11" s="10" t="s">
        <v>203</v>
      </c>
      <c r="B11" t="s">
        <v>164</v>
      </c>
      <c r="C11" t="s">
        <v>164</v>
      </c>
      <c r="D11" t="s">
        <v>32</v>
      </c>
      <c r="F11">
        <v>9</v>
      </c>
      <c r="G11" t="s">
        <v>207</v>
      </c>
      <c r="H11" t="s">
        <v>32</v>
      </c>
      <c r="I11" t="s">
        <v>29</v>
      </c>
      <c r="J11" t="s">
        <v>29</v>
      </c>
      <c r="K11">
        <v>9</v>
      </c>
      <c r="L11" t="s">
        <v>43</v>
      </c>
      <c r="M11" t="s">
        <v>32</v>
      </c>
      <c r="O11" t="str">
        <f t="shared" si="0"/>
        <v>INSERT INTO  FILEMAP (FILECODE, FILEROWNAME, TBLROWNAME, TBLROWTYPE, ACCTNOFLD, TBLROWMAXLENGTH, CHANGETYPE, DELTD, DISABLED, VISIBLE, LSTODR, FIELDDESC, SUMAMT)  VALUES ('I033','PARVALUE','PARVALUE','N','',9,'U','N','Y','Y',9,'Mệnh giá','N');</v>
      </c>
    </row>
    <row r="12" spans="1:15">
      <c r="A12" s="10" t="s">
        <v>203</v>
      </c>
      <c r="B12" t="s">
        <v>165</v>
      </c>
      <c r="C12" t="s">
        <v>165</v>
      </c>
      <c r="D12" t="s">
        <v>32</v>
      </c>
      <c r="F12">
        <v>9</v>
      </c>
      <c r="G12" t="s">
        <v>207</v>
      </c>
      <c r="H12" t="s">
        <v>32</v>
      </c>
      <c r="I12" t="s">
        <v>29</v>
      </c>
      <c r="J12" t="s">
        <v>29</v>
      </c>
      <c r="K12">
        <v>10</v>
      </c>
      <c r="L12" t="s">
        <v>166</v>
      </c>
      <c r="M12" t="s">
        <v>32</v>
      </c>
      <c r="O12" t="str">
        <f t="shared" si="0"/>
        <v>INSERT INTO  FILEMAP (FILECODE, FILEROWNAME, TBLROWNAME, TBLROWTYPE, ACCTNOFLD, TBLROWMAXLENGTH, CHANGETYPE, DELTD, DISABLED, VISIBLE, LSTODR, FIELDDESC, SUMAMT)  VALUES ('I033','DFAMT','DFAMT','N','',9,'U','N','Y','Y',10,'Số lượng CK vay','N');</v>
      </c>
    </row>
    <row r="13" spans="1:15">
      <c r="A13" s="10" t="s">
        <v>203</v>
      </c>
      <c r="B13" s="12" t="s">
        <v>167</v>
      </c>
      <c r="C13" s="12" t="s">
        <v>167</v>
      </c>
      <c r="D13" s="12" t="s">
        <v>32</v>
      </c>
      <c r="F13" s="12">
        <v>9</v>
      </c>
      <c r="G13" t="s">
        <v>207</v>
      </c>
      <c r="H13" t="s">
        <v>32</v>
      </c>
      <c r="I13" t="s">
        <v>29</v>
      </c>
      <c r="J13" t="s">
        <v>29</v>
      </c>
      <c r="K13">
        <v>11</v>
      </c>
      <c r="L13" s="12" t="s">
        <v>168</v>
      </c>
      <c r="M13" t="s">
        <v>32</v>
      </c>
      <c r="O13" t="str">
        <f t="shared" si="0"/>
        <v>INSERT INTO  FILEMAP (FILECODE, FILEROWNAME, TBLROWNAME, TBLROWTYPE, ACCTNOFLD, TBLROWMAXLENGTH, CHANGETYPE, DELTD, DISABLED, VISIBLE, LSTODR, FIELDDESC, SUMAMT)  VALUES ('I033','TRADEAMT','TRADEAMT','N','',9,'U','N','Y','Y',11,'Số lượng GD giải tỏa','N');</v>
      </c>
    </row>
    <row r="14" spans="1:15">
      <c r="A14" s="10" t="s">
        <v>203</v>
      </c>
      <c r="B14" t="s">
        <v>169</v>
      </c>
      <c r="C14" t="s">
        <v>169</v>
      </c>
      <c r="D14" t="s">
        <v>32</v>
      </c>
      <c r="F14">
        <v>9</v>
      </c>
      <c r="G14" t="s">
        <v>207</v>
      </c>
      <c r="H14" t="s">
        <v>32</v>
      </c>
      <c r="I14" t="s">
        <v>29</v>
      </c>
      <c r="J14" t="s">
        <v>29</v>
      </c>
      <c r="K14">
        <v>12</v>
      </c>
      <c r="L14" t="s">
        <v>170</v>
      </c>
      <c r="M14" t="s">
        <v>32</v>
      </c>
      <c r="O14" t="str">
        <f t="shared" si="0"/>
        <v>INSERT INTO  FILEMAP (FILECODE, FILEROWNAME, TBLROWNAME, TBLROWTYPE, ACCTNOFLD, TBLROWMAXLENGTH, CHANGETYPE, DELTD, DISABLED, VISIBLE, LSTODR, FIELDDESC, SUMAMT)  VALUES ('I033','DFAAMT','DFAAMT','N','',9,'U','N','Y','Y',12,'Số lượng DF giải tỏa','N');</v>
      </c>
    </row>
    <row r="15" spans="1:15">
      <c r="A15" s="10" t="s">
        <v>203</v>
      </c>
      <c r="B15" t="s">
        <v>171</v>
      </c>
      <c r="C15" t="s">
        <v>171</v>
      </c>
      <c r="D15" t="s">
        <v>38</v>
      </c>
      <c r="F15">
        <v>10</v>
      </c>
      <c r="G15" t="s">
        <v>207</v>
      </c>
      <c r="H15" t="s">
        <v>32</v>
      </c>
      <c r="I15" t="s">
        <v>29</v>
      </c>
      <c r="J15" t="s">
        <v>29</v>
      </c>
      <c r="K15">
        <v>13</v>
      </c>
      <c r="L15" t="s">
        <v>172</v>
      </c>
      <c r="M15" t="s">
        <v>32</v>
      </c>
      <c r="O15" t="str">
        <f t="shared" si="0"/>
        <v>INSERT INTO  FILEMAP (FILECODE, FILEROWNAME, TBLROWNAME, TBLROWTYPE, ACCTNOFLD, TBLROWMAXLENGTH, CHANGETYPE, DELTD, DISABLED, VISIBLE, LSTODR, FIELDDESC, SUMAMT)  VALUES ('I033','TXDATE','TXDATE','D','',10,'U','N','Y','Y',13,'Ngày block chứng khoán','N');</v>
      </c>
    </row>
    <row r="16" spans="1:15">
      <c r="A16" s="10" t="s">
        <v>203</v>
      </c>
      <c r="B16" t="s">
        <v>173</v>
      </c>
      <c r="C16" t="s">
        <v>173</v>
      </c>
      <c r="D16" t="s">
        <v>28</v>
      </c>
      <c r="F16">
        <v>10</v>
      </c>
      <c r="G16" t="s">
        <v>207</v>
      </c>
      <c r="H16" t="s">
        <v>32</v>
      </c>
      <c r="I16" t="s">
        <v>29</v>
      </c>
      <c r="J16" t="s">
        <v>29</v>
      </c>
      <c r="K16">
        <v>14</v>
      </c>
      <c r="L16" t="s">
        <v>174</v>
      </c>
      <c r="M16" t="s">
        <v>32</v>
      </c>
      <c r="O16" t="str">
        <f t="shared" si="0"/>
        <v>INSERT INTO  FILEMAP (FILECODE, FILEROWNAME, TBLROWNAME, TBLROWTYPE, ACCTNOFLD, TBLROWMAXLENGTH, CHANGETYPE, DELTD, DISABLED, VISIBLE, LSTODR, FIELDDESC, SUMAMT)  VALUES ('I033','TXNUM','TXNUM','C','',10,'U','N','Y','Y',14,'Số chứng từ của GD Block CK','N');</v>
      </c>
    </row>
    <row r="17" spans="1:15">
      <c r="A17" s="10" t="s">
        <v>203</v>
      </c>
      <c r="B17" t="s">
        <v>175</v>
      </c>
      <c r="C17" t="s">
        <v>175</v>
      </c>
      <c r="D17" t="s">
        <v>32</v>
      </c>
      <c r="F17">
        <v>9</v>
      </c>
      <c r="G17" t="s">
        <v>207</v>
      </c>
      <c r="H17" t="s">
        <v>32</v>
      </c>
      <c r="I17" t="s">
        <v>29</v>
      </c>
      <c r="J17" t="s">
        <v>29</v>
      </c>
      <c r="K17">
        <v>15</v>
      </c>
      <c r="L17" t="s">
        <v>176</v>
      </c>
      <c r="M17" t="s">
        <v>32</v>
      </c>
      <c r="O17" t="str">
        <f t="shared" si="0"/>
        <v>INSERT INTO  FILEMAP (FILECODE, FILEROWNAME, TBLROWNAME, TBLROWTYPE, ACCTNOFLD, TBLROWMAXLENGTH, CHANGETYPE, DELTD, DISABLED, VISIBLE, LSTODR, FIELDDESC, SUMAMT)  VALUES ('I033','PRICE','PRICE','N','',9,'U','N','Y','Y',15,'Giá','N');</v>
      </c>
    </row>
    <row r="18" spans="1:15">
      <c r="A18" s="10" t="s">
        <v>203</v>
      </c>
      <c r="B18" s="12" t="s">
        <v>177</v>
      </c>
      <c r="C18" s="12" t="s">
        <v>177</v>
      </c>
      <c r="D18" s="12" t="s">
        <v>28</v>
      </c>
      <c r="F18" s="12">
        <v>250</v>
      </c>
      <c r="G18" t="s">
        <v>207</v>
      </c>
      <c r="H18" t="s">
        <v>32</v>
      </c>
      <c r="I18" t="s">
        <v>29</v>
      </c>
      <c r="J18" t="s">
        <v>29</v>
      </c>
      <c r="K18">
        <v>16</v>
      </c>
      <c r="L18" s="12" t="s">
        <v>178</v>
      </c>
      <c r="M18" t="s">
        <v>32</v>
      </c>
      <c r="O18" t="str">
        <f t="shared" si="0"/>
        <v>INSERT INTO  FILEMAP (FILECODE, FILEROWNAME, TBLROWNAME, TBLROWTYPE, ACCTNOFLD, TBLROWMAXLENGTH, CHANGETYPE, DELTD, DISABLED, VISIBLE, LSTODR, FIELDDESC, SUMAMT)  VALUES ('I033','DESC','DESC','C','',250,'U','N','Y','Y',16,'Mô tả','N');</v>
      </c>
    </row>
    <row r="19" spans="1:15">
      <c r="A19" s="10" t="s">
        <v>203</v>
      </c>
    </row>
    <row r="20" spans="1:15">
      <c r="A20" s="10" t="s">
        <v>203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4"/>
  <sheetViews>
    <sheetView workbookViewId="0">
      <selection activeCell="I26" sqref="I26"/>
    </sheetView>
  </sheetViews>
  <sheetFormatPr defaultRowHeight="15"/>
  <cols>
    <col min="1" max="1" width="9.85546875" customWidth="1"/>
    <col min="2" max="2" width="14.140625" customWidth="1"/>
    <col min="6" max="6" width="11.28515625" customWidth="1"/>
    <col min="7" max="7" width="11.7109375" customWidth="1"/>
    <col min="9" max="9" width="10.85546875" customWidth="1"/>
    <col min="15" max="15" width="10.85546875" customWidth="1"/>
    <col min="18" max="18" width="10.7109375" bestFit="1" customWidth="1"/>
    <col min="22" max="22" width="14.140625" bestFit="1" customWidth="1"/>
  </cols>
  <sheetData>
    <row r="1" spans="1:24" s="27" customFormat="1" ht="12.75">
      <c r="A1" s="26" t="s">
        <v>209</v>
      </c>
      <c r="B1" s="26" t="s">
        <v>210</v>
      </c>
      <c r="C1" s="26" t="s">
        <v>211</v>
      </c>
      <c r="D1" s="26" t="s">
        <v>226</v>
      </c>
      <c r="E1" s="26" t="s">
        <v>2</v>
      </c>
      <c r="F1" s="26" t="s">
        <v>212</v>
      </c>
      <c r="G1" s="26" t="s">
        <v>213</v>
      </c>
      <c r="H1" s="26" t="s">
        <v>214</v>
      </c>
      <c r="I1" s="26" t="s">
        <v>215</v>
      </c>
      <c r="J1" s="26" t="s">
        <v>216</v>
      </c>
      <c r="K1" s="26" t="s">
        <v>217</v>
      </c>
      <c r="L1" s="26" t="s">
        <v>218</v>
      </c>
      <c r="M1" s="26" t="s">
        <v>219</v>
      </c>
      <c r="N1" s="26" t="s">
        <v>3</v>
      </c>
      <c r="O1" s="26" t="s">
        <v>220</v>
      </c>
      <c r="P1" s="26" t="s">
        <v>221</v>
      </c>
      <c r="Q1" s="26" t="s">
        <v>222</v>
      </c>
      <c r="R1" s="26" t="s">
        <v>223</v>
      </c>
      <c r="S1" s="26" t="s">
        <v>227</v>
      </c>
      <c r="T1" s="26" t="s">
        <v>228</v>
      </c>
      <c r="U1" s="26" t="s">
        <v>229</v>
      </c>
      <c r="V1" s="26" t="s">
        <v>230</v>
      </c>
      <c r="W1" s="26"/>
    </row>
    <row r="2" spans="1:24" s="28" customFormat="1">
      <c r="A2" s="28">
        <v>0</v>
      </c>
      <c r="B2" s="4" t="s">
        <v>0</v>
      </c>
      <c r="C2" t="s">
        <v>231</v>
      </c>
      <c r="D2" t="s">
        <v>232</v>
      </c>
      <c r="E2" s="1" t="s">
        <v>28</v>
      </c>
      <c r="F2" s="28" t="s">
        <v>235</v>
      </c>
      <c r="G2" s="28">
        <v>20</v>
      </c>
      <c r="I2" s="28" t="s">
        <v>224</v>
      </c>
      <c r="K2" s="28" t="s">
        <v>29</v>
      </c>
      <c r="L2" s="28" t="s">
        <v>29</v>
      </c>
      <c r="M2" s="28" t="s">
        <v>32</v>
      </c>
      <c r="N2" s="28">
        <v>100</v>
      </c>
      <c r="V2" s="28" t="s">
        <v>32</v>
      </c>
      <c r="W2" s="29"/>
      <c r="X2" s="28" t="str">
        <f>"INSERT INTO SEARCHFLD ("&amp;A$1&amp;","&amp;B$1&amp;","&amp;C$1&amp;","&amp;D$1&amp;","&amp;E$1&amp;","&amp;F$1&amp;","&amp;G$1&amp;","&amp;H$1&amp;","&amp;I$1&amp;","&amp;J$1&amp;","&amp;K$1&amp;","&amp;L$1&amp;","&amp;M$1&amp;","&amp;N$1&amp;","&amp;O$1&amp;","&amp;P$1&amp;","&amp;Q$1&amp;","&amp;R$1&amp;","&amp;S$1&amp;","&amp;T$1&amp;","&amp;U$1&amp;","&amp;V$1&amp;") VALUES ("&amp;A2&amp;",'"&amp;B2&amp;"','"&amp;C2&amp;"','"&amp;D2&amp;"','"&amp;E2&amp;"','"&amp;F2&amp;"',"&amp;G2&amp;",'"&amp;H2&amp;"','"&amp;I2&amp;"','"&amp;J2&amp;"','"&amp;K2&amp;"','"&amp;L2&amp;"','"&amp;M2&amp;"',"&amp;N2&amp;",'"&amp;O2&amp;"','"&amp;P2&amp;"','"&amp;Q2&amp;"','"&amp;R2&amp;"','"&amp;S2&amp;"','"&amp;T2&amp;"','"&amp;U2&amp;"','"&amp;V2&amp;"');"</f>
        <v>INSERT INTO SEARCHFLD (POSITION,FIELDCODE,EN_FIELDNAME,FIELDNAME,FIELDTYPE,SEARCHCODE,FIELDSIZE,MASK,OPERATOR,FORMAT,DISPLAY,SRCH,KEY,WIDTH,LOOKUPCMDSQL,REFVALUE,FLDCD,DEFVALUE,ACDTYPE,ACDNAME,FIELDCMP,FIELDCMPKEY) VALUES (0,'FILEID','File code','Mã file','C','V_CFAF',20,'','LIKE,=','','Y','Y','N',100,'','','','','','','','N');</v>
      </c>
    </row>
    <row r="3" spans="1:24" s="28" customFormat="1">
      <c r="A3" s="28">
        <v>1</v>
      </c>
      <c r="B3" s="4" t="s">
        <v>7</v>
      </c>
      <c r="C3" t="s">
        <v>233</v>
      </c>
      <c r="D3" t="s">
        <v>234</v>
      </c>
      <c r="E3" s="19" t="s">
        <v>28</v>
      </c>
      <c r="F3" s="28" t="s">
        <v>235</v>
      </c>
      <c r="G3" s="28">
        <v>200</v>
      </c>
      <c r="I3" s="28" t="s">
        <v>224</v>
      </c>
      <c r="K3" s="28" t="s">
        <v>29</v>
      </c>
      <c r="L3" s="28" t="s">
        <v>29</v>
      </c>
      <c r="M3" s="28" t="s">
        <v>32</v>
      </c>
      <c r="N3" s="28">
        <v>100</v>
      </c>
      <c r="V3" s="28" t="s">
        <v>32</v>
      </c>
      <c r="W3" s="29"/>
      <c r="X3" s="28" t="str">
        <f t="shared" ref="X3:X8" si="0">"INSERT INTO SEARCHFLD ("&amp;A$1&amp;","&amp;B$1&amp;","&amp;C$1&amp;","&amp;D$1&amp;","&amp;E$1&amp;","&amp;F$1&amp;","&amp;G$1&amp;","&amp;H$1&amp;","&amp;I$1&amp;","&amp;J$1&amp;","&amp;K$1&amp;","&amp;L$1&amp;","&amp;M$1&amp;","&amp;N$1&amp;","&amp;O$1&amp;","&amp;P$1&amp;","&amp;Q$1&amp;","&amp;R$1&amp;","&amp;S$1&amp;") VALUES ("&amp;A3&amp;",'"&amp;B3&amp;"','"&amp;C3&amp;"','"&amp;D3&amp;"','"&amp;E3&amp;"','"&amp;F3&amp;"',"&amp;G3&amp;",'"&amp;H3&amp;"','"&amp;I3&amp;"','"&amp;J3&amp;"','"&amp;K3&amp;"','"&amp;L3&amp;"','"&amp;M3&amp;"',"&amp;N3&amp;",'"&amp;O3&amp;"','"&amp;P3&amp;"','"&amp;Q3&amp;"','"&amp;R3&amp;"','"&amp;S3&amp;"');"</f>
        <v>INSERT INTO SEARCHFLD (POSITION,FIELDCODE,EN_FIELDNAME,FIELDNAME,FIELDTYPE,SEARCHCODE,FIELDSIZE,MASK,OPERATOR,FORMAT,DISPLAY,SRCH,KEY,WIDTH,LOOKUPCMDSQL,REFVALUE,FLDCD,DEFVALUE,ACDTYPE) VALUES (1,'FULLNAME','Full name','Tên khách hàng','C','V_CFAF',200,'','LIKE,=','','Y','Y','N',100,'','','','','');</v>
      </c>
    </row>
    <row r="4" spans="1:24" s="28" customFormat="1">
      <c r="A4" s="28">
        <v>2</v>
      </c>
      <c r="B4" s="4" t="s">
        <v>8</v>
      </c>
      <c r="C4" t="s">
        <v>236</v>
      </c>
      <c r="D4" t="s">
        <v>237</v>
      </c>
      <c r="E4" s="19" t="s">
        <v>38</v>
      </c>
      <c r="F4" s="28" t="s">
        <v>235</v>
      </c>
      <c r="G4" s="28">
        <v>10</v>
      </c>
      <c r="I4" s="28" t="s">
        <v>224</v>
      </c>
      <c r="K4" s="28" t="s">
        <v>29</v>
      </c>
      <c r="L4" s="28" t="s">
        <v>29</v>
      </c>
      <c r="M4" s="28" t="s">
        <v>32</v>
      </c>
      <c r="N4" s="28">
        <v>100</v>
      </c>
      <c r="V4" s="28" t="s">
        <v>32</v>
      </c>
      <c r="W4" s="29"/>
      <c r="X4" s="28" t="str">
        <f t="shared" si="0"/>
        <v>INSERT INTO SEARCHFLD (POSITION,FIELDCODE,EN_FIELDNAME,FIELDNAME,FIELDTYPE,SEARCHCODE,FIELDSIZE,MASK,OPERATOR,FORMAT,DISPLAY,SRCH,KEY,WIDTH,LOOKUPCMDSQL,REFVALUE,FLDCD,DEFVALUE,ACDTYPE) VALUES (2,'BIRTHDAY','Birthday','Ngày sinh','D','V_CFAF',10,'','LIKE,=','','Y','Y','N',100,'','','','','');</v>
      </c>
    </row>
    <row r="5" spans="1:24" s="28" customFormat="1">
      <c r="A5" s="28">
        <v>3</v>
      </c>
      <c r="B5" s="4" t="s">
        <v>10</v>
      </c>
      <c r="C5" t="s">
        <v>238</v>
      </c>
      <c r="D5" t="s">
        <v>239</v>
      </c>
      <c r="E5" s="19" t="s">
        <v>28</v>
      </c>
      <c r="F5" s="28" t="s">
        <v>235</v>
      </c>
      <c r="G5" s="28">
        <v>20</v>
      </c>
      <c r="I5" s="28" t="s">
        <v>224</v>
      </c>
      <c r="K5" s="28" t="s">
        <v>29</v>
      </c>
      <c r="L5" s="28" t="s">
        <v>29</v>
      </c>
      <c r="M5" s="28" t="s">
        <v>32</v>
      </c>
      <c r="N5" s="28">
        <v>100</v>
      </c>
      <c r="V5" s="28" t="s">
        <v>32</v>
      </c>
      <c r="W5" s="29"/>
      <c r="X5" s="28" t="str">
        <f t="shared" si="0"/>
        <v>INSERT INTO SEARCHFLD (POSITION,FIELDCODE,EN_FIELDNAME,FIELDNAME,FIELDTYPE,SEARCHCODE,FIELDSIZE,MASK,OPERATOR,FORMAT,DISPLAY,SRCH,KEY,WIDTH,LOOKUPCMDSQL,REFVALUE,FLDCD,DEFVALUE,ACDTYPE) VALUES (3,'IDCODE','ID code','Số CMND','C','V_CFAF',20,'','LIKE,=','','Y','Y','N',100,'','','','','');</v>
      </c>
    </row>
    <row r="6" spans="1:24" s="28" customFormat="1">
      <c r="A6" s="28">
        <v>4</v>
      </c>
      <c r="B6" s="4" t="s">
        <v>11</v>
      </c>
      <c r="C6" t="s">
        <v>240</v>
      </c>
      <c r="D6" t="s">
        <v>241</v>
      </c>
      <c r="E6" s="19" t="s">
        <v>38</v>
      </c>
      <c r="F6" s="28" t="s">
        <v>235</v>
      </c>
      <c r="G6" s="28">
        <v>10</v>
      </c>
      <c r="I6" s="28" t="s">
        <v>224</v>
      </c>
      <c r="K6" s="28" t="s">
        <v>29</v>
      </c>
      <c r="L6" s="28" t="s">
        <v>29</v>
      </c>
      <c r="M6" s="28" t="s">
        <v>32</v>
      </c>
      <c r="N6" s="28">
        <v>100</v>
      </c>
      <c r="V6" s="28" t="s">
        <v>32</v>
      </c>
      <c r="W6" s="29"/>
      <c r="X6" s="28" t="str">
        <f t="shared" si="0"/>
        <v>INSERT INTO SEARCHFLD (POSITION,FIELDCODE,EN_FIELDNAME,FIELDNAME,FIELDTYPE,SEARCHCODE,FIELDSIZE,MASK,OPERATOR,FORMAT,DISPLAY,SRCH,KEY,WIDTH,LOOKUPCMDSQL,REFVALUE,FLDCD,DEFVALUE,ACDTYPE) VALUES (4,'IDDATE','ID date','Ngày cấp','D','V_CFAF',10,'','LIKE,=','','Y','Y','N',100,'','','','','');</v>
      </c>
    </row>
    <row r="7" spans="1:24" s="28" customFormat="1">
      <c r="A7" s="28">
        <v>5</v>
      </c>
      <c r="B7" s="4" t="s">
        <v>12</v>
      </c>
      <c r="C7" t="s">
        <v>242</v>
      </c>
      <c r="D7" t="s">
        <v>243</v>
      </c>
      <c r="E7" s="19" t="s">
        <v>28</v>
      </c>
      <c r="F7" s="28" t="s">
        <v>235</v>
      </c>
      <c r="G7" s="28">
        <v>200</v>
      </c>
      <c r="I7" s="28" t="s">
        <v>224</v>
      </c>
      <c r="K7" s="28" t="s">
        <v>29</v>
      </c>
      <c r="L7" s="28" t="s">
        <v>29</v>
      </c>
      <c r="M7" s="28" t="s">
        <v>32</v>
      </c>
      <c r="N7" s="28">
        <v>100</v>
      </c>
      <c r="V7" s="28" t="s">
        <v>32</v>
      </c>
      <c r="W7" s="29"/>
      <c r="X7" s="28" t="str">
        <f t="shared" si="0"/>
        <v>INSERT INTO SEARCHFLD (POSITION,FIELDCODE,EN_FIELDNAME,FIELDNAME,FIELDTYPE,SEARCHCODE,FIELDSIZE,MASK,OPERATOR,FORMAT,DISPLAY,SRCH,KEY,WIDTH,LOOKUPCMDSQL,REFVALUE,FLDCD,DEFVALUE,ACDTYPE) VALUES (5,'IDPLACE','ID place','Nơi cấp','C','V_CFAF',200,'','LIKE,=','','Y','Y','N',100,'','','','','');</v>
      </c>
    </row>
    <row r="8" spans="1:24" s="28" customFormat="1">
      <c r="A8" s="28">
        <v>6</v>
      </c>
      <c r="B8" s="4" t="s">
        <v>13</v>
      </c>
      <c r="C8" t="s">
        <v>244</v>
      </c>
      <c r="D8" t="s">
        <v>245</v>
      </c>
      <c r="E8" s="19" t="s">
        <v>28</v>
      </c>
      <c r="F8" s="28" t="s">
        <v>235</v>
      </c>
      <c r="G8" s="28">
        <v>3</v>
      </c>
      <c r="I8" s="28" t="s">
        <v>224</v>
      </c>
      <c r="K8" s="28" t="s">
        <v>29</v>
      </c>
      <c r="L8" s="28" t="s">
        <v>29</v>
      </c>
      <c r="M8" s="28" t="s">
        <v>32</v>
      </c>
      <c r="N8" s="28">
        <v>100</v>
      </c>
      <c r="V8" s="28" t="s">
        <v>32</v>
      </c>
      <c r="W8" s="29"/>
      <c r="X8" s="28" t="str">
        <f t="shared" si="0"/>
        <v>INSERT INTO SEARCHFLD (POSITION,FIELDCODE,EN_FIELDNAME,FIELDNAME,FIELDTYPE,SEARCHCODE,FIELDSIZE,MASK,OPERATOR,FORMAT,DISPLAY,SRCH,KEY,WIDTH,LOOKUPCMDSQL,REFVALUE,FLDCD,DEFVALUE,ACDTYPE) VALUES (6,'IDTYPE','ID type','Loại giấy tờ','C','V_CFAF',3,'','LIKE,=','','Y','Y','N',100,'','','','','');</v>
      </c>
    </row>
    <row r="9" spans="1:24">
      <c r="A9" s="28">
        <v>7</v>
      </c>
      <c r="B9" s="4" t="s">
        <v>14</v>
      </c>
      <c r="C9" t="s">
        <v>246</v>
      </c>
      <c r="D9" t="s">
        <v>247</v>
      </c>
      <c r="E9" s="19" t="s">
        <v>28</v>
      </c>
      <c r="F9" s="28" t="s">
        <v>235</v>
      </c>
      <c r="G9" s="28">
        <v>3</v>
      </c>
      <c r="I9" s="28" t="s">
        <v>224</v>
      </c>
      <c r="K9" s="28" t="s">
        <v>29</v>
      </c>
      <c r="L9" s="28" t="s">
        <v>29</v>
      </c>
      <c r="M9" s="28" t="s">
        <v>32</v>
      </c>
      <c r="N9" s="28">
        <v>100</v>
      </c>
      <c r="V9" s="28" t="s">
        <v>32</v>
      </c>
      <c r="X9" s="28" t="str">
        <f t="shared" ref="X9:X71" si="1">"INSERT INTO SEARCHFLD ("&amp;A$1&amp;","&amp;B$1&amp;","&amp;C$1&amp;","&amp;D$1&amp;","&amp;E$1&amp;","&amp;F$1&amp;","&amp;G$1&amp;","&amp;H$1&amp;","&amp;I$1&amp;","&amp;J$1&amp;","&amp;K$1&amp;","&amp;L$1&amp;","&amp;M$1&amp;","&amp;N$1&amp;","&amp;O$1&amp;","&amp;P$1&amp;","&amp;Q$1&amp;","&amp;R$1&amp;","&amp;S$1&amp;") VALUES ("&amp;A9&amp;",'"&amp;B9&amp;"','"&amp;C9&amp;"','"&amp;D9&amp;"','"&amp;E9&amp;"','"&amp;F9&amp;"',"&amp;G9&amp;",'"&amp;H9&amp;"','"&amp;I9&amp;"','"&amp;J9&amp;"','"&amp;K9&amp;"','"&amp;L9&amp;"','"&amp;M9&amp;"',"&amp;N9&amp;",'"&amp;O9&amp;"','"&amp;P9&amp;"','"&amp;Q9&amp;"','"&amp;R9&amp;"','"&amp;S9&amp;"');"</f>
        <v>INSERT INTO SEARCHFLD (POSITION,FIELDCODE,EN_FIELDNAME,FIELDNAME,FIELDTYPE,SEARCHCODE,FIELDSIZE,MASK,OPERATOR,FORMAT,DISPLAY,SRCH,KEY,WIDTH,LOOKUPCMDSQL,REFVALUE,FLDCD,DEFVALUE,ACDTYPE) VALUES (7,'SEX','Sex','Giới tính','C','V_CFAF',3,'','LIKE,=','','Y','Y','N',100,'','','','','');</v>
      </c>
    </row>
    <row r="10" spans="1:24">
      <c r="A10" s="28">
        <v>8</v>
      </c>
      <c r="B10" s="4" t="s">
        <v>15</v>
      </c>
      <c r="C10" t="s">
        <v>248</v>
      </c>
      <c r="D10" t="s">
        <v>249</v>
      </c>
      <c r="E10" s="19" t="s">
        <v>28</v>
      </c>
      <c r="F10" s="28" t="s">
        <v>235</v>
      </c>
      <c r="G10" s="28">
        <v>3</v>
      </c>
      <c r="I10" s="28" t="s">
        <v>224</v>
      </c>
      <c r="K10" s="28" t="s">
        <v>29</v>
      </c>
      <c r="L10" s="28" t="s">
        <v>29</v>
      </c>
      <c r="M10" s="28" t="s">
        <v>32</v>
      </c>
      <c r="N10" s="28">
        <v>100</v>
      </c>
      <c r="V10" s="28" t="s">
        <v>32</v>
      </c>
      <c r="X10" s="28" t="str">
        <f t="shared" si="1"/>
        <v>INSERT INTO SEARCHFLD (POSITION,FIELDCODE,EN_FIELDNAME,FIELDNAME,FIELDTYPE,SEARCHCODE,FIELDSIZE,MASK,OPERATOR,FORMAT,DISPLAY,SRCH,KEY,WIDTH,LOOKUPCMDSQL,REFVALUE,FLDCD,DEFVALUE,ACDTYPE) VALUES (8,'COUNTRY','Country','Quốc tịch','C','V_CFAF',3,'','LIKE,=','','Y','Y','N',100,'','','','','');</v>
      </c>
    </row>
    <row r="11" spans="1:24">
      <c r="A11" s="28">
        <v>9</v>
      </c>
      <c r="B11" s="4" t="s">
        <v>16</v>
      </c>
      <c r="C11" t="s">
        <v>251</v>
      </c>
      <c r="D11" t="s">
        <v>250</v>
      </c>
      <c r="E11" s="19" t="s">
        <v>28</v>
      </c>
      <c r="F11" s="28" t="s">
        <v>235</v>
      </c>
      <c r="G11" s="28">
        <v>500</v>
      </c>
      <c r="I11" s="28" t="s">
        <v>224</v>
      </c>
      <c r="K11" s="28" t="s">
        <v>29</v>
      </c>
      <c r="L11" s="28" t="s">
        <v>29</v>
      </c>
      <c r="M11" s="28" t="s">
        <v>32</v>
      </c>
      <c r="N11" s="28">
        <v>100</v>
      </c>
      <c r="V11" s="28" t="s">
        <v>32</v>
      </c>
      <c r="X11" s="28" t="str">
        <f t="shared" si="1"/>
        <v>INSERT INTO SEARCHFLD (POSITION,FIELDCODE,EN_FIELDNAME,FIELDNAME,FIELDTYPE,SEARCHCODE,FIELDSIZE,MASK,OPERATOR,FORMAT,DISPLAY,SRCH,KEY,WIDTH,LOOKUPCMDSQL,REFVALUE,FLDCD,DEFVALUE,ACDTYPE) VALUES (9,'ADDRESS','Address','Địa chỉ','C','V_CFAF',500,'','LIKE,=','','Y','Y','N',100,'','','','','');</v>
      </c>
    </row>
    <row r="12" spans="1:24">
      <c r="A12" s="28">
        <v>10</v>
      </c>
      <c r="B12" s="4" t="s">
        <v>17</v>
      </c>
      <c r="C12" t="s">
        <v>252</v>
      </c>
      <c r="D12" t="s">
        <v>253</v>
      </c>
      <c r="E12" s="19" t="s">
        <v>28</v>
      </c>
      <c r="F12" s="28" t="s">
        <v>235</v>
      </c>
      <c r="G12" s="28">
        <v>20</v>
      </c>
      <c r="I12" s="28" t="s">
        <v>224</v>
      </c>
      <c r="K12" s="28" t="s">
        <v>29</v>
      </c>
      <c r="L12" s="28" t="s">
        <v>29</v>
      </c>
      <c r="M12" s="28" t="s">
        <v>32</v>
      </c>
      <c r="N12" s="28">
        <v>100</v>
      </c>
      <c r="V12" s="28" t="s">
        <v>32</v>
      </c>
      <c r="X12" s="28" t="str">
        <f t="shared" si="1"/>
        <v>INSERT INTO SEARCHFLD (POSITION,FIELDCODE,EN_FIELDNAME,FIELDNAME,FIELDTYPE,SEARCHCODE,FIELDSIZE,MASK,OPERATOR,FORMAT,DISPLAY,SRCH,KEY,WIDTH,LOOKUPCMDSQL,REFVALUE,FLDCD,DEFVALUE,ACDTYPE) VALUES (10,'MOBILE','Mobile','Số điện thoại','C','V_CFAF',20,'','LIKE,=','','Y','Y','N',100,'','','','','');</v>
      </c>
    </row>
    <row r="13" spans="1:24">
      <c r="A13" s="28">
        <v>11</v>
      </c>
      <c r="B13" s="4" t="s">
        <v>18</v>
      </c>
      <c r="C13" t="s">
        <v>254</v>
      </c>
      <c r="D13" t="s">
        <v>254</v>
      </c>
      <c r="E13" s="19" t="s">
        <v>28</v>
      </c>
      <c r="F13" s="28" t="s">
        <v>235</v>
      </c>
      <c r="G13" s="28">
        <v>100</v>
      </c>
      <c r="I13" s="28" t="s">
        <v>224</v>
      </c>
      <c r="K13" s="28" t="s">
        <v>29</v>
      </c>
      <c r="L13" s="28" t="s">
        <v>29</v>
      </c>
      <c r="M13" s="28" t="s">
        <v>32</v>
      </c>
      <c r="N13" s="28">
        <v>100</v>
      </c>
      <c r="V13" s="28" t="s">
        <v>32</v>
      </c>
      <c r="X13" s="28" t="str">
        <f t="shared" si="1"/>
        <v>INSERT INTO SEARCHFLD (POSITION,FIELDCODE,EN_FIELDNAME,FIELDNAME,FIELDTYPE,SEARCHCODE,FIELDSIZE,MASK,OPERATOR,FORMAT,DISPLAY,SRCH,KEY,WIDTH,LOOKUPCMDSQL,REFVALUE,FLDCD,DEFVALUE,ACDTYPE) VALUES (11,'EMAIL','Email','Email','C','V_CFAF',100,'','LIKE,=','','Y','Y','N',100,'','','','','');</v>
      </c>
    </row>
    <row r="14" spans="1:24">
      <c r="A14" s="28">
        <v>12</v>
      </c>
      <c r="B14" s="5" t="s">
        <v>20</v>
      </c>
      <c r="C14" t="s">
        <v>255</v>
      </c>
      <c r="D14" t="s">
        <v>256</v>
      </c>
      <c r="E14" s="21" t="s">
        <v>28</v>
      </c>
      <c r="F14" s="28" t="s">
        <v>235</v>
      </c>
      <c r="G14" s="28">
        <v>20</v>
      </c>
      <c r="I14" s="28" t="s">
        <v>224</v>
      </c>
      <c r="K14" s="28" t="s">
        <v>29</v>
      </c>
      <c r="L14" s="28" t="s">
        <v>29</v>
      </c>
      <c r="M14" s="28" t="s">
        <v>32</v>
      </c>
      <c r="N14" s="28">
        <v>100</v>
      </c>
      <c r="V14" s="28" t="s">
        <v>32</v>
      </c>
      <c r="X14" s="28" t="str">
        <f t="shared" si="1"/>
        <v>INSERT INTO SEARCHFLD (POSITION,FIELDCODE,EN_FIELDNAME,FIELDNAME,FIELDTYPE,SEARCHCODE,FIELDSIZE,MASK,OPERATOR,FORMAT,DISPLAY,SRCH,KEY,WIDTH,LOOKUPCMDSQL,REFVALUE,FLDCD,DEFVALUE,ACDTYPE) VALUES (12,'TAXCODE','Tax code','Mã số thuế','C','V_CFAF',20,'','LIKE,=','','Y','Y','N',100,'','','','','');</v>
      </c>
    </row>
    <row r="15" spans="1:24">
      <c r="A15" s="28">
        <v>13</v>
      </c>
      <c r="B15" s="5" t="s">
        <v>21</v>
      </c>
      <c r="C15" t="s">
        <v>257</v>
      </c>
      <c r="D15" t="s">
        <v>258</v>
      </c>
      <c r="E15" s="21" t="s">
        <v>28</v>
      </c>
      <c r="F15" s="28" t="s">
        <v>235</v>
      </c>
      <c r="G15" s="28">
        <v>10</v>
      </c>
      <c r="I15" s="28" t="s">
        <v>224</v>
      </c>
      <c r="K15" s="28" t="s">
        <v>29</v>
      </c>
      <c r="L15" s="28" t="s">
        <v>29</v>
      </c>
      <c r="M15" s="28" t="s">
        <v>32</v>
      </c>
      <c r="N15" s="28">
        <v>100</v>
      </c>
      <c r="V15" s="28" t="s">
        <v>32</v>
      </c>
      <c r="X15" s="28" t="str">
        <f t="shared" si="1"/>
        <v>INSERT INTO SEARCHFLD (POSITION,FIELDCODE,EN_FIELDNAME,FIELDNAME,FIELDTYPE,SEARCHCODE,FIELDSIZE,MASK,OPERATOR,FORMAT,DISPLAY,SRCH,KEY,WIDTH,LOOKUPCMDSQL,REFVALUE,FLDCD,DEFVALUE,ACDTYPE) VALUES (13,'AFTYPE','Contract type','Loại hình HĐ','C','V_CFAF',10,'','LIKE,=','','Y','Y','N',100,'','','','','');</v>
      </c>
    </row>
    <row r="16" spans="1:24">
      <c r="A16" s="28">
        <v>14</v>
      </c>
      <c r="B16" s="5" t="s">
        <v>22</v>
      </c>
      <c r="C16" t="s">
        <v>259</v>
      </c>
      <c r="D16" t="s">
        <v>260</v>
      </c>
      <c r="E16" s="21" t="s">
        <v>28</v>
      </c>
      <c r="F16" s="28" t="s">
        <v>235</v>
      </c>
      <c r="G16" s="28">
        <v>10</v>
      </c>
      <c r="I16" s="28" t="s">
        <v>224</v>
      </c>
      <c r="K16" s="28" t="s">
        <v>29</v>
      </c>
      <c r="L16" s="28" t="s">
        <v>29</v>
      </c>
      <c r="M16" s="28" t="s">
        <v>32</v>
      </c>
      <c r="N16" s="28">
        <v>100</v>
      </c>
      <c r="V16" s="28" t="s">
        <v>32</v>
      </c>
      <c r="X16" s="28" t="str">
        <f t="shared" si="1"/>
        <v>INSERT INTO SEARCHFLD (POSITION,FIELDCODE,EN_FIELDNAME,FIELDNAME,FIELDTYPE,SEARCHCODE,FIELDSIZE,MASK,OPERATOR,FORMAT,DISPLAY,SRCH,KEY,WIDTH,LOOKUPCMDSQL,REFVALUE,FLDCD,DEFVALUE,ACDTYPE) VALUES (14,'BRANCH','Banch code','Mã chi nhánh','C','V_CFAF',10,'','LIKE,=','','Y','Y','N',100,'','','','','');</v>
      </c>
    </row>
    <row r="17" spans="1:24">
      <c r="A17" s="28">
        <v>15</v>
      </c>
      <c r="B17" s="5" t="s">
        <v>23</v>
      </c>
      <c r="C17" t="s">
        <v>261</v>
      </c>
      <c r="D17" t="s">
        <v>262</v>
      </c>
      <c r="E17" s="19" t="s">
        <v>28</v>
      </c>
      <c r="F17" s="28" t="s">
        <v>235</v>
      </c>
      <c r="G17" s="28">
        <v>10</v>
      </c>
      <c r="I17" s="28" t="s">
        <v>224</v>
      </c>
      <c r="K17" s="28" t="s">
        <v>29</v>
      </c>
      <c r="L17" s="28" t="s">
        <v>29</v>
      </c>
      <c r="M17" s="28" t="s">
        <v>32</v>
      </c>
      <c r="N17" s="28">
        <v>100</v>
      </c>
      <c r="V17" s="28" t="s">
        <v>32</v>
      </c>
      <c r="X17" s="28" t="str">
        <f t="shared" si="1"/>
        <v>INSERT INTO SEARCHFLD (POSITION,FIELDCODE,EN_FIELDNAME,FIELDNAME,FIELDTYPE,SEARCHCODE,FIELDSIZE,MASK,OPERATOR,FORMAT,DISPLAY,SRCH,KEY,WIDTH,LOOKUPCMDSQL,REFVALUE,FLDCD,DEFVALUE,ACDTYPE) VALUES (15,'CAREBY','Careby','Cán bộ quản lý','C','V_CFAF',10,'','LIKE,=','','Y','Y','N',100,'','','','','');</v>
      </c>
    </row>
    <row r="18" spans="1:24">
      <c r="A18" s="28">
        <v>16</v>
      </c>
      <c r="B18" s="6" t="s">
        <v>24</v>
      </c>
      <c r="C18" t="s">
        <v>263</v>
      </c>
      <c r="D18" t="s">
        <v>322</v>
      </c>
      <c r="E18" s="22" t="s">
        <v>38</v>
      </c>
      <c r="F18" s="28" t="s">
        <v>235</v>
      </c>
      <c r="G18" s="28">
        <v>10</v>
      </c>
      <c r="I18" s="28" t="s">
        <v>224</v>
      </c>
      <c r="K18" s="28" t="s">
        <v>29</v>
      </c>
      <c r="L18" s="28" t="s">
        <v>29</v>
      </c>
      <c r="M18" s="28" t="s">
        <v>32</v>
      </c>
      <c r="N18" s="28">
        <v>100</v>
      </c>
      <c r="V18" s="28" t="s">
        <v>32</v>
      </c>
      <c r="X18" s="28" t="str">
        <f t="shared" si="1"/>
        <v>INSERT INTO SEARCHFLD (POSITION,FIELDCODE,EN_FIELDNAME,FIELDNAME,FIELDTYPE,SEARCHCODE,FIELDSIZE,MASK,OPERATOR,FORMAT,DISPLAY,SRCH,KEY,WIDTH,LOOKUPCMDSQL,REFVALUE,FLDCD,DEFVALUE,ACDTYPE) VALUES (16,'OPNDATE','Open date','Ngày mở TK','D','V_CFAF',10,'','LIKE,=','','Y','Y','N',100,'','','','','');</v>
      </c>
    </row>
    <row r="19" spans="1:24">
      <c r="A19" s="28">
        <v>17</v>
      </c>
      <c r="B19" s="7" t="s">
        <v>25</v>
      </c>
      <c r="C19" t="s">
        <v>264</v>
      </c>
      <c r="D19" t="s">
        <v>265</v>
      </c>
      <c r="E19" s="23" t="s">
        <v>28</v>
      </c>
      <c r="F19" s="28" t="s">
        <v>235</v>
      </c>
      <c r="G19" s="28">
        <v>20</v>
      </c>
      <c r="I19" s="28" t="s">
        <v>224</v>
      </c>
      <c r="K19" s="28" t="s">
        <v>29</v>
      </c>
      <c r="L19" s="28" t="s">
        <v>29</v>
      </c>
      <c r="M19" s="28" t="s">
        <v>32</v>
      </c>
      <c r="N19" s="28">
        <v>100</v>
      </c>
      <c r="V19" s="28" t="s">
        <v>32</v>
      </c>
      <c r="X19" s="28" t="str">
        <f t="shared" si="1"/>
        <v>INSERT INTO SEARCHFLD (POSITION,FIELDCODE,EN_FIELDNAME,FIELDNAME,FIELDTYPE,SEARCHCODE,FIELDSIZE,MASK,OPERATOR,FORMAT,DISPLAY,SRCH,KEY,WIDTH,LOOKUPCMDSQL,REFVALUE,FLDCD,DEFVALUE,ACDTYPE) VALUES (17,'BANKACCTNO','Bank account','Số TK ngân hàng','C','V_CFAF',20,'','LIKE,=','','Y','Y','N',100,'','','','','');</v>
      </c>
    </row>
    <row r="20" spans="1:24">
      <c r="A20" s="28">
        <v>18</v>
      </c>
      <c r="B20" s="7" t="s">
        <v>26</v>
      </c>
      <c r="C20" t="s">
        <v>266</v>
      </c>
      <c r="D20" t="s">
        <v>267</v>
      </c>
      <c r="E20" s="23" t="s">
        <v>28</v>
      </c>
      <c r="F20" s="28" t="s">
        <v>235</v>
      </c>
      <c r="G20" s="28">
        <v>200</v>
      </c>
      <c r="I20" s="28" t="s">
        <v>224</v>
      </c>
      <c r="K20" s="28" t="s">
        <v>29</v>
      </c>
      <c r="L20" s="28" t="s">
        <v>29</v>
      </c>
      <c r="M20" s="28" t="s">
        <v>32</v>
      </c>
      <c r="N20" s="28">
        <v>100</v>
      </c>
      <c r="V20" s="28" t="s">
        <v>32</v>
      </c>
      <c r="X20" s="28" t="str">
        <f t="shared" si="1"/>
        <v>INSERT INTO SEARCHFLD (POSITION,FIELDCODE,EN_FIELDNAME,FIELDNAME,FIELDTYPE,SEARCHCODE,FIELDSIZE,MASK,OPERATOR,FORMAT,DISPLAY,SRCH,KEY,WIDTH,LOOKUPCMDSQL,REFVALUE,FLDCD,DEFVALUE,ACDTYPE) VALUES (18,'BANKNAME','Bank name','Ngân hàng','C','V_CFAF',200,'','LIKE,=','','Y','Y','N',100,'','','','','');</v>
      </c>
    </row>
    <row r="21" spans="1:24">
      <c r="A21" s="28">
        <v>19</v>
      </c>
      <c r="B21" s="4" t="s">
        <v>19</v>
      </c>
      <c r="C21" t="s">
        <v>268</v>
      </c>
      <c r="D21" t="s">
        <v>225</v>
      </c>
      <c r="E21" s="19" t="s">
        <v>28</v>
      </c>
      <c r="F21" s="28" t="s">
        <v>235</v>
      </c>
      <c r="G21" s="28">
        <v>500</v>
      </c>
      <c r="I21" s="28" t="s">
        <v>224</v>
      </c>
      <c r="K21" s="28" t="s">
        <v>29</v>
      </c>
      <c r="L21" s="28" t="s">
        <v>29</v>
      </c>
      <c r="M21" s="28" t="s">
        <v>32</v>
      </c>
      <c r="N21" s="28">
        <v>100</v>
      </c>
      <c r="V21" s="28" t="s">
        <v>32</v>
      </c>
      <c r="X21" s="28" t="str">
        <f t="shared" si="1"/>
        <v>INSERT INTO SEARCHFLD (POSITION,FIELDCODE,EN_FIELDNAME,FIELDNAME,FIELDTYPE,SEARCHCODE,FIELDSIZE,MASK,OPERATOR,FORMAT,DISPLAY,SRCH,KEY,WIDTH,LOOKUPCMDSQL,REFVALUE,FLDCD,DEFVALUE,ACDTYPE) VALUES (19,'DESCRIPTION','Description','Ghi chú','C','V_CFAF',500,'','LIKE,=','','Y','Y','N',100,'','','','','');</v>
      </c>
    </row>
    <row r="22" spans="1:24" s="30" customFormat="1">
      <c r="A22" s="32" t="s">
        <v>308</v>
      </c>
      <c r="C22" t="s">
        <v>323</v>
      </c>
      <c r="D22" t="s">
        <v>323</v>
      </c>
      <c r="X22" s="28"/>
    </row>
    <row r="23" spans="1:24">
      <c r="A23" s="31">
        <v>0</v>
      </c>
      <c r="B23" s="2" t="s">
        <v>269</v>
      </c>
      <c r="C23" t="s">
        <v>148</v>
      </c>
      <c r="D23" t="s">
        <v>148</v>
      </c>
      <c r="E23" s="1" t="s">
        <v>28</v>
      </c>
      <c r="F23" s="28" t="s">
        <v>307</v>
      </c>
      <c r="G23" s="1">
        <v>6</v>
      </c>
      <c r="I23" s="28" t="s">
        <v>224</v>
      </c>
      <c r="K23" s="28" t="s">
        <v>29</v>
      </c>
      <c r="L23" s="28" t="s">
        <v>29</v>
      </c>
      <c r="M23" s="28" t="s">
        <v>32</v>
      </c>
      <c r="N23" s="28">
        <v>100</v>
      </c>
      <c r="Q23" s="10" t="s">
        <v>61</v>
      </c>
      <c r="V23" s="28" t="s">
        <v>32</v>
      </c>
      <c r="X23" s="28" t="str">
        <f t="shared" si="1"/>
        <v>INSERT INTO SEARCHFLD (POSITION,FIELDCODE,EN_FIELDNAME,FIELDNAME,FIELDTYPE,SEARCHCODE,FIELDSIZE,MASK,OPERATOR,FORMAT,DISPLAY,SRCH,KEY,WIDTH,LOOKUPCMDSQL,REFVALUE,FLDCD,DEFVALUE,ACDTYPE) VALUES (0,'CODEID','Mã chứng khoán','Mã chứng khoán','C','V_SE2240',6,'','LIKE,=','','Y','Y','N',100,'','','01','','');</v>
      </c>
    </row>
    <row r="24" spans="1:24">
      <c r="A24" s="31">
        <v>1</v>
      </c>
      <c r="B24" s="2" t="s">
        <v>71</v>
      </c>
      <c r="C24" t="s">
        <v>72</v>
      </c>
      <c r="D24" t="s">
        <v>72</v>
      </c>
      <c r="E24" s="11" t="s">
        <v>28</v>
      </c>
      <c r="F24" s="28" t="s">
        <v>307</v>
      </c>
      <c r="G24" s="11">
        <v>20</v>
      </c>
      <c r="I24" s="28" t="s">
        <v>224</v>
      </c>
      <c r="K24" s="28" t="s">
        <v>29</v>
      </c>
      <c r="L24" s="28" t="s">
        <v>29</v>
      </c>
      <c r="M24" s="28" t="s">
        <v>32</v>
      </c>
      <c r="N24" s="28">
        <v>100</v>
      </c>
      <c r="Q24" s="13"/>
      <c r="V24" s="28" t="s">
        <v>32</v>
      </c>
      <c r="X24" s="28" t="str">
        <f t="shared" si="1"/>
        <v>INSERT INTO SEARCHFLD (POSITION,FIELDCODE,EN_FIELDNAME,FIELDNAME,FIELDTYPE,SEARCHCODE,FIELDSIZE,MASK,OPERATOR,FORMAT,DISPLAY,SRCH,KEY,WIDTH,LOOKUPCMDSQL,REFVALUE,FLDCD,DEFVALUE,ACDTYPE) VALUES (1,'SYMBOL','Symbol','Symbol','C','V_SE2240',20,'','LIKE,=','','Y','Y','N',100,'','','','','');</v>
      </c>
    </row>
    <row r="25" spans="1:24">
      <c r="A25" s="31">
        <v>2</v>
      </c>
      <c r="B25" s="2" t="s">
        <v>143</v>
      </c>
      <c r="C25" t="s">
        <v>324</v>
      </c>
      <c r="D25" t="s">
        <v>324</v>
      </c>
      <c r="E25" s="11" t="s">
        <v>28</v>
      </c>
      <c r="F25" s="28" t="s">
        <v>307</v>
      </c>
      <c r="G25" s="11">
        <v>10</v>
      </c>
      <c r="I25" s="28" t="s">
        <v>224</v>
      </c>
      <c r="K25" s="28" t="s">
        <v>29</v>
      </c>
      <c r="L25" s="28" t="s">
        <v>29</v>
      </c>
      <c r="M25" s="28" t="s">
        <v>32</v>
      </c>
      <c r="N25" s="28">
        <v>100</v>
      </c>
      <c r="Q25" s="13">
        <v>88</v>
      </c>
      <c r="V25" s="28" t="s">
        <v>32</v>
      </c>
      <c r="X25" s="28" t="str">
        <f t="shared" si="1"/>
        <v>INSERT INTO SEARCHFLD (POSITION,FIELDCODE,EN_FIELDNAME,FIELDNAME,FIELDTYPE,SEARCHCODE,FIELDSIZE,MASK,OPERATOR,FORMAT,DISPLAY,SRCH,KEY,WIDTH,LOOKUPCMDSQL,REFVALUE,FLDCD,DEFVALUE,ACDTYPE) VALUES (2,'CUSTODYCD','Số TK lưu ký','Số TK lưu ký','C','V_SE2240',10,'','LIKE,=','','Y','Y','N',100,'','','88','','');</v>
      </c>
    </row>
    <row r="26" spans="1:24">
      <c r="A26" s="31">
        <v>3</v>
      </c>
      <c r="B26" s="2" t="s">
        <v>154</v>
      </c>
      <c r="C26" t="s">
        <v>325</v>
      </c>
      <c r="D26" t="s">
        <v>325</v>
      </c>
      <c r="E26" s="11" t="s">
        <v>28</v>
      </c>
      <c r="F26" s="28" t="s">
        <v>307</v>
      </c>
      <c r="G26" s="11">
        <v>16</v>
      </c>
      <c r="I26" s="28" t="s">
        <v>224</v>
      </c>
      <c r="K26" s="28" t="s">
        <v>29</v>
      </c>
      <c r="L26" s="28" t="s">
        <v>29</v>
      </c>
      <c r="M26" s="28" t="s">
        <v>32</v>
      </c>
      <c r="N26" s="28">
        <v>100</v>
      </c>
      <c r="Q26" s="13" t="s">
        <v>62</v>
      </c>
      <c r="V26" s="28" t="s">
        <v>32</v>
      </c>
      <c r="X26" s="28" t="str">
        <f t="shared" si="1"/>
        <v>INSERT INTO SEARCHFLD (POSITION,FIELDCODE,EN_FIELDNAME,FIELDNAME,FIELDTYPE,SEARCHCODE,FIELDSIZE,MASK,OPERATOR,FORMAT,DISPLAY,SRCH,KEY,WIDTH,LOOKUPCMDSQL,REFVALUE,FLDCD,DEFVALUE,ACDTYPE) VALUES (3,'AFACCTNO','Số tiểu khoản','Số tiểu khoản','C','V_SE2240',16,'','LIKE,=','','Y','Y','N',100,'','','02','','');</v>
      </c>
    </row>
    <row r="27" spans="1:24">
      <c r="A27" s="31">
        <v>4</v>
      </c>
      <c r="B27" s="2" t="s">
        <v>99</v>
      </c>
      <c r="C27" t="s">
        <v>326</v>
      </c>
      <c r="D27" t="s">
        <v>326</v>
      </c>
      <c r="E27" s="1" t="s">
        <v>28</v>
      </c>
      <c r="F27" s="28" t="s">
        <v>307</v>
      </c>
      <c r="G27" s="1">
        <v>16</v>
      </c>
      <c r="I27" s="28" t="s">
        <v>224</v>
      </c>
      <c r="K27" s="28" t="s">
        <v>29</v>
      </c>
      <c r="L27" s="28" t="s">
        <v>29</v>
      </c>
      <c r="M27" s="28" t="s">
        <v>32</v>
      </c>
      <c r="N27" s="28">
        <v>100</v>
      </c>
      <c r="Q27" s="10" t="s">
        <v>63</v>
      </c>
      <c r="V27" s="28" t="s">
        <v>32</v>
      </c>
      <c r="X27" s="28" t="str">
        <f t="shared" si="1"/>
        <v>INSERT INTO SEARCHFLD (POSITION,FIELDCODE,EN_FIELDNAME,FIELDNAME,FIELDTYPE,SEARCHCODE,FIELDSIZE,MASK,OPERATOR,FORMAT,DISPLAY,SRCH,KEY,WIDTH,LOOKUPCMDSQL,REFVALUE,FLDCD,DEFVALUE,ACDTYPE) VALUES (4,'ACCTNO','Số tài khoản','Số tài khoản','C','V_SE2240',16,'','LIKE,=','','Y','Y','N',100,'','','03','','');</v>
      </c>
    </row>
    <row r="28" spans="1:24">
      <c r="A28" s="31">
        <v>5</v>
      </c>
      <c r="B28" s="2" t="s">
        <v>158</v>
      </c>
      <c r="C28" t="s">
        <v>327</v>
      </c>
      <c r="D28" t="s">
        <v>327</v>
      </c>
      <c r="E28" s="1" t="s">
        <v>28</v>
      </c>
      <c r="F28" s="28" t="s">
        <v>307</v>
      </c>
      <c r="G28" s="1">
        <v>200</v>
      </c>
      <c r="I28" s="28" t="s">
        <v>224</v>
      </c>
      <c r="K28" s="28" t="s">
        <v>29</v>
      </c>
      <c r="L28" s="28" t="s">
        <v>29</v>
      </c>
      <c r="M28" s="28" t="s">
        <v>32</v>
      </c>
      <c r="N28" s="28">
        <v>100</v>
      </c>
      <c r="Q28" s="10">
        <v>90</v>
      </c>
      <c r="V28" s="28" t="s">
        <v>32</v>
      </c>
      <c r="X28" s="28" t="str">
        <f t="shared" si="1"/>
        <v>INSERT INTO SEARCHFLD (POSITION,FIELDCODE,EN_FIELDNAME,FIELDNAME,FIELDTYPE,SEARCHCODE,FIELDSIZE,MASK,OPERATOR,FORMAT,DISPLAY,SRCH,KEY,WIDTH,LOOKUPCMDSQL,REFVALUE,FLDCD,DEFVALUE,ACDTYPE) VALUES (5,'CUSTNAME','Họ tên','Họ tên','C','V_SE2240',200,'','LIKE,=','','Y','Y','N',100,'','','90','','');</v>
      </c>
    </row>
    <row r="29" spans="1:24">
      <c r="A29" s="31">
        <v>6</v>
      </c>
      <c r="B29" s="2" t="s">
        <v>270</v>
      </c>
      <c r="C29" t="s">
        <v>328</v>
      </c>
      <c r="D29" t="s">
        <v>328</v>
      </c>
      <c r="E29" s="1" t="s">
        <v>28</v>
      </c>
      <c r="F29" s="28" t="s">
        <v>307</v>
      </c>
      <c r="G29" s="1">
        <v>50</v>
      </c>
      <c r="I29" s="28" t="s">
        <v>224</v>
      </c>
      <c r="K29" s="28" t="s">
        <v>29</v>
      </c>
      <c r="L29" s="28" t="s">
        <v>29</v>
      </c>
      <c r="M29" s="28" t="s">
        <v>32</v>
      </c>
      <c r="N29" s="28">
        <v>100</v>
      </c>
      <c r="Q29" s="10">
        <v>92</v>
      </c>
      <c r="V29" s="28" t="s">
        <v>32</v>
      </c>
      <c r="X29" s="28" t="str">
        <f t="shared" si="1"/>
        <v>INSERT INTO SEARCHFLD (POSITION,FIELDCODE,EN_FIELDNAME,FIELDNAME,FIELDTYPE,SEARCHCODE,FIELDSIZE,MASK,OPERATOR,FORMAT,DISPLAY,SRCH,KEY,WIDTH,LOOKUPCMDSQL,REFVALUE,FLDCD,DEFVALUE,ACDTYPE) VALUES (6,'LICENSE','Số giấy tờ','Số giấy tờ','C','V_SE2240',50,'','LIKE,=','','Y','Y','N',100,'','','92','','');</v>
      </c>
    </row>
    <row r="30" spans="1:24">
      <c r="A30" s="31">
        <v>7</v>
      </c>
      <c r="B30" s="2" t="s">
        <v>16</v>
      </c>
      <c r="C30" t="s">
        <v>250</v>
      </c>
      <c r="D30" t="s">
        <v>250</v>
      </c>
      <c r="E30" s="1" t="s">
        <v>28</v>
      </c>
      <c r="F30" s="28" t="s">
        <v>307</v>
      </c>
      <c r="G30" s="1">
        <v>500</v>
      </c>
      <c r="I30" s="28" t="s">
        <v>224</v>
      </c>
      <c r="K30" s="28" t="s">
        <v>29</v>
      </c>
      <c r="L30" s="28" t="s">
        <v>29</v>
      </c>
      <c r="M30" s="28" t="s">
        <v>32</v>
      </c>
      <c r="N30" s="28">
        <v>100</v>
      </c>
      <c r="Q30" s="10">
        <v>91</v>
      </c>
      <c r="V30" s="28" t="s">
        <v>32</v>
      </c>
      <c r="X30" s="28" t="str">
        <f t="shared" si="1"/>
        <v>INSERT INTO SEARCHFLD (POSITION,FIELDCODE,EN_FIELDNAME,FIELDNAME,FIELDTYPE,SEARCHCODE,FIELDSIZE,MASK,OPERATOR,FORMAT,DISPLAY,SRCH,KEY,WIDTH,LOOKUPCMDSQL,REFVALUE,FLDCD,DEFVALUE,ACDTYPE) VALUES (7,'ADDRESS','Địa chỉ','Địa chỉ','C','V_SE2240',500,'','LIKE,=','','Y','Y','N',100,'','','91','','');</v>
      </c>
    </row>
    <row r="31" spans="1:24">
      <c r="A31" s="31">
        <v>8</v>
      </c>
      <c r="B31" s="2" t="s">
        <v>271</v>
      </c>
      <c r="C31" t="s">
        <v>241</v>
      </c>
      <c r="D31" t="s">
        <v>241</v>
      </c>
      <c r="E31" s="1" t="s">
        <v>38</v>
      </c>
      <c r="F31" s="28" t="s">
        <v>307</v>
      </c>
      <c r="G31" s="1">
        <v>10</v>
      </c>
      <c r="I31" s="28" t="s">
        <v>224</v>
      </c>
      <c r="K31" s="28" t="s">
        <v>29</v>
      </c>
      <c r="L31" s="28" t="s">
        <v>29</v>
      </c>
      <c r="M31" s="28" t="s">
        <v>32</v>
      </c>
      <c r="N31" s="28">
        <v>100</v>
      </c>
      <c r="Q31" s="10">
        <v>95</v>
      </c>
      <c r="V31" s="28" t="s">
        <v>32</v>
      </c>
      <c r="X31" s="28" t="str">
        <f t="shared" si="1"/>
        <v>INSERT INTO SEARCHFLD (POSITION,FIELDCODE,EN_FIELDNAME,FIELDNAME,FIELDTYPE,SEARCHCODE,FIELDSIZE,MASK,OPERATOR,FORMAT,DISPLAY,SRCH,KEY,WIDTH,LOOKUPCMDSQL,REFVALUE,FLDCD,DEFVALUE,ACDTYPE) VALUES (8,'LICENSEDATE','Ngày cấp','Ngày cấp','D','V_SE2240',10,'','LIKE,=','','Y','Y','N',100,'','','95','','');</v>
      </c>
    </row>
    <row r="32" spans="1:24">
      <c r="A32" s="31">
        <v>9</v>
      </c>
      <c r="B32" s="2" t="s">
        <v>150</v>
      </c>
      <c r="C32" t="s">
        <v>243</v>
      </c>
      <c r="D32" t="s">
        <v>243</v>
      </c>
      <c r="E32" s="1" t="s">
        <v>28</v>
      </c>
      <c r="F32" s="28" t="s">
        <v>307</v>
      </c>
      <c r="G32" s="1">
        <v>50</v>
      </c>
      <c r="I32" s="28" t="s">
        <v>224</v>
      </c>
      <c r="K32" s="28" t="s">
        <v>29</v>
      </c>
      <c r="L32" s="28" t="s">
        <v>29</v>
      </c>
      <c r="M32" s="28" t="s">
        <v>32</v>
      </c>
      <c r="N32" s="28">
        <v>100</v>
      </c>
      <c r="Q32" s="10">
        <v>96</v>
      </c>
      <c r="V32" s="28" t="s">
        <v>32</v>
      </c>
      <c r="X32" s="28" t="str">
        <f t="shared" si="1"/>
        <v>INSERT INTO SEARCHFLD (POSITION,FIELDCODE,EN_FIELDNAME,FIELDNAME,FIELDTYPE,SEARCHCODE,FIELDSIZE,MASK,OPERATOR,FORMAT,DISPLAY,SRCH,KEY,WIDTH,LOOKUPCMDSQL,REFVALUE,FLDCD,DEFVALUE,ACDTYPE) VALUES (9,'LICENSEPLACE','Nơi cấp','Nơi cấp','C','V_SE2240',50,'','LIKE,=','','Y','Y','N',100,'','','96','','');</v>
      </c>
    </row>
    <row r="33" spans="1:24">
      <c r="A33" s="31">
        <v>10</v>
      </c>
      <c r="B33" s="2" t="s">
        <v>272</v>
      </c>
      <c r="C33" t="s">
        <v>253</v>
      </c>
      <c r="D33" t="s">
        <v>253</v>
      </c>
      <c r="E33" s="1" t="s">
        <v>28</v>
      </c>
      <c r="F33" s="28" t="s">
        <v>307</v>
      </c>
      <c r="G33" s="1">
        <v>50</v>
      </c>
      <c r="I33" s="28" t="s">
        <v>224</v>
      </c>
      <c r="K33" s="28" t="s">
        <v>29</v>
      </c>
      <c r="L33" s="28" t="s">
        <v>29</v>
      </c>
      <c r="M33" s="28" t="s">
        <v>32</v>
      </c>
      <c r="N33" s="28">
        <v>100</v>
      </c>
      <c r="Q33" s="10">
        <v>93</v>
      </c>
      <c r="V33" s="28" t="s">
        <v>32</v>
      </c>
      <c r="X33" s="28" t="str">
        <f t="shared" si="1"/>
        <v>INSERT INTO SEARCHFLD (POSITION,FIELDCODE,EN_FIELDNAME,FIELDNAME,FIELDTYPE,SEARCHCODE,FIELDSIZE,MASK,OPERATOR,FORMAT,DISPLAY,SRCH,KEY,WIDTH,LOOKUPCMDSQL,REFVALUE,FLDCD,DEFVALUE,ACDTYPE) VALUES (10,'PHONE','Số điện thoại','Số điện thoại','C','V_SE2240',50,'','LIKE,=','','Y','Y','N',100,'','','93','','');</v>
      </c>
    </row>
    <row r="34" spans="1:24">
      <c r="A34" s="31">
        <v>11</v>
      </c>
      <c r="B34" s="2" t="s">
        <v>273</v>
      </c>
      <c r="C34" t="s">
        <v>329</v>
      </c>
      <c r="D34" t="s">
        <v>329</v>
      </c>
      <c r="E34" s="1" t="s">
        <v>28</v>
      </c>
      <c r="F34" s="28" t="s">
        <v>307</v>
      </c>
      <c r="G34" s="1">
        <v>50</v>
      </c>
      <c r="I34" s="28" t="s">
        <v>224</v>
      </c>
      <c r="K34" s="28" t="s">
        <v>29</v>
      </c>
      <c r="L34" s="28" t="s">
        <v>29</v>
      </c>
      <c r="M34" s="28" t="s">
        <v>32</v>
      </c>
      <c r="N34" s="28">
        <v>100</v>
      </c>
      <c r="Q34" s="10">
        <v>12</v>
      </c>
      <c r="V34" s="28" t="s">
        <v>32</v>
      </c>
      <c r="X34" s="28" t="str">
        <f t="shared" si="1"/>
        <v>INSERT INTO SEARCHFLD (POSITION,FIELDCODE,EN_FIELDNAME,FIELDNAME,FIELDTYPE,SEARCHCODE,FIELDSIZE,MASK,OPERATOR,FORMAT,DISPLAY,SRCH,KEY,WIDTH,LOOKUPCMDSQL,REFVALUE,FLDCD,DEFVALUE,ACDTYPE) VALUES (11,'SECURITIESNAME','Tên chứng khoán','Tên chứng khoán','C','V_SE2240',50,'','LIKE,=','','Y','Y','N',100,'','','12','','');</v>
      </c>
    </row>
    <row r="35" spans="1:24">
      <c r="A35" s="31">
        <v>12</v>
      </c>
      <c r="B35" s="2" t="s">
        <v>164</v>
      </c>
      <c r="C35" t="s">
        <v>330</v>
      </c>
      <c r="D35" t="s">
        <v>330</v>
      </c>
      <c r="E35" s="1" t="s">
        <v>32</v>
      </c>
      <c r="F35" s="28" t="s">
        <v>307</v>
      </c>
      <c r="G35" s="1">
        <v>10</v>
      </c>
      <c r="I35" s="28" t="s">
        <v>224</v>
      </c>
      <c r="K35" s="28" t="s">
        <v>29</v>
      </c>
      <c r="L35" s="28" t="s">
        <v>29</v>
      </c>
      <c r="M35" s="28" t="s">
        <v>32</v>
      </c>
      <c r="N35" s="28">
        <v>100</v>
      </c>
      <c r="Q35" s="10">
        <v>11</v>
      </c>
      <c r="V35" s="28" t="s">
        <v>32</v>
      </c>
      <c r="X35" s="28" t="str">
        <f t="shared" si="1"/>
        <v>INSERT INTO SEARCHFLD (POSITION,FIELDCODE,EN_FIELDNAME,FIELDNAME,FIELDTYPE,SEARCHCODE,FIELDSIZE,MASK,OPERATOR,FORMAT,DISPLAY,SRCH,KEY,WIDTH,LOOKUPCMDSQL,REFVALUE,FLDCD,DEFVALUE,ACDTYPE) VALUES (12,'PARVALUE','Mệnh giá','Mệnh giá','N','V_SE2240',10,'','LIKE,=','','Y','Y','N',100,'','','11','','');</v>
      </c>
    </row>
    <row r="36" spans="1:24">
      <c r="A36" s="31">
        <v>13</v>
      </c>
      <c r="B36" s="2" t="s">
        <v>274</v>
      </c>
      <c r="C36" t="s">
        <v>331</v>
      </c>
      <c r="D36" t="s">
        <v>331</v>
      </c>
      <c r="E36" s="11" t="s">
        <v>32</v>
      </c>
      <c r="F36" s="28" t="s">
        <v>307</v>
      </c>
      <c r="G36" s="11">
        <v>10</v>
      </c>
      <c r="I36" s="28" t="s">
        <v>224</v>
      </c>
      <c r="K36" s="28" t="s">
        <v>29</v>
      </c>
      <c r="L36" s="28" t="s">
        <v>29</v>
      </c>
      <c r="M36" s="28" t="s">
        <v>32</v>
      </c>
      <c r="N36" s="28">
        <v>100</v>
      </c>
      <c r="Q36" s="13" t="s">
        <v>64</v>
      </c>
      <c r="V36" s="28" t="s">
        <v>32</v>
      </c>
      <c r="X36" s="28" t="str">
        <f t="shared" si="1"/>
        <v>INSERT INTO SEARCHFLD (POSITION,FIELDCODE,EN_FIELDNAME,FIELDNAME,FIELDTYPE,SEARCHCODE,FIELDSIZE,MASK,OPERATOR,FORMAT,DISPLAY,SRCH,KEY,WIDTH,LOOKUPCMDSQL,REFVALUE,FLDCD,DEFVALUE,ACDTYPE) VALUES (13,'DEPOTRADE','Số lượng ck tự do','Số lượng ck tự do','N','V_SE2240',10,'','LIKE,=','','Y','Y','N',100,'','','06','','');</v>
      </c>
    </row>
    <row r="37" spans="1:24">
      <c r="A37" s="31">
        <v>14</v>
      </c>
      <c r="B37" s="2" t="s">
        <v>275</v>
      </c>
      <c r="C37" t="s">
        <v>332</v>
      </c>
      <c r="D37" t="s">
        <v>332</v>
      </c>
      <c r="E37" s="11" t="s">
        <v>32</v>
      </c>
      <c r="F37" s="28" t="s">
        <v>307</v>
      </c>
      <c r="G37" s="11">
        <v>10</v>
      </c>
      <c r="I37" s="28" t="s">
        <v>224</v>
      </c>
      <c r="K37" s="28" t="s">
        <v>29</v>
      </c>
      <c r="L37" s="28" t="s">
        <v>29</v>
      </c>
      <c r="M37" s="28" t="s">
        <v>32</v>
      </c>
      <c r="N37" s="28">
        <v>100</v>
      </c>
      <c r="Q37" s="13" t="s">
        <v>65</v>
      </c>
      <c r="V37" s="28" t="s">
        <v>32</v>
      </c>
      <c r="X37" s="28" t="str">
        <f t="shared" si="1"/>
        <v>INSERT INTO SEARCHFLD (POSITION,FIELDCODE,EN_FIELDNAME,FIELDNAME,FIELDTYPE,SEARCHCODE,FIELDSIZE,MASK,OPERATOR,FORMAT,DISPLAY,SRCH,KEY,WIDTH,LOOKUPCMDSQL,REFVALUE,FLDCD,DEFVALUE,ACDTYPE) VALUES (14,'PRICE','Giá lưu ký','Giá lưu ký','N','V_SE2240',10,'','LIKE,=','','Y','Y','N',100,'','','09','','');</v>
      </c>
    </row>
    <row r="38" spans="1:24">
      <c r="A38" s="31">
        <v>15</v>
      </c>
      <c r="B38" s="2" t="s">
        <v>161</v>
      </c>
      <c r="C38" t="s">
        <v>333</v>
      </c>
      <c r="D38" t="s">
        <v>333</v>
      </c>
      <c r="E38" s="11" t="s">
        <v>28</v>
      </c>
      <c r="F38" s="28" t="s">
        <v>307</v>
      </c>
      <c r="G38" s="11">
        <v>15</v>
      </c>
      <c r="I38" s="28" t="s">
        <v>224</v>
      </c>
      <c r="K38" s="28" t="s">
        <v>29</v>
      </c>
      <c r="L38" s="28" t="s">
        <v>29</v>
      </c>
      <c r="M38" s="28" t="s">
        <v>32</v>
      </c>
      <c r="N38" s="28">
        <v>100</v>
      </c>
      <c r="Q38" s="13" t="s">
        <v>70</v>
      </c>
      <c r="V38" s="28" t="s">
        <v>32</v>
      </c>
      <c r="X38" s="28" t="str">
        <f t="shared" si="1"/>
        <v>INSERT INTO SEARCHFLD (POSITION,FIELDCODE,EN_FIELDNAME,FIELDNAME,FIELDTYPE,SEARCHCODE,FIELDSIZE,MASK,OPERATOR,FORMAT,DISPLAY,SRCH,KEY,WIDTH,LOOKUPCMDSQL,REFVALUE,FLDCD,DEFVALUE,ACDTYPE) VALUES (15,'QTTYTYPE','Loại điều kiện','Loại điều kiện','C','V_SE2240',15,'','LIKE,=','','Y','Y','N',100,'','','08','','');</v>
      </c>
    </row>
    <row r="39" spans="1:24">
      <c r="A39" s="31">
        <v>16</v>
      </c>
      <c r="B39" s="2" t="s">
        <v>276</v>
      </c>
      <c r="C39" t="s">
        <v>334</v>
      </c>
      <c r="D39" t="s">
        <v>334</v>
      </c>
      <c r="E39" s="1" t="s">
        <v>28</v>
      </c>
      <c r="F39" s="28" t="s">
        <v>307</v>
      </c>
      <c r="G39" s="1">
        <v>200</v>
      </c>
      <c r="I39" s="28" t="s">
        <v>224</v>
      </c>
      <c r="K39" s="28" t="s">
        <v>29</v>
      </c>
      <c r="L39" s="28" t="s">
        <v>29</v>
      </c>
      <c r="M39" s="28" t="s">
        <v>32</v>
      </c>
      <c r="N39" s="28">
        <v>100</v>
      </c>
      <c r="Q39" s="10">
        <v>89</v>
      </c>
      <c r="V39" s="28" t="s">
        <v>32</v>
      </c>
      <c r="X39" s="28" t="str">
        <f t="shared" si="1"/>
        <v>INSERT INTO SEARCHFLD (POSITION,FIELDCODE,EN_FIELDNAME,FIELDNAME,FIELDTYPE,SEARCHCODE,FIELDSIZE,MASK,OPERATOR,FORMAT,DISPLAY,SRCH,KEY,WIDTH,LOOKUPCMDSQL,REFVALUE,FLDCD,DEFVALUE,ACDTYPE) VALUES (16,'CUSTNAMEAUTH','Họ tên người ủy quyền','Họ tên người ủy quyền','C','V_SE2240',200,'','LIKE,=','','Y','Y','N',100,'','','89','','');</v>
      </c>
    </row>
    <row r="40" spans="1:24">
      <c r="A40" s="31">
        <v>17</v>
      </c>
      <c r="B40" s="2" t="s">
        <v>277</v>
      </c>
      <c r="C40" t="s">
        <v>335</v>
      </c>
      <c r="D40" t="s">
        <v>335</v>
      </c>
      <c r="E40" s="11" t="s">
        <v>32</v>
      </c>
      <c r="F40" s="28" t="s">
        <v>307</v>
      </c>
      <c r="G40" s="11">
        <v>10</v>
      </c>
      <c r="I40" s="28" t="s">
        <v>224</v>
      </c>
      <c r="K40" s="28" t="s">
        <v>29</v>
      </c>
      <c r="L40" s="28" t="s">
        <v>29</v>
      </c>
      <c r="M40" s="28" t="s">
        <v>32</v>
      </c>
      <c r="N40" s="28">
        <v>100</v>
      </c>
      <c r="Q40" s="13" t="s">
        <v>69</v>
      </c>
      <c r="V40" s="28" t="s">
        <v>32</v>
      </c>
      <c r="X40" s="28" t="str">
        <f t="shared" si="1"/>
        <v>INSERT INTO SEARCHFLD (POSITION,FIELDCODE,EN_FIELDNAME,FIELDNAME,FIELDTYPE,SEARCHCODE,FIELDSIZE,MASK,OPERATOR,FORMAT,DISPLAY,SRCH,KEY,WIDTH,LOOKUPCMDSQL,REFVALUE,FLDCD,DEFVALUE,ACDTYPE) VALUES (17,'DEPOBLOCK','SL phong tỏa theo dk','SL phong tỏa theo dk','N','V_SE2240',10,'','LIKE,=','','Y','Y','N',100,'','','07','','');</v>
      </c>
    </row>
    <row r="41" spans="1:24">
      <c r="A41" s="31">
        <v>18</v>
      </c>
      <c r="B41" s="2" t="s">
        <v>278</v>
      </c>
      <c r="C41" t="s">
        <v>336</v>
      </c>
      <c r="D41" t="s">
        <v>336</v>
      </c>
      <c r="E41" s="1" t="s">
        <v>28</v>
      </c>
      <c r="F41" s="28" t="s">
        <v>307</v>
      </c>
      <c r="G41" s="1">
        <v>20</v>
      </c>
      <c r="I41" s="28" t="s">
        <v>224</v>
      </c>
      <c r="K41" s="28" t="s">
        <v>29</v>
      </c>
      <c r="L41" s="28" t="s">
        <v>29</v>
      </c>
      <c r="M41" s="28" t="s">
        <v>32</v>
      </c>
      <c r="N41" s="28">
        <v>100</v>
      </c>
      <c r="Q41" s="10">
        <v>82</v>
      </c>
      <c r="V41" s="28" t="s">
        <v>32</v>
      </c>
      <c r="X41" s="28" t="str">
        <f t="shared" si="1"/>
        <v>INSERT INTO SEARCHFLD (POSITION,FIELDCODE,EN_FIELDNAME,FIELDNAME,FIELDTYPE,SEARCHCODE,FIELDSIZE,MASK,OPERATOR,FORMAT,DISPLAY,SRCH,KEY,WIDTH,LOOKUPCMDSQL,REFVALUE,FLDCD,DEFVALUE,ACDTYPE) VALUES (18,'LICENSEAUTH','Số giấy tờ người ủy quyền','Số giấy tờ người ủy quyền','C','V_SE2240',20,'','LIKE,=','','Y','Y','N',100,'','','82','','');</v>
      </c>
    </row>
    <row r="42" spans="1:24">
      <c r="A42" s="31">
        <v>19</v>
      </c>
      <c r="B42" s="2" t="s">
        <v>279</v>
      </c>
      <c r="C42" t="s">
        <v>337</v>
      </c>
      <c r="D42" t="s">
        <v>337</v>
      </c>
      <c r="E42" s="11" t="s">
        <v>32</v>
      </c>
      <c r="F42" s="28" t="s">
        <v>307</v>
      </c>
      <c r="G42" s="11">
        <v>10</v>
      </c>
      <c r="I42" s="28" t="s">
        <v>224</v>
      </c>
      <c r="K42" s="28" t="s">
        <v>29</v>
      </c>
      <c r="L42" s="28" t="s">
        <v>29</v>
      </c>
      <c r="M42" s="28" t="s">
        <v>32</v>
      </c>
      <c r="N42" s="28">
        <v>100</v>
      </c>
      <c r="Q42" s="13">
        <v>14</v>
      </c>
      <c r="V42" s="28" t="s">
        <v>32</v>
      </c>
      <c r="X42" s="28" t="str">
        <f t="shared" si="1"/>
        <v>INSERT INTO SEARCHFLD (POSITION,FIELDCODE,EN_FIELDNAME,FIELDNAME,FIELDTYPE,SEARCHCODE,FIELDSIZE,MASK,OPERATOR,FORMAT,DISPLAY,SRCH,KEY,WIDTH,LOOKUPCMDSQL,REFVALUE,FLDCD,DEFVALUE,ACDTYPE) VALUES (19,'WTRADE','Chờ giao dịch','Chờ giao dịch','N','V_SE2240',10,'','LIKE,=','','Y','Y','N',100,'','','14','','');</v>
      </c>
    </row>
    <row r="43" spans="1:24">
      <c r="A43" s="31">
        <v>20</v>
      </c>
      <c r="B43" s="2" t="s">
        <v>280</v>
      </c>
      <c r="C43" t="s">
        <v>338</v>
      </c>
      <c r="D43" t="s">
        <v>338</v>
      </c>
      <c r="E43" s="11" t="s">
        <v>28</v>
      </c>
      <c r="F43" s="28" t="s">
        <v>307</v>
      </c>
      <c r="G43" s="11">
        <v>10</v>
      </c>
      <c r="I43" s="28" t="s">
        <v>224</v>
      </c>
      <c r="K43" s="28" t="s">
        <v>29</v>
      </c>
      <c r="L43" s="28" t="s">
        <v>29</v>
      </c>
      <c r="M43" s="28" t="s">
        <v>32</v>
      </c>
      <c r="N43" s="28">
        <v>100</v>
      </c>
      <c r="Q43" s="13">
        <v>13</v>
      </c>
      <c r="V43" s="28" t="s">
        <v>32</v>
      </c>
      <c r="X43" s="28" t="str">
        <f t="shared" si="1"/>
        <v>INSERT INTO SEARCHFLD (POSITION,FIELDCODE,EN_FIELDNAME,FIELDNAME,FIELDTYPE,SEARCHCODE,FIELDSIZE,MASK,OPERATOR,FORMAT,DISPLAY,SRCH,KEY,WIDTH,LOOKUPCMDSQL,REFVALUE,FLDCD,DEFVALUE,ACDTYPE) VALUES (20,'RDATE','Ngày giao dịch trở lại','Ngày giao dịch trở lại','C','V_SE2240',10,'','LIKE,=','','Y','Y','N',100,'','','13','','');</v>
      </c>
    </row>
    <row r="44" spans="1:24">
      <c r="A44" s="31">
        <v>21</v>
      </c>
      <c r="B44" s="2" t="s">
        <v>281</v>
      </c>
      <c r="C44" t="s">
        <v>339</v>
      </c>
      <c r="D44" t="s">
        <v>339</v>
      </c>
      <c r="E44" s="1" t="s">
        <v>32</v>
      </c>
      <c r="F44" s="28" t="s">
        <v>307</v>
      </c>
      <c r="G44" s="1">
        <v>9</v>
      </c>
      <c r="I44" s="28" t="s">
        <v>224</v>
      </c>
      <c r="K44" s="28" t="s">
        <v>29</v>
      </c>
      <c r="L44" s="28" t="s">
        <v>29</v>
      </c>
      <c r="M44" s="28" t="s">
        <v>32</v>
      </c>
      <c r="N44" s="28">
        <v>100</v>
      </c>
      <c r="Q44" s="10">
        <v>10</v>
      </c>
      <c r="V44" s="28" t="s">
        <v>32</v>
      </c>
      <c r="X44" s="28" t="str">
        <f t="shared" si="1"/>
        <v>INSERT INTO SEARCHFLD (POSITION,FIELDCODE,EN_FIELDNAME,FIELDNAME,FIELDTYPE,SEARCHCODE,FIELDSIZE,MASK,OPERATOR,FORMAT,DISPLAY,SRCH,KEY,WIDTH,LOOKUPCMDSQL,REFVALUE,FLDCD,DEFVALUE,ACDTYPE) VALUES (21,'QTTY','Tổng số lượng','Tổng số lượng','N','V_SE2240',9,'','LIKE,=','','Y','Y','N',100,'','','10','','');</v>
      </c>
    </row>
    <row r="45" spans="1:24">
      <c r="A45" s="31">
        <v>22</v>
      </c>
      <c r="B45" s="2" t="s">
        <v>282</v>
      </c>
      <c r="C45" t="s">
        <v>53</v>
      </c>
      <c r="D45" t="s">
        <v>53</v>
      </c>
      <c r="E45" s="1" t="s">
        <v>38</v>
      </c>
      <c r="F45" s="28" t="s">
        <v>307</v>
      </c>
      <c r="G45" s="1">
        <v>10</v>
      </c>
      <c r="I45" s="28" t="s">
        <v>224</v>
      </c>
      <c r="K45" s="28" t="s">
        <v>29</v>
      </c>
      <c r="L45" s="28" t="s">
        <v>29</v>
      </c>
      <c r="M45" s="28" t="s">
        <v>32</v>
      </c>
      <c r="N45" s="28">
        <v>100</v>
      </c>
      <c r="Q45" s="10">
        <v>83</v>
      </c>
      <c r="V45" s="28" t="s">
        <v>32</v>
      </c>
      <c r="X45" s="28" t="str">
        <f t="shared" si="1"/>
        <v>INSERT INTO SEARCHFLD (POSITION,FIELDCODE,EN_FIELDNAME,FIELDNAME,FIELDTYPE,SEARCHCODE,FIELDSIZE,MASK,OPERATOR,FORMAT,DISPLAY,SRCH,KEY,WIDTH,LOOKUPCMDSQL,REFVALUE,FLDCD,DEFVALUE,ACDTYPE) VALUES (22,'LICENSEAUTHDATE','Ngày cấp của người ủy quyền','Ngày cấp của người ủy quyền','D','V_SE2240',10,'','LIKE,=','','Y','Y','N',100,'','','83','','');</v>
      </c>
    </row>
    <row r="46" spans="1:24">
      <c r="A46" s="31">
        <v>23</v>
      </c>
      <c r="B46" s="2" t="s">
        <v>283</v>
      </c>
      <c r="C46" t="s">
        <v>340</v>
      </c>
      <c r="D46" t="s">
        <v>340</v>
      </c>
      <c r="E46" s="1" t="s">
        <v>28</v>
      </c>
      <c r="F46" s="28" t="s">
        <v>307</v>
      </c>
      <c r="G46" s="1">
        <v>16</v>
      </c>
      <c r="I46" s="28" t="s">
        <v>224</v>
      </c>
      <c r="K46" s="28" t="s">
        <v>29</v>
      </c>
      <c r="L46" s="28" t="s">
        <v>29</v>
      </c>
      <c r="M46" s="28" t="s">
        <v>32</v>
      </c>
      <c r="N46" s="28">
        <v>100</v>
      </c>
      <c r="Q46" s="10" t="s">
        <v>68</v>
      </c>
      <c r="V46" s="28" t="s">
        <v>32</v>
      </c>
      <c r="X46" s="28" t="str">
        <f t="shared" si="1"/>
        <v>INSERT INTO SEARCHFLD (POSITION,FIELDCODE,EN_FIELDNAME,FIELDNAME,FIELDTYPE,SEARCHCODE,FIELDSIZE,MASK,OPERATOR,FORMAT,DISPLAY,SRCH,KEY,WIDTH,LOOKUPCMDSQL,REFVALUE,FLDCD,DEFVALUE,ACDTYPE) VALUES (23,'CFACCTNOAUTH','Mã người ủy quyền','Mã người ủy quyền','C','V_SE2240',16,'','LIKE,=','','Y','Y','N',100,'','','05','','');</v>
      </c>
    </row>
    <row r="47" spans="1:24">
      <c r="A47" s="31">
        <v>24</v>
      </c>
      <c r="B47" s="2" t="s">
        <v>55</v>
      </c>
      <c r="C47" t="s">
        <v>341</v>
      </c>
      <c r="D47" t="s">
        <v>341</v>
      </c>
      <c r="E47" s="1" t="s">
        <v>28</v>
      </c>
      <c r="F47" s="28" t="s">
        <v>307</v>
      </c>
      <c r="G47" s="1">
        <v>100</v>
      </c>
      <c r="I47" s="28" t="s">
        <v>224</v>
      </c>
      <c r="K47" s="28" t="s">
        <v>29</v>
      </c>
      <c r="L47" s="28" t="s">
        <v>29</v>
      </c>
      <c r="M47" s="28" t="s">
        <v>32</v>
      </c>
      <c r="N47" s="28">
        <v>100</v>
      </c>
      <c r="Q47" s="10">
        <v>84</v>
      </c>
      <c r="V47" s="28" t="s">
        <v>32</v>
      </c>
      <c r="X47" s="28" t="str">
        <f t="shared" si="1"/>
        <v>INSERT INTO SEARCHFLD (POSITION,FIELDCODE,EN_FIELDNAME,FIELDNAME,FIELDTYPE,SEARCHCODE,FIELDSIZE,MASK,OPERATOR,FORMAT,DISPLAY,SRCH,KEY,WIDTH,LOOKUPCMDSQL,REFVALUE,FLDCD,DEFVALUE,ACDTYPE) VALUES (24,'LICENSEAUTHPLACE','Nơi cấp của người ủy quyền','Nơi cấp của người ủy quyền','C','V_SE2240',100,'','LIKE,=','','Y','Y','N',100,'','','84','','');</v>
      </c>
    </row>
    <row r="48" spans="1:24">
      <c r="A48" s="31">
        <v>25</v>
      </c>
      <c r="B48" s="2" t="s">
        <v>284</v>
      </c>
      <c r="C48" t="s">
        <v>342</v>
      </c>
      <c r="D48" t="s">
        <v>342</v>
      </c>
      <c r="E48" s="1" t="s">
        <v>28</v>
      </c>
      <c r="F48" s="28" t="s">
        <v>307</v>
      </c>
      <c r="G48" s="1">
        <v>20</v>
      </c>
      <c r="I48" s="28" t="s">
        <v>224</v>
      </c>
      <c r="K48" s="28" t="s">
        <v>29</v>
      </c>
      <c r="L48" s="28" t="s">
        <v>29</v>
      </c>
      <c r="M48" s="28" t="s">
        <v>32</v>
      </c>
      <c r="N48" s="28">
        <v>100</v>
      </c>
      <c r="Q48" s="10" t="s">
        <v>66</v>
      </c>
      <c r="V48" s="28" t="s">
        <v>32</v>
      </c>
      <c r="X48" s="28" t="str">
        <f t="shared" si="1"/>
        <v>INSERT INTO SEARCHFLD (POSITION,FIELDCODE,EN_FIELDNAME,FIELDNAME,FIELDTYPE,SEARCHCODE,FIELDSIZE,MASK,OPERATOR,FORMAT,DISPLAY,SRCH,KEY,WIDTH,LOOKUPCMDSQL,REFVALUE,FLDCD,DEFVALUE,ACDTYPE) VALUES (25,'TX_NUM','Số sổ/ Giấy ĐKSH','Số sổ/ Giấy ĐKSH','C','V_SE2240',20,'','LIKE,=','','Y','Y','N',100,'','','66','','');</v>
      </c>
    </row>
    <row r="49" spans="1:24">
      <c r="A49" s="31">
        <v>26</v>
      </c>
      <c r="B49" s="2" t="s">
        <v>208</v>
      </c>
      <c r="C49" t="s">
        <v>206</v>
      </c>
      <c r="D49" t="s">
        <v>206</v>
      </c>
      <c r="E49" s="1" t="s">
        <v>28</v>
      </c>
      <c r="F49" s="28" t="s">
        <v>307</v>
      </c>
      <c r="G49" s="1">
        <v>500</v>
      </c>
      <c r="I49" s="28" t="s">
        <v>224</v>
      </c>
      <c r="K49" s="28" t="s">
        <v>29</v>
      </c>
      <c r="L49" s="28" t="s">
        <v>29</v>
      </c>
      <c r="M49" s="28" t="s">
        <v>32</v>
      </c>
      <c r="N49" s="28">
        <v>100</v>
      </c>
      <c r="Q49" s="10" t="s">
        <v>98</v>
      </c>
      <c r="V49" s="28" t="s">
        <v>32</v>
      </c>
      <c r="X49" s="28" t="str">
        <f t="shared" si="1"/>
        <v>INSERT INTO SEARCHFLD (POSITION,FIELDCODE,EN_FIELDNAME,FIELDNAME,FIELDTYPE,SEARCHCODE,FIELDSIZE,MASK,OPERATOR,FORMAT,DISPLAY,SRCH,KEY,WIDTH,LOOKUPCMDSQL,REFVALUE,FLDCD,DEFVALUE,ACDTYPE) VALUES (26,'DES','Diễn giải','Diễn giải','C','V_SE2240',500,'','LIKE,=','','Y','Y','N',100,'','','30','','');</v>
      </c>
    </row>
    <row r="50" spans="1:24" s="30" customFormat="1">
      <c r="A50" s="32" t="s">
        <v>309</v>
      </c>
      <c r="C50" t="s">
        <v>323</v>
      </c>
      <c r="D50" t="s">
        <v>323</v>
      </c>
      <c r="X50" s="28"/>
    </row>
    <row r="51" spans="1:24">
      <c r="A51" s="31">
        <v>0</v>
      </c>
      <c r="B51" s="2" t="s">
        <v>285</v>
      </c>
      <c r="C51" t="s">
        <v>343</v>
      </c>
      <c r="D51" t="s">
        <v>343</v>
      </c>
      <c r="E51" t="s">
        <v>28</v>
      </c>
      <c r="F51" s="28" t="s">
        <v>310</v>
      </c>
      <c r="G51">
        <v>6</v>
      </c>
      <c r="I51" s="28" t="s">
        <v>224</v>
      </c>
      <c r="K51" s="28" t="s">
        <v>29</v>
      </c>
      <c r="L51" s="28" t="s">
        <v>29</v>
      </c>
      <c r="M51" s="28" t="s">
        <v>32</v>
      </c>
      <c r="N51" s="28">
        <v>100</v>
      </c>
      <c r="Q51" s="10" t="s">
        <v>97</v>
      </c>
      <c r="V51" s="28" t="s">
        <v>32</v>
      </c>
      <c r="X51" s="28" t="str">
        <f t="shared" si="1"/>
        <v>INSERT INTO SEARCHFLD (POSITION,FIELDCODE,EN_FIELDNAME,FIELDNAME,FIELDTYPE,SEARCHCODE,FIELDSIZE,MASK,OPERATOR,FORMAT,DISPLAY,SRCH,KEY,WIDTH,LOOKUPCMDSQL,REFVALUE,FLDCD,DEFVALUE,ACDTYPE) VALUES (0,'FEETYPE','Loại phí','Loại phí','C','V_SE2245',6,'','LIKE,=','','Y','Y','N',100,'','','00','','');</v>
      </c>
    </row>
    <row r="52" spans="1:24">
      <c r="A52" s="31">
        <v>1</v>
      </c>
      <c r="B52" s="2" t="s">
        <v>269</v>
      </c>
      <c r="C52" t="s">
        <v>148</v>
      </c>
      <c r="D52" t="s">
        <v>148</v>
      </c>
      <c r="E52" t="s">
        <v>28</v>
      </c>
      <c r="F52" s="28" t="s">
        <v>310</v>
      </c>
      <c r="G52">
        <v>6</v>
      </c>
      <c r="I52" s="28" t="s">
        <v>224</v>
      </c>
      <c r="K52" s="28" t="s">
        <v>29</v>
      </c>
      <c r="L52" s="28" t="s">
        <v>29</v>
      </c>
      <c r="M52" s="28" t="s">
        <v>32</v>
      </c>
      <c r="N52" s="28">
        <v>100</v>
      </c>
      <c r="Q52" s="10" t="s">
        <v>61</v>
      </c>
      <c r="V52" s="28" t="s">
        <v>32</v>
      </c>
      <c r="X52" s="28" t="str">
        <f t="shared" si="1"/>
        <v>INSERT INTO SEARCHFLD (POSITION,FIELDCODE,EN_FIELDNAME,FIELDNAME,FIELDTYPE,SEARCHCODE,FIELDSIZE,MASK,OPERATOR,FORMAT,DISPLAY,SRCH,KEY,WIDTH,LOOKUPCMDSQL,REFVALUE,FLDCD,DEFVALUE,ACDTYPE) VALUES (1,'CODEID','Mã chứng khoán','Mã chứng khoán','C','V_SE2245',6,'','LIKE,=','','Y','Y','N',100,'','','01','','');</v>
      </c>
    </row>
    <row r="53" spans="1:24">
      <c r="A53" s="31">
        <v>2</v>
      </c>
      <c r="B53" s="25" t="s">
        <v>71</v>
      </c>
      <c r="C53" t="s">
        <v>72</v>
      </c>
      <c r="D53" t="s">
        <v>72</v>
      </c>
      <c r="E53" s="12" t="s">
        <v>28</v>
      </c>
      <c r="F53" s="28" t="s">
        <v>310</v>
      </c>
      <c r="G53" s="12">
        <v>20</v>
      </c>
      <c r="I53" s="28" t="s">
        <v>224</v>
      </c>
      <c r="K53" s="28" t="s">
        <v>29</v>
      </c>
      <c r="L53" s="28" t="s">
        <v>29</v>
      </c>
      <c r="M53" s="28" t="s">
        <v>32</v>
      </c>
      <c r="N53" s="28">
        <v>100</v>
      </c>
      <c r="Q53" s="13"/>
      <c r="V53" s="28" t="s">
        <v>32</v>
      </c>
      <c r="X53" s="28" t="str">
        <f t="shared" si="1"/>
        <v>INSERT INTO SEARCHFLD (POSITION,FIELDCODE,EN_FIELDNAME,FIELDNAME,FIELDTYPE,SEARCHCODE,FIELDSIZE,MASK,OPERATOR,FORMAT,DISPLAY,SRCH,KEY,WIDTH,LOOKUPCMDSQL,REFVALUE,FLDCD,DEFVALUE,ACDTYPE) VALUES (2,'SYMBOL','Symbol','Symbol','C','V_SE2245',20,'','LIKE,=','','Y','Y','N',100,'','','','','');</v>
      </c>
    </row>
    <row r="54" spans="1:24">
      <c r="A54" s="31">
        <v>3</v>
      </c>
      <c r="B54" s="25" t="s">
        <v>286</v>
      </c>
      <c r="C54" t="s">
        <v>344</v>
      </c>
      <c r="D54" t="s">
        <v>344</v>
      </c>
      <c r="E54" s="12" t="s">
        <v>28</v>
      </c>
      <c r="F54" s="28" t="s">
        <v>310</v>
      </c>
      <c r="G54" s="12">
        <v>3</v>
      </c>
      <c r="I54" s="28" t="s">
        <v>224</v>
      </c>
      <c r="K54" s="28" t="s">
        <v>29</v>
      </c>
      <c r="L54" s="28" t="s">
        <v>29</v>
      </c>
      <c r="M54" s="28" t="s">
        <v>32</v>
      </c>
      <c r="N54" s="28">
        <v>100</v>
      </c>
      <c r="Q54" s="13" t="s">
        <v>63</v>
      </c>
      <c r="V54" s="28" t="s">
        <v>32</v>
      </c>
      <c r="X54" s="28" t="str">
        <f t="shared" si="1"/>
        <v>INSERT INTO SEARCHFLD (POSITION,FIELDCODE,EN_FIELDNAME,FIELDNAME,FIELDTYPE,SEARCHCODE,FIELDSIZE,MASK,OPERATOR,FORMAT,DISPLAY,SRCH,KEY,WIDTH,LOOKUPCMDSQL,REFVALUE,FLDCD,DEFVALUE,ACDTYPE) VALUES (3,'INWARD','Chuyển từ','Chuyển từ','C','V_SE2245',3,'','LIKE,=','','Y','Y','N',100,'','','03','','');</v>
      </c>
    </row>
    <row r="55" spans="1:24">
      <c r="A55" s="31">
        <v>4</v>
      </c>
      <c r="B55" s="25" t="s">
        <v>143</v>
      </c>
      <c r="C55" t="s">
        <v>324</v>
      </c>
      <c r="D55" t="s">
        <v>324</v>
      </c>
      <c r="E55" s="12" t="s">
        <v>28</v>
      </c>
      <c r="F55" s="28" t="s">
        <v>310</v>
      </c>
      <c r="G55" s="12">
        <v>10</v>
      </c>
      <c r="I55" s="28" t="s">
        <v>224</v>
      </c>
      <c r="K55" s="28" t="s">
        <v>29</v>
      </c>
      <c r="L55" s="28" t="s">
        <v>29</v>
      </c>
      <c r="M55" s="28" t="s">
        <v>32</v>
      </c>
      <c r="N55" s="28">
        <v>100</v>
      </c>
      <c r="Q55" s="13">
        <v>88</v>
      </c>
      <c r="V55" s="28" t="s">
        <v>32</v>
      </c>
      <c r="X55" s="28" t="str">
        <f t="shared" si="1"/>
        <v>INSERT INTO SEARCHFLD (POSITION,FIELDCODE,EN_FIELDNAME,FIELDNAME,FIELDTYPE,SEARCHCODE,FIELDSIZE,MASK,OPERATOR,FORMAT,DISPLAY,SRCH,KEY,WIDTH,LOOKUPCMDSQL,REFVALUE,FLDCD,DEFVALUE,ACDTYPE) VALUES (4,'CUSTODYCD','Số TK lưu ký','Số TK lưu ký','C','V_SE2245',10,'','LIKE,=','','Y','Y','N',100,'','','88','','');</v>
      </c>
    </row>
    <row r="56" spans="1:24">
      <c r="A56" s="31">
        <v>5</v>
      </c>
      <c r="B56" s="25" t="s">
        <v>154</v>
      </c>
      <c r="C56" t="s">
        <v>345</v>
      </c>
      <c r="D56" t="s">
        <v>345</v>
      </c>
      <c r="E56" s="12" t="s">
        <v>28</v>
      </c>
      <c r="F56" s="28" t="s">
        <v>310</v>
      </c>
      <c r="G56" s="12">
        <v>16</v>
      </c>
      <c r="I56" s="28" t="s">
        <v>224</v>
      </c>
      <c r="K56" s="28" t="s">
        <v>29</v>
      </c>
      <c r="L56" s="28" t="s">
        <v>29</v>
      </c>
      <c r="M56" s="28" t="s">
        <v>32</v>
      </c>
      <c r="N56" s="28">
        <v>100</v>
      </c>
      <c r="Q56" s="13" t="s">
        <v>67</v>
      </c>
      <c r="V56" s="28" t="s">
        <v>32</v>
      </c>
      <c r="X56" s="28" t="str">
        <f t="shared" si="1"/>
        <v>INSERT INTO SEARCHFLD (POSITION,FIELDCODE,EN_FIELDNAME,FIELDNAME,FIELDTYPE,SEARCHCODE,FIELDSIZE,MASK,OPERATOR,FORMAT,DISPLAY,SRCH,KEY,WIDTH,LOOKUPCMDSQL,REFVALUE,FLDCD,DEFVALUE,ACDTYPE) VALUES (5,'AFACCTNO','Số tiểu khoản ghi có','Số tiểu khoản ghi có','C','V_SE2245',16,'','LIKE,=','','Y','Y','N',100,'','','04','','');</v>
      </c>
    </row>
    <row r="57" spans="1:24">
      <c r="A57" s="31">
        <v>6</v>
      </c>
      <c r="B57" s="2" t="s">
        <v>99</v>
      </c>
      <c r="C57" t="s">
        <v>346</v>
      </c>
      <c r="D57" t="s">
        <v>346</v>
      </c>
      <c r="E57" t="s">
        <v>28</v>
      </c>
      <c r="F57" s="28" t="s">
        <v>310</v>
      </c>
      <c r="G57">
        <v>16</v>
      </c>
      <c r="I57" s="28" t="s">
        <v>224</v>
      </c>
      <c r="K57" s="28" t="s">
        <v>29</v>
      </c>
      <c r="L57" s="28" t="s">
        <v>29</v>
      </c>
      <c r="M57" s="28" t="s">
        <v>32</v>
      </c>
      <c r="N57" s="28">
        <v>100</v>
      </c>
      <c r="Q57" s="10" t="s">
        <v>68</v>
      </c>
      <c r="V57" s="28" t="s">
        <v>32</v>
      </c>
      <c r="X57" s="28" t="str">
        <f t="shared" si="1"/>
        <v>INSERT INTO SEARCHFLD (POSITION,FIELDCODE,EN_FIELDNAME,FIELDNAME,FIELDTYPE,SEARCHCODE,FIELDSIZE,MASK,OPERATOR,FORMAT,DISPLAY,SRCH,KEY,WIDTH,LOOKUPCMDSQL,REFVALUE,FLDCD,DEFVALUE,ACDTYPE) VALUES (6,'ACCTNO','Tiểu khoản CK ghi có','Tiểu khoản CK ghi có','C','V_SE2245',16,'','LIKE,=','','Y','Y','N',100,'','','05','','');</v>
      </c>
    </row>
    <row r="58" spans="1:24">
      <c r="A58" s="31">
        <v>7</v>
      </c>
      <c r="B58" s="2" t="s">
        <v>158</v>
      </c>
      <c r="C58" t="s">
        <v>327</v>
      </c>
      <c r="D58" t="s">
        <v>327</v>
      </c>
      <c r="E58" t="s">
        <v>28</v>
      </c>
      <c r="F58" s="28" t="s">
        <v>310</v>
      </c>
      <c r="G58">
        <v>50</v>
      </c>
      <c r="I58" s="28" t="s">
        <v>224</v>
      </c>
      <c r="K58" s="28" t="s">
        <v>29</v>
      </c>
      <c r="L58" s="28" t="s">
        <v>29</v>
      </c>
      <c r="M58" s="28" t="s">
        <v>32</v>
      </c>
      <c r="N58" s="28">
        <v>100</v>
      </c>
      <c r="Q58" s="10">
        <v>90</v>
      </c>
      <c r="V58" s="28" t="s">
        <v>32</v>
      </c>
      <c r="X58" s="28" t="str">
        <f t="shared" si="1"/>
        <v>INSERT INTO SEARCHFLD (POSITION,FIELDCODE,EN_FIELDNAME,FIELDNAME,FIELDTYPE,SEARCHCODE,FIELDSIZE,MASK,OPERATOR,FORMAT,DISPLAY,SRCH,KEY,WIDTH,LOOKUPCMDSQL,REFVALUE,FLDCD,DEFVALUE,ACDTYPE) VALUES (7,'CUSTNAME','Họ tên','Họ tên','C','V_SE2245',50,'','LIKE,=','','Y','Y','N',100,'','','90','','');</v>
      </c>
    </row>
    <row r="59" spans="1:24">
      <c r="A59" s="31">
        <v>8</v>
      </c>
      <c r="B59" s="2" t="s">
        <v>16</v>
      </c>
      <c r="C59" t="s">
        <v>250</v>
      </c>
      <c r="D59" t="s">
        <v>250</v>
      </c>
      <c r="E59" t="s">
        <v>28</v>
      </c>
      <c r="F59" s="28" t="s">
        <v>310</v>
      </c>
      <c r="G59">
        <v>50</v>
      </c>
      <c r="I59" s="28" t="s">
        <v>224</v>
      </c>
      <c r="K59" s="28" t="s">
        <v>29</v>
      </c>
      <c r="L59" s="28" t="s">
        <v>29</v>
      </c>
      <c r="M59" s="28" t="s">
        <v>32</v>
      </c>
      <c r="N59" s="28">
        <v>100</v>
      </c>
      <c r="Q59" s="10">
        <v>91</v>
      </c>
      <c r="V59" s="28" t="s">
        <v>32</v>
      </c>
      <c r="X59" s="28" t="str">
        <f t="shared" si="1"/>
        <v>INSERT INTO SEARCHFLD (POSITION,FIELDCODE,EN_FIELDNAME,FIELDNAME,FIELDTYPE,SEARCHCODE,FIELDSIZE,MASK,OPERATOR,FORMAT,DISPLAY,SRCH,KEY,WIDTH,LOOKUPCMDSQL,REFVALUE,FLDCD,DEFVALUE,ACDTYPE) VALUES (8,'ADDRESS','Địa chỉ','Địa chỉ','C','V_SE2245',50,'','LIKE,=','','Y','Y','N',100,'','','91','','');</v>
      </c>
    </row>
    <row r="60" spans="1:24">
      <c r="A60" s="31">
        <v>9</v>
      </c>
      <c r="B60" s="2" t="s">
        <v>270</v>
      </c>
      <c r="C60" t="s">
        <v>328</v>
      </c>
      <c r="D60" t="s">
        <v>328</v>
      </c>
      <c r="E60" t="s">
        <v>28</v>
      </c>
      <c r="F60" s="28" t="s">
        <v>310</v>
      </c>
      <c r="G60">
        <v>50</v>
      </c>
      <c r="I60" s="28" t="s">
        <v>224</v>
      </c>
      <c r="K60" s="28" t="s">
        <v>29</v>
      </c>
      <c r="L60" s="28" t="s">
        <v>29</v>
      </c>
      <c r="M60" s="28" t="s">
        <v>32</v>
      </c>
      <c r="N60" s="28">
        <v>100</v>
      </c>
      <c r="Q60" s="10">
        <v>92</v>
      </c>
      <c r="V60" s="28" t="s">
        <v>32</v>
      </c>
      <c r="X60" s="28" t="str">
        <f t="shared" si="1"/>
        <v>INSERT INTO SEARCHFLD (POSITION,FIELDCODE,EN_FIELDNAME,FIELDNAME,FIELDTYPE,SEARCHCODE,FIELDSIZE,MASK,OPERATOR,FORMAT,DISPLAY,SRCH,KEY,WIDTH,LOOKUPCMDSQL,REFVALUE,FLDCD,DEFVALUE,ACDTYPE) VALUES (9,'LICENSE','Số giấy tờ','Số giấy tờ','C','V_SE2245',50,'','LIKE,=','','Y','Y','N',100,'','','92','','');</v>
      </c>
    </row>
    <row r="61" spans="1:24">
      <c r="A61" s="31">
        <v>10</v>
      </c>
      <c r="B61" s="25" t="s">
        <v>275</v>
      </c>
      <c r="C61" t="s">
        <v>347</v>
      </c>
      <c r="D61" t="s">
        <v>347</v>
      </c>
      <c r="E61" s="12" t="s">
        <v>32</v>
      </c>
      <c r="F61" s="28" t="s">
        <v>310</v>
      </c>
      <c r="G61" s="12">
        <v>11</v>
      </c>
      <c r="I61" s="28" t="s">
        <v>224</v>
      </c>
      <c r="K61" s="28" t="s">
        <v>29</v>
      </c>
      <c r="L61" s="28" t="s">
        <v>29</v>
      </c>
      <c r="M61" s="28" t="s">
        <v>32</v>
      </c>
      <c r="N61" s="28">
        <v>100</v>
      </c>
      <c r="Q61" s="13" t="s">
        <v>65</v>
      </c>
      <c r="V61" s="28" t="s">
        <v>32</v>
      </c>
      <c r="X61" s="28" t="str">
        <f t="shared" si="1"/>
        <v>INSERT INTO SEARCHFLD (POSITION,FIELDCODE,EN_FIELDNAME,FIELDNAME,FIELDTYPE,SEARCHCODE,FIELDSIZE,MASK,OPERATOR,FORMAT,DISPLAY,SRCH,KEY,WIDTH,LOOKUPCMDSQL,REFVALUE,FLDCD,DEFVALUE,ACDTYPE) VALUES (10,'PRICE','Giá chuyển khoản','Giá chuyển khoản','N','V_SE2245',11,'','LIKE,=','','Y','Y','N',100,'','','09','','');</v>
      </c>
    </row>
    <row r="62" spans="1:24">
      <c r="A62" s="31">
        <v>11</v>
      </c>
      <c r="B62" s="25" t="s">
        <v>287</v>
      </c>
      <c r="C62" t="s">
        <v>348</v>
      </c>
      <c r="D62" t="s">
        <v>348</v>
      </c>
      <c r="E62" s="12" t="s">
        <v>32</v>
      </c>
      <c r="F62" s="28" t="s">
        <v>310</v>
      </c>
      <c r="G62" s="12">
        <v>11</v>
      </c>
      <c r="I62" s="28" t="s">
        <v>224</v>
      </c>
      <c r="K62" s="28" t="s">
        <v>29</v>
      </c>
      <c r="L62" s="28" t="s">
        <v>29</v>
      </c>
      <c r="M62" s="28" t="s">
        <v>32</v>
      </c>
      <c r="N62" s="28">
        <v>100</v>
      </c>
      <c r="Q62" s="13">
        <v>10</v>
      </c>
      <c r="V62" s="28" t="s">
        <v>32</v>
      </c>
      <c r="X62" s="28" t="str">
        <f t="shared" si="1"/>
        <v>INSERT INTO SEARCHFLD (POSITION,FIELDCODE,EN_FIELDNAME,FIELDNAME,FIELDTYPE,SEARCHCODE,FIELDSIZE,MASK,OPERATOR,FORMAT,DISPLAY,SRCH,KEY,WIDTH,LOOKUPCMDSQL,REFVALUE,FLDCD,DEFVALUE,ACDTYPE) VALUES (11,'AMT','Lượng chứng khoán','Lượng chứng khoán','N','V_SE2245',11,'','LIKE,=','','Y','Y','N',100,'','','10','','');</v>
      </c>
    </row>
    <row r="63" spans="1:24">
      <c r="A63" s="31">
        <v>12</v>
      </c>
      <c r="B63" s="25" t="s">
        <v>277</v>
      </c>
      <c r="C63" t="s">
        <v>349</v>
      </c>
      <c r="D63" t="s">
        <v>349</v>
      </c>
      <c r="E63" s="12" t="s">
        <v>32</v>
      </c>
      <c r="F63" s="28" t="s">
        <v>310</v>
      </c>
      <c r="G63" s="12">
        <v>11</v>
      </c>
      <c r="I63" s="28" t="s">
        <v>224</v>
      </c>
      <c r="K63" s="28" t="s">
        <v>29</v>
      </c>
      <c r="L63" s="28" t="s">
        <v>29</v>
      </c>
      <c r="M63" s="28" t="s">
        <v>32</v>
      </c>
      <c r="N63" s="28">
        <v>100</v>
      </c>
      <c r="Q63" s="13" t="s">
        <v>64</v>
      </c>
      <c r="V63" s="28" t="s">
        <v>32</v>
      </c>
      <c r="X63" s="28" t="str">
        <f t="shared" si="1"/>
        <v>INSERT INTO SEARCHFLD (POSITION,FIELDCODE,EN_FIELDNAME,FIELDNAME,FIELDTYPE,SEARCHCODE,FIELDSIZE,MASK,OPERATOR,FORMAT,DISPLAY,SRCH,KEY,WIDTH,LOOKUPCMDSQL,REFVALUE,FLDCD,DEFVALUE,ACDTYPE) VALUES (12,'DEPOBLOCK','Số lượng ck phong tỏa','Số lượng ck phong tỏa','N','V_SE2245',11,'','LIKE,=','','Y','Y','N',100,'','','06','','');</v>
      </c>
    </row>
    <row r="64" spans="1:24">
      <c r="A64" s="31">
        <v>13</v>
      </c>
      <c r="B64" s="2" t="s">
        <v>281</v>
      </c>
      <c r="C64" t="s">
        <v>339</v>
      </c>
      <c r="D64" t="s">
        <v>339</v>
      </c>
      <c r="E64" t="s">
        <v>32</v>
      </c>
      <c r="F64" s="28" t="s">
        <v>310</v>
      </c>
      <c r="G64">
        <v>11</v>
      </c>
      <c r="I64" s="28" t="s">
        <v>224</v>
      </c>
      <c r="K64" s="28" t="s">
        <v>29</v>
      </c>
      <c r="L64" s="28" t="s">
        <v>29</v>
      </c>
      <c r="M64" s="28" t="s">
        <v>32</v>
      </c>
      <c r="N64" s="28">
        <v>100</v>
      </c>
      <c r="Q64" s="10">
        <v>12</v>
      </c>
      <c r="V64" s="28" t="s">
        <v>32</v>
      </c>
      <c r="X64" s="28" t="str">
        <f t="shared" si="1"/>
        <v>INSERT INTO SEARCHFLD (POSITION,FIELDCODE,EN_FIELDNAME,FIELDNAME,FIELDTYPE,SEARCHCODE,FIELDSIZE,MASK,OPERATOR,FORMAT,DISPLAY,SRCH,KEY,WIDTH,LOOKUPCMDSQL,REFVALUE,FLDCD,DEFVALUE,ACDTYPE) VALUES (13,'QTTY','Tổng số lượng','Tổng số lượng','N','V_SE2245',11,'','LIKE,=','','Y','Y','N',100,'','','12','','');</v>
      </c>
    </row>
    <row r="65" spans="1:24">
      <c r="A65" s="31">
        <v>14</v>
      </c>
      <c r="B65" s="2" t="s">
        <v>164</v>
      </c>
      <c r="C65" t="s">
        <v>330</v>
      </c>
      <c r="D65" t="s">
        <v>330</v>
      </c>
      <c r="E65" t="s">
        <v>32</v>
      </c>
      <c r="F65" s="28" t="s">
        <v>310</v>
      </c>
      <c r="G65">
        <v>11</v>
      </c>
      <c r="I65" s="28" t="s">
        <v>224</v>
      </c>
      <c r="K65" s="28" t="s">
        <v>29</v>
      </c>
      <c r="L65" s="28" t="s">
        <v>29</v>
      </c>
      <c r="M65" s="28" t="s">
        <v>32</v>
      </c>
      <c r="N65" s="28">
        <v>100</v>
      </c>
      <c r="Q65" s="10">
        <v>11</v>
      </c>
      <c r="V65" s="28" t="s">
        <v>32</v>
      </c>
      <c r="X65" s="28" t="str">
        <f t="shared" si="1"/>
        <v>INSERT INTO SEARCHFLD (POSITION,FIELDCODE,EN_FIELDNAME,FIELDNAME,FIELDTYPE,SEARCHCODE,FIELDSIZE,MASK,OPERATOR,FORMAT,DISPLAY,SRCH,KEY,WIDTH,LOOKUPCMDSQL,REFVALUE,FLDCD,DEFVALUE,ACDTYPE) VALUES (14,'PARVALUE','Mệnh giá','Mệnh giá','N','V_SE2245',11,'','LIKE,=','','Y','Y','N',100,'','','11','','');</v>
      </c>
    </row>
    <row r="66" spans="1:24">
      <c r="A66" s="31">
        <v>15</v>
      </c>
      <c r="B66" s="25" t="s">
        <v>161</v>
      </c>
      <c r="C66" t="s">
        <v>333</v>
      </c>
      <c r="D66" t="s">
        <v>333</v>
      </c>
      <c r="E66" s="12" t="s">
        <v>28</v>
      </c>
      <c r="F66" s="28" t="s">
        <v>310</v>
      </c>
      <c r="G66" s="12">
        <v>15</v>
      </c>
      <c r="I66" s="28" t="s">
        <v>224</v>
      </c>
      <c r="K66" s="28" t="s">
        <v>29</v>
      </c>
      <c r="L66" s="28" t="s">
        <v>29</v>
      </c>
      <c r="M66" s="28" t="s">
        <v>32</v>
      </c>
      <c r="N66" s="28">
        <v>100</v>
      </c>
      <c r="Q66" s="13">
        <v>14</v>
      </c>
      <c r="V66" s="28" t="s">
        <v>32</v>
      </c>
      <c r="X66" s="28" t="str">
        <f t="shared" si="1"/>
        <v>INSERT INTO SEARCHFLD (POSITION,FIELDCODE,EN_FIELDNAME,FIELDNAME,FIELDTYPE,SEARCHCODE,FIELDSIZE,MASK,OPERATOR,FORMAT,DISPLAY,SRCH,KEY,WIDTH,LOOKUPCMDSQL,REFVALUE,FLDCD,DEFVALUE,ACDTYPE) VALUES (15,'QTTYTYPE','Loại điều kiện','Loại điều kiện','C','V_SE2245',15,'','LIKE,=','','Y','Y','N',100,'','','14','','');</v>
      </c>
    </row>
    <row r="67" spans="1:24">
      <c r="A67" s="31">
        <v>16</v>
      </c>
      <c r="B67" s="25" t="s">
        <v>288</v>
      </c>
      <c r="C67" t="s">
        <v>350</v>
      </c>
      <c r="D67" t="s">
        <v>350</v>
      </c>
      <c r="E67" s="12" t="s">
        <v>28</v>
      </c>
      <c r="F67" s="28" t="s">
        <v>310</v>
      </c>
      <c r="G67" s="12">
        <v>3</v>
      </c>
      <c r="I67" s="28" t="s">
        <v>224</v>
      </c>
      <c r="K67" s="28" t="s">
        <v>29</v>
      </c>
      <c r="L67" s="28" t="s">
        <v>29</v>
      </c>
      <c r="M67" s="28" t="s">
        <v>32</v>
      </c>
      <c r="N67" s="28">
        <v>100</v>
      </c>
      <c r="Q67" s="13">
        <v>31</v>
      </c>
      <c r="V67" s="28" t="s">
        <v>32</v>
      </c>
      <c r="X67" s="28" t="str">
        <f t="shared" si="1"/>
        <v>INSERT INTO SEARCHFLD (POSITION,FIELDCODE,EN_FIELDNAME,FIELDNAME,FIELDTYPE,SEARCHCODE,FIELDSIZE,MASK,OPERATOR,FORMAT,DISPLAY,SRCH,KEY,WIDTH,LOOKUPCMDSQL,REFVALUE,FLDCD,DEFVALUE,ACDTYPE) VALUES (16,'TRTYPE','Loại chuyển khoản','Loại chuyển khoản','C','V_SE2245',3,'','LIKE,=','','Y','Y','N',100,'','','31','','');</v>
      </c>
    </row>
    <row r="68" spans="1:24">
      <c r="A68" s="31">
        <v>17</v>
      </c>
      <c r="B68" s="2" t="s">
        <v>89</v>
      </c>
      <c r="C68" t="s">
        <v>90</v>
      </c>
      <c r="D68" t="s">
        <v>90</v>
      </c>
      <c r="E68" t="s">
        <v>38</v>
      </c>
      <c r="F68" s="28" t="s">
        <v>310</v>
      </c>
      <c r="G68">
        <v>10</v>
      </c>
      <c r="I68" s="28" t="s">
        <v>224</v>
      </c>
      <c r="K68" s="28" t="s">
        <v>29</v>
      </c>
      <c r="L68" s="28" t="s">
        <v>29</v>
      </c>
      <c r="M68" s="28" t="s">
        <v>32</v>
      </c>
      <c r="N68" s="28">
        <v>100</v>
      </c>
      <c r="Q68" s="10">
        <v>32</v>
      </c>
      <c r="V68" s="28" t="s">
        <v>32</v>
      </c>
      <c r="X68" s="28" t="str">
        <f t="shared" si="1"/>
        <v>INSERT INTO SEARCHFLD (POSITION,FIELDCODE,EN_FIELDNAME,FIELDNAME,FIELDTYPE,SEARCHCODE,FIELDSIZE,MASK,OPERATOR,FORMAT,DISPLAY,SRCH,KEY,WIDTH,LOOKUPCMDSQL,REFVALUE,FLDCD,DEFVALUE,ACDTYPE) VALUES (17,'DEPOLASTDT','Ngày chuyển phí LK đến hạn gần nhất','Ngày chuyển phí LK đến hạn gần nhất','D','V_SE2245',10,'','LIKE,=','','Y','Y','N',100,'','','32','','');</v>
      </c>
    </row>
    <row r="69" spans="1:24">
      <c r="A69" s="31">
        <v>18</v>
      </c>
      <c r="B69" s="2" t="s">
        <v>91</v>
      </c>
      <c r="C69" t="s">
        <v>351</v>
      </c>
      <c r="D69" t="s">
        <v>351</v>
      </c>
      <c r="E69" t="s">
        <v>32</v>
      </c>
      <c r="F69" s="28" t="s">
        <v>310</v>
      </c>
      <c r="G69">
        <v>11</v>
      </c>
      <c r="I69" s="28" t="s">
        <v>224</v>
      </c>
      <c r="K69" s="28" t="s">
        <v>29</v>
      </c>
      <c r="L69" s="28" t="s">
        <v>29</v>
      </c>
      <c r="M69" s="28" t="s">
        <v>32</v>
      </c>
      <c r="N69" s="28">
        <v>100</v>
      </c>
      <c r="Q69" s="10">
        <v>15</v>
      </c>
      <c r="V69" s="28" t="s">
        <v>32</v>
      </c>
      <c r="X69" s="28" t="str">
        <f t="shared" si="1"/>
        <v>INSERT INTO SEARCHFLD (POSITION,FIELDCODE,EN_FIELDNAME,FIELDNAME,FIELDTYPE,SEARCHCODE,FIELDSIZE,MASK,OPERATOR,FORMAT,DISPLAY,SRCH,KEY,WIDTH,LOOKUPCMDSQL,REFVALUE,FLDCD,DEFVALUE,ACDTYPE) VALUES (18,'DEPOFEEAMT','Phí LK đến hạn','Phí LK đến hạn','N','V_SE2245',11,'','LIKE,=','','Y','Y','N',100,'','','15','','');</v>
      </c>
    </row>
    <row r="70" spans="1:24">
      <c r="A70" s="31">
        <v>19</v>
      </c>
      <c r="B70" s="2" t="s">
        <v>93</v>
      </c>
      <c r="C70" t="s">
        <v>352</v>
      </c>
      <c r="D70" t="s">
        <v>352</v>
      </c>
      <c r="E70" t="s">
        <v>32</v>
      </c>
      <c r="F70" s="28" t="s">
        <v>310</v>
      </c>
      <c r="G70">
        <v>11</v>
      </c>
      <c r="I70" s="28" t="s">
        <v>224</v>
      </c>
      <c r="K70" s="28" t="s">
        <v>29</v>
      </c>
      <c r="L70" s="28" t="s">
        <v>29</v>
      </c>
      <c r="M70" s="28" t="s">
        <v>32</v>
      </c>
      <c r="N70" s="28">
        <v>100</v>
      </c>
      <c r="Q70" s="10">
        <v>13</v>
      </c>
      <c r="V70" s="28" t="s">
        <v>32</v>
      </c>
      <c r="X70" s="28" t="str">
        <f t="shared" si="1"/>
        <v>INSERT INTO SEARCHFLD (POSITION,FIELDCODE,EN_FIELDNAME,FIELDNAME,FIELDTYPE,SEARCHCODE,FIELDSIZE,MASK,OPERATOR,FORMAT,DISPLAY,SRCH,KEY,WIDTH,LOOKUPCMDSQL,REFVALUE,FLDCD,DEFVALUE,ACDTYPE) VALUES (19,'DEPOFEEACR','Phí LK chưa đến hạn','Phí LK chưa đến hạn','N','V_SE2245',11,'','LIKE,=','','Y','Y','N',100,'','','13','','');</v>
      </c>
    </row>
    <row r="71" spans="1:24">
      <c r="A71" s="31">
        <v>20</v>
      </c>
      <c r="B71" s="25" t="s">
        <v>208</v>
      </c>
      <c r="C71" t="s">
        <v>206</v>
      </c>
      <c r="D71" t="s">
        <v>206</v>
      </c>
      <c r="E71" s="12" t="s">
        <v>28</v>
      </c>
      <c r="F71" s="28" t="s">
        <v>310</v>
      </c>
      <c r="G71" s="12">
        <v>250</v>
      </c>
      <c r="I71" s="28" t="s">
        <v>224</v>
      </c>
      <c r="K71" s="28" t="s">
        <v>29</v>
      </c>
      <c r="L71" s="28" t="s">
        <v>29</v>
      </c>
      <c r="M71" s="28" t="s">
        <v>32</v>
      </c>
      <c r="N71" s="28">
        <v>100</v>
      </c>
      <c r="Q71" s="13" t="s">
        <v>98</v>
      </c>
      <c r="V71" s="28" t="s">
        <v>32</v>
      </c>
      <c r="X71" s="28" t="str">
        <f t="shared" si="1"/>
        <v>INSERT INTO SEARCHFLD (POSITION,FIELDCODE,EN_FIELDNAME,FIELDNAME,FIELDTYPE,SEARCHCODE,FIELDSIZE,MASK,OPERATOR,FORMAT,DISPLAY,SRCH,KEY,WIDTH,LOOKUPCMDSQL,REFVALUE,FLDCD,DEFVALUE,ACDTYPE) VALUES (20,'DES','Diễn giải','Diễn giải','C','V_SE2245',250,'','LIKE,=','','Y','Y','N',100,'','','30','','');</v>
      </c>
    </row>
    <row r="72" spans="1:24" s="30" customFormat="1">
      <c r="A72" s="30" t="s">
        <v>311</v>
      </c>
      <c r="C72" t="s">
        <v>323</v>
      </c>
      <c r="D72" t="s">
        <v>323</v>
      </c>
      <c r="X72" s="28"/>
    </row>
    <row r="73" spans="1:24">
      <c r="A73" s="31">
        <v>0</v>
      </c>
      <c r="B73" s="25" t="s">
        <v>143</v>
      </c>
      <c r="C73" t="s">
        <v>324</v>
      </c>
      <c r="D73" t="s">
        <v>324</v>
      </c>
      <c r="E73" s="12" t="s">
        <v>28</v>
      </c>
      <c r="F73" s="28" t="s">
        <v>312</v>
      </c>
      <c r="G73" s="12">
        <v>10</v>
      </c>
      <c r="I73" s="28" t="s">
        <v>224</v>
      </c>
      <c r="K73" s="28" t="s">
        <v>29</v>
      </c>
      <c r="L73" s="28" t="s">
        <v>29</v>
      </c>
      <c r="M73" s="28" t="s">
        <v>32</v>
      </c>
      <c r="N73" s="28">
        <v>100</v>
      </c>
      <c r="Q73" s="13">
        <v>82</v>
      </c>
      <c r="V73" s="28" t="s">
        <v>32</v>
      </c>
      <c r="X73" s="28" t="str">
        <f t="shared" ref="X73:X135" si="2">"INSERT INTO SEARCHFLD ("&amp;A$1&amp;","&amp;B$1&amp;","&amp;C$1&amp;","&amp;D$1&amp;","&amp;E$1&amp;","&amp;F$1&amp;","&amp;G$1&amp;","&amp;H$1&amp;","&amp;I$1&amp;","&amp;J$1&amp;","&amp;K$1&amp;","&amp;L$1&amp;","&amp;M$1&amp;","&amp;N$1&amp;","&amp;O$1&amp;","&amp;P$1&amp;","&amp;Q$1&amp;","&amp;R$1&amp;","&amp;S$1&amp;") VALUES ("&amp;A73&amp;",'"&amp;B73&amp;"','"&amp;C73&amp;"','"&amp;D73&amp;"','"&amp;E73&amp;"','"&amp;F73&amp;"',"&amp;G73&amp;",'"&amp;H73&amp;"','"&amp;I73&amp;"','"&amp;J73&amp;"','"&amp;K73&amp;"','"&amp;L73&amp;"','"&amp;M73&amp;"',"&amp;N73&amp;",'"&amp;O73&amp;"','"&amp;P73&amp;"','"&amp;Q73&amp;"','"&amp;R73&amp;"','"&amp;S73&amp;"');"</f>
        <v>INSERT INTO SEARCHFLD (POSITION,FIELDCODE,EN_FIELDNAME,FIELDNAME,FIELDTYPE,SEARCHCODE,FIELDSIZE,MASK,OPERATOR,FORMAT,DISPLAY,SRCH,KEY,WIDTH,LOOKUPCMDSQL,REFVALUE,FLDCD,DEFVALUE,ACDTYPE) VALUES (0,'CUSTODYCD','Số TK lưu ký','Số TK lưu ký','C','V_CI1141',10,'','LIKE,=','','Y','Y','N',100,'','','82','','');</v>
      </c>
    </row>
    <row r="74" spans="1:24">
      <c r="A74" s="31">
        <v>1</v>
      </c>
      <c r="B74" s="25" t="s">
        <v>99</v>
      </c>
      <c r="C74" t="s">
        <v>325</v>
      </c>
      <c r="D74" t="s">
        <v>325</v>
      </c>
      <c r="E74" s="12" t="s">
        <v>28</v>
      </c>
      <c r="F74" s="28" t="s">
        <v>312</v>
      </c>
      <c r="G74" s="12">
        <v>16</v>
      </c>
      <c r="I74" s="28" t="s">
        <v>224</v>
      </c>
      <c r="K74" s="28" t="s">
        <v>29</v>
      </c>
      <c r="L74" s="28" t="s">
        <v>29</v>
      </c>
      <c r="M74" s="28" t="s">
        <v>32</v>
      </c>
      <c r="N74" s="28">
        <v>100</v>
      </c>
      <c r="Q74" s="13" t="s">
        <v>63</v>
      </c>
      <c r="V74" s="28" t="s">
        <v>32</v>
      </c>
      <c r="X74" s="28" t="str">
        <f t="shared" si="2"/>
        <v>INSERT INTO SEARCHFLD (POSITION,FIELDCODE,EN_FIELDNAME,FIELDNAME,FIELDTYPE,SEARCHCODE,FIELDSIZE,MASK,OPERATOR,FORMAT,DISPLAY,SRCH,KEY,WIDTH,LOOKUPCMDSQL,REFVALUE,FLDCD,DEFVALUE,ACDTYPE) VALUES (1,'ACCTNO','Số tiểu khoản','Số tiểu khoản','C','V_CI1141',16,'','LIKE,=','','Y','Y','N',100,'','','03','','');</v>
      </c>
    </row>
    <row r="75" spans="1:24">
      <c r="A75" s="31">
        <v>2</v>
      </c>
      <c r="B75" s="25" t="s">
        <v>158</v>
      </c>
      <c r="C75" t="s">
        <v>327</v>
      </c>
      <c r="D75" t="s">
        <v>327</v>
      </c>
      <c r="E75" s="12" t="s">
        <v>28</v>
      </c>
      <c r="F75" s="28" t="s">
        <v>312</v>
      </c>
      <c r="G75" s="12">
        <v>50</v>
      </c>
      <c r="I75" s="28" t="s">
        <v>224</v>
      </c>
      <c r="K75" s="28" t="s">
        <v>29</v>
      </c>
      <c r="L75" s="28" t="s">
        <v>29</v>
      </c>
      <c r="M75" s="28" t="s">
        <v>32</v>
      </c>
      <c r="N75" s="28">
        <v>100</v>
      </c>
      <c r="Q75" s="13">
        <v>90</v>
      </c>
      <c r="V75" s="28" t="s">
        <v>32</v>
      </c>
      <c r="X75" s="28" t="str">
        <f t="shared" si="2"/>
        <v>INSERT INTO SEARCHFLD (POSITION,FIELDCODE,EN_FIELDNAME,FIELDNAME,FIELDTYPE,SEARCHCODE,FIELDSIZE,MASK,OPERATOR,FORMAT,DISPLAY,SRCH,KEY,WIDTH,LOOKUPCMDSQL,REFVALUE,FLDCD,DEFVALUE,ACDTYPE) VALUES (2,'CUSTNAME','Họ tên','Họ tên','C','V_CI1141',50,'','LIKE,=','','Y','Y','N',100,'','','90','','');</v>
      </c>
    </row>
    <row r="76" spans="1:24">
      <c r="A76" s="31">
        <v>3</v>
      </c>
      <c r="B76" s="2" t="s">
        <v>16</v>
      </c>
      <c r="C76" t="s">
        <v>250</v>
      </c>
      <c r="D76" t="s">
        <v>250</v>
      </c>
      <c r="E76" t="s">
        <v>28</v>
      </c>
      <c r="F76" s="28" t="s">
        <v>312</v>
      </c>
      <c r="G76">
        <v>50</v>
      </c>
      <c r="I76" s="28" t="s">
        <v>224</v>
      </c>
      <c r="K76" s="28" t="s">
        <v>29</v>
      </c>
      <c r="L76" s="28" t="s">
        <v>29</v>
      </c>
      <c r="M76" s="28" t="s">
        <v>32</v>
      </c>
      <c r="N76" s="28">
        <v>100</v>
      </c>
      <c r="Q76" s="10">
        <v>91</v>
      </c>
      <c r="V76" s="28" t="s">
        <v>32</v>
      </c>
      <c r="X76" s="28" t="str">
        <f t="shared" si="2"/>
        <v>INSERT INTO SEARCHFLD (POSITION,FIELDCODE,EN_FIELDNAME,FIELDNAME,FIELDTYPE,SEARCHCODE,FIELDSIZE,MASK,OPERATOR,FORMAT,DISPLAY,SRCH,KEY,WIDTH,LOOKUPCMDSQL,REFVALUE,FLDCD,DEFVALUE,ACDTYPE) VALUES (3,'ADDRESS','Địa chỉ','Địa chỉ','C','V_CI1141',50,'','LIKE,=','','Y','Y','N',100,'','','91','','');</v>
      </c>
    </row>
    <row r="77" spans="1:24">
      <c r="A77" s="31">
        <v>4</v>
      </c>
      <c r="B77" s="2" t="s">
        <v>270</v>
      </c>
      <c r="C77" t="s">
        <v>328</v>
      </c>
      <c r="D77" t="s">
        <v>328</v>
      </c>
      <c r="E77" t="s">
        <v>28</v>
      </c>
      <c r="F77" s="28" t="s">
        <v>312</v>
      </c>
      <c r="G77">
        <v>50</v>
      </c>
      <c r="I77" s="28" t="s">
        <v>224</v>
      </c>
      <c r="K77" s="28" t="s">
        <v>29</v>
      </c>
      <c r="L77" s="28" t="s">
        <v>29</v>
      </c>
      <c r="M77" s="28" t="s">
        <v>32</v>
      </c>
      <c r="N77" s="28">
        <v>100</v>
      </c>
      <c r="Q77" s="10">
        <v>92</v>
      </c>
      <c r="V77" s="28" t="s">
        <v>32</v>
      </c>
      <c r="X77" s="28" t="str">
        <f t="shared" si="2"/>
        <v>INSERT INTO SEARCHFLD (POSITION,FIELDCODE,EN_FIELDNAME,FIELDNAME,FIELDTYPE,SEARCHCODE,FIELDSIZE,MASK,OPERATOR,FORMAT,DISPLAY,SRCH,KEY,WIDTH,LOOKUPCMDSQL,REFVALUE,FLDCD,DEFVALUE,ACDTYPE) VALUES (4,'LICENSE','Số giấy tờ','Số giấy tờ','C','V_CI1141',50,'','LIKE,=','','Y','Y','N',100,'','','92','','');</v>
      </c>
    </row>
    <row r="78" spans="1:24">
      <c r="A78" s="31">
        <v>5</v>
      </c>
      <c r="B78" s="2" t="s">
        <v>11</v>
      </c>
      <c r="C78" t="s">
        <v>241</v>
      </c>
      <c r="D78" t="s">
        <v>241</v>
      </c>
      <c r="E78" t="s">
        <v>38</v>
      </c>
      <c r="F78" s="28" t="s">
        <v>312</v>
      </c>
      <c r="G78">
        <v>10</v>
      </c>
      <c r="I78" s="28" t="s">
        <v>224</v>
      </c>
      <c r="K78" s="28" t="s">
        <v>29</v>
      </c>
      <c r="L78" s="28" t="s">
        <v>29</v>
      </c>
      <c r="M78" s="28" t="s">
        <v>32</v>
      </c>
      <c r="N78" s="28">
        <v>100</v>
      </c>
      <c r="Q78" s="10">
        <v>93</v>
      </c>
      <c r="V78" s="28" t="s">
        <v>32</v>
      </c>
      <c r="X78" s="28" t="str">
        <f t="shared" si="2"/>
        <v>INSERT INTO SEARCHFLD (POSITION,FIELDCODE,EN_FIELDNAME,FIELDNAME,FIELDTYPE,SEARCHCODE,FIELDSIZE,MASK,OPERATOR,FORMAT,DISPLAY,SRCH,KEY,WIDTH,LOOKUPCMDSQL,REFVALUE,FLDCD,DEFVALUE,ACDTYPE) VALUES (5,'IDDATE','Ngày cấp','Ngày cấp','D','V_CI1141',10,'','LIKE,=','','Y','Y','N',100,'','','93','','');</v>
      </c>
    </row>
    <row r="79" spans="1:24">
      <c r="A79" s="31">
        <v>6</v>
      </c>
      <c r="B79" s="2" t="s">
        <v>12</v>
      </c>
      <c r="C79" t="s">
        <v>243</v>
      </c>
      <c r="D79" t="s">
        <v>243</v>
      </c>
      <c r="E79" t="s">
        <v>28</v>
      </c>
      <c r="F79" s="28" t="s">
        <v>312</v>
      </c>
      <c r="G79">
        <v>50</v>
      </c>
      <c r="I79" s="28" t="s">
        <v>224</v>
      </c>
      <c r="K79" s="28" t="s">
        <v>29</v>
      </c>
      <c r="L79" s="28" t="s">
        <v>29</v>
      </c>
      <c r="M79" s="28" t="s">
        <v>32</v>
      </c>
      <c r="N79" s="28">
        <v>100</v>
      </c>
      <c r="Q79" s="10">
        <v>94</v>
      </c>
      <c r="V79" s="28" t="s">
        <v>32</v>
      </c>
      <c r="X79" s="28" t="str">
        <f t="shared" si="2"/>
        <v>INSERT INTO SEARCHFLD (POSITION,FIELDCODE,EN_FIELDNAME,FIELDNAME,FIELDTYPE,SEARCHCODE,FIELDSIZE,MASK,OPERATOR,FORMAT,DISPLAY,SRCH,KEY,WIDTH,LOOKUPCMDSQL,REFVALUE,FLDCD,DEFVALUE,ACDTYPE) VALUES (6,'IDPLACE','Nơi cấp','Nơi cấp','C','V_CI1141',50,'','LIKE,=','','Y','Y','N',100,'','','94','','');</v>
      </c>
    </row>
    <row r="80" spans="1:24">
      <c r="A80" s="31">
        <v>7</v>
      </c>
      <c r="B80" s="25" t="s">
        <v>289</v>
      </c>
      <c r="C80" t="s">
        <v>267</v>
      </c>
      <c r="D80" t="s">
        <v>267</v>
      </c>
      <c r="E80" s="12" t="s">
        <v>28</v>
      </c>
      <c r="F80" s="28" t="s">
        <v>312</v>
      </c>
      <c r="G80" s="12">
        <v>10</v>
      </c>
      <c r="I80" s="28" t="s">
        <v>224</v>
      </c>
      <c r="K80" s="28" t="s">
        <v>29</v>
      </c>
      <c r="L80" s="28" t="s">
        <v>29</v>
      </c>
      <c r="M80" s="28" t="s">
        <v>32</v>
      </c>
      <c r="N80" s="28">
        <v>100</v>
      </c>
      <c r="Q80" s="13" t="s">
        <v>62</v>
      </c>
      <c r="V80" s="28" t="s">
        <v>32</v>
      </c>
      <c r="X80" s="28" t="str">
        <f t="shared" si="2"/>
        <v>INSERT INTO SEARCHFLD (POSITION,FIELDCODE,EN_FIELDNAME,FIELDNAME,FIELDTYPE,SEARCHCODE,FIELDSIZE,MASK,OPERATOR,FORMAT,DISPLAY,SRCH,KEY,WIDTH,LOOKUPCMDSQL,REFVALUE,FLDCD,DEFVALUE,ACDTYPE) VALUES (7,'BANKID','Ngân hàng','Ngân hàng','C','V_CI1141',10,'','LIKE,=','','Y','Y','N',100,'','','02','','');</v>
      </c>
    </row>
    <row r="81" spans="1:24">
      <c r="A81" s="31">
        <v>8</v>
      </c>
      <c r="B81" s="2" t="s">
        <v>25</v>
      </c>
      <c r="C81" t="s">
        <v>353</v>
      </c>
      <c r="D81" t="s">
        <v>353</v>
      </c>
      <c r="E81" t="s">
        <v>28</v>
      </c>
      <c r="F81" s="28" t="s">
        <v>312</v>
      </c>
      <c r="G81">
        <v>22</v>
      </c>
      <c r="I81" s="28" t="s">
        <v>224</v>
      </c>
      <c r="K81" s="28" t="s">
        <v>29</v>
      </c>
      <c r="L81" s="28" t="s">
        <v>29</v>
      </c>
      <c r="M81" s="28" t="s">
        <v>32</v>
      </c>
      <c r="N81" s="28">
        <v>100</v>
      </c>
      <c r="Q81" s="10" t="s">
        <v>68</v>
      </c>
      <c r="V81" s="28" t="s">
        <v>32</v>
      </c>
      <c r="X81" s="28" t="str">
        <f t="shared" si="2"/>
        <v>INSERT INTO SEARCHFLD (POSITION,FIELDCODE,EN_FIELDNAME,FIELDNAME,FIELDTYPE,SEARCHCODE,FIELDSIZE,MASK,OPERATOR,FORMAT,DISPLAY,SRCH,KEY,WIDTH,LOOKUPCMDSQL,REFVALUE,FLDCD,DEFVALUE,ACDTYPE) VALUES (8,'BANKACCTNO','TK ngân hàng','TK ngân hàng','C','V_CI1141',22,'','LIKE,=','','Y','Y','N',100,'','','05','','');</v>
      </c>
    </row>
    <row r="82" spans="1:24">
      <c r="A82" s="31">
        <v>9</v>
      </c>
      <c r="B82" s="2" t="s">
        <v>290</v>
      </c>
      <c r="C82" t="s">
        <v>354</v>
      </c>
      <c r="D82" t="s">
        <v>354</v>
      </c>
      <c r="E82" t="s">
        <v>28</v>
      </c>
      <c r="F82" s="28" t="s">
        <v>312</v>
      </c>
      <c r="G82">
        <v>22</v>
      </c>
      <c r="I82" s="28" t="s">
        <v>224</v>
      </c>
      <c r="K82" s="28" t="s">
        <v>29</v>
      </c>
      <c r="L82" s="28" t="s">
        <v>29</v>
      </c>
      <c r="M82" s="28" t="s">
        <v>32</v>
      </c>
      <c r="N82" s="28">
        <v>100</v>
      </c>
      <c r="Q82" s="10" t="s">
        <v>64</v>
      </c>
      <c r="V82" s="28" t="s">
        <v>32</v>
      </c>
      <c r="X82" s="28" t="str">
        <f t="shared" si="2"/>
        <v>INSERT INTO SEARCHFLD (POSITION,FIELDCODE,EN_FIELDNAME,FIELDNAME,FIELDTYPE,SEARCHCODE,FIELDSIZE,MASK,OPERATOR,FORMAT,DISPLAY,SRCH,KEY,WIDTH,LOOKUPCMDSQL,REFVALUE,FLDCD,DEFVALUE,ACDTYPE) VALUES (9,'GLMAST','TK kế toán','TK kế toán','C','V_CI1141',22,'','LIKE,=','','Y','Y','N',100,'','','06','','');</v>
      </c>
    </row>
    <row r="83" spans="1:24">
      <c r="A83" s="31">
        <v>10</v>
      </c>
      <c r="B83" s="25" t="s">
        <v>287</v>
      </c>
      <c r="C83" t="s">
        <v>355</v>
      </c>
      <c r="D83" t="s">
        <v>355</v>
      </c>
      <c r="E83" s="12" t="s">
        <v>32</v>
      </c>
      <c r="F83" s="28" t="s">
        <v>312</v>
      </c>
      <c r="G83" s="12">
        <v>15</v>
      </c>
      <c r="I83" s="28" t="s">
        <v>224</v>
      </c>
      <c r="K83" s="28" t="s">
        <v>29</v>
      </c>
      <c r="L83" s="28" t="s">
        <v>29</v>
      </c>
      <c r="M83" s="28" t="s">
        <v>32</v>
      </c>
      <c r="N83" s="28">
        <v>100</v>
      </c>
      <c r="Q83" s="13">
        <v>10</v>
      </c>
      <c r="V83" s="28" t="s">
        <v>32</v>
      </c>
      <c r="X83" s="28" t="str">
        <f t="shared" si="2"/>
        <v>INSERT INTO SEARCHFLD (POSITION,FIELDCODE,EN_FIELDNAME,FIELDNAME,FIELDTYPE,SEARCHCODE,FIELDSIZE,MASK,OPERATOR,FORMAT,DISPLAY,SRCH,KEY,WIDTH,LOOKUPCMDSQL,REFVALUE,FLDCD,DEFVALUE,ACDTYPE) VALUES (10,'AMT','Số tiền','Số tiền','N','V_CI1141',15,'','LIKE,=','','Y','Y','N',100,'','','10','','');</v>
      </c>
    </row>
    <row r="84" spans="1:24">
      <c r="A84" s="31">
        <v>11</v>
      </c>
      <c r="B84" s="25" t="s">
        <v>291</v>
      </c>
      <c r="C84" t="s">
        <v>111</v>
      </c>
      <c r="D84" t="s">
        <v>111</v>
      </c>
      <c r="E84" s="12" t="s">
        <v>28</v>
      </c>
      <c r="F84" s="28" t="s">
        <v>312</v>
      </c>
      <c r="G84" s="12">
        <v>150</v>
      </c>
      <c r="I84" s="28" t="s">
        <v>224</v>
      </c>
      <c r="K84" s="28" t="s">
        <v>29</v>
      </c>
      <c r="L84" s="28" t="s">
        <v>29</v>
      </c>
      <c r="M84" s="28" t="s">
        <v>32</v>
      </c>
      <c r="N84" s="28">
        <v>100</v>
      </c>
      <c r="Q84" s="13">
        <v>31</v>
      </c>
      <c r="V84" s="28" t="s">
        <v>32</v>
      </c>
      <c r="X84" s="28" t="str">
        <f t="shared" si="2"/>
        <v>INSERT INTO SEARCHFLD (POSITION,FIELDCODE,EN_FIELDNAME,FIELDNAME,FIELDTYPE,SEARCHCODE,FIELDSIZE,MASK,OPERATOR,FORMAT,DISPLAY,SRCH,KEY,WIDTH,LOOKUPCMDSQL,REFVALUE,FLDCD,DEFVALUE,ACDTYPE) VALUES (11,'REFNUM','Số chứng từ NH','Số chứng từ NH','C','V_CI1141',150,'','LIKE,=','','Y','Y','N',100,'','','31','','');</v>
      </c>
    </row>
    <row r="85" spans="1:24">
      <c r="A85" s="31">
        <v>12</v>
      </c>
      <c r="B85" s="25" t="s">
        <v>208</v>
      </c>
      <c r="C85" t="s">
        <v>206</v>
      </c>
      <c r="D85" t="s">
        <v>206</v>
      </c>
      <c r="E85" s="12" t="s">
        <v>28</v>
      </c>
      <c r="F85" s="28" t="s">
        <v>312</v>
      </c>
      <c r="G85" s="12">
        <v>250</v>
      </c>
      <c r="I85" s="28" t="s">
        <v>224</v>
      </c>
      <c r="K85" s="28" t="s">
        <v>29</v>
      </c>
      <c r="L85" s="28" t="s">
        <v>29</v>
      </c>
      <c r="M85" s="28" t="s">
        <v>32</v>
      </c>
      <c r="N85" s="28">
        <v>100</v>
      </c>
      <c r="Q85" s="13">
        <v>30</v>
      </c>
      <c r="V85" s="28" t="s">
        <v>32</v>
      </c>
      <c r="X85" s="28" t="str">
        <f t="shared" si="2"/>
        <v>INSERT INTO SEARCHFLD (POSITION,FIELDCODE,EN_FIELDNAME,FIELDNAME,FIELDTYPE,SEARCHCODE,FIELDSIZE,MASK,OPERATOR,FORMAT,DISPLAY,SRCH,KEY,WIDTH,LOOKUPCMDSQL,REFVALUE,FLDCD,DEFVALUE,ACDTYPE) VALUES (12,'DES','Diễn giải','Diễn giải','C','V_CI1141',250,'','LIKE,=','','Y','Y','N',100,'','','30','','');</v>
      </c>
    </row>
    <row r="86" spans="1:24" s="30" customFormat="1">
      <c r="A86" s="30" t="s">
        <v>313</v>
      </c>
      <c r="C86" t="s">
        <v>323</v>
      </c>
      <c r="D86" t="s">
        <v>323</v>
      </c>
      <c r="X86" s="28"/>
    </row>
    <row r="87" spans="1:24">
      <c r="A87" s="31">
        <v>0</v>
      </c>
      <c r="B87" s="2" t="s">
        <v>143</v>
      </c>
      <c r="C87" t="s">
        <v>324</v>
      </c>
      <c r="D87" t="s">
        <v>324</v>
      </c>
      <c r="E87" s="12" t="s">
        <v>28</v>
      </c>
      <c r="F87" s="28" t="s">
        <v>314</v>
      </c>
      <c r="G87" s="12">
        <v>10</v>
      </c>
      <c r="I87" s="28" t="s">
        <v>224</v>
      </c>
      <c r="K87" s="28" t="s">
        <v>29</v>
      </c>
      <c r="L87" s="28" t="s">
        <v>29</v>
      </c>
      <c r="M87" s="28" t="s">
        <v>32</v>
      </c>
      <c r="N87" s="28">
        <v>100</v>
      </c>
      <c r="Q87" s="13">
        <v>88</v>
      </c>
      <c r="V87" s="28" t="s">
        <v>32</v>
      </c>
      <c r="X87" s="28" t="str">
        <f t="shared" si="2"/>
        <v>INSERT INTO SEARCHFLD (POSITION,FIELDCODE,EN_FIELDNAME,FIELDNAME,FIELDTYPE,SEARCHCODE,FIELDSIZE,MASK,OPERATOR,FORMAT,DISPLAY,SRCH,KEY,WIDTH,LOOKUPCMDSQL,REFVALUE,FLDCD,DEFVALUE,ACDTYPE) VALUES (0,'CUSTODYCD','Số TK lưu ký','Số TK lưu ký','C','V_CI1101',10,'','LIKE,=','','Y','Y','N',100,'','','88','','');</v>
      </c>
    </row>
    <row r="88" spans="1:24">
      <c r="A88" s="31">
        <v>1</v>
      </c>
      <c r="B88" s="2" t="s">
        <v>99</v>
      </c>
      <c r="C88" t="s">
        <v>325</v>
      </c>
      <c r="D88" t="s">
        <v>325</v>
      </c>
      <c r="E88" s="12" t="s">
        <v>28</v>
      </c>
      <c r="F88" s="28" t="s">
        <v>314</v>
      </c>
      <c r="G88" s="12">
        <v>17</v>
      </c>
      <c r="I88" s="28" t="s">
        <v>224</v>
      </c>
      <c r="K88" s="28" t="s">
        <v>29</v>
      </c>
      <c r="L88" s="28" t="s">
        <v>29</v>
      </c>
      <c r="M88" s="28" t="s">
        <v>32</v>
      </c>
      <c r="N88" s="28">
        <v>100</v>
      </c>
      <c r="Q88" s="13" t="s">
        <v>63</v>
      </c>
      <c r="V88" s="28" t="s">
        <v>32</v>
      </c>
      <c r="X88" s="28" t="str">
        <f t="shared" si="2"/>
        <v>INSERT INTO SEARCHFLD (POSITION,FIELDCODE,EN_FIELDNAME,FIELDNAME,FIELDTYPE,SEARCHCODE,FIELDSIZE,MASK,OPERATOR,FORMAT,DISPLAY,SRCH,KEY,WIDTH,LOOKUPCMDSQL,REFVALUE,FLDCD,DEFVALUE,ACDTYPE) VALUES (1,'ACCTNO','Số tiểu khoản','Số tiểu khoản','C','V_CI1101',17,'','LIKE,=','','Y','Y','N',100,'','','03','','');</v>
      </c>
    </row>
    <row r="89" spans="1:24">
      <c r="A89" s="31">
        <v>2</v>
      </c>
      <c r="B89" s="2" t="s">
        <v>158</v>
      </c>
      <c r="C89" t="s">
        <v>356</v>
      </c>
      <c r="D89" t="s">
        <v>356</v>
      </c>
      <c r="E89" s="12" t="s">
        <v>28</v>
      </c>
      <c r="F89" s="28" t="s">
        <v>314</v>
      </c>
      <c r="G89" s="12">
        <v>50</v>
      </c>
      <c r="I89" s="28" t="s">
        <v>224</v>
      </c>
      <c r="K89" s="28" t="s">
        <v>29</v>
      </c>
      <c r="L89" s="28" t="s">
        <v>29</v>
      </c>
      <c r="M89" s="28" t="s">
        <v>32</v>
      </c>
      <c r="N89" s="28">
        <v>100</v>
      </c>
      <c r="Q89" s="13">
        <v>90</v>
      </c>
      <c r="V89" s="28" t="s">
        <v>32</v>
      </c>
      <c r="X89" s="28" t="str">
        <f t="shared" si="2"/>
        <v>INSERT INTO SEARCHFLD (POSITION,FIELDCODE,EN_FIELDNAME,FIELDNAME,FIELDTYPE,SEARCHCODE,FIELDSIZE,MASK,OPERATOR,FORMAT,DISPLAY,SRCH,KEY,WIDTH,LOOKUPCMDSQL,REFVALUE,FLDCD,DEFVALUE,ACDTYPE) VALUES (2,'CUSTNAME','Tên chủ tài khoản','Tên chủ tài khoản','C','V_CI1101',50,'','LIKE,=','','Y','Y','N',100,'','','90','','');</v>
      </c>
    </row>
    <row r="90" spans="1:24">
      <c r="A90" s="31">
        <v>3</v>
      </c>
      <c r="B90" s="2" t="s">
        <v>7</v>
      </c>
      <c r="C90" t="s">
        <v>357</v>
      </c>
      <c r="D90" t="s">
        <v>357</v>
      </c>
      <c r="E90" t="s">
        <v>28</v>
      </c>
      <c r="F90" s="28" t="s">
        <v>314</v>
      </c>
      <c r="G90">
        <v>50</v>
      </c>
      <c r="I90" s="28" t="s">
        <v>224</v>
      </c>
      <c r="K90" s="28" t="s">
        <v>29</v>
      </c>
      <c r="L90" s="28" t="s">
        <v>29</v>
      </c>
      <c r="M90" s="28" t="s">
        <v>32</v>
      </c>
      <c r="N90" s="28">
        <v>100</v>
      </c>
      <c r="Q90" s="10">
        <v>64</v>
      </c>
      <c r="V90" s="28" t="s">
        <v>32</v>
      </c>
      <c r="X90" s="28" t="str">
        <f t="shared" si="2"/>
        <v>INSERT INTO SEARCHFLD (POSITION,FIELDCODE,EN_FIELDNAME,FIELDNAME,FIELDTYPE,SEARCHCODE,FIELDSIZE,MASK,OPERATOR,FORMAT,DISPLAY,SRCH,KEY,WIDTH,LOOKUPCMDSQL,REFVALUE,FLDCD,DEFVALUE,ACDTYPE) VALUES (3,'FULLNAME','Họ tên người yêu cầu','Họ tên người yêu cầu','C','V_CI1101',50,'','LIKE,=','','Y','Y','N',100,'','','64','','');</v>
      </c>
    </row>
    <row r="91" spans="1:24">
      <c r="A91" s="31">
        <v>4</v>
      </c>
      <c r="B91" s="2" t="s">
        <v>16</v>
      </c>
      <c r="C91" t="s">
        <v>358</v>
      </c>
      <c r="D91" t="s">
        <v>358</v>
      </c>
      <c r="E91" t="s">
        <v>28</v>
      </c>
      <c r="F91" s="28" t="s">
        <v>314</v>
      </c>
      <c r="G91">
        <v>50</v>
      </c>
      <c r="I91" s="28" t="s">
        <v>224</v>
      </c>
      <c r="K91" s="28" t="s">
        <v>29</v>
      </c>
      <c r="L91" s="28" t="s">
        <v>29</v>
      </c>
      <c r="M91" s="28" t="s">
        <v>32</v>
      </c>
      <c r="N91" s="28">
        <v>100</v>
      </c>
      <c r="Q91" s="10">
        <v>65</v>
      </c>
      <c r="V91" s="28" t="s">
        <v>32</v>
      </c>
      <c r="X91" s="28" t="str">
        <f t="shared" si="2"/>
        <v>INSERT INTO SEARCHFLD (POSITION,FIELDCODE,EN_FIELDNAME,FIELDNAME,FIELDTYPE,SEARCHCODE,FIELDSIZE,MASK,OPERATOR,FORMAT,DISPLAY,SRCH,KEY,WIDTH,LOOKUPCMDSQL,REFVALUE,FLDCD,DEFVALUE,ACDTYPE) VALUES (4,'ADDRESS','Ðịa chỉ người yêu cầu','Ðịa chỉ người yêu cầu','C','V_CI1101',50,'','LIKE,=','','Y','Y','N',100,'','','65','','');</v>
      </c>
    </row>
    <row r="92" spans="1:24">
      <c r="A92" s="31">
        <v>5</v>
      </c>
      <c r="B92" s="2" t="s">
        <v>270</v>
      </c>
      <c r="C92" t="s">
        <v>328</v>
      </c>
      <c r="D92" t="s">
        <v>328</v>
      </c>
      <c r="E92" t="s">
        <v>28</v>
      </c>
      <c r="F92" s="28" t="s">
        <v>314</v>
      </c>
      <c r="G92">
        <v>50</v>
      </c>
      <c r="I92" s="28" t="s">
        <v>224</v>
      </c>
      <c r="K92" s="28" t="s">
        <v>29</v>
      </c>
      <c r="L92" s="28" t="s">
        <v>29</v>
      </c>
      <c r="M92" s="28" t="s">
        <v>32</v>
      </c>
      <c r="N92" s="28">
        <v>100</v>
      </c>
      <c r="Q92" s="10">
        <v>69</v>
      </c>
      <c r="V92" s="28" t="s">
        <v>32</v>
      </c>
      <c r="X92" s="28" t="str">
        <f t="shared" si="2"/>
        <v>INSERT INTO SEARCHFLD (POSITION,FIELDCODE,EN_FIELDNAME,FIELDNAME,FIELDTYPE,SEARCHCODE,FIELDSIZE,MASK,OPERATOR,FORMAT,DISPLAY,SRCH,KEY,WIDTH,LOOKUPCMDSQL,REFVALUE,FLDCD,DEFVALUE,ACDTYPE) VALUES (5,'LICENSE','Số giấy tờ','Số giấy tờ','C','V_CI1101',50,'','LIKE,=','','Y','Y','N',100,'','','69','','');</v>
      </c>
    </row>
    <row r="93" spans="1:24">
      <c r="A93" s="31">
        <v>6</v>
      </c>
      <c r="B93" s="2" t="s">
        <v>11</v>
      </c>
      <c r="C93" t="s">
        <v>241</v>
      </c>
      <c r="D93" t="s">
        <v>241</v>
      </c>
      <c r="E93" t="s">
        <v>38</v>
      </c>
      <c r="F93" s="28" t="s">
        <v>314</v>
      </c>
      <c r="G93">
        <v>10</v>
      </c>
      <c r="I93" s="28" t="s">
        <v>224</v>
      </c>
      <c r="K93" s="28" t="s">
        <v>29</v>
      </c>
      <c r="L93" s="28" t="s">
        <v>29</v>
      </c>
      <c r="M93" s="28" t="s">
        <v>32</v>
      </c>
      <c r="N93" s="28">
        <v>100</v>
      </c>
      <c r="Q93" s="10">
        <v>67</v>
      </c>
      <c r="V93" s="28" t="s">
        <v>32</v>
      </c>
      <c r="X93" s="28" t="str">
        <f t="shared" si="2"/>
        <v>INSERT INTO SEARCHFLD (POSITION,FIELDCODE,EN_FIELDNAME,FIELDNAME,FIELDTYPE,SEARCHCODE,FIELDSIZE,MASK,OPERATOR,FORMAT,DISPLAY,SRCH,KEY,WIDTH,LOOKUPCMDSQL,REFVALUE,FLDCD,DEFVALUE,ACDTYPE) VALUES (6,'IDDATE','Ngày cấp','Ngày cấp','D','V_CI1101',10,'','LIKE,=','','Y','Y','N',100,'','','67','','');</v>
      </c>
    </row>
    <row r="94" spans="1:24">
      <c r="A94" s="31">
        <v>7</v>
      </c>
      <c r="B94" s="2" t="s">
        <v>12</v>
      </c>
      <c r="C94" t="s">
        <v>243</v>
      </c>
      <c r="D94" t="s">
        <v>243</v>
      </c>
      <c r="E94" t="s">
        <v>28</v>
      </c>
      <c r="F94" s="28" t="s">
        <v>314</v>
      </c>
      <c r="G94">
        <v>50</v>
      </c>
      <c r="I94" s="28" t="s">
        <v>224</v>
      </c>
      <c r="K94" s="28" t="s">
        <v>29</v>
      </c>
      <c r="L94" s="28" t="s">
        <v>29</v>
      </c>
      <c r="M94" s="28" t="s">
        <v>32</v>
      </c>
      <c r="N94" s="28">
        <v>100</v>
      </c>
      <c r="Q94" s="10">
        <v>68</v>
      </c>
      <c r="V94" s="28" t="s">
        <v>32</v>
      </c>
      <c r="X94" s="28" t="str">
        <f t="shared" si="2"/>
        <v>INSERT INTO SEARCHFLD (POSITION,FIELDCODE,EN_FIELDNAME,FIELDNAME,FIELDTYPE,SEARCHCODE,FIELDSIZE,MASK,OPERATOR,FORMAT,DISPLAY,SRCH,KEY,WIDTH,LOOKUPCMDSQL,REFVALUE,FLDCD,DEFVALUE,ACDTYPE) VALUES (7,'IDPLACE','Nơi cấp','Nơi cấp','C','V_CI1101',50,'','LIKE,=','','Y','Y','N',100,'','','68','','');</v>
      </c>
    </row>
    <row r="95" spans="1:24">
      <c r="A95" s="31">
        <v>8</v>
      </c>
      <c r="B95" s="2" t="s">
        <v>292</v>
      </c>
      <c r="C95" t="s">
        <v>359</v>
      </c>
      <c r="D95" t="s">
        <v>359</v>
      </c>
      <c r="E95" t="s">
        <v>32</v>
      </c>
      <c r="F95" s="28" t="s">
        <v>314</v>
      </c>
      <c r="G95">
        <v>19</v>
      </c>
      <c r="I95" s="28" t="s">
        <v>224</v>
      </c>
      <c r="K95" s="28" t="s">
        <v>29</v>
      </c>
      <c r="L95" s="28" t="s">
        <v>29</v>
      </c>
      <c r="M95" s="28" t="s">
        <v>32</v>
      </c>
      <c r="N95" s="28">
        <v>100</v>
      </c>
      <c r="Q95" s="10">
        <v>89</v>
      </c>
      <c r="V95" s="28" t="s">
        <v>32</v>
      </c>
      <c r="X95" s="28" t="str">
        <f t="shared" si="2"/>
        <v>INSERT INTO SEARCHFLD (POSITION,FIELDCODE,EN_FIELDNAME,FIELDNAME,FIELDTYPE,SEARCHCODE,FIELDSIZE,MASK,OPERATOR,FORMAT,DISPLAY,SRCH,KEY,WIDTH,LOOKUPCMDSQL,REFVALUE,FLDCD,DEFVALUE,ACDTYPE) VALUES (8,'CASTBAL','Số dư','Số dư','N','V_CI1101',19,'','LIKE,=','','Y','Y','N',100,'','','89','','');</v>
      </c>
    </row>
    <row r="96" spans="1:24">
      <c r="A96" s="31">
        <v>9</v>
      </c>
      <c r="B96" s="2" t="s">
        <v>123</v>
      </c>
      <c r="C96" t="s">
        <v>124</v>
      </c>
      <c r="D96" t="s">
        <v>124</v>
      </c>
      <c r="E96" s="12" t="s">
        <v>28</v>
      </c>
      <c r="F96" s="28" t="s">
        <v>314</v>
      </c>
      <c r="G96" s="12">
        <v>100</v>
      </c>
      <c r="I96" s="28" t="s">
        <v>224</v>
      </c>
      <c r="K96" s="28" t="s">
        <v>29</v>
      </c>
      <c r="L96" s="28" t="s">
        <v>29</v>
      </c>
      <c r="M96" s="28" t="s">
        <v>32</v>
      </c>
      <c r="N96" s="28">
        <v>100</v>
      </c>
      <c r="Q96" s="13">
        <v>82</v>
      </c>
      <c r="V96" s="28" t="s">
        <v>32</v>
      </c>
      <c r="X96" s="28" t="str">
        <f t="shared" si="2"/>
        <v>INSERT INTO SEARCHFLD (POSITION,FIELDCODE,EN_FIELDNAME,FIELDNAME,FIELDTYPE,SEARCHCODE,FIELDSIZE,MASK,OPERATOR,FORMAT,DISPLAY,SRCH,KEY,WIDTH,LOOKUPCMDSQL,REFVALUE,FLDCD,DEFVALUE,ACDTYPE) VALUES (9,'BENEFCUSTNAME','Tên khách hàng thụ hưởng','Tên khách hàng thụ hưởng','C','V_CI1101',100,'','LIKE,=','','Y','Y','N',100,'','','82','','');</v>
      </c>
    </row>
    <row r="97" spans="1:24">
      <c r="A97" s="31">
        <v>10</v>
      </c>
      <c r="B97" s="2" t="s">
        <v>125</v>
      </c>
      <c r="C97" t="s">
        <v>360</v>
      </c>
      <c r="D97" t="s">
        <v>360</v>
      </c>
      <c r="E97" s="12" t="s">
        <v>28</v>
      </c>
      <c r="F97" s="28" t="s">
        <v>314</v>
      </c>
      <c r="G97" s="12">
        <v>50</v>
      </c>
      <c r="I97" s="28" t="s">
        <v>224</v>
      </c>
      <c r="K97" s="28" t="s">
        <v>29</v>
      </c>
      <c r="L97" s="28" t="s">
        <v>29</v>
      </c>
      <c r="M97" s="28" t="s">
        <v>32</v>
      </c>
      <c r="N97" s="28">
        <v>100</v>
      </c>
      <c r="Q97" s="13">
        <v>83</v>
      </c>
      <c r="V97" s="28" t="s">
        <v>32</v>
      </c>
      <c r="X97" s="28" t="str">
        <f t="shared" si="2"/>
        <v>INSERT INTO SEARCHFLD (POSITION,FIELDCODE,EN_FIELDNAME,FIELDNAME,FIELDTYPE,SEARCHCODE,FIELDSIZE,MASK,OPERATOR,FORMAT,DISPLAY,SRCH,KEY,WIDTH,LOOKUPCMDSQL,REFVALUE,FLDCD,DEFVALUE,ACDTYPE) VALUES (10,'RECEIVLICENSE','Số giấy tờ KH thụ hưởng','Số giấy tờ KH thụ hưởng','C','V_CI1101',50,'','LIKE,=','','Y','Y','N',100,'','','83','','');</v>
      </c>
    </row>
    <row r="98" spans="1:24">
      <c r="A98" s="31">
        <v>11</v>
      </c>
      <c r="B98" s="2" t="s">
        <v>293</v>
      </c>
      <c r="C98" t="s">
        <v>241</v>
      </c>
      <c r="D98" t="s">
        <v>241</v>
      </c>
      <c r="E98" t="s">
        <v>38</v>
      </c>
      <c r="F98" s="28" t="s">
        <v>314</v>
      </c>
      <c r="G98">
        <v>10</v>
      </c>
      <c r="I98" s="28" t="s">
        <v>224</v>
      </c>
      <c r="K98" s="28" t="s">
        <v>29</v>
      </c>
      <c r="L98" s="28" t="s">
        <v>29</v>
      </c>
      <c r="M98" s="28" t="s">
        <v>32</v>
      </c>
      <c r="N98" s="28">
        <v>100</v>
      </c>
      <c r="Q98" s="10">
        <v>95</v>
      </c>
      <c r="V98" s="28" t="s">
        <v>32</v>
      </c>
      <c r="X98" s="28" t="str">
        <f t="shared" si="2"/>
        <v>INSERT INTO SEARCHFLD (POSITION,FIELDCODE,EN_FIELDNAME,FIELDNAME,FIELDTYPE,SEARCHCODE,FIELDSIZE,MASK,OPERATOR,FORMAT,DISPLAY,SRCH,KEY,WIDTH,LOOKUPCMDSQL,REFVALUE,FLDCD,DEFVALUE,ACDTYPE) VALUES (11,'RECEIVIDDATE','Ngày cấp','Ngày cấp','D','V_CI1101',10,'','LIKE,=','','Y','Y','N',100,'','','95','','');</v>
      </c>
    </row>
    <row r="99" spans="1:24">
      <c r="A99" s="31">
        <v>12</v>
      </c>
      <c r="B99" s="2" t="s">
        <v>127</v>
      </c>
      <c r="C99" t="s">
        <v>243</v>
      </c>
      <c r="D99" t="s">
        <v>243</v>
      </c>
      <c r="E99" t="s">
        <v>28</v>
      </c>
      <c r="F99" s="28" t="s">
        <v>314</v>
      </c>
      <c r="G99">
        <v>50</v>
      </c>
      <c r="I99" s="28" t="s">
        <v>224</v>
      </c>
      <c r="K99" s="28" t="s">
        <v>29</v>
      </c>
      <c r="L99" s="28" t="s">
        <v>29</v>
      </c>
      <c r="M99" s="28" t="s">
        <v>32</v>
      </c>
      <c r="N99" s="28">
        <v>100</v>
      </c>
      <c r="Q99" s="10">
        <v>96</v>
      </c>
      <c r="V99" s="28" t="s">
        <v>32</v>
      </c>
      <c r="X99" s="28" t="str">
        <f t="shared" si="2"/>
        <v>INSERT INTO SEARCHFLD (POSITION,FIELDCODE,EN_FIELDNAME,FIELDNAME,FIELDTYPE,SEARCHCODE,FIELDSIZE,MASK,OPERATOR,FORMAT,DISPLAY,SRCH,KEY,WIDTH,LOOKUPCMDSQL,REFVALUE,FLDCD,DEFVALUE,ACDTYPE) VALUES (12,'RECEIVIDPLACE','Nơi cấp','Nơi cấp','C','V_CI1101',50,'','LIKE,=','','Y','Y','N',100,'','','96','','');</v>
      </c>
    </row>
    <row r="100" spans="1:24">
      <c r="A100" s="31">
        <v>13</v>
      </c>
      <c r="B100" s="2" t="s">
        <v>294</v>
      </c>
      <c r="C100" t="s">
        <v>361</v>
      </c>
      <c r="D100" t="s">
        <v>361</v>
      </c>
      <c r="E100" s="12" t="s">
        <v>28</v>
      </c>
      <c r="F100" s="28" t="s">
        <v>314</v>
      </c>
      <c r="G100" s="12">
        <v>100</v>
      </c>
      <c r="I100" s="28" t="s">
        <v>224</v>
      </c>
      <c r="K100" s="28" t="s">
        <v>29</v>
      </c>
      <c r="L100" s="28" t="s">
        <v>29</v>
      </c>
      <c r="M100" s="28" t="s">
        <v>32</v>
      </c>
      <c r="N100" s="28">
        <v>100</v>
      </c>
      <c r="Q100" s="13">
        <v>81</v>
      </c>
      <c r="V100" s="28" t="s">
        <v>32</v>
      </c>
      <c r="X100" s="28" t="str">
        <f t="shared" si="2"/>
        <v>INSERT INTO SEARCHFLD (POSITION,FIELDCODE,EN_FIELDNAME,FIELDNAME,FIELDTYPE,SEARCHCODE,FIELDSIZE,MASK,OPERATOR,FORMAT,DISPLAY,SRCH,KEY,WIDTH,LOOKUPCMDSQL,REFVALUE,FLDCD,DEFVALUE,ACDTYPE) VALUES (13,'BENEFACCT','Số tài khoản thụ hưởng','Số tài khoản thụ hưởng','C','V_CI1101',100,'','LIKE,=','','Y','Y','N',100,'','','81','','');</v>
      </c>
    </row>
    <row r="101" spans="1:24">
      <c r="A101" s="31">
        <v>14</v>
      </c>
      <c r="B101" s="2" t="s">
        <v>289</v>
      </c>
      <c r="C101" t="s">
        <v>362</v>
      </c>
      <c r="D101" t="s">
        <v>362</v>
      </c>
      <c r="E101" s="12" t="s">
        <v>28</v>
      </c>
      <c r="F101" s="28" t="s">
        <v>314</v>
      </c>
      <c r="G101" s="12">
        <v>10</v>
      </c>
      <c r="I101" s="28" t="s">
        <v>224</v>
      </c>
      <c r="K101" s="28" t="s">
        <v>29</v>
      </c>
      <c r="L101" s="28" t="s">
        <v>29</v>
      </c>
      <c r="M101" s="28" t="s">
        <v>32</v>
      </c>
      <c r="N101" s="28">
        <v>100</v>
      </c>
      <c r="Q101" s="13" t="s">
        <v>68</v>
      </c>
      <c r="V101" s="28" t="s">
        <v>32</v>
      </c>
      <c r="X101" s="28" t="str">
        <f t="shared" si="2"/>
        <v>INSERT INTO SEARCHFLD (POSITION,FIELDCODE,EN_FIELDNAME,FIELDNAME,FIELDTYPE,SEARCHCODE,FIELDSIZE,MASK,OPERATOR,FORMAT,DISPLAY,SRCH,KEY,WIDTH,LOOKUPCMDSQL,REFVALUE,FLDCD,DEFVALUE,ACDTYPE) VALUES (14,'BANKID','Mã ngân hàng thụ hưởng','Mã ngân hàng thụ hưởng','C','V_CI1101',10,'','LIKE,=','','Y','Y','N',100,'','','05','','');</v>
      </c>
    </row>
    <row r="102" spans="1:24">
      <c r="A102" s="31">
        <v>15</v>
      </c>
      <c r="B102" s="2" t="s">
        <v>295</v>
      </c>
      <c r="C102" t="s">
        <v>363</v>
      </c>
      <c r="D102" t="s">
        <v>363</v>
      </c>
      <c r="E102" s="12" t="s">
        <v>28</v>
      </c>
      <c r="F102" s="28" t="s">
        <v>314</v>
      </c>
      <c r="G102" s="12">
        <v>50</v>
      </c>
      <c r="I102" s="28" t="s">
        <v>224</v>
      </c>
      <c r="K102" s="28" t="s">
        <v>29</v>
      </c>
      <c r="L102" s="28" t="s">
        <v>29</v>
      </c>
      <c r="M102" s="28" t="s">
        <v>32</v>
      </c>
      <c r="N102" s="28">
        <v>100</v>
      </c>
      <c r="Q102" s="13">
        <v>80</v>
      </c>
      <c r="V102" s="28" t="s">
        <v>32</v>
      </c>
      <c r="X102" s="28" t="str">
        <f t="shared" si="2"/>
        <v>INSERT INTO SEARCHFLD (POSITION,FIELDCODE,EN_FIELDNAME,FIELDNAME,FIELDTYPE,SEARCHCODE,FIELDSIZE,MASK,OPERATOR,FORMAT,DISPLAY,SRCH,KEY,WIDTH,LOOKUPCMDSQL,REFVALUE,FLDCD,DEFVALUE,ACDTYPE) VALUES (15,'BENEFBANK','Tên ngân hàng thụ hưởng','Tên ngân hàng thụ hưởng','C','V_CI1101',50,'','LIKE,=','','Y','Y','N',100,'','','80','','');</v>
      </c>
    </row>
    <row r="103" spans="1:24">
      <c r="A103" s="31">
        <v>16</v>
      </c>
      <c r="B103" s="2" t="s">
        <v>296</v>
      </c>
      <c r="C103" t="s">
        <v>364</v>
      </c>
      <c r="D103" t="s">
        <v>364</v>
      </c>
      <c r="E103" t="s">
        <v>28</v>
      </c>
      <c r="F103" s="28" t="s">
        <v>314</v>
      </c>
      <c r="G103">
        <v>250</v>
      </c>
      <c r="I103" s="28" t="s">
        <v>224</v>
      </c>
      <c r="K103" s="28" t="s">
        <v>29</v>
      </c>
      <c r="L103" s="28" t="s">
        <v>29</v>
      </c>
      <c r="M103" s="28" t="s">
        <v>32</v>
      </c>
      <c r="N103" s="28">
        <v>100</v>
      </c>
      <c r="Q103" s="10">
        <v>79</v>
      </c>
      <c r="V103" s="28" t="s">
        <v>32</v>
      </c>
      <c r="X103" s="28" t="str">
        <f t="shared" si="2"/>
        <v>INSERT INTO SEARCHFLD (POSITION,FIELDCODE,EN_FIELDNAME,FIELDNAME,FIELDTYPE,SEARCHCODE,FIELDSIZE,MASK,OPERATOR,FORMAT,DISPLAY,SRCH,KEY,WIDTH,LOOKUPCMDSQL,REFVALUE,FLDCD,DEFVALUE,ACDTYPE) VALUES (16,'REFID','Số tham chiếu rút','Số tham chiếu rút','C','V_CI1101',250,'','LIKE,=','','Y','Y','N',100,'','','79','','');</v>
      </c>
    </row>
    <row r="104" spans="1:24">
      <c r="A104" s="31">
        <v>17</v>
      </c>
      <c r="B104" s="2" t="s">
        <v>297</v>
      </c>
      <c r="C104" t="s">
        <v>365</v>
      </c>
      <c r="D104" t="s">
        <v>365</v>
      </c>
      <c r="E104" s="12" t="s">
        <v>28</v>
      </c>
      <c r="F104" s="28" t="s">
        <v>314</v>
      </c>
      <c r="G104" s="12">
        <v>50</v>
      </c>
      <c r="I104" s="28" t="s">
        <v>224</v>
      </c>
      <c r="K104" s="28" t="s">
        <v>29</v>
      </c>
      <c r="L104" s="28" t="s">
        <v>29</v>
      </c>
      <c r="M104" s="28" t="s">
        <v>32</v>
      </c>
      <c r="N104" s="28">
        <v>100</v>
      </c>
      <c r="Q104" s="13">
        <v>84</v>
      </c>
      <c r="V104" s="28" t="s">
        <v>32</v>
      </c>
      <c r="X104" s="28" t="str">
        <f t="shared" si="2"/>
        <v>INSERT INTO SEARCHFLD (POSITION,FIELDCODE,EN_FIELDNAME,FIELDNAME,FIELDTYPE,SEARCHCODE,FIELDSIZE,MASK,OPERATOR,FORMAT,DISPLAY,SRCH,KEY,WIDTH,LOOKUPCMDSQL,REFVALUE,FLDCD,DEFVALUE,ACDTYPE) VALUES (17,'CITYBANK','Chi nhánh NH thụ hưởng','Chi nhánh NH thụ hưởng','C','V_CI1101',50,'','LIKE,=','','Y','Y','N',100,'','','84','','');</v>
      </c>
    </row>
    <row r="105" spans="1:24">
      <c r="A105" s="31">
        <v>18</v>
      </c>
      <c r="B105" s="2" t="s">
        <v>298</v>
      </c>
      <c r="C105" t="s">
        <v>366</v>
      </c>
      <c r="D105" t="s">
        <v>366</v>
      </c>
      <c r="E105" s="12" t="s">
        <v>28</v>
      </c>
      <c r="F105" s="28" t="s">
        <v>314</v>
      </c>
      <c r="G105" s="12">
        <v>50</v>
      </c>
      <c r="I105" s="28" t="s">
        <v>224</v>
      </c>
      <c r="K105" s="28" t="s">
        <v>29</v>
      </c>
      <c r="L105" s="28" t="s">
        <v>29</v>
      </c>
      <c r="M105" s="28" t="s">
        <v>32</v>
      </c>
      <c r="N105" s="28">
        <v>100</v>
      </c>
      <c r="Q105" s="13">
        <v>85</v>
      </c>
      <c r="V105" s="28" t="s">
        <v>32</v>
      </c>
      <c r="X105" s="28" t="str">
        <f t="shared" si="2"/>
        <v>INSERT INTO SEARCHFLD (POSITION,FIELDCODE,EN_FIELDNAME,FIELDNAME,FIELDTYPE,SEARCHCODE,FIELDSIZE,MASK,OPERATOR,FORMAT,DISPLAY,SRCH,KEY,WIDTH,LOOKUPCMDSQL,REFVALUE,FLDCD,DEFVALUE,ACDTYPE) VALUES (18,'CITYEF','Thành Phố','Thành Phố','C','V_CI1101',50,'','LIKE,=','','Y','Y','N',100,'','','85','','');</v>
      </c>
    </row>
    <row r="106" spans="1:24">
      <c r="A106" s="31">
        <v>19</v>
      </c>
      <c r="B106" s="2" t="s">
        <v>299</v>
      </c>
      <c r="C106" t="s">
        <v>367</v>
      </c>
      <c r="D106" t="s">
        <v>367</v>
      </c>
      <c r="E106" s="12" t="s">
        <v>28</v>
      </c>
      <c r="F106" s="28" t="s">
        <v>314</v>
      </c>
      <c r="G106" s="12">
        <v>17</v>
      </c>
      <c r="I106" s="28" t="s">
        <v>224</v>
      </c>
      <c r="K106" s="28" t="s">
        <v>29</v>
      </c>
      <c r="L106" s="28" t="s">
        <v>29</v>
      </c>
      <c r="M106" s="28" t="s">
        <v>32</v>
      </c>
      <c r="N106" s="28">
        <v>100</v>
      </c>
      <c r="Q106" s="13" t="s">
        <v>65</v>
      </c>
      <c r="V106" s="28" t="s">
        <v>32</v>
      </c>
      <c r="X106" s="28" t="str">
        <f t="shared" si="2"/>
        <v>INSERT INTO SEARCHFLD (POSITION,FIELDCODE,EN_FIELDNAME,FIELDNAME,FIELDTYPE,SEARCHCODE,FIELDSIZE,MASK,OPERATOR,FORMAT,DISPLAY,SRCH,KEY,WIDTH,LOOKUPCMDSQL,REFVALUE,FLDCD,DEFVALUE,ACDTYPE) VALUES (19,'IORO','Kiểu phí','Kiểu phí','C','V_CI1101',17,'','LIKE,=','','Y','Y','N',100,'','','09','','');</v>
      </c>
    </row>
    <row r="107" spans="1:24">
      <c r="A107" s="31">
        <v>20</v>
      </c>
      <c r="B107" s="2" t="s">
        <v>300</v>
      </c>
      <c r="C107" t="s">
        <v>368</v>
      </c>
      <c r="D107" t="s">
        <v>368</v>
      </c>
      <c r="E107" t="s">
        <v>28</v>
      </c>
      <c r="F107" s="28" t="s">
        <v>314</v>
      </c>
      <c r="G107">
        <v>5</v>
      </c>
      <c r="I107" s="28" t="s">
        <v>224</v>
      </c>
      <c r="K107" s="28" t="s">
        <v>29</v>
      </c>
      <c r="L107" s="28" t="s">
        <v>29</v>
      </c>
      <c r="M107" s="28" t="s">
        <v>32</v>
      </c>
      <c r="N107" s="28">
        <v>100</v>
      </c>
      <c r="Q107" s="10">
        <v>66</v>
      </c>
      <c r="V107" s="28" t="s">
        <v>32</v>
      </c>
      <c r="X107" s="28" t="str">
        <f t="shared" si="2"/>
        <v>INSERT INTO SEARCHFLD (POSITION,FIELDCODE,EN_FIELDNAME,FIELDNAME,FIELDTYPE,SEARCHCODE,FIELDSIZE,MASK,OPERATOR,FORMAT,DISPLAY,SRCH,KEY,WIDTH,LOOKUPCMDSQL,REFVALUE,FLDCD,DEFVALUE,ACDTYPE) VALUES (20,'FEECD','Biểu phí','Biểu phí','C','V_CI1101',5,'','LIKE,=','','Y','Y','N',100,'','','66','','');</v>
      </c>
    </row>
    <row r="108" spans="1:24">
      <c r="A108" s="31">
        <v>21</v>
      </c>
      <c r="B108" s="2" t="s">
        <v>287</v>
      </c>
      <c r="C108" t="s">
        <v>355</v>
      </c>
      <c r="D108" t="s">
        <v>355</v>
      </c>
      <c r="E108" s="12" t="s">
        <v>32</v>
      </c>
      <c r="F108" s="28" t="s">
        <v>314</v>
      </c>
      <c r="G108" s="12">
        <v>13</v>
      </c>
      <c r="I108" s="28" t="s">
        <v>224</v>
      </c>
      <c r="K108" s="28" t="s">
        <v>29</v>
      </c>
      <c r="L108" s="28" t="s">
        <v>29</v>
      </c>
      <c r="M108" s="28" t="s">
        <v>32</v>
      </c>
      <c r="N108" s="28">
        <v>100</v>
      </c>
      <c r="Q108" s="13">
        <v>10</v>
      </c>
      <c r="V108" s="28" t="s">
        <v>32</v>
      </c>
      <c r="X108" s="28" t="str">
        <f t="shared" si="2"/>
        <v>INSERT INTO SEARCHFLD (POSITION,FIELDCODE,EN_FIELDNAME,FIELDNAME,FIELDTYPE,SEARCHCODE,FIELDSIZE,MASK,OPERATOR,FORMAT,DISPLAY,SRCH,KEY,WIDTH,LOOKUPCMDSQL,REFVALUE,FLDCD,DEFVALUE,ACDTYPE) VALUES (21,'AMT','Số tiền','Số tiền','N','V_CI1101',13,'','LIKE,=','','Y','Y','N',100,'','','10','','');</v>
      </c>
    </row>
    <row r="109" spans="1:24">
      <c r="A109" s="31">
        <v>22</v>
      </c>
      <c r="B109" s="2" t="s">
        <v>301</v>
      </c>
      <c r="C109" t="s">
        <v>369</v>
      </c>
      <c r="D109" t="s">
        <v>369</v>
      </c>
      <c r="E109" s="12" t="s">
        <v>32</v>
      </c>
      <c r="F109" s="28" t="s">
        <v>314</v>
      </c>
      <c r="G109" s="12">
        <v>17</v>
      </c>
      <c r="I109" s="28" t="s">
        <v>224</v>
      </c>
      <c r="K109" s="28" t="s">
        <v>29</v>
      </c>
      <c r="L109" s="28" t="s">
        <v>29</v>
      </c>
      <c r="M109" s="28" t="s">
        <v>32</v>
      </c>
      <c r="N109" s="28">
        <v>100</v>
      </c>
      <c r="Q109" s="13">
        <v>11</v>
      </c>
      <c r="V109" s="28" t="s">
        <v>32</v>
      </c>
      <c r="X109" s="28" t="str">
        <f t="shared" si="2"/>
        <v>INSERT INTO SEARCHFLD (POSITION,FIELDCODE,EN_FIELDNAME,FIELDNAME,FIELDTYPE,SEARCHCODE,FIELDSIZE,MASK,OPERATOR,FORMAT,DISPLAY,SRCH,KEY,WIDTH,LOOKUPCMDSQL,REFVALUE,FLDCD,DEFVALUE,ACDTYPE) VALUES (22,'FEEAMT','Số phí','Số phí','N','V_CI1101',17,'','LIKE,=','','Y','Y','N',100,'','','11','','');</v>
      </c>
    </row>
    <row r="110" spans="1:24">
      <c r="A110" s="31">
        <v>23</v>
      </c>
      <c r="B110" s="2" t="s">
        <v>302</v>
      </c>
      <c r="C110" t="s">
        <v>370</v>
      </c>
      <c r="D110" t="s">
        <v>370</v>
      </c>
      <c r="E110" t="s">
        <v>32</v>
      </c>
      <c r="F110" s="28" t="s">
        <v>314</v>
      </c>
      <c r="G110">
        <v>18</v>
      </c>
      <c r="I110" s="28" t="s">
        <v>224</v>
      </c>
      <c r="K110" s="28" t="s">
        <v>29</v>
      </c>
      <c r="L110" s="28" t="s">
        <v>29</v>
      </c>
      <c r="M110" s="28" t="s">
        <v>32</v>
      </c>
      <c r="N110" s="28">
        <v>100</v>
      </c>
      <c r="Q110" s="10">
        <v>12</v>
      </c>
      <c r="V110" s="28" t="s">
        <v>32</v>
      </c>
      <c r="X110" s="28" t="str">
        <f t="shared" si="2"/>
        <v>INSERT INTO SEARCHFLD (POSITION,FIELDCODE,EN_FIELDNAME,FIELDNAME,FIELDTYPE,SEARCHCODE,FIELDSIZE,MASK,OPERATOR,FORMAT,DISPLAY,SRCH,KEY,WIDTH,LOOKUPCMDSQL,REFVALUE,FLDCD,DEFVALUE,ACDTYPE) VALUES (23,'VATAMT','Thuế VAT','Thuế VAT','N','V_CI1101',18,'','LIKE,=','','Y','Y','N',100,'','','12','','');</v>
      </c>
    </row>
    <row r="111" spans="1:24">
      <c r="A111" s="31">
        <v>24</v>
      </c>
      <c r="B111" s="2" t="s">
        <v>140</v>
      </c>
      <c r="C111" t="s">
        <v>142</v>
      </c>
      <c r="D111" t="s">
        <v>142</v>
      </c>
      <c r="E111" t="s">
        <v>32</v>
      </c>
      <c r="F111" s="28" t="s">
        <v>314</v>
      </c>
      <c r="G111">
        <v>19</v>
      </c>
      <c r="I111" s="28" t="s">
        <v>224</v>
      </c>
      <c r="K111" s="28" t="s">
        <v>29</v>
      </c>
      <c r="L111" s="28" t="s">
        <v>29</v>
      </c>
      <c r="M111" s="28" t="s">
        <v>32</v>
      </c>
      <c r="N111" s="28">
        <v>100</v>
      </c>
      <c r="Q111" s="10" t="s">
        <v>141</v>
      </c>
      <c r="V111" s="28" t="s">
        <v>32</v>
      </c>
      <c r="X111" s="28" t="str">
        <f t="shared" si="2"/>
        <v>INSERT INTO SEARCHFLD (POSITION,FIELDCODE,EN_FIELDNAME,FIELDNAME,FIELDTYPE,SEARCHCODE,FIELDSIZE,MASK,OPERATOR,FORMAT,DISPLAY,SRCH,KEY,WIDTH,LOOKUPCMDSQL,REFVALUE,FLDCD,DEFVALUE,ACDTYPE) VALUES (24,'TRFAMT','Tổng','Tổng','N','V_CI1101',19,'','LIKE,=','','Y','Y','N',100,'','','13','','');</v>
      </c>
    </row>
    <row r="112" spans="1:24">
      <c r="A112" s="31">
        <v>25</v>
      </c>
      <c r="B112" s="2" t="s">
        <v>208</v>
      </c>
      <c r="C112" t="s">
        <v>206</v>
      </c>
      <c r="D112" t="s">
        <v>206</v>
      </c>
      <c r="E112" s="12" t="s">
        <v>28</v>
      </c>
      <c r="F112" s="28" t="s">
        <v>314</v>
      </c>
      <c r="G112" s="12">
        <v>250</v>
      </c>
      <c r="I112" s="28" t="s">
        <v>224</v>
      </c>
      <c r="K112" s="28" t="s">
        <v>29</v>
      </c>
      <c r="L112" s="28" t="s">
        <v>29</v>
      </c>
      <c r="M112" s="28" t="s">
        <v>32</v>
      </c>
      <c r="N112" s="28">
        <v>100</v>
      </c>
      <c r="Q112" s="13">
        <v>30</v>
      </c>
      <c r="V112" s="28" t="s">
        <v>32</v>
      </c>
      <c r="X112" s="28" t="str">
        <f t="shared" si="2"/>
        <v>INSERT INTO SEARCHFLD (POSITION,FIELDCODE,EN_FIELDNAME,FIELDNAME,FIELDTYPE,SEARCHCODE,FIELDSIZE,MASK,OPERATOR,FORMAT,DISPLAY,SRCH,KEY,WIDTH,LOOKUPCMDSQL,REFVALUE,FLDCD,DEFVALUE,ACDTYPE) VALUES (25,'DES','Diễn giải','Diễn giải','C','V_CI1101',250,'','LIKE,=','','Y','Y','N',100,'','','30','','');</v>
      </c>
    </row>
    <row r="113" spans="1:24" s="30" customFormat="1">
      <c r="A113" s="30" t="s">
        <v>315</v>
      </c>
      <c r="C113" t="s">
        <v>323</v>
      </c>
      <c r="D113" t="s">
        <v>323</v>
      </c>
      <c r="X113" s="28"/>
    </row>
    <row r="114" spans="1:24">
      <c r="A114" s="31">
        <v>0</v>
      </c>
      <c r="B114" s="25" t="s">
        <v>143</v>
      </c>
      <c r="C114" t="s">
        <v>324</v>
      </c>
      <c r="D114" t="s">
        <v>324</v>
      </c>
      <c r="E114" s="12" t="s">
        <v>28</v>
      </c>
      <c r="F114" s="28" t="s">
        <v>316</v>
      </c>
      <c r="G114" s="12">
        <v>10</v>
      </c>
      <c r="I114" s="28" t="s">
        <v>224</v>
      </c>
      <c r="K114" s="28" t="s">
        <v>29</v>
      </c>
      <c r="L114" s="28" t="s">
        <v>29</v>
      </c>
      <c r="M114" s="28" t="s">
        <v>32</v>
      </c>
      <c r="N114" s="28">
        <v>100</v>
      </c>
      <c r="Q114" s="13">
        <v>88</v>
      </c>
      <c r="V114" s="28" t="s">
        <v>32</v>
      </c>
      <c r="X114" s="28" t="str">
        <f t="shared" si="2"/>
        <v>INSERT INTO SEARCHFLD (POSITION,FIELDCODE,EN_FIELDNAME,FIELDNAME,FIELDTYPE,SEARCHCODE,FIELDSIZE,MASK,OPERATOR,FORMAT,DISPLAY,SRCH,KEY,WIDTH,LOOKUPCMDSQL,REFVALUE,FLDCD,DEFVALUE,ACDTYPE) VALUES (0,'CUSTODYCD','Số TK lưu ký','Số TK lưu ký','C','V_CI1187',10,'','LIKE,=','','Y','Y','N',100,'','','88','','');</v>
      </c>
    </row>
    <row r="115" spans="1:24">
      <c r="A115" s="31">
        <v>1</v>
      </c>
      <c r="B115" s="25" t="s">
        <v>99</v>
      </c>
      <c r="C115" t="s">
        <v>325</v>
      </c>
      <c r="D115" t="s">
        <v>325</v>
      </c>
      <c r="E115" s="12" t="s">
        <v>28</v>
      </c>
      <c r="F115" s="28" t="s">
        <v>316</v>
      </c>
      <c r="G115" s="12">
        <v>16</v>
      </c>
      <c r="I115" s="28" t="s">
        <v>224</v>
      </c>
      <c r="K115" s="28" t="s">
        <v>29</v>
      </c>
      <c r="L115" s="28" t="s">
        <v>29</v>
      </c>
      <c r="M115" s="28" t="s">
        <v>32</v>
      </c>
      <c r="N115" s="28">
        <v>100</v>
      </c>
      <c r="Q115" s="13" t="s">
        <v>63</v>
      </c>
      <c r="V115" s="28" t="s">
        <v>32</v>
      </c>
      <c r="X115" s="28" t="str">
        <f t="shared" si="2"/>
        <v>INSERT INTO SEARCHFLD (POSITION,FIELDCODE,EN_FIELDNAME,FIELDNAME,FIELDTYPE,SEARCHCODE,FIELDSIZE,MASK,OPERATOR,FORMAT,DISPLAY,SRCH,KEY,WIDTH,LOOKUPCMDSQL,REFVALUE,FLDCD,DEFVALUE,ACDTYPE) VALUES (1,'ACCTNO','Số tiểu khoản','Số tiểu khoản','C','V_CI1187',16,'','LIKE,=','','Y','Y','N',100,'','','03','','');</v>
      </c>
    </row>
    <row r="116" spans="1:24">
      <c r="A116" s="31">
        <v>2</v>
      </c>
      <c r="B116" s="25" t="s">
        <v>158</v>
      </c>
      <c r="C116" t="s">
        <v>371</v>
      </c>
      <c r="D116" t="s">
        <v>371</v>
      </c>
      <c r="E116" s="12" t="s">
        <v>28</v>
      </c>
      <c r="F116" s="28" t="s">
        <v>316</v>
      </c>
      <c r="G116" s="12">
        <v>50</v>
      </c>
      <c r="I116" s="28" t="s">
        <v>224</v>
      </c>
      <c r="K116" s="28" t="s">
        <v>29</v>
      </c>
      <c r="L116" s="28" t="s">
        <v>29</v>
      </c>
      <c r="M116" s="28" t="s">
        <v>32</v>
      </c>
      <c r="N116" s="28">
        <v>100</v>
      </c>
      <c r="Q116" s="13">
        <v>90</v>
      </c>
      <c r="V116" s="28" t="s">
        <v>32</v>
      </c>
      <c r="X116" s="28" t="str">
        <f t="shared" si="2"/>
        <v>INSERT INTO SEARCHFLD (POSITION,FIELDCODE,EN_FIELDNAME,FIELDNAME,FIELDTYPE,SEARCHCODE,FIELDSIZE,MASK,OPERATOR,FORMAT,DISPLAY,SRCH,KEY,WIDTH,LOOKUPCMDSQL,REFVALUE,FLDCD,DEFVALUE,ACDTYPE) VALUES (2,'CUSTNAME','Chủ tài khoản','Chủ tài khoản','C','V_CI1187',50,'','LIKE,=','','Y','Y','N',100,'','','90','','');</v>
      </c>
    </row>
    <row r="117" spans="1:24">
      <c r="A117" s="31">
        <v>3</v>
      </c>
      <c r="B117" s="25" t="s">
        <v>7</v>
      </c>
      <c r="C117" t="s">
        <v>145</v>
      </c>
      <c r="D117" t="s">
        <v>145</v>
      </c>
      <c r="E117" s="12" t="s">
        <v>28</v>
      </c>
      <c r="F117" s="28" t="s">
        <v>316</v>
      </c>
      <c r="G117" s="12">
        <v>50</v>
      </c>
      <c r="I117" s="28" t="s">
        <v>224</v>
      </c>
      <c r="K117" s="28" t="s">
        <v>29</v>
      </c>
      <c r="L117" s="28" t="s">
        <v>29</v>
      </c>
      <c r="M117" s="28" t="s">
        <v>32</v>
      </c>
      <c r="N117" s="28">
        <v>100</v>
      </c>
      <c r="Q117" s="13">
        <v>95</v>
      </c>
      <c r="V117" s="28" t="s">
        <v>32</v>
      </c>
      <c r="X117" s="28" t="str">
        <f t="shared" si="2"/>
        <v>INSERT INTO SEARCHFLD (POSITION,FIELDCODE,EN_FIELDNAME,FIELDNAME,FIELDTYPE,SEARCHCODE,FIELDSIZE,MASK,OPERATOR,FORMAT,DISPLAY,SRCH,KEY,WIDTH,LOOKUPCMDSQL,REFVALUE,FLDCD,DEFVALUE,ACDTYPE) VALUES (3,'FULLNAME','Người nộp tiền','Người nộp tiền','C','V_CI1187',50,'','LIKE,=','','Y','Y','N',100,'','','95','','');</v>
      </c>
    </row>
    <row r="118" spans="1:24">
      <c r="A118" s="31">
        <v>4</v>
      </c>
      <c r="B118" s="2" t="s">
        <v>16</v>
      </c>
      <c r="C118" t="s">
        <v>250</v>
      </c>
      <c r="D118" t="s">
        <v>250</v>
      </c>
      <c r="E118" t="s">
        <v>28</v>
      </c>
      <c r="F118" s="28" t="s">
        <v>316</v>
      </c>
      <c r="G118">
        <v>50</v>
      </c>
      <c r="I118" s="28" t="s">
        <v>224</v>
      </c>
      <c r="K118" s="28" t="s">
        <v>29</v>
      </c>
      <c r="L118" s="28" t="s">
        <v>29</v>
      </c>
      <c r="M118" s="28" t="s">
        <v>32</v>
      </c>
      <c r="N118" s="28">
        <v>100</v>
      </c>
      <c r="Q118" s="10">
        <v>91</v>
      </c>
      <c r="V118" s="28" t="s">
        <v>32</v>
      </c>
      <c r="X118" s="28" t="str">
        <f t="shared" si="2"/>
        <v>INSERT INTO SEARCHFLD (POSITION,FIELDCODE,EN_FIELDNAME,FIELDNAME,FIELDTYPE,SEARCHCODE,FIELDSIZE,MASK,OPERATOR,FORMAT,DISPLAY,SRCH,KEY,WIDTH,LOOKUPCMDSQL,REFVALUE,FLDCD,DEFVALUE,ACDTYPE) VALUES (4,'ADDRESS','Địa chỉ','Địa chỉ','C','V_CI1187',50,'','LIKE,=','','Y','Y','N',100,'','','91','','');</v>
      </c>
    </row>
    <row r="119" spans="1:24">
      <c r="A119" s="31">
        <v>5</v>
      </c>
      <c r="B119" s="2" t="s">
        <v>270</v>
      </c>
      <c r="C119" t="s">
        <v>328</v>
      </c>
      <c r="D119" t="s">
        <v>328</v>
      </c>
      <c r="E119" t="s">
        <v>28</v>
      </c>
      <c r="F119" s="28" t="s">
        <v>316</v>
      </c>
      <c r="G119">
        <v>50</v>
      </c>
      <c r="I119" s="28" t="s">
        <v>224</v>
      </c>
      <c r="K119" s="28" t="s">
        <v>29</v>
      </c>
      <c r="L119" s="28" t="s">
        <v>29</v>
      </c>
      <c r="M119" s="28" t="s">
        <v>32</v>
      </c>
      <c r="N119" s="28">
        <v>100</v>
      </c>
      <c r="Q119" s="10">
        <v>92</v>
      </c>
      <c r="V119" s="28" t="s">
        <v>32</v>
      </c>
      <c r="X119" s="28" t="str">
        <f t="shared" si="2"/>
        <v>INSERT INTO SEARCHFLD (POSITION,FIELDCODE,EN_FIELDNAME,FIELDNAME,FIELDTYPE,SEARCHCODE,FIELDSIZE,MASK,OPERATOR,FORMAT,DISPLAY,SRCH,KEY,WIDTH,LOOKUPCMDSQL,REFVALUE,FLDCD,DEFVALUE,ACDTYPE) VALUES (5,'LICENSE','Số giấy tờ','Số giấy tờ','C','V_CI1187',50,'','LIKE,=','','Y','Y','N',100,'','','92','','');</v>
      </c>
    </row>
    <row r="120" spans="1:24">
      <c r="A120" s="31">
        <v>6</v>
      </c>
      <c r="B120" s="2" t="s">
        <v>11</v>
      </c>
      <c r="C120" t="s">
        <v>241</v>
      </c>
      <c r="D120" t="s">
        <v>241</v>
      </c>
      <c r="E120" t="s">
        <v>38</v>
      </c>
      <c r="F120" s="28" t="s">
        <v>316</v>
      </c>
      <c r="G120">
        <v>10</v>
      </c>
      <c r="I120" s="28" t="s">
        <v>224</v>
      </c>
      <c r="K120" s="28" t="s">
        <v>29</v>
      </c>
      <c r="L120" s="28" t="s">
        <v>29</v>
      </c>
      <c r="M120" s="28" t="s">
        <v>32</v>
      </c>
      <c r="N120" s="28">
        <v>100</v>
      </c>
      <c r="Q120" s="10">
        <v>93</v>
      </c>
      <c r="V120" s="28" t="s">
        <v>32</v>
      </c>
      <c r="X120" s="28" t="str">
        <f t="shared" si="2"/>
        <v>INSERT INTO SEARCHFLD (POSITION,FIELDCODE,EN_FIELDNAME,FIELDNAME,FIELDTYPE,SEARCHCODE,FIELDSIZE,MASK,OPERATOR,FORMAT,DISPLAY,SRCH,KEY,WIDTH,LOOKUPCMDSQL,REFVALUE,FLDCD,DEFVALUE,ACDTYPE) VALUES (6,'IDDATE','Ngày cấp','Ngày cấp','D','V_CI1187',10,'','LIKE,=','','Y','Y','N',100,'','','93','','');</v>
      </c>
    </row>
    <row r="121" spans="1:24">
      <c r="A121" s="31">
        <v>7</v>
      </c>
      <c r="B121" s="2" t="s">
        <v>12</v>
      </c>
      <c r="C121" t="s">
        <v>243</v>
      </c>
      <c r="D121" t="s">
        <v>243</v>
      </c>
      <c r="E121" t="s">
        <v>28</v>
      </c>
      <c r="F121" s="28" t="s">
        <v>316</v>
      </c>
      <c r="G121">
        <v>50</v>
      </c>
      <c r="I121" s="28" t="s">
        <v>224</v>
      </c>
      <c r="K121" s="28" t="s">
        <v>29</v>
      </c>
      <c r="L121" s="28" t="s">
        <v>29</v>
      </c>
      <c r="M121" s="28" t="s">
        <v>32</v>
      </c>
      <c r="N121" s="28">
        <v>100</v>
      </c>
      <c r="Q121" s="10">
        <v>94</v>
      </c>
      <c r="V121" s="28" t="s">
        <v>32</v>
      </c>
      <c r="X121" s="28" t="str">
        <f t="shared" si="2"/>
        <v>INSERT INTO SEARCHFLD (POSITION,FIELDCODE,EN_FIELDNAME,FIELDNAME,FIELDTYPE,SEARCHCODE,FIELDSIZE,MASK,OPERATOR,FORMAT,DISPLAY,SRCH,KEY,WIDTH,LOOKUPCMDSQL,REFVALUE,FLDCD,DEFVALUE,ACDTYPE) VALUES (7,'IDPLACE','Nơi cấp','Nơi cấp','C','V_CI1187',50,'','LIKE,=','','Y','Y','N',100,'','','94','','');</v>
      </c>
    </row>
    <row r="122" spans="1:24">
      <c r="A122" s="31">
        <v>8</v>
      </c>
      <c r="B122" s="25" t="s">
        <v>287</v>
      </c>
      <c r="C122" t="s">
        <v>372</v>
      </c>
      <c r="D122" t="s">
        <v>372</v>
      </c>
      <c r="E122" s="12" t="s">
        <v>32</v>
      </c>
      <c r="F122" s="28" t="s">
        <v>316</v>
      </c>
      <c r="G122" s="12">
        <v>19</v>
      </c>
      <c r="I122" s="28" t="s">
        <v>224</v>
      </c>
      <c r="K122" s="28" t="s">
        <v>29</v>
      </c>
      <c r="L122" s="28" t="s">
        <v>29</v>
      </c>
      <c r="M122" s="28" t="s">
        <v>32</v>
      </c>
      <c r="N122" s="28">
        <v>100</v>
      </c>
      <c r="Q122" s="13">
        <v>10</v>
      </c>
      <c r="V122" s="28" t="s">
        <v>32</v>
      </c>
      <c r="X122" s="28" t="str">
        <f t="shared" si="2"/>
        <v>INSERT INTO SEARCHFLD (POSITION,FIELDCODE,EN_FIELDNAME,FIELDNAME,FIELDTYPE,SEARCHCODE,FIELDSIZE,MASK,OPERATOR,FORMAT,DISPLAY,SRCH,KEY,WIDTH,LOOKUPCMDSQL,REFVALUE,FLDCD,DEFVALUE,ACDTYPE) VALUES (8,'AMT','Hạn mức','Hạn mức','N','V_CI1187',19,'','LIKE,=','','Y','Y','N',100,'','','10','','');</v>
      </c>
    </row>
    <row r="123" spans="1:24">
      <c r="A123" s="31">
        <v>9</v>
      </c>
      <c r="B123" s="25" t="s">
        <v>208</v>
      </c>
      <c r="C123" t="s">
        <v>206</v>
      </c>
      <c r="D123" t="s">
        <v>206</v>
      </c>
      <c r="E123" s="12" t="s">
        <v>28</v>
      </c>
      <c r="F123" s="28" t="s">
        <v>316</v>
      </c>
      <c r="G123" s="12">
        <v>250</v>
      </c>
      <c r="I123" s="28" t="s">
        <v>224</v>
      </c>
      <c r="K123" s="28" t="s">
        <v>29</v>
      </c>
      <c r="L123" s="28" t="s">
        <v>29</v>
      </c>
      <c r="M123" s="28" t="s">
        <v>32</v>
      </c>
      <c r="N123" s="28">
        <v>100</v>
      </c>
      <c r="Q123" s="13">
        <v>30</v>
      </c>
      <c r="V123" s="28" t="s">
        <v>32</v>
      </c>
      <c r="X123" s="28" t="str">
        <f t="shared" si="2"/>
        <v>INSERT INTO SEARCHFLD (POSITION,FIELDCODE,EN_FIELDNAME,FIELDNAME,FIELDTYPE,SEARCHCODE,FIELDSIZE,MASK,OPERATOR,FORMAT,DISPLAY,SRCH,KEY,WIDTH,LOOKUPCMDSQL,REFVALUE,FLDCD,DEFVALUE,ACDTYPE) VALUES (9,'DES','Diễn giải','Diễn giải','C','V_CI1187',250,'','LIKE,=','','Y','Y','N',100,'','','30','','');</v>
      </c>
    </row>
    <row r="124" spans="1:24" s="30" customFormat="1">
      <c r="A124" s="30" t="s">
        <v>317</v>
      </c>
      <c r="C124" t="s">
        <v>323</v>
      </c>
      <c r="D124" t="s">
        <v>323</v>
      </c>
      <c r="F124" s="33"/>
      <c r="X124" s="28"/>
    </row>
    <row r="125" spans="1:24">
      <c r="A125" s="31">
        <v>0</v>
      </c>
      <c r="B125" s="2" t="s">
        <v>269</v>
      </c>
      <c r="C125" t="s">
        <v>148</v>
      </c>
      <c r="D125" t="s">
        <v>148</v>
      </c>
      <c r="E125" t="s">
        <v>28</v>
      </c>
      <c r="F125" s="28" t="s">
        <v>318</v>
      </c>
      <c r="G125">
        <v>6</v>
      </c>
      <c r="I125" s="28" t="s">
        <v>224</v>
      </c>
      <c r="K125" s="28" t="s">
        <v>29</v>
      </c>
      <c r="L125" s="28" t="s">
        <v>29</v>
      </c>
      <c r="M125" s="28" t="s">
        <v>32</v>
      </c>
      <c r="N125" s="28">
        <v>100</v>
      </c>
      <c r="Q125" s="10" t="s">
        <v>61</v>
      </c>
      <c r="V125" s="28" t="s">
        <v>32</v>
      </c>
      <c r="X125" s="28" t="str">
        <f t="shared" si="2"/>
        <v>INSERT INTO SEARCHFLD (POSITION,FIELDCODE,EN_FIELDNAME,FIELDNAME,FIELDTYPE,SEARCHCODE,FIELDSIZE,MASK,OPERATOR,FORMAT,DISPLAY,SRCH,KEY,WIDTH,LOOKUPCMDSQL,REFVALUE,FLDCD,DEFVALUE,ACDTYPE) VALUES (0,'CODEID','Mã chứng khoán','Mã chứng khoán','C','V_SE2287',6,'','LIKE,=','','Y','Y','N',100,'','','01','','');</v>
      </c>
    </row>
    <row r="126" spans="1:24">
      <c r="A126" s="31">
        <v>1</v>
      </c>
      <c r="B126" s="25" t="s">
        <v>71</v>
      </c>
      <c r="C126" t="s">
        <v>72</v>
      </c>
      <c r="D126" t="s">
        <v>72</v>
      </c>
      <c r="E126" s="12" t="s">
        <v>28</v>
      </c>
      <c r="F126" s="28" t="s">
        <v>318</v>
      </c>
      <c r="G126" s="12">
        <v>20</v>
      </c>
      <c r="I126" s="28" t="s">
        <v>224</v>
      </c>
      <c r="K126" s="28" t="s">
        <v>29</v>
      </c>
      <c r="L126" s="28" t="s">
        <v>29</v>
      </c>
      <c r="M126" s="28" t="s">
        <v>32</v>
      </c>
      <c r="N126" s="28">
        <v>100</v>
      </c>
      <c r="Q126" s="13"/>
      <c r="V126" s="28" t="s">
        <v>32</v>
      </c>
      <c r="X126" s="28" t="str">
        <f t="shared" si="2"/>
        <v>INSERT INTO SEARCHFLD (POSITION,FIELDCODE,EN_FIELDNAME,FIELDNAME,FIELDTYPE,SEARCHCODE,FIELDSIZE,MASK,OPERATOR,FORMAT,DISPLAY,SRCH,KEY,WIDTH,LOOKUPCMDSQL,REFVALUE,FLDCD,DEFVALUE,ACDTYPE) VALUES (1,'SYMBOL','Symbol','Symbol','C','V_SE2287',20,'','LIKE,=','','Y','Y','N',100,'','','','','');</v>
      </c>
    </row>
    <row r="127" spans="1:24">
      <c r="A127" s="31">
        <v>2</v>
      </c>
      <c r="B127" s="25" t="s">
        <v>143</v>
      </c>
      <c r="C127" t="s">
        <v>324</v>
      </c>
      <c r="D127" t="s">
        <v>324</v>
      </c>
      <c r="E127" s="12" t="s">
        <v>28</v>
      </c>
      <c r="F127" s="28" t="s">
        <v>318</v>
      </c>
      <c r="G127" s="12">
        <v>10</v>
      </c>
      <c r="I127" s="28" t="s">
        <v>224</v>
      </c>
      <c r="K127" s="28" t="s">
        <v>29</v>
      </c>
      <c r="L127" s="28" t="s">
        <v>29</v>
      </c>
      <c r="M127" s="28" t="s">
        <v>32</v>
      </c>
      <c r="N127" s="28">
        <v>100</v>
      </c>
      <c r="Q127" s="13">
        <v>88</v>
      </c>
      <c r="V127" s="28" t="s">
        <v>32</v>
      </c>
      <c r="X127" s="28" t="str">
        <f t="shared" si="2"/>
        <v>INSERT INTO SEARCHFLD (POSITION,FIELDCODE,EN_FIELDNAME,FIELDNAME,FIELDTYPE,SEARCHCODE,FIELDSIZE,MASK,OPERATOR,FORMAT,DISPLAY,SRCH,KEY,WIDTH,LOOKUPCMDSQL,REFVALUE,FLDCD,DEFVALUE,ACDTYPE) VALUES (2,'CUSTODYCD','Số TK lưu ký','Số TK lưu ký','C','V_SE2287',10,'','LIKE,=','','Y','Y','N',100,'','','88','','');</v>
      </c>
    </row>
    <row r="128" spans="1:24">
      <c r="A128" s="31">
        <v>3</v>
      </c>
      <c r="B128" s="25" t="s">
        <v>154</v>
      </c>
      <c r="C128" t="s">
        <v>325</v>
      </c>
      <c r="D128" t="s">
        <v>325</v>
      </c>
      <c r="E128" s="12" t="s">
        <v>28</v>
      </c>
      <c r="F128" s="28" t="s">
        <v>318</v>
      </c>
      <c r="G128" s="12">
        <v>16</v>
      </c>
      <c r="I128" s="28" t="s">
        <v>224</v>
      </c>
      <c r="K128" s="28" t="s">
        <v>29</v>
      </c>
      <c r="L128" s="28" t="s">
        <v>29</v>
      </c>
      <c r="M128" s="28" t="s">
        <v>32</v>
      </c>
      <c r="N128" s="28">
        <v>100</v>
      </c>
      <c r="Q128" s="13" t="s">
        <v>62</v>
      </c>
      <c r="V128" s="28" t="s">
        <v>32</v>
      </c>
      <c r="X128" s="28" t="str">
        <f t="shared" si="2"/>
        <v>INSERT INTO SEARCHFLD (POSITION,FIELDCODE,EN_FIELDNAME,FIELDNAME,FIELDTYPE,SEARCHCODE,FIELDSIZE,MASK,OPERATOR,FORMAT,DISPLAY,SRCH,KEY,WIDTH,LOOKUPCMDSQL,REFVALUE,FLDCD,DEFVALUE,ACDTYPE) VALUES (3,'AFACCTNO','Số tiểu khoản','Số tiểu khoản','C','V_SE2287',16,'','LIKE,=','','Y','Y','N',100,'','','02','','');</v>
      </c>
    </row>
    <row r="129" spans="1:24">
      <c r="A129" s="31">
        <v>4</v>
      </c>
      <c r="B129" s="2" t="s">
        <v>99</v>
      </c>
      <c r="C129" t="s">
        <v>326</v>
      </c>
      <c r="D129" t="s">
        <v>326</v>
      </c>
      <c r="E129" t="s">
        <v>28</v>
      </c>
      <c r="F129" s="28" t="s">
        <v>318</v>
      </c>
      <c r="G129">
        <v>16</v>
      </c>
      <c r="I129" s="28" t="s">
        <v>224</v>
      </c>
      <c r="K129" s="28" t="s">
        <v>29</v>
      </c>
      <c r="L129" s="28" t="s">
        <v>29</v>
      </c>
      <c r="M129" s="28" t="s">
        <v>32</v>
      </c>
      <c r="N129" s="28">
        <v>100</v>
      </c>
      <c r="Q129" s="10" t="s">
        <v>63</v>
      </c>
      <c r="V129" s="28" t="s">
        <v>32</v>
      </c>
      <c r="X129" s="28" t="str">
        <f t="shared" si="2"/>
        <v>INSERT INTO SEARCHFLD (POSITION,FIELDCODE,EN_FIELDNAME,FIELDNAME,FIELDTYPE,SEARCHCODE,FIELDSIZE,MASK,OPERATOR,FORMAT,DISPLAY,SRCH,KEY,WIDTH,LOOKUPCMDSQL,REFVALUE,FLDCD,DEFVALUE,ACDTYPE) VALUES (4,'ACCTNO','Số tài khoản','Số tài khoản','C','V_SE2287',16,'','LIKE,=','','Y','Y','N',100,'','','03','','');</v>
      </c>
    </row>
    <row r="130" spans="1:24">
      <c r="A130" s="31">
        <v>5</v>
      </c>
      <c r="B130" s="25" t="s">
        <v>158</v>
      </c>
      <c r="C130" t="s">
        <v>327</v>
      </c>
      <c r="D130" t="s">
        <v>327</v>
      </c>
      <c r="E130" s="12" t="s">
        <v>28</v>
      </c>
      <c r="F130" s="28" t="s">
        <v>318</v>
      </c>
      <c r="G130" s="12">
        <v>50</v>
      </c>
      <c r="I130" s="28" t="s">
        <v>224</v>
      </c>
      <c r="K130" s="28" t="s">
        <v>29</v>
      </c>
      <c r="L130" s="28" t="s">
        <v>29</v>
      </c>
      <c r="M130" s="28" t="s">
        <v>32</v>
      </c>
      <c r="N130" s="28">
        <v>100</v>
      </c>
      <c r="Q130" s="13">
        <v>90</v>
      </c>
      <c r="V130" s="28" t="s">
        <v>32</v>
      </c>
      <c r="X130" s="28" t="str">
        <f t="shared" si="2"/>
        <v>INSERT INTO SEARCHFLD (POSITION,FIELDCODE,EN_FIELDNAME,FIELDNAME,FIELDTYPE,SEARCHCODE,FIELDSIZE,MASK,OPERATOR,FORMAT,DISPLAY,SRCH,KEY,WIDTH,LOOKUPCMDSQL,REFVALUE,FLDCD,DEFVALUE,ACDTYPE) VALUES (5,'CUSTNAME','Họ tên','Họ tên','C','V_SE2287',50,'','LIKE,=','','Y','Y','N',100,'','','90','','');</v>
      </c>
    </row>
    <row r="131" spans="1:24">
      <c r="A131" s="31">
        <v>6</v>
      </c>
      <c r="B131" s="2" t="s">
        <v>270</v>
      </c>
      <c r="C131" t="s">
        <v>328</v>
      </c>
      <c r="D131" t="s">
        <v>328</v>
      </c>
      <c r="E131" t="s">
        <v>28</v>
      </c>
      <c r="F131" s="28" t="s">
        <v>318</v>
      </c>
      <c r="G131">
        <v>50</v>
      </c>
      <c r="I131" s="28" t="s">
        <v>224</v>
      </c>
      <c r="K131" s="28" t="s">
        <v>29</v>
      </c>
      <c r="L131" s="28" t="s">
        <v>29</v>
      </c>
      <c r="M131" s="28" t="s">
        <v>32</v>
      </c>
      <c r="N131" s="28">
        <v>100</v>
      </c>
      <c r="Q131" s="10">
        <v>92</v>
      </c>
      <c r="V131" s="28" t="s">
        <v>32</v>
      </c>
      <c r="X131" s="28" t="str">
        <f t="shared" si="2"/>
        <v>INSERT INTO SEARCHFLD (POSITION,FIELDCODE,EN_FIELDNAME,FIELDNAME,FIELDTYPE,SEARCHCODE,FIELDSIZE,MASK,OPERATOR,FORMAT,DISPLAY,SRCH,KEY,WIDTH,LOOKUPCMDSQL,REFVALUE,FLDCD,DEFVALUE,ACDTYPE) VALUES (6,'LICENSE','Số giấy tờ','Số giấy tờ','C','V_SE2287',50,'','LIKE,=','','Y','Y','N',100,'','','92','','');</v>
      </c>
    </row>
    <row r="132" spans="1:24">
      <c r="A132" s="31">
        <v>7</v>
      </c>
      <c r="B132" s="2" t="s">
        <v>271</v>
      </c>
      <c r="C132" t="s">
        <v>241</v>
      </c>
      <c r="D132" t="s">
        <v>241</v>
      </c>
      <c r="E132" t="s">
        <v>38</v>
      </c>
      <c r="F132" s="28" t="s">
        <v>318</v>
      </c>
      <c r="G132">
        <v>50</v>
      </c>
      <c r="I132" s="28" t="s">
        <v>224</v>
      </c>
      <c r="K132" s="28" t="s">
        <v>29</v>
      </c>
      <c r="L132" s="28" t="s">
        <v>29</v>
      </c>
      <c r="M132" s="28" t="s">
        <v>32</v>
      </c>
      <c r="N132" s="28">
        <v>100</v>
      </c>
      <c r="Q132" s="10">
        <v>95</v>
      </c>
      <c r="V132" s="28" t="s">
        <v>32</v>
      </c>
      <c r="X132" s="28" t="str">
        <f t="shared" si="2"/>
        <v>INSERT INTO SEARCHFLD (POSITION,FIELDCODE,EN_FIELDNAME,FIELDNAME,FIELDTYPE,SEARCHCODE,FIELDSIZE,MASK,OPERATOR,FORMAT,DISPLAY,SRCH,KEY,WIDTH,LOOKUPCMDSQL,REFVALUE,FLDCD,DEFVALUE,ACDTYPE) VALUES (7,'LICENSEDATE','Ngày cấp','Ngày cấp','D','V_SE2287',50,'','LIKE,=','','Y','Y','N',100,'','','95','','');</v>
      </c>
    </row>
    <row r="133" spans="1:24">
      <c r="A133" s="31">
        <v>8</v>
      </c>
      <c r="B133" s="2" t="s">
        <v>150</v>
      </c>
      <c r="C133" t="s">
        <v>243</v>
      </c>
      <c r="D133" t="s">
        <v>243</v>
      </c>
      <c r="E133" t="s">
        <v>28</v>
      </c>
      <c r="F133" s="28" t="s">
        <v>318</v>
      </c>
      <c r="G133">
        <v>50</v>
      </c>
      <c r="I133" s="28" t="s">
        <v>224</v>
      </c>
      <c r="K133" s="28" t="s">
        <v>29</v>
      </c>
      <c r="L133" s="28" t="s">
        <v>29</v>
      </c>
      <c r="M133" s="28" t="s">
        <v>32</v>
      </c>
      <c r="N133" s="28">
        <v>100</v>
      </c>
      <c r="Q133" s="10">
        <v>96</v>
      </c>
      <c r="V133" s="28" t="s">
        <v>32</v>
      </c>
      <c r="X133" s="28" t="str">
        <f t="shared" si="2"/>
        <v>INSERT INTO SEARCHFLD (POSITION,FIELDCODE,EN_FIELDNAME,FIELDNAME,FIELDTYPE,SEARCHCODE,FIELDSIZE,MASK,OPERATOR,FORMAT,DISPLAY,SRCH,KEY,WIDTH,LOOKUPCMDSQL,REFVALUE,FLDCD,DEFVALUE,ACDTYPE) VALUES (8,'LICENSEPLACE','Nơi cấp','Nơi cấp','C','V_SE2287',50,'','LIKE,=','','Y','Y','N',100,'','','96','','');</v>
      </c>
    </row>
    <row r="134" spans="1:24">
      <c r="A134" s="31">
        <v>9</v>
      </c>
      <c r="B134" s="25" t="s">
        <v>281</v>
      </c>
      <c r="C134" t="s">
        <v>373</v>
      </c>
      <c r="D134" t="s">
        <v>373</v>
      </c>
      <c r="E134" s="12" t="s">
        <v>32</v>
      </c>
      <c r="F134" s="28" t="s">
        <v>318</v>
      </c>
      <c r="G134" s="12">
        <v>9</v>
      </c>
      <c r="I134" s="28" t="s">
        <v>224</v>
      </c>
      <c r="K134" s="28" t="s">
        <v>29</v>
      </c>
      <c r="L134" s="28" t="s">
        <v>29</v>
      </c>
      <c r="M134" s="28" t="s">
        <v>32</v>
      </c>
      <c r="N134" s="28">
        <v>100</v>
      </c>
      <c r="Q134" s="13">
        <v>10</v>
      </c>
      <c r="V134" s="28" t="s">
        <v>32</v>
      </c>
      <c r="X134" s="28" t="str">
        <f t="shared" si="2"/>
        <v>INSERT INTO SEARCHFLD (POSITION,FIELDCODE,EN_FIELDNAME,FIELDNAME,FIELDTYPE,SEARCHCODE,FIELDSIZE,MASK,OPERATOR,FORMAT,DISPLAY,SRCH,KEY,WIDTH,LOOKUPCMDSQL,REFVALUE,FLDCD,DEFVALUE,ACDTYPE) VALUES (9,'QTTY','Số lượng','Số lượng','N','V_SE2287',9,'','LIKE,=','','Y','Y','N',100,'','','10','','');</v>
      </c>
    </row>
    <row r="135" spans="1:24">
      <c r="A135" s="31">
        <v>10</v>
      </c>
      <c r="B135" s="25" t="s">
        <v>208</v>
      </c>
      <c r="C135" t="s">
        <v>206</v>
      </c>
      <c r="D135" t="s">
        <v>206</v>
      </c>
      <c r="E135" s="12" t="s">
        <v>28</v>
      </c>
      <c r="F135" s="28" t="s">
        <v>318</v>
      </c>
      <c r="G135" s="12">
        <v>250</v>
      </c>
      <c r="I135" s="28" t="s">
        <v>224</v>
      </c>
      <c r="K135" s="28" t="s">
        <v>29</v>
      </c>
      <c r="L135" s="28" t="s">
        <v>29</v>
      </c>
      <c r="M135" s="28" t="s">
        <v>32</v>
      </c>
      <c r="N135" s="28">
        <v>100</v>
      </c>
      <c r="Q135" s="13">
        <v>30</v>
      </c>
      <c r="V135" s="28" t="s">
        <v>32</v>
      </c>
      <c r="X135" s="28" t="str">
        <f t="shared" si="2"/>
        <v>INSERT INTO SEARCHFLD (POSITION,FIELDCODE,EN_FIELDNAME,FIELDNAME,FIELDTYPE,SEARCHCODE,FIELDSIZE,MASK,OPERATOR,FORMAT,DISPLAY,SRCH,KEY,WIDTH,LOOKUPCMDSQL,REFVALUE,FLDCD,DEFVALUE,ACDTYPE) VALUES (10,'DES','Diễn giải','Diễn giải','C','V_SE2287',250,'','LIKE,=','','Y','Y','N',100,'','','30','','');</v>
      </c>
    </row>
    <row r="136" spans="1:24" s="30" customFormat="1">
      <c r="A136" s="30" t="s">
        <v>319</v>
      </c>
      <c r="C136" t="s">
        <v>323</v>
      </c>
      <c r="D136" t="s">
        <v>323</v>
      </c>
      <c r="X136" s="28"/>
    </row>
    <row r="137" spans="1:24">
      <c r="A137" s="31">
        <v>0</v>
      </c>
      <c r="B137" s="2" t="s">
        <v>269</v>
      </c>
      <c r="C137" t="s">
        <v>148</v>
      </c>
      <c r="D137" t="s">
        <v>148</v>
      </c>
      <c r="E137" t="s">
        <v>28</v>
      </c>
      <c r="F137" s="28" t="s">
        <v>320</v>
      </c>
      <c r="G137">
        <v>6</v>
      </c>
      <c r="I137" s="28" t="s">
        <v>224</v>
      </c>
      <c r="K137" s="28" t="s">
        <v>29</v>
      </c>
      <c r="L137" s="28" t="s">
        <v>29</v>
      </c>
      <c r="M137" s="28" t="s">
        <v>32</v>
      </c>
      <c r="N137" s="28">
        <v>100</v>
      </c>
      <c r="Q137" s="10" t="s">
        <v>61</v>
      </c>
      <c r="V137" s="28" t="s">
        <v>32</v>
      </c>
      <c r="X137" s="28" t="str">
        <f t="shared" ref="X137:X153" si="3">"INSERT INTO SEARCHFLD ("&amp;A$1&amp;","&amp;B$1&amp;","&amp;C$1&amp;","&amp;D$1&amp;","&amp;E$1&amp;","&amp;F$1&amp;","&amp;G$1&amp;","&amp;H$1&amp;","&amp;I$1&amp;","&amp;J$1&amp;","&amp;K$1&amp;","&amp;L$1&amp;","&amp;M$1&amp;","&amp;N$1&amp;","&amp;O$1&amp;","&amp;P$1&amp;","&amp;Q$1&amp;","&amp;R$1&amp;","&amp;S$1&amp;") VALUES ("&amp;A137&amp;",'"&amp;B137&amp;"','"&amp;C137&amp;"','"&amp;D137&amp;"','"&amp;E137&amp;"','"&amp;F137&amp;"',"&amp;G137&amp;",'"&amp;H137&amp;"','"&amp;I137&amp;"','"&amp;J137&amp;"','"&amp;K137&amp;"','"&amp;L137&amp;"','"&amp;M137&amp;"',"&amp;N137&amp;",'"&amp;O137&amp;"','"&amp;P137&amp;"','"&amp;Q137&amp;"','"&amp;R137&amp;"','"&amp;S137&amp;"');"</f>
        <v>INSERT INTO SEARCHFLD (POSITION,FIELDCODE,EN_FIELDNAME,FIELDNAME,FIELDTYPE,SEARCHCODE,FIELDSIZE,MASK,OPERATOR,FORMAT,DISPLAY,SRCH,KEY,WIDTH,LOOKUPCMDSQL,REFVALUE,FLDCD,DEFVALUE,ACDTYPE) VALUES (0,'CODEID','Mã chứng khoán','Mã chứng khoán','C','V_SE2203',6,'','LIKE,=','','Y','Y','N',100,'','','01','','');</v>
      </c>
    </row>
    <row r="138" spans="1:24">
      <c r="A138" s="31">
        <v>1</v>
      </c>
      <c r="B138" s="25" t="s">
        <v>71</v>
      </c>
      <c r="C138" t="s">
        <v>72</v>
      </c>
      <c r="D138" t="s">
        <v>72</v>
      </c>
      <c r="E138" s="12" t="s">
        <v>28</v>
      </c>
      <c r="F138" s="28" t="s">
        <v>320</v>
      </c>
      <c r="G138" s="12">
        <v>20</v>
      </c>
      <c r="I138" s="28" t="s">
        <v>224</v>
      </c>
      <c r="K138" s="28" t="s">
        <v>29</v>
      </c>
      <c r="L138" s="28" t="s">
        <v>29</v>
      </c>
      <c r="M138" s="28" t="s">
        <v>32</v>
      </c>
      <c r="N138" s="28">
        <v>100</v>
      </c>
      <c r="Q138" s="13"/>
      <c r="V138" s="28" t="s">
        <v>32</v>
      </c>
      <c r="X138" s="28" t="str">
        <f t="shared" si="3"/>
        <v>INSERT INTO SEARCHFLD (POSITION,FIELDCODE,EN_FIELDNAME,FIELDNAME,FIELDTYPE,SEARCHCODE,FIELDSIZE,MASK,OPERATOR,FORMAT,DISPLAY,SRCH,KEY,WIDTH,LOOKUPCMDSQL,REFVALUE,FLDCD,DEFVALUE,ACDTYPE) VALUES (1,'SYMBOL','Symbol','Symbol','C','V_SE2203',20,'','LIKE,=','','Y','Y','N',100,'','','','','');</v>
      </c>
    </row>
    <row r="139" spans="1:24">
      <c r="A139" s="31">
        <v>2</v>
      </c>
      <c r="B139" s="25" t="s">
        <v>154</v>
      </c>
      <c r="C139" t="s">
        <v>374</v>
      </c>
      <c r="D139" t="s">
        <v>374</v>
      </c>
      <c r="E139" s="12" t="s">
        <v>28</v>
      </c>
      <c r="F139" s="28" t="s">
        <v>320</v>
      </c>
      <c r="G139" s="12">
        <v>10</v>
      </c>
      <c r="I139" s="28" t="s">
        <v>224</v>
      </c>
      <c r="K139" s="28" t="s">
        <v>29</v>
      </c>
      <c r="L139" s="28" t="s">
        <v>29</v>
      </c>
      <c r="M139" s="28" t="s">
        <v>32</v>
      </c>
      <c r="N139" s="28">
        <v>100</v>
      </c>
      <c r="Q139" s="13" t="s">
        <v>62</v>
      </c>
      <c r="V139" s="28" t="s">
        <v>32</v>
      </c>
      <c r="X139" s="28" t="str">
        <f t="shared" si="3"/>
        <v>INSERT INTO SEARCHFLD (POSITION,FIELDCODE,EN_FIELDNAME,FIELDNAME,FIELDTYPE,SEARCHCODE,FIELDSIZE,MASK,OPERATOR,FORMAT,DISPLAY,SRCH,KEY,WIDTH,LOOKUPCMDSQL,REFVALUE,FLDCD,DEFVALUE,ACDTYPE) VALUES (2,'AFACCTNO','Số Tiểu khoản','Số Tiểu khoản','C','V_SE2203',10,'','LIKE,=','','Y','Y','N',100,'','','02','','');</v>
      </c>
    </row>
    <row r="140" spans="1:24">
      <c r="A140" s="31">
        <v>3</v>
      </c>
      <c r="B140" s="2" t="s">
        <v>99</v>
      </c>
      <c r="C140" t="s">
        <v>375</v>
      </c>
      <c r="D140" t="s">
        <v>375</v>
      </c>
      <c r="E140" t="s">
        <v>28</v>
      </c>
      <c r="F140" s="28" t="s">
        <v>320</v>
      </c>
      <c r="G140">
        <v>16</v>
      </c>
      <c r="I140" s="28" t="s">
        <v>224</v>
      </c>
      <c r="K140" s="28" t="s">
        <v>29</v>
      </c>
      <c r="L140" s="28" t="s">
        <v>29</v>
      </c>
      <c r="M140" s="28" t="s">
        <v>32</v>
      </c>
      <c r="N140" s="28">
        <v>100</v>
      </c>
      <c r="Q140" s="10" t="s">
        <v>63</v>
      </c>
      <c r="V140" s="28" t="s">
        <v>32</v>
      </c>
      <c r="X140" s="28" t="str">
        <f t="shared" si="3"/>
        <v>INSERT INTO SEARCHFLD (POSITION,FIELDCODE,EN_FIELDNAME,FIELDNAME,FIELDTYPE,SEARCHCODE,FIELDSIZE,MASK,OPERATOR,FORMAT,DISPLAY,SRCH,KEY,WIDTH,LOOKUPCMDSQL,REFVALUE,FLDCD,DEFVALUE,ACDTYPE) VALUES (3,'ACCTNO','Số tiểu khoản chứng khoán','Số tiểu khoản chứng khoán','C','V_SE2203',16,'','LIKE,=','','Y','Y','N',100,'','','03','','');</v>
      </c>
    </row>
    <row r="141" spans="1:24">
      <c r="A141" s="31">
        <v>4</v>
      </c>
      <c r="B141" s="25" t="s">
        <v>158</v>
      </c>
      <c r="C141" t="s">
        <v>327</v>
      </c>
      <c r="D141" t="s">
        <v>327</v>
      </c>
      <c r="E141" s="12" t="s">
        <v>28</v>
      </c>
      <c r="F141" s="28" t="s">
        <v>320</v>
      </c>
      <c r="G141" s="12">
        <v>50</v>
      </c>
      <c r="I141" s="28" t="s">
        <v>224</v>
      </c>
      <c r="K141" s="28" t="s">
        <v>29</v>
      </c>
      <c r="L141" s="28" t="s">
        <v>29</v>
      </c>
      <c r="M141" s="28" t="s">
        <v>32</v>
      </c>
      <c r="N141" s="28">
        <v>100</v>
      </c>
      <c r="Q141" s="13">
        <v>90</v>
      </c>
      <c r="V141" s="28" t="s">
        <v>32</v>
      </c>
      <c r="X141" s="28" t="str">
        <f t="shared" si="3"/>
        <v>INSERT INTO SEARCHFLD (POSITION,FIELDCODE,EN_FIELDNAME,FIELDNAME,FIELDTYPE,SEARCHCODE,FIELDSIZE,MASK,OPERATOR,FORMAT,DISPLAY,SRCH,KEY,WIDTH,LOOKUPCMDSQL,REFVALUE,FLDCD,DEFVALUE,ACDTYPE) VALUES (4,'CUSTNAME','Họ tên','Họ tên','C','V_SE2203',50,'','LIKE,=','','Y','Y','N',100,'','','90','','');</v>
      </c>
    </row>
    <row r="142" spans="1:24">
      <c r="A142" s="31">
        <v>5</v>
      </c>
      <c r="B142" s="2" t="s">
        <v>16</v>
      </c>
      <c r="C142" t="s">
        <v>250</v>
      </c>
      <c r="D142" t="s">
        <v>250</v>
      </c>
      <c r="E142" t="s">
        <v>28</v>
      </c>
      <c r="F142" s="28" t="s">
        <v>320</v>
      </c>
      <c r="G142">
        <v>50</v>
      </c>
      <c r="I142" s="28" t="s">
        <v>224</v>
      </c>
      <c r="K142" s="28" t="s">
        <v>29</v>
      </c>
      <c r="L142" s="28" t="s">
        <v>29</v>
      </c>
      <c r="M142" s="28" t="s">
        <v>32</v>
      </c>
      <c r="N142" s="28">
        <v>100</v>
      </c>
      <c r="Q142" s="10">
        <v>91</v>
      </c>
      <c r="V142" s="28" t="s">
        <v>32</v>
      </c>
      <c r="X142" s="28" t="str">
        <f t="shared" si="3"/>
        <v>INSERT INTO SEARCHFLD (POSITION,FIELDCODE,EN_FIELDNAME,FIELDNAME,FIELDTYPE,SEARCHCODE,FIELDSIZE,MASK,OPERATOR,FORMAT,DISPLAY,SRCH,KEY,WIDTH,LOOKUPCMDSQL,REFVALUE,FLDCD,DEFVALUE,ACDTYPE) VALUES (5,'ADDRESS','Địa chỉ','Địa chỉ','C','V_SE2203',50,'','LIKE,=','','Y','Y','N',100,'','','91','','');</v>
      </c>
    </row>
    <row r="143" spans="1:24">
      <c r="A143" s="31">
        <v>6</v>
      </c>
      <c r="B143" s="2" t="s">
        <v>270</v>
      </c>
      <c r="C143" t="s">
        <v>328</v>
      </c>
      <c r="D143" t="s">
        <v>328</v>
      </c>
      <c r="E143" t="s">
        <v>28</v>
      </c>
      <c r="F143" s="28" t="s">
        <v>320</v>
      </c>
      <c r="G143">
        <v>50</v>
      </c>
      <c r="I143" s="28" t="s">
        <v>224</v>
      </c>
      <c r="K143" s="28" t="s">
        <v>29</v>
      </c>
      <c r="L143" s="28" t="s">
        <v>29</v>
      </c>
      <c r="M143" s="28" t="s">
        <v>32</v>
      </c>
      <c r="N143" s="28">
        <v>100</v>
      </c>
      <c r="Q143" s="10">
        <v>92</v>
      </c>
      <c r="V143" s="28" t="s">
        <v>32</v>
      </c>
      <c r="X143" s="28" t="str">
        <f t="shared" si="3"/>
        <v>INSERT INTO SEARCHFLD (POSITION,FIELDCODE,EN_FIELDNAME,FIELDNAME,FIELDTYPE,SEARCHCODE,FIELDSIZE,MASK,OPERATOR,FORMAT,DISPLAY,SRCH,KEY,WIDTH,LOOKUPCMDSQL,REFVALUE,FLDCD,DEFVALUE,ACDTYPE) VALUES (6,'LICENSE','Số giấy tờ','Số giấy tờ','C','V_SE2203',50,'','LIKE,=','','Y','Y','N',100,'','','92','','');</v>
      </c>
    </row>
    <row r="144" spans="1:24">
      <c r="A144" s="31">
        <v>7</v>
      </c>
      <c r="B144" s="25" t="s">
        <v>161</v>
      </c>
      <c r="C144" t="s">
        <v>333</v>
      </c>
      <c r="D144" t="s">
        <v>333</v>
      </c>
      <c r="E144" s="12" t="s">
        <v>28</v>
      </c>
      <c r="F144" s="28" t="s">
        <v>320</v>
      </c>
      <c r="G144" s="12">
        <v>15</v>
      </c>
      <c r="I144" s="28" t="s">
        <v>224</v>
      </c>
      <c r="K144" s="28" t="s">
        <v>29</v>
      </c>
      <c r="L144" s="28" t="s">
        <v>29</v>
      </c>
      <c r="M144" s="28" t="s">
        <v>32</v>
      </c>
      <c r="N144" s="28">
        <v>100</v>
      </c>
      <c r="Q144" s="13">
        <v>12</v>
      </c>
      <c r="V144" s="28" t="s">
        <v>32</v>
      </c>
      <c r="X144" s="28" t="str">
        <f t="shared" si="3"/>
        <v>INSERT INTO SEARCHFLD (POSITION,FIELDCODE,EN_FIELDNAME,FIELDNAME,FIELDTYPE,SEARCHCODE,FIELDSIZE,MASK,OPERATOR,FORMAT,DISPLAY,SRCH,KEY,WIDTH,LOOKUPCMDSQL,REFVALUE,FLDCD,DEFVALUE,ACDTYPE) VALUES (7,'QTTYTYPE','Loại điều kiện','Loại điều kiện','C','V_SE2203',15,'','LIKE,=','','Y','Y','N',100,'','','12','','');</v>
      </c>
    </row>
    <row r="145" spans="1:24">
      <c r="A145" s="31">
        <v>8</v>
      </c>
      <c r="B145" s="2" t="s">
        <v>287</v>
      </c>
      <c r="C145" t="s">
        <v>373</v>
      </c>
      <c r="D145" t="s">
        <v>373</v>
      </c>
      <c r="E145" t="s">
        <v>32</v>
      </c>
      <c r="F145" s="28" t="s">
        <v>320</v>
      </c>
      <c r="G145">
        <v>9</v>
      </c>
      <c r="I145" s="28" t="s">
        <v>224</v>
      </c>
      <c r="K145" s="28" t="s">
        <v>29</v>
      </c>
      <c r="L145" s="28" t="s">
        <v>29</v>
      </c>
      <c r="M145" s="28" t="s">
        <v>32</v>
      </c>
      <c r="N145" s="28">
        <v>100</v>
      </c>
      <c r="Q145" s="10">
        <v>10</v>
      </c>
      <c r="V145" s="28" t="s">
        <v>32</v>
      </c>
      <c r="X145" s="28" t="str">
        <f t="shared" si="3"/>
        <v>INSERT INTO SEARCHFLD (POSITION,FIELDCODE,EN_FIELDNAME,FIELDNAME,FIELDTYPE,SEARCHCODE,FIELDSIZE,MASK,OPERATOR,FORMAT,DISPLAY,SRCH,KEY,WIDTH,LOOKUPCMDSQL,REFVALUE,FLDCD,DEFVALUE,ACDTYPE) VALUES (8,'AMT','Số lượng','Số lượng','N','V_SE2203',9,'','LIKE,=','','Y','Y','N',100,'','','10','','');</v>
      </c>
    </row>
    <row r="146" spans="1:24">
      <c r="A146" s="31">
        <v>9</v>
      </c>
      <c r="B146" s="2" t="s">
        <v>164</v>
      </c>
      <c r="C146" t="s">
        <v>330</v>
      </c>
      <c r="D146" t="s">
        <v>330</v>
      </c>
      <c r="E146" t="s">
        <v>32</v>
      </c>
      <c r="F146" s="28" t="s">
        <v>320</v>
      </c>
      <c r="G146">
        <v>9</v>
      </c>
      <c r="I146" s="28" t="s">
        <v>224</v>
      </c>
      <c r="K146" s="28" t="s">
        <v>29</v>
      </c>
      <c r="L146" s="28" t="s">
        <v>29</v>
      </c>
      <c r="M146" s="28" t="s">
        <v>32</v>
      </c>
      <c r="N146" s="28">
        <v>100</v>
      </c>
      <c r="Q146" s="10">
        <v>11</v>
      </c>
      <c r="V146" s="28" t="s">
        <v>32</v>
      </c>
      <c r="X146" s="28" t="str">
        <f t="shared" si="3"/>
        <v>INSERT INTO SEARCHFLD (POSITION,FIELDCODE,EN_FIELDNAME,FIELDNAME,FIELDTYPE,SEARCHCODE,FIELDSIZE,MASK,OPERATOR,FORMAT,DISPLAY,SRCH,KEY,WIDTH,LOOKUPCMDSQL,REFVALUE,FLDCD,DEFVALUE,ACDTYPE) VALUES (9,'PARVALUE','Mệnh giá','Mệnh giá','N','V_SE2203',9,'','LIKE,=','','Y','Y','N',100,'','','11','','');</v>
      </c>
    </row>
    <row r="147" spans="1:24">
      <c r="A147" s="31">
        <v>10</v>
      </c>
      <c r="B147" s="2" t="s">
        <v>303</v>
      </c>
      <c r="C147" t="s">
        <v>376</v>
      </c>
      <c r="D147" t="s">
        <v>376</v>
      </c>
      <c r="E147" t="s">
        <v>32</v>
      </c>
      <c r="F147" s="28" t="s">
        <v>320</v>
      </c>
      <c r="G147">
        <v>9</v>
      </c>
      <c r="I147" s="28" t="s">
        <v>224</v>
      </c>
      <c r="K147" s="28" t="s">
        <v>29</v>
      </c>
      <c r="L147" s="28" t="s">
        <v>29</v>
      </c>
      <c r="M147" s="28" t="s">
        <v>32</v>
      </c>
      <c r="N147" s="28">
        <v>100</v>
      </c>
      <c r="Q147" s="10">
        <v>15</v>
      </c>
      <c r="V147" s="28" t="s">
        <v>32</v>
      </c>
      <c r="X147" s="28" t="str">
        <f t="shared" si="3"/>
        <v>INSERT INTO SEARCHFLD (POSITION,FIELDCODE,EN_FIELDNAME,FIELDNAME,FIELDTYPE,SEARCHCODE,FIELDSIZE,MASK,OPERATOR,FORMAT,DISPLAY,SRCH,KEY,WIDTH,LOOKUPCMDSQL,REFVALUE,FLDCD,DEFVALUE,ACDTYPE) VALUES (10,'DFAMT','Số lượng CK vay','Số lượng CK vay','N','V_SE2203',9,'','LIKE,=','','Y','Y','N',100,'','','15','','');</v>
      </c>
    </row>
    <row r="148" spans="1:24">
      <c r="A148" s="31">
        <v>11</v>
      </c>
      <c r="B148" s="25" t="s">
        <v>167</v>
      </c>
      <c r="C148" t="s">
        <v>377</v>
      </c>
      <c r="D148" t="s">
        <v>377</v>
      </c>
      <c r="E148" s="12" t="s">
        <v>32</v>
      </c>
      <c r="F148" s="28" t="s">
        <v>320</v>
      </c>
      <c r="G148" s="12">
        <v>9</v>
      </c>
      <c r="I148" s="28" t="s">
        <v>224</v>
      </c>
      <c r="K148" s="28" t="s">
        <v>29</v>
      </c>
      <c r="L148" s="28" t="s">
        <v>29</v>
      </c>
      <c r="M148" s="28" t="s">
        <v>32</v>
      </c>
      <c r="N148" s="28">
        <v>100</v>
      </c>
      <c r="Q148" s="13">
        <v>14</v>
      </c>
      <c r="V148" s="28" t="s">
        <v>32</v>
      </c>
      <c r="X148" s="28" t="str">
        <f t="shared" si="3"/>
        <v>INSERT INTO SEARCHFLD (POSITION,FIELDCODE,EN_FIELDNAME,FIELDNAME,FIELDTYPE,SEARCHCODE,FIELDSIZE,MASK,OPERATOR,FORMAT,DISPLAY,SRCH,KEY,WIDTH,LOOKUPCMDSQL,REFVALUE,FLDCD,DEFVALUE,ACDTYPE) VALUES (11,'TRADEAMT','Số lượng GD giải tỏa','Số lượng GD giải tỏa','N','V_SE2203',9,'','LIKE,=','','Y','Y','N',100,'','','14','','');</v>
      </c>
    </row>
    <row r="149" spans="1:24">
      <c r="A149" s="31">
        <v>12</v>
      </c>
      <c r="B149" s="2" t="s">
        <v>304</v>
      </c>
      <c r="C149" t="s">
        <v>378</v>
      </c>
      <c r="D149" t="s">
        <v>378</v>
      </c>
      <c r="E149" t="s">
        <v>32</v>
      </c>
      <c r="F149" s="28" t="s">
        <v>320</v>
      </c>
      <c r="G149">
        <v>9</v>
      </c>
      <c r="I149" s="28" t="s">
        <v>224</v>
      </c>
      <c r="K149" s="28" t="s">
        <v>29</v>
      </c>
      <c r="L149" s="28" t="s">
        <v>29</v>
      </c>
      <c r="M149" s="28" t="s">
        <v>32</v>
      </c>
      <c r="N149" s="28">
        <v>100</v>
      </c>
      <c r="Q149" s="10">
        <v>16</v>
      </c>
      <c r="V149" s="28" t="s">
        <v>32</v>
      </c>
      <c r="X149" s="28" t="str">
        <f t="shared" si="3"/>
        <v>INSERT INTO SEARCHFLD (POSITION,FIELDCODE,EN_FIELDNAME,FIELDNAME,FIELDTYPE,SEARCHCODE,FIELDSIZE,MASK,OPERATOR,FORMAT,DISPLAY,SRCH,KEY,WIDTH,LOOKUPCMDSQL,REFVALUE,FLDCD,DEFVALUE,ACDTYPE) VALUES (12,'DFAAMT','Số lượng DF giải tỏa','Số lượng DF giải tỏa','N','V_SE2203',9,'','LIKE,=','','Y','Y','N',100,'','','16','','');</v>
      </c>
    </row>
    <row r="150" spans="1:24">
      <c r="A150" s="31">
        <v>13</v>
      </c>
      <c r="B150" s="2" t="s">
        <v>305</v>
      </c>
      <c r="C150" t="s">
        <v>379</v>
      </c>
      <c r="D150" t="s">
        <v>379</v>
      </c>
      <c r="E150" t="s">
        <v>38</v>
      </c>
      <c r="F150" s="28" t="s">
        <v>320</v>
      </c>
      <c r="G150">
        <v>10</v>
      </c>
      <c r="I150" s="28" t="s">
        <v>224</v>
      </c>
      <c r="K150" s="28" t="s">
        <v>29</v>
      </c>
      <c r="L150" s="28" t="s">
        <v>29</v>
      </c>
      <c r="M150" s="28" t="s">
        <v>32</v>
      </c>
      <c r="N150" s="28">
        <v>100</v>
      </c>
      <c r="Q150" s="10" t="s">
        <v>64</v>
      </c>
      <c r="V150" s="28" t="s">
        <v>32</v>
      </c>
      <c r="X150" s="28" t="str">
        <f t="shared" si="3"/>
        <v>INSERT INTO SEARCHFLD (POSITION,FIELDCODE,EN_FIELDNAME,FIELDNAME,FIELDTYPE,SEARCHCODE,FIELDSIZE,MASK,OPERATOR,FORMAT,DISPLAY,SRCH,KEY,WIDTH,LOOKUPCMDSQL,REFVALUE,FLDCD,DEFVALUE,ACDTYPE) VALUES (13,'TXDATE','Ngày block chứng khoán','Ngày block chứng khoán','D','V_SE2203',10,'','LIKE,=','','Y','Y','N',100,'','','06','','');</v>
      </c>
    </row>
    <row r="151" spans="1:24">
      <c r="A151" s="31">
        <v>14</v>
      </c>
      <c r="B151" s="2" t="s">
        <v>306</v>
      </c>
      <c r="C151" t="s">
        <v>174</v>
      </c>
      <c r="D151" t="s">
        <v>174</v>
      </c>
      <c r="E151" t="s">
        <v>28</v>
      </c>
      <c r="F151" s="28" t="s">
        <v>320</v>
      </c>
      <c r="G151">
        <v>10</v>
      </c>
      <c r="I151" s="28" t="s">
        <v>224</v>
      </c>
      <c r="K151" s="28" t="s">
        <v>29</v>
      </c>
      <c r="L151" s="28" t="s">
        <v>29</v>
      </c>
      <c r="M151" s="28" t="s">
        <v>32</v>
      </c>
      <c r="N151" s="28">
        <v>100</v>
      </c>
      <c r="Q151" s="10" t="s">
        <v>69</v>
      </c>
      <c r="V151" s="28" t="s">
        <v>32</v>
      </c>
      <c r="X151" s="28" t="str">
        <f t="shared" si="3"/>
        <v>INSERT INTO SEARCHFLD (POSITION,FIELDCODE,EN_FIELDNAME,FIELDNAME,FIELDTYPE,SEARCHCODE,FIELDSIZE,MASK,OPERATOR,FORMAT,DISPLAY,SRCH,KEY,WIDTH,LOOKUPCMDSQL,REFVALUE,FLDCD,DEFVALUE,ACDTYPE) VALUES (14,'TXNUM','Số chứng từ của GD Block CK','Số chứng từ của GD Block CK','C','V_SE2203',10,'','LIKE,=','','Y','Y','N',100,'','','07','','');</v>
      </c>
    </row>
    <row r="152" spans="1:24">
      <c r="A152" s="31">
        <v>15</v>
      </c>
      <c r="B152" s="2" t="s">
        <v>275</v>
      </c>
      <c r="C152" t="s">
        <v>380</v>
      </c>
      <c r="D152" t="s">
        <v>380</v>
      </c>
      <c r="E152" t="s">
        <v>32</v>
      </c>
      <c r="F152" s="28" t="s">
        <v>320</v>
      </c>
      <c r="G152">
        <v>9</v>
      </c>
      <c r="I152" s="28" t="s">
        <v>224</v>
      </c>
      <c r="K152" s="28" t="s">
        <v>29</v>
      </c>
      <c r="L152" s="28" t="s">
        <v>29</v>
      </c>
      <c r="M152" s="28" t="s">
        <v>32</v>
      </c>
      <c r="N152" s="28">
        <v>100</v>
      </c>
      <c r="Q152" s="10" t="s">
        <v>65</v>
      </c>
      <c r="V152" s="28" t="s">
        <v>32</v>
      </c>
      <c r="X152" s="28" t="str">
        <f t="shared" si="3"/>
        <v>INSERT INTO SEARCHFLD (POSITION,FIELDCODE,EN_FIELDNAME,FIELDNAME,FIELDTYPE,SEARCHCODE,FIELDSIZE,MASK,OPERATOR,FORMAT,DISPLAY,SRCH,KEY,WIDTH,LOOKUPCMDSQL,REFVALUE,FLDCD,DEFVALUE,ACDTYPE) VALUES (15,'PRICE','Giá','Giá','N','V_SE2203',9,'','LIKE,=','','Y','Y','N',100,'','','09','','');</v>
      </c>
    </row>
    <row r="153" spans="1:24">
      <c r="A153" s="31">
        <v>16</v>
      </c>
      <c r="B153" s="25" t="s">
        <v>208</v>
      </c>
      <c r="C153" t="s">
        <v>381</v>
      </c>
      <c r="D153" t="s">
        <v>381</v>
      </c>
      <c r="E153" s="12" t="s">
        <v>28</v>
      </c>
      <c r="F153" s="28" t="s">
        <v>320</v>
      </c>
      <c r="G153" s="12">
        <v>250</v>
      </c>
      <c r="I153" s="28" t="s">
        <v>224</v>
      </c>
      <c r="K153" s="28" t="s">
        <v>29</v>
      </c>
      <c r="L153" s="28" t="s">
        <v>29</v>
      </c>
      <c r="M153" s="28" t="s">
        <v>32</v>
      </c>
      <c r="N153" s="28">
        <v>100</v>
      </c>
      <c r="Q153" s="13">
        <v>30</v>
      </c>
      <c r="V153" s="28" t="s">
        <v>32</v>
      </c>
      <c r="X153" s="28" t="str">
        <f t="shared" si="3"/>
        <v>INSERT INTO SEARCHFLD (POSITION,FIELDCODE,EN_FIELDNAME,FIELDNAME,FIELDTYPE,SEARCHCODE,FIELDSIZE,MASK,OPERATOR,FORMAT,DISPLAY,SRCH,KEY,WIDTH,LOOKUPCMDSQL,REFVALUE,FLDCD,DEFVALUE,ACDTYPE) VALUES (16,'DES','Mô tả','Mô tả','C','V_SE2203',250,'','LIKE,=','','Y','Y','N',100,'','','30','','');</v>
      </c>
    </row>
    <row r="154" spans="1:24" s="30" customFormat="1">
      <c r="A154" s="30" t="s">
        <v>321</v>
      </c>
      <c r="C154"/>
      <c r="D15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C14" sqref="C14:F17"/>
    </sheetView>
  </sheetViews>
  <sheetFormatPr defaultRowHeight="15"/>
  <cols>
    <col min="1" max="1" width="14.7109375" customWidth="1"/>
    <col min="2" max="2" width="20.28515625" customWidth="1"/>
    <col min="3" max="3" width="13.28515625" customWidth="1"/>
    <col min="4" max="4" width="13" customWidth="1"/>
  </cols>
  <sheetData>
    <row r="1" spans="1:7" s="3" customFormat="1" ht="13.5" customHeight="1">
      <c r="A1" s="3" t="s">
        <v>4</v>
      </c>
      <c r="B1" s="3" t="s">
        <v>1</v>
      </c>
      <c r="C1" s="3" t="s">
        <v>186</v>
      </c>
      <c r="D1" s="3" t="s">
        <v>2</v>
      </c>
      <c r="E1" s="3" t="s">
        <v>3</v>
      </c>
      <c r="F1" s="3" t="s">
        <v>195</v>
      </c>
      <c r="G1" s="8" t="s">
        <v>60</v>
      </c>
    </row>
    <row r="2" spans="1:7">
      <c r="A2" s="1" t="s">
        <v>5</v>
      </c>
      <c r="B2" s="4" t="s">
        <v>0</v>
      </c>
      <c r="C2" s="1" t="s">
        <v>28</v>
      </c>
      <c r="D2" s="1" t="s">
        <v>6</v>
      </c>
      <c r="E2" s="1">
        <v>20</v>
      </c>
      <c r="F2">
        <v>50</v>
      </c>
    </row>
    <row r="3" spans="1:7">
      <c r="A3" s="1" t="s">
        <v>5</v>
      </c>
      <c r="B3" s="4" t="s">
        <v>7</v>
      </c>
      <c r="C3" s="19" t="s">
        <v>28</v>
      </c>
      <c r="D3" s="1" t="s">
        <v>6</v>
      </c>
      <c r="E3" s="1">
        <v>100</v>
      </c>
      <c r="F3">
        <v>100</v>
      </c>
    </row>
    <row r="4" spans="1:7">
      <c r="A4" s="1" t="s">
        <v>5</v>
      </c>
      <c r="B4" s="4" t="s">
        <v>8</v>
      </c>
      <c r="C4" s="19" t="s">
        <v>38</v>
      </c>
      <c r="D4" s="1" t="s">
        <v>9</v>
      </c>
      <c r="E4" s="1"/>
      <c r="F4">
        <v>50</v>
      </c>
    </row>
    <row r="5" spans="1:7">
      <c r="A5" s="1" t="s">
        <v>5</v>
      </c>
      <c r="B5" s="4" t="s">
        <v>10</v>
      </c>
      <c r="C5" s="19" t="s">
        <v>28</v>
      </c>
      <c r="D5" s="1" t="s">
        <v>6</v>
      </c>
      <c r="E5" s="1">
        <v>20</v>
      </c>
      <c r="F5">
        <v>50</v>
      </c>
    </row>
    <row r="6" spans="1:7">
      <c r="A6" s="1" t="s">
        <v>5</v>
      </c>
      <c r="B6" s="4" t="s">
        <v>11</v>
      </c>
      <c r="C6" s="19" t="s">
        <v>38</v>
      </c>
      <c r="D6" s="1" t="s">
        <v>9</v>
      </c>
      <c r="E6" s="1"/>
      <c r="F6">
        <v>50</v>
      </c>
    </row>
    <row r="7" spans="1:7">
      <c r="A7" s="1" t="s">
        <v>5</v>
      </c>
      <c r="B7" s="4" t="s">
        <v>12</v>
      </c>
      <c r="C7" s="19" t="s">
        <v>28</v>
      </c>
      <c r="D7" s="1" t="s">
        <v>6</v>
      </c>
      <c r="E7" s="1">
        <v>200</v>
      </c>
      <c r="F7">
        <v>100</v>
      </c>
    </row>
    <row r="8" spans="1:7">
      <c r="A8" s="1" t="s">
        <v>5</v>
      </c>
      <c r="B8" s="4" t="s">
        <v>13</v>
      </c>
      <c r="C8" s="19" t="s">
        <v>28</v>
      </c>
      <c r="D8" s="1" t="s">
        <v>6</v>
      </c>
      <c r="E8" s="1">
        <v>3</v>
      </c>
      <c r="F8">
        <v>50</v>
      </c>
    </row>
    <row r="9" spans="1:7">
      <c r="A9" s="1" t="s">
        <v>5</v>
      </c>
      <c r="B9" s="4" t="s">
        <v>14</v>
      </c>
      <c r="C9" s="19" t="s">
        <v>28</v>
      </c>
      <c r="D9" s="1" t="s">
        <v>6</v>
      </c>
      <c r="E9" s="1">
        <v>3</v>
      </c>
      <c r="F9">
        <v>50</v>
      </c>
    </row>
    <row r="10" spans="1:7">
      <c r="A10" s="1" t="s">
        <v>5</v>
      </c>
      <c r="B10" s="4" t="s">
        <v>15</v>
      </c>
      <c r="C10" s="19" t="s">
        <v>28</v>
      </c>
      <c r="D10" s="1" t="s">
        <v>6</v>
      </c>
      <c r="E10" s="1">
        <v>3</v>
      </c>
      <c r="F10">
        <v>50</v>
      </c>
    </row>
    <row r="11" spans="1:7">
      <c r="A11" s="1" t="s">
        <v>5</v>
      </c>
      <c r="B11" s="4" t="s">
        <v>16</v>
      </c>
      <c r="C11" s="19" t="s">
        <v>28</v>
      </c>
      <c r="D11" s="1" t="s">
        <v>6</v>
      </c>
      <c r="E11" s="1">
        <v>500</v>
      </c>
      <c r="F11">
        <v>100</v>
      </c>
    </row>
    <row r="12" spans="1:7">
      <c r="A12" s="1" t="s">
        <v>5</v>
      </c>
      <c r="B12" s="4" t="s">
        <v>17</v>
      </c>
      <c r="C12" s="19" t="s">
        <v>28</v>
      </c>
      <c r="D12" s="1" t="s">
        <v>6</v>
      </c>
      <c r="E12" s="1">
        <v>20</v>
      </c>
      <c r="F12">
        <v>50</v>
      </c>
    </row>
    <row r="13" spans="1:7">
      <c r="A13" s="1" t="s">
        <v>5</v>
      </c>
      <c r="B13" s="4" t="s">
        <v>18</v>
      </c>
      <c r="C13" s="19" t="s">
        <v>28</v>
      </c>
      <c r="D13" s="1" t="s">
        <v>6</v>
      </c>
      <c r="E13" s="1">
        <v>100</v>
      </c>
      <c r="F13">
        <v>100</v>
      </c>
    </row>
    <row r="14" spans="1:7">
      <c r="A14" s="1" t="s">
        <v>5</v>
      </c>
      <c r="B14" s="5" t="s">
        <v>20</v>
      </c>
      <c r="C14" s="21" t="s">
        <v>28</v>
      </c>
      <c r="D14" s="1" t="s">
        <v>6</v>
      </c>
      <c r="E14" s="1">
        <v>20</v>
      </c>
      <c r="F14">
        <v>50</v>
      </c>
    </row>
    <row r="15" spans="1:7">
      <c r="A15" s="1" t="s">
        <v>5</v>
      </c>
      <c r="B15" s="5" t="s">
        <v>21</v>
      </c>
      <c r="C15" s="21" t="s">
        <v>28</v>
      </c>
      <c r="D15" s="1" t="s">
        <v>6</v>
      </c>
      <c r="E15" s="1">
        <v>4</v>
      </c>
      <c r="F15">
        <v>50</v>
      </c>
    </row>
    <row r="16" spans="1:7">
      <c r="A16" s="1" t="s">
        <v>5</v>
      </c>
      <c r="B16" s="5" t="s">
        <v>22</v>
      </c>
      <c r="C16" s="21" t="s">
        <v>28</v>
      </c>
      <c r="D16" s="1" t="s">
        <v>6</v>
      </c>
      <c r="E16" s="1">
        <v>4</v>
      </c>
      <c r="F16">
        <v>50</v>
      </c>
    </row>
    <row r="17" spans="1:6">
      <c r="A17" s="1" t="s">
        <v>5</v>
      </c>
      <c r="B17" s="5" t="s">
        <v>23</v>
      </c>
      <c r="C17" s="19" t="s">
        <v>28</v>
      </c>
      <c r="D17" s="1" t="s">
        <v>6</v>
      </c>
      <c r="E17" s="1">
        <v>4</v>
      </c>
      <c r="F17">
        <v>50</v>
      </c>
    </row>
    <row r="18" spans="1:6">
      <c r="A18" s="1" t="s">
        <v>5</v>
      </c>
      <c r="B18" s="6" t="s">
        <v>24</v>
      </c>
      <c r="C18" s="22" t="s">
        <v>38</v>
      </c>
      <c r="D18" s="1" t="s">
        <v>9</v>
      </c>
      <c r="E18" s="1"/>
      <c r="F18">
        <v>50</v>
      </c>
    </row>
    <row r="19" spans="1:6">
      <c r="A19" s="1" t="s">
        <v>5</v>
      </c>
      <c r="B19" s="7" t="s">
        <v>25</v>
      </c>
      <c r="C19" s="23" t="s">
        <v>28</v>
      </c>
      <c r="D19" s="1" t="s">
        <v>6</v>
      </c>
      <c r="E19" s="1">
        <v>20</v>
      </c>
      <c r="F19">
        <v>50</v>
      </c>
    </row>
    <row r="20" spans="1:6">
      <c r="A20" s="1" t="s">
        <v>5</v>
      </c>
      <c r="B20" s="7" t="s">
        <v>26</v>
      </c>
      <c r="C20" s="23" t="s">
        <v>28</v>
      </c>
      <c r="D20" s="1" t="s">
        <v>6</v>
      </c>
      <c r="E20" s="1">
        <v>3</v>
      </c>
      <c r="F20">
        <v>50</v>
      </c>
    </row>
    <row r="21" spans="1:6">
      <c r="A21" s="1" t="s">
        <v>5</v>
      </c>
      <c r="B21" s="4" t="s">
        <v>19</v>
      </c>
      <c r="C21" s="19" t="s">
        <v>28</v>
      </c>
      <c r="D21" s="1" t="s">
        <v>6</v>
      </c>
      <c r="E21" s="1">
        <v>500</v>
      </c>
      <c r="F21">
        <v>100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topLeftCell="A13" workbookViewId="0">
      <selection activeCell="C35" sqref="C35"/>
    </sheetView>
  </sheetViews>
  <sheetFormatPr defaultRowHeight="15"/>
  <cols>
    <col min="1" max="1" width="11.85546875" customWidth="1"/>
    <col min="2" max="2" width="18.28515625" customWidth="1"/>
    <col min="3" max="4" width="13.85546875" style="1" customWidth="1"/>
    <col min="5" max="5" width="11.5703125" customWidth="1"/>
    <col min="6" max="6" width="11.5703125" bestFit="1" customWidth="1"/>
    <col min="7" max="7" width="9" style="10" bestFit="1" customWidth="1"/>
    <col min="8" max="8" width="27.140625" bestFit="1" customWidth="1"/>
  </cols>
  <sheetData>
    <row r="1" spans="1:8">
      <c r="A1" s="3" t="s">
        <v>4</v>
      </c>
      <c r="B1" s="3" t="s">
        <v>1</v>
      </c>
      <c r="C1" s="8" t="s">
        <v>2</v>
      </c>
      <c r="D1" s="8" t="s">
        <v>186</v>
      </c>
      <c r="E1" s="8" t="s">
        <v>3</v>
      </c>
      <c r="F1" s="8" t="s">
        <v>58</v>
      </c>
      <c r="G1" s="9" t="s">
        <v>59</v>
      </c>
      <c r="H1" s="8" t="s">
        <v>60</v>
      </c>
    </row>
    <row r="2" spans="1:8">
      <c r="A2" s="1" t="s">
        <v>27</v>
      </c>
      <c r="B2" s="2" t="s">
        <v>269</v>
      </c>
      <c r="C2" s="1" t="s">
        <v>28</v>
      </c>
      <c r="D2" s="1" t="s">
        <v>204</v>
      </c>
      <c r="E2" s="1">
        <v>6</v>
      </c>
      <c r="F2" t="s">
        <v>29</v>
      </c>
      <c r="G2" s="10" t="s">
        <v>61</v>
      </c>
      <c r="H2" t="s">
        <v>30</v>
      </c>
    </row>
    <row r="3" spans="1:8" s="12" customFormat="1">
      <c r="A3" s="11" t="s">
        <v>27</v>
      </c>
      <c r="B3" s="2" t="s">
        <v>71</v>
      </c>
      <c r="C3" s="11" t="s">
        <v>28</v>
      </c>
      <c r="D3" s="1" t="s">
        <v>204</v>
      </c>
      <c r="E3" s="11">
        <v>20</v>
      </c>
      <c r="F3" s="12" t="s">
        <v>29</v>
      </c>
      <c r="G3" s="13" t="s">
        <v>69</v>
      </c>
      <c r="H3" s="12" t="s">
        <v>72</v>
      </c>
    </row>
    <row r="4" spans="1:8" s="12" customFormat="1">
      <c r="A4" s="11" t="s">
        <v>27</v>
      </c>
      <c r="B4" s="2" t="s">
        <v>143</v>
      </c>
      <c r="C4" s="11" t="s">
        <v>28</v>
      </c>
      <c r="D4" s="1" t="s">
        <v>204</v>
      </c>
      <c r="E4" s="11">
        <v>10</v>
      </c>
      <c r="F4" s="12" t="s">
        <v>29</v>
      </c>
      <c r="G4" s="13">
        <v>88</v>
      </c>
      <c r="H4" s="12" t="s">
        <v>31</v>
      </c>
    </row>
    <row r="5" spans="1:8" s="12" customFormat="1">
      <c r="A5" s="11" t="s">
        <v>27</v>
      </c>
      <c r="B5" s="2" t="s">
        <v>154</v>
      </c>
      <c r="C5" s="11" t="s">
        <v>28</v>
      </c>
      <c r="D5" s="1" t="s">
        <v>204</v>
      </c>
      <c r="E5" s="11">
        <v>16</v>
      </c>
      <c r="F5" s="12" t="s">
        <v>32</v>
      </c>
      <c r="G5" s="13" t="s">
        <v>62</v>
      </c>
      <c r="H5" s="12" t="s">
        <v>33</v>
      </c>
    </row>
    <row r="6" spans="1:8">
      <c r="A6" s="1" t="s">
        <v>27</v>
      </c>
      <c r="B6" s="2" t="s">
        <v>99</v>
      </c>
      <c r="C6" s="1" t="s">
        <v>28</v>
      </c>
      <c r="D6" s="1" t="s">
        <v>204</v>
      </c>
      <c r="E6" s="1">
        <v>16</v>
      </c>
      <c r="F6" t="s">
        <v>29</v>
      </c>
      <c r="G6" s="10" t="s">
        <v>63</v>
      </c>
      <c r="H6" t="s">
        <v>34</v>
      </c>
    </row>
    <row r="7" spans="1:8">
      <c r="A7" s="1" t="s">
        <v>27</v>
      </c>
      <c r="B7" s="2" t="s">
        <v>158</v>
      </c>
      <c r="C7" s="1" t="s">
        <v>28</v>
      </c>
      <c r="D7" s="1" t="s">
        <v>204</v>
      </c>
      <c r="E7" s="1">
        <v>200</v>
      </c>
      <c r="F7" t="s">
        <v>32</v>
      </c>
      <c r="G7" s="10">
        <v>90</v>
      </c>
      <c r="H7" t="s">
        <v>35</v>
      </c>
    </row>
    <row r="8" spans="1:8">
      <c r="A8" s="1" t="s">
        <v>27</v>
      </c>
      <c r="B8" s="2" t="s">
        <v>270</v>
      </c>
      <c r="C8" s="1" t="s">
        <v>28</v>
      </c>
      <c r="D8" s="1" t="s">
        <v>204</v>
      </c>
      <c r="E8" s="1">
        <v>50</v>
      </c>
      <c r="F8" t="s">
        <v>32</v>
      </c>
      <c r="G8" s="10">
        <v>92</v>
      </c>
      <c r="H8" t="s">
        <v>36</v>
      </c>
    </row>
    <row r="9" spans="1:8">
      <c r="A9" s="1" t="s">
        <v>27</v>
      </c>
      <c r="B9" s="2" t="s">
        <v>16</v>
      </c>
      <c r="C9" s="1" t="s">
        <v>28</v>
      </c>
      <c r="D9" s="1" t="s">
        <v>204</v>
      </c>
      <c r="E9" s="1">
        <v>500</v>
      </c>
      <c r="F9" t="s">
        <v>32</v>
      </c>
      <c r="G9" s="10">
        <v>91</v>
      </c>
      <c r="H9" t="s">
        <v>37</v>
      </c>
    </row>
    <row r="10" spans="1:8">
      <c r="A10" s="1" t="s">
        <v>27</v>
      </c>
      <c r="B10" s="2" t="s">
        <v>271</v>
      </c>
      <c r="C10" s="1" t="s">
        <v>38</v>
      </c>
      <c r="D10" s="1" t="s">
        <v>9</v>
      </c>
      <c r="E10" s="1"/>
      <c r="F10" t="s">
        <v>32</v>
      </c>
      <c r="G10" s="10">
        <v>95</v>
      </c>
      <c r="H10" t="s">
        <v>39</v>
      </c>
    </row>
    <row r="11" spans="1:8">
      <c r="A11" s="1" t="s">
        <v>27</v>
      </c>
      <c r="B11" s="2" t="s">
        <v>150</v>
      </c>
      <c r="C11" s="1" t="s">
        <v>28</v>
      </c>
      <c r="D11" s="1" t="s">
        <v>204</v>
      </c>
      <c r="E11" s="1">
        <v>50</v>
      </c>
      <c r="F11" t="s">
        <v>32</v>
      </c>
      <c r="G11" s="10">
        <v>96</v>
      </c>
      <c r="H11" t="s">
        <v>40</v>
      </c>
    </row>
    <row r="12" spans="1:8">
      <c r="A12" s="1" t="s">
        <v>27</v>
      </c>
      <c r="B12" s="2" t="s">
        <v>272</v>
      </c>
      <c r="C12" s="1" t="s">
        <v>28</v>
      </c>
      <c r="D12" s="1" t="s">
        <v>204</v>
      </c>
      <c r="E12" s="1">
        <v>50</v>
      </c>
      <c r="F12" t="s">
        <v>32</v>
      </c>
      <c r="G12" s="10">
        <v>93</v>
      </c>
      <c r="H12" t="s">
        <v>41</v>
      </c>
    </row>
    <row r="13" spans="1:8">
      <c r="A13" s="1" t="s">
        <v>27</v>
      </c>
      <c r="B13" s="2" t="s">
        <v>273</v>
      </c>
      <c r="C13" s="1" t="s">
        <v>28</v>
      </c>
      <c r="D13" s="1" t="s">
        <v>204</v>
      </c>
      <c r="E13" s="1">
        <v>50</v>
      </c>
      <c r="F13" t="s">
        <v>32</v>
      </c>
      <c r="G13" s="10">
        <v>12</v>
      </c>
      <c r="H13" t="s">
        <v>42</v>
      </c>
    </row>
    <row r="14" spans="1:8">
      <c r="A14" s="1" t="s">
        <v>27</v>
      </c>
      <c r="B14" s="2" t="s">
        <v>164</v>
      </c>
      <c r="C14" s="1" t="s">
        <v>32</v>
      </c>
      <c r="D14" s="1" t="s">
        <v>185</v>
      </c>
      <c r="E14" s="1"/>
      <c r="F14" t="s">
        <v>29</v>
      </c>
      <c r="G14" s="10">
        <v>11</v>
      </c>
      <c r="H14" t="s">
        <v>43</v>
      </c>
    </row>
    <row r="15" spans="1:8" s="12" customFormat="1">
      <c r="A15" s="11" t="s">
        <v>27</v>
      </c>
      <c r="B15" s="2" t="s">
        <v>274</v>
      </c>
      <c r="C15" s="11" t="s">
        <v>32</v>
      </c>
      <c r="D15" s="1" t="s">
        <v>185</v>
      </c>
      <c r="E15" s="11"/>
      <c r="F15" s="12" t="s">
        <v>29</v>
      </c>
      <c r="G15" s="13" t="s">
        <v>64</v>
      </c>
      <c r="H15" s="12" t="s">
        <v>44</v>
      </c>
    </row>
    <row r="16" spans="1:8" s="12" customFormat="1">
      <c r="A16" s="11" t="s">
        <v>27</v>
      </c>
      <c r="B16" s="2" t="s">
        <v>275</v>
      </c>
      <c r="C16" s="11" t="s">
        <v>32</v>
      </c>
      <c r="D16" s="1" t="s">
        <v>185</v>
      </c>
      <c r="E16" s="11"/>
      <c r="F16" s="12" t="s">
        <v>32</v>
      </c>
      <c r="G16" s="13" t="s">
        <v>65</v>
      </c>
      <c r="H16" s="12" t="s">
        <v>45</v>
      </c>
    </row>
    <row r="17" spans="1:8" s="12" customFormat="1">
      <c r="A17" s="11" t="s">
        <v>27</v>
      </c>
      <c r="B17" s="2" t="s">
        <v>161</v>
      </c>
      <c r="C17" s="11" t="s">
        <v>28</v>
      </c>
      <c r="D17" s="1" t="s">
        <v>204</v>
      </c>
      <c r="E17" s="11">
        <v>15</v>
      </c>
      <c r="F17" s="12" t="s">
        <v>32</v>
      </c>
      <c r="G17" s="13" t="s">
        <v>70</v>
      </c>
      <c r="H17" s="12" t="s">
        <v>46</v>
      </c>
    </row>
    <row r="18" spans="1:8">
      <c r="A18" s="1" t="s">
        <v>27</v>
      </c>
      <c r="B18" s="2" t="s">
        <v>276</v>
      </c>
      <c r="C18" s="1" t="s">
        <v>28</v>
      </c>
      <c r="D18" s="1" t="s">
        <v>204</v>
      </c>
      <c r="E18" s="1">
        <v>200</v>
      </c>
      <c r="F18" t="s">
        <v>32</v>
      </c>
      <c r="G18" s="10">
        <v>89</v>
      </c>
      <c r="H18" t="s">
        <v>47</v>
      </c>
    </row>
    <row r="19" spans="1:8" s="12" customFormat="1">
      <c r="A19" s="11" t="s">
        <v>27</v>
      </c>
      <c r="B19" s="2" t="s">
        <v>277</v>
      </c>
      <c r="C19" s="11" t="s">
        <v>32</v>
      </c>
      <c r="D19" s="1" t="s">
        <v>185</v>
      </c>
      <c r="E19" s="11"/>
      <c r="F19" s="12" t="s">
        <v>29</v>
      </c>
      <c r="G19" s="13" t="s">
        <v>69</v>
      </c>
      <c r="H19" s="12" t="s">
        <v>48</v>
      </c>
    </row>
    <row r="20" spans="1:8">
      <c r="A20" s="1" t="s">
        <v>27</v>
      </c>
      <c r="B20" s="2" t="s">
        <v>278</v>
      </c>
      <c r="C20" s="1" t="s">
        <v>28</v>
      </c>
      <c r="D20" s="1" t="s">
        <v>204</v>
      </c>
      <c r="E20" s="1">
        <v>20</v>
      </c>
      <c r="F20" t="s">
        <v>32</v>
      </c>
      <c r="G20" s="10">
        <v>82</v>
      </c>
      <c r="H20" t="s">
        <v>49</v>
      </c>
    </row>
    <row r="21" spans="1:8" s="12" customFormat="1">
      <c r="A21" s="11" t="s">
        <v>27</v>
      </c>
      <c r="B21" s="2" t="s">
        <v>279</v>
      </c>
      <c r="C21" s="11" t="s">
        <v>32</v>
      </c>
      <c r="D21" s="1" t="s">
        <v>185</v>
      </c>
      <c r="E21" s="11"/>
      <c r="F21" s="12" t="s">
        <v>29</v>
      </c>
      <c r="G21" s="13">
        <v>14</v>
      </c>
      <c r="H21" s="12" t="s">
        <v>50</v>
      </c>
    </row>
    <row r="22" spans="1:8" s="12" customFormat="1">
      <c r="A22" s="11" t="s">
        <v>27</v>
      </c>
      <c r="B22" s="2" t="s">
        <v>280</v>
      </c>
      <c r="C22" s="11" t="s">
        <v>28</v>
      </c>
      <c r="D22" s="1" t="s">
        <v>204</v>
      </c>
      <c r="E22" s="11">
        <v>10</v>
      </c>
      <c r="F22" s="12" t="s">
        <v>32</v>
      </c>
      <c r="G22" s="13">
        <v>13</v>
      </c>
      <c r="H22" s="12" t="s">
        <v>51</v>
      </c>
    </row>
    <row r="23" spans="1:8">
      <c r="A23" s="1" t="s">
        <v>27</v>
      </c>
      <c r="B23" s="2" t="s">
        <v>281</v>
      </c>
      <c r="C23" s="1" t="s">
        <v>32</v>
      </c>
      <c r="D23" s="1" t="s">
        <v>185</v>
      </c>
      <c r="E23" s="1">
        <v>9</v>
      </c>
      <c r="F23" t="s">
        <v>29</v>
      </c>
      <c r="G23" s="10">
        <v>10</v>
      </c>
      <c r="H23" t="s">
        <v>52</v>
      </c>
    </row>
    <row r="24" spans="1:8">
      <c r="A24" s="1" t="s">
        <v>27</v>
      </c>
      <c r="B24" s="2" t="s">
        <v>282</v>
      </c>
      <c r="C24" s="1" t="s">
        <v>38</v>
      </c>
      <c r="D24" s="1" t="s">
        <v>9</v>
      </c>
      <c r="E24" s="1"/>
      <c r="F24" t="s">
        <v>32</v>
      </c>
      <c r="G24" s="10">
        <v>83</v>
      </c>
      <c r="H24" t="s">
        <v>53</v>
      </c>
    </row>
    <row r="25" spans="1:8">
      <c r="A25" s="1" t="s">
        <v>27</v>
      </c>
      <c r="B25" s="2" t="s">
        <v>283</v>
      </c>
      <c r="C25" s="1" t="s">
        <v>28</v>
      </c>
      <c r="D25" s="1" t="s">
        <v>204</v>
      </c>
      <c r="E25" s="1">
        <v>16</v>
      </c>
      <c r="F25" t="s">
        <v>32</v>
      </c>
      <c r="G25" s="10" t="s">
        <v>68</v>
      </c>
      <c r="H25" t="s">
        <v>54</v>
      </c>
    </row>
    <row r="26" spans="1:8">
      <c r="A26" s="1" t="s">
        <v>27</v>
      </c>
      <c r="B26" s="2" t="s">
        <v>55</v>
      </c>
      <c r="C26" s="1" t="s">
        <v>28</v>
      </c>
      <c r="D26" s="1" t="s">
        <v>204</v>
      </c>
      <c r="E26" s="1">
        <v>100</v>
      </c>
      <c r="F26" t="s">
        <v>32</v>
      </c>
      <c r="G26" s="10">
        <v>84</v>
      </c>
      <c r="H26" t="s">
        <v>56</v>
      </c>
    </row>
    <row r="27" spans="1:8">
      <c r="A27" s="1" t="s">
        <v>27</v>
      </c>
      <c r="B27" s="2" t="s">
        <v>284</v>
      </c>
      <c r="C27" s="1" t="s">
        <v>28</v>
      </c>
      <c r="D27" s="1" t="s">
        <v>204</v>
      </c>
      <c r="E27" s="1">
        <v>20</v>
      </c>
      <c r="F27" t="s">
        <v>29</v>
      </c>
      <c r="G27" s="10" t="s">
        <v>66</v>
      </c>
      <c r="H27" t="s">
        <v>57</v>
      </c>
    </row>
    <row r="28" spans="1:8">
      <c r="A28" s="1" t="s">
        <v>27</v>
      </c>
      <c r="B28" s="2" t="s">
        <v>208</v>
      </c>
      <c r="C28" s="1" t="s">
        <v>28</v>
      </c>
      <c r="D28" s="1" t="s">
        <v>204</v>
      </c>
      <c r="E28" s="1">
        <v>500</v>
      </c>
      <c r="F28" s="1" t="s">
        <v>32</v>
      </c>
      <c r="G28" s="10" t="s">
        <v>98</v>
      </c>
      <c r="H28" s="20" t="s">
        <v>206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C30" sqref="C30"/>
    </sheetView>
  </sheetViews>
  <sheetFormatPr defaultRowHeight="15"/>
  <cols>
    <col min="1" max="1" width="13.5703125" style="1" customWidth="1"/>
    <col min="2" max="2" width="12.85546875" bestFit="1" customWidth="1"/>
    <col min="4" max="4" width="10.5703125" bestFit="1" customWidth="1"/>
    <col min="7" max="7" width="17.5703125" style="10" customWidth="1"/>
    <col min="8" max="8" width="34.28515625" bestFit="1" customWidth="1"/>
  </cols>
  <sheetData>
    <row r="1" spans="1:10">
      <c r="A1" s="8" t="s">
        <v>4</v>
      </c>
      <c r="B1" s="3" t="s">
        <v>1</v>
      </c>
      <c r="C1" s="8" t="s">
        <v>2</v>
      </c>
      <c r="D1" s="8" t="s">
        <v>186</v>
      </c>
      <c r="E1" s="8" t="s">
        <v>205</v>
      </c>
      <c r="F1" s="8" t="s">
        <v>3</v>
      </c>
      <c r="G1" s="9" t="s">
        <v>59</v>
      </c>
      <c r="H1" s="8" t="s">
        <v>60</v>
      </c>
    </row>
    <row r="2" spans="1:10">
      <c r="A2" s="1" t="s">
        <v>96</v>
      </c>
      <c r="B2" s="2" t="s">
        <v>285</v>
      </c>
      <c r="C2" t="s">
        <v>28</v>
      </c>
      <c r="D2" t="s">
        <v>6</v>
      </c>
      <c r="E2">
        <v>6</v>
      </c>
      <c r="F2">
        <v>6</v>
      </c>
      <c r="G2" s="10" t="s">
        <v>97</v>
      </c>
      <c r="H2" t="s">
        <v>73</v>
      </c>
    </row>
    <row r="3" spans="1:10">
      <c r="A3" s="1" t="s">
        <v>96</v>
      </c>
      <c r="B3" s="2" t="s">
        <v>269</v>
      </c>
      <c r="C3" t="s">
        <v>28</v>
      </c>
      <c r="D3" t="s">
        <v>6</v>
      </c>
      <c r="E3">
        <v>6</v>
      </c>
      <c r="F3">
        <v>6</v>
      </c>
      <c r="G3" s="10" t="s">
        <v>61</v>
      </c>
      <c r="H3" t="s">
        <v>74</v>
      </c>
    </row>
    <row r="4" spans="1:10" s="12" customFormat="1">
      <c r="A4" s="11" t="s">
        <v>96</v>
      </c>
      <c r="B4" s="25" t="s">
        <v>71</v>
      </c>
      <c r="C4" s="12" t="s">
        <v>28</v>
      </c>
      <c r="D4" t="s">
        <v>6</v>
      </c>
      <c r="E4" s="12">
        <v>20</v>
      </c>
      <c r="F4" s="12">
        <v>20</v>
      </c>
      <c r="G4" s="13" t="s">
        <v>69</v>
      </c>
      <c r="H4" s="12" t="s">
        <v>72</v>
      </c>
      <c r="J4"/>
    </row>
    <row r="5" spans="1:10" s="12" customFormat="1">
      <c r="A5" s="11" t="s">
        <v>96</v>
      </c>
      <c r="B5" s="25" t="s">
        <v>286</v>
      </c>
      <c r="C5" s="12" t="s">
        <v>28</v>
      </c>
      <c r="D5" t="s">
        <v>6</v>
      </c>
      <c r="E5" s="12">
        <v>3</v>
      </c>
      <c r="F5" s="12">
        <v>3</v>
      </c>
      <c r="G5" s="13" t="s">
        <v>63</v>
      </c>
      <c r="H5" s="12" t="s">
        <v>75</v>
      </c>
      <c r="J5"/>
    </row>
    <row r="6" spans="1:10" s="12" customFormat="1">
      <c r="A6" s="11" t="s">
        <v>96</v>
      </c>
      <c r="B6" s="25" t="s">
        <v>143</v>
      </c>
      <c r="C6" s="12" t="s">
        <v>28</v>
      </c>
      <c r="D6" t="s">
        <v>6</v>
      </c>
      <c r="E6" s="12">
        <v>10</v>
      </c>
      <c r="F6" s="12">
        <v>10</v>
      </c>
      <c r="G6" s="13">
        <v>88</v>
      </c>
      <c r="H6" s="12" t="s">
        <v>76</v>
      </c>
      <c r="J6"/>
    </row>
    <row r="7" spans="1:10" s="12" customFormat="1">
      <c r="A7" s="11" t="s">
        <v>96</v>
      </c>
      <c r="B7" s="25" t="s">
        <v>154</v>
      </c>
      <c r="C7" s="12" t="s">
        <v>28</v>
      </c>
      <c r="D7" t="s">
        <v>6</v>
      </c>
      <c r="E7" s="12">
        <v>16</v>
      </c>
      <c r="F7" s="12">
        <v>16</v>
      </c>
      <c r="G7" s="13" t="s">
        <v>67</v>
      </c>
      <c r="H7" s="12" t="s">
        <v>77</v>
      </c>
      <c r="J7"/>
    </row>
    <row r="8" spans="1:10">
      <c r="A8" s="1" t="s">
        <v>96</v>
      </c>
      <c r="B8" s="2" t="s">
        <v>99</v>
      </c>
      <c r="C8" t="s">
        <v>28</v>
      </c>
      <c r="D8" t="s">
        <v>6</v>
      </c>
      <c r="E8">
        <v>16</v>
      </c>
      <c r="F8">
        <v>16</v>
      </c>
      <c r="G8" s="10" t="s">
        <v>68</v>
      </c>
      <c r="H8" t="s">
        <v>78</v>
      </c>
    </row>
    <row r="9" spans="1:10">
      <c r="A9" s="1" t="s">
        <v>96</v>
      </c>
      <c r="B9" s="2" t="s">
        <v>158</v>
      </c>
      <c r="C9" t="s">
        <v>28</v>
      </c>
      <c r="D9" t="s">
        <v>6</v>
      </c>
      <c r="E9">
        <v>200</v>
      </c>
      <c r="F9">
        <v>50</v>
      </c>
      <c r="G9" s="10">
        <v>90</v>
      </c>
      <c r="H9" t="s">
        <v>79</v>
      </c>
    </row>
    <row r="10" spans="1:10">
      <c r="A10" s="1" t="s">
        <v>96</v>
      </c>
      <c r="B10" s="2" t="s">
        <v>16</v>
      </c>
      <c r="C10" t="s">
        <v>28</v>
      </c>
      <c r="D10" t="s">
        <v>6</v>
      </c>
      <c r="E10">
        <v>500</v>
      </c>
      <c r="F10">
        <v>50</v>
      </c>
      <c r="G10" s="10">
        <v>91</v>
      </c>
      <c r="H10" t="s">
        <v>80</v>
      </c>
    </row>
    <row r="11" spans="1:10">
      <c r="A11" s="1" t="s">
        <v>96</v>
      </c>
      <c r="B11" s="2" t="s">
        <v>270</v>
      </c>
      <c r="C11" t="s">
        <v>28</v>
      </c>
      <c r="D11" t="s">
        <v>6</v>
      </c>
      <c r="E11">
        <v>50</v>
      </c>
      <c r="F11">
        <v>50</v>
      </c>
      <c r="G11" s="10">
        <v>92</v>
      </c>
      <c r="H11" t="s">
        <v>81</v>
      </c>
    </row>
    <row r="12" spans="1:10" s="12" customFormat="1">
      <c r="A12" s="11" t="s">
        <v>96</v>
      </c>
      <c r="B12" s="25" t="s">
        <v>275</v>
      </c>
      <c r="C12" s="12" t="s">
        <v>32</v>
      </c>
      <c r="D12" t="s">
        <v>185</v>
      </c>
      <c r="F12" s="12">
        <v>11</v>
      </c>
      <c r="G12" s="13" t="s">
        <v>65</v>
      </c>
      <c r="H12" s="12" t="s">
        <v>82</v>
      </c>
      <c r="J12"/>
    </row>
    <row r="13" spans="1:10" s="12" customFormat="1">
      <c r="A13" s="11" t="s">
        <v>96</v>
      </c>
      <c r="B13" s="25" t="s">
        <v>287</v>
      </c>
      <c r="C13" s="12" t="s">
        <v>32</v>
      </c>
      <c r="D13" t="s">
        <v>185</v>
      </c>
      <c r="F13" s="12">
        <v>11</v>
      </c>
      <c r="G13" s="13">
        <v>10</v>
      </c>
      <c r="H13" s="12" t="s">
        <v>83</v>
      </c>
      <c r="J13"/>
    </row>
    <row r="14" spans="1:10" s="12" customFormat="1">
      <c r="A14" s="11" t="s">
        <v>96</v>
      </c>
      <c r="B14" s="25" t="s">
        <v>277</v>
      </c>
      <c r="C14" s="12" t="s">
        <v>32</v>
      </c>
      <c r="D14" t="s">
        <v>185</v>
      </c>
      <c r="F14" s="12">
        <v>11</v>
      </c>
      <c r="G14" s="13" t="s">
        <v>64</v>
      </c>
      <c r="H14" s="12" t="s">
        <v>84</v>
      </c>
      <c r="J14"/>
    </row>
    <row r="15" spans="1:10">
      <c r="A15" s="1" t="s">
        <v>96</v>
      </c>
      <c r="B15" s="2" t="s">
        <v>281</v>
      </c>
      <c r="C15" t="s">
        <v>32</v>
      </c>
      <c r="D15" t="s">
        <v>185</v>
      </c>
      <c r="F15">
        <v>11</v>
      </c>
      <c r="G15" s="10">
        <v>12</v>
      </c>
      <c r="H15" t="s">
        <v>85</v>
      </c>
    </row>
    <row r="16" spans="1:10">
      <c r="A16" s="1" t="s">
        <v>96</v>
      </c>
      <c r="B16" s="2" t="s">
        <v>164</v>
      </c>
      <c r="C16" t="s">
        <v>32</v>
      </c>
      <c r="D16" t="s">
        <v>185</v>
      </c>
      <c r="F16">
        <v>11</v>
      </c>
      <c r="G16" s="10">
        <v>11</v>
      </c>
      <c r="H16" t="s">
        <v>86</v>
      </c>
    </row>
    <row r="17" spans="1:10" s="12" customFormat="1">
      <c r="A17" s="11" t="s">
        <v>96</v>
      </c>
      <c r="B17" s="25" t="s">
        <v>161</v>
      </c>
      <c r="C17" s="12" t="s">
        <v>28</v>
      </c>
      <c r="D17" t="s">
        <v>6</v>
      </c>
      <c r="E17" s="12">
        <v>15</v>
      </c>
      <c r="F17" s="12">
        <v>15</v>
      </c>
      <c r="G17" s="13">
        <v>14</v>
      </c>
      <c r="H17" s="12" t="s">
        <v>87</v>
      </c>
      <c r="J17"/>
    </row>
    <row r="18" spans="1:10" s="12" customFormat="1">
      <c r="A18" s="11" t="s">
        <v>96</v>
      </c>
      <c r="B18" s="25" t="s">
        <v>288</v>
      </c>
      <c r="C18" s="12" t="s">
        <v>28</v>
      </c>
      <c r="D18" t="s">
        <v>6</v>
      </c>
      <c r="E18" s="12">
        <v>3</v>
      </c>
      <c r="F18" s="12">
        <v>3</v>
      </c>
      <c r="G18" s="13">
        <v>31</v>
      </c>
      <c r="H18" s="12" t="s">
        <v>88</v>
      </c>
      <c r="J18"/>
    </row>
    <row r="19" spans="1:10">
      <c r="A19" s="1" t="s">
        <v>96</v>
      </c>
      <c r="B19" s="2" t="s">
        <v>89</v>
      </c>
      <c r="C19" t="s">
        <v>38</v>
      </c>
      <c r="D19" t="s">
        <v>9</v>
      </c>
      <c r="F19">
        <v>10</v>
      </c>
      <c r="G19" s="10">
        <v>32</v>
      </c>
      <c r="H19" t="s">
        <v>90</v>
      </c>
    </row>
    <row r="20" spans="1:10">
      <c r="A20" s="1" t="s">
        <v>96</v>
      </c>
      <c r="B20" s="2" t="s">
        <v>91</v>
      </c>
      <c r="C20" t="s">
        <v>32</v>
      </c>
      <c r="D20" t="s">
        <v>185</v>
      </c>
      <c r="F20">
        <v>11</v>
      </c>
      <c r="G20" s="10">
        <v>15</v>
      </c>
      <c r="H20" t="s">
        <v>92</v>
      </c>
    </row>
    <row r="21" spans="1:10">
      <c r="A21" s="1" t="s">
        <v>96</v>
      </c>
      <c r="B21" s="2" t="s">
        <v>93</v>
      </c>
      <c r="C21" t="s">
        <v>32</v>
      </c>
      <c r="D21" t="s">
        <v>185</v>
      </c>
      <c r="F21">
        <v>11</v>
      </c>
      <c r="G21" s="10">
        <v>13</v>
      </c>
      <c r="H21" t="s">
        <v>94</v>
      </c>
    </row>
    <row r="22" spans="1:10" s="12" customFormat="1">
      <c r="A22" s="11" t="s">
        <v>96</v>
      </c>
      <c r="B22" s="25" t="s">
        <v>208</v>
      </c>
      <c r="C22" s="12" t="s">
        <v>28</v>
      </c>
      <c r="D22" t="s">
        <v>6</v>
      </c>
      <c r="E22" s="12">
        <v>500</v>
      </c>
      <c r="F22" s="12">
        <v>250</v>
      </c>
      <c r="G22" s="13" t="s">
        <v>98</v>
      </c>
      <c r="H22" s="12" t="s">
        <v>95</v>
      </c>
      <c r="J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G2" sqref="G2:G14"/>
    </sheetView>
  </sheetViews>
  <sheetFormatPr defaultRowHeight="15"/>
  <cols>
    <col min="1" max="1" width="14.5703125" style="1" customWidth="1"/>
    <col min="2" max="2" width="17" customWidth="1"/>
    <col min="3" max="3" width="11.140625" customWidth="1"/>
    <col min="4" max="4" width="10.5703125" bestFit="1" customWidth="1"/>
    <col min="6" max="6" width="13.42578125" customWidth="1"/>
    <col min="7" max="7" width="13" style="10" customWidth="1"/>
    <col min="8" max="8" width="14.7109375" bestFit="1" customWidth="1"/>
  </cols>
  <sheetData>
    <row r="1" spans="1:10">
      <c r="A1" s="8" t="s">
        <v>4</v>
      </c>
      <c r="B1" s="3" t="s">
        <v>1</v>
      </c>
      <c r="C1" s="8" t="s">
        <v>2</v>
      </c>
      <c r="D1" s="8" t="s">
        <v>186</v>
      </c>
      <c r="E1" s="8" t="s">
        <v>205</v>
      </c>
      <c r="F1" s="8" t="s">
        <v>3</v>
      </c>
      <c r="G1" s="9" t="s">
        <v>59</v>
      </c>
      <c r="H1" s="8" t="s">
        <v>60</v>
      </c>
    </row>
    <row r="2" spans="1:10" s="12" customFormat="1">
      <c r="A2" s="11" t="s">
        <v>113</v>
      </c>
      <c r="B2" s="25" t="s">
        <v>143</v>
      </c>
      <c r="C2" s="12" t="s">
        <v>28</v>
      </c>
      <c r="D2" t="s">
        <v>6</v>
      </c>
      <c r="E2">
        <v>10</v>
      </c>
      <c r="F2" s="12">
        <v>10</v>
      </c>
      <c r="G2" s="13">
        <v>82</v>
      </c>
      <c r="H2" s="12" t="s">
        <v>100</v>
      </c>
    </row>
    <row r="3" spans="1:10" s="12" customFormat="1">
      <c r="A3" s="11" t="s">
        <v>113</v>
      </c>
      <c r="B3" s="25" t="s">
        <v>99</v>
      </c>
      <c r="C3" s="12" t="s">
        <v>28</v>
      </c>
      <c r="D3" t="s">
        <v>6</v>
      </c>
      <c r="E3">
        <v>10</v>
      </c>
      <c r="F3" s="12">
        <v>16</v>
      </c>
      <c r="G3" s="13" t="s">
        <v>63</v>
      </c>
      <c r="H3" s="12" t="s">
        <v>101</v>
      </c>
    </row>
    <row r="4" spans="1:10" s="12" customFormat="1">
      <c r="A4" s="11" t="s">
        <v>113</v>
      </c>
      <c r="B4" s="25" t="s">
        <v>158</v>
      </c>
      <c r="C4" s="12" t="s">
        <v>28</v>
      </c>
      <c r="D4" t="s">
        <v>6</v>
      </c>
      <c r="E4" s="12">
        <v>200</v>
      </c>
      <c r="F4" s="12">
        <v>50</v>
      </c>
      <c r="G4" s="13">
        <v>90</v>
      </c>
      <c r="H4" s="12" t="s">
        <v>102</v>
      </c>
    </row>
    <row r="5" spans="1:10">
      <c r="A5" s="1" t="s">
        <v>113</v>
      </c>
      <c r="B5" s="2" t="s">
        <v>16</v>
      </c>
      <c r="C5" t="s">
        <v>28</v>
      </c>
      <c r="D5" t="s">
        <v>6</v>
      </c>
      <c r="E5" s="12">
        <v>500</v>
      </c>
      <c r="F5">
        <v>50</v>
      </c>
      <c r="G5" s="10">
        <v>91</v>
      </c>
      <c r="H5" t="s">
        <v>103</v>
      </c>
      <c r="J5" s="12"/>
    </row>
    <row r="6" spans="1:10">
      <c r="A6" s="1" t="s">
        <v>113</v>
      </c>
      <c r="B6" s="2" t="s">
        <v>270</v>
      </c>
      <c r="C6" t="s">
        <v>28</v>
      </c>
      <c r="D6" t="s">
        <v>6</v>
      </c>
      <c r="E6" s="12">
        <v>20</v>
      </c>
      <c r="F6">
        <v>50</v>
      </c>
      <c r="G6" s="10">
        <v>92</v>
      </c>
      <c r="H6" t="s">
        <v>104</v>
      </c>
      <c r="J6" s="12"/>
    </row>
    <row r="7" spans="1:10">
      <c r="A7" s="1" t="s">
        <v>113</v>
      </c>
      <c r="B7" s="2" t="s">
        <v>11</v>
      </c>
      <c r="C7" t="s">
        <v>38</v>
      </c>
      <c r="D7" t="s">
        <v>9</v>
      </c>
      <c r="E7" s="12"/>
      <c r="F7">
        <v>10</v>
      </c>
      <c r="G7" s="10">
        <v>93</v>
      </c>
      <c r="H7" t="s">
        <v>105</v>
      </c>
      <c r="J7" s="12"/>
    </row>
    <row r="8" spans="1:10">
      <c r="A8" s="1" t="s">
        <v>113</v>
      </c>
      <c r="B8" s="2" t="s">
        <v>12</v>
      </c>
      <c r="C8" t="s">
        <v>28</v>
      </c>
      <c r="D8" t="s">
        <v>6</v>
      </c>
      <c r="E8">
        <v>100</v>
      </c>
      <c r="F8">
        <v>50</v>
      </c>
      <c r="G8" s="10">
        <v>94</v>
      </c>
      <c r="H8" t="s">
        <v>106</v>
      </c>
      <c r="J8" s="12"/>
    </row>
    <row r="9" spans="1:10" s="12" customFormat="1">
      <c r="A9" s="11" t="s">
        <v>113</v>
      </c>
      <c r="B9" s="25" t="s">
        <v>289</v>
      </c>
      <c r="C9" s="12" t="s">
        <v>28</v>
      </c>
      <c r="D9" t="s">
        <v>6</v>
      </c>
      <c r="E9">
        <v>50</v>
      </c>
      <c r="F9" s="12">
        <v>10</v>
      </c>
      <c r="G9" s="13" t="s">
        <v>62</v>
      </c>
      <c r="H9" s="12" t="s">
        <v>107</v>
      </c>
    </row>
    <row r="10" spans="1:10">
      <c r="A10" s="1" t="s">
        <v>113</v>
      </c>
      <c r="B10" s="2" t="s">
        <v>25</v>
      </c>
      <c r="C10" t="s">
        <v>28</v>
      </c>
      <c r="D10" t="s">
        <v>6</v>
      </c>
      <c r="E10">
        <v>20</v>
      </c>
      <c r="F10">
        <v>22</v>
      </c>
      <c r="G10" s="10" t="s">
        <v>68</v>
      </c>
      <c r="H10" t="s">
        <v>108</v>
      </c>
      <c r="J10" s="12"/>
    </row>
    <row r="11" spans="1:10">
      <c r="A11" s="1" t="s">
        <v>113</v>
      </c>
      <c r="B11" s="2" t="s">
        <v>290</v>
      </c>
      <c r="C11" t="s">
        <v>28</v>
      </c>
      <c r="D11" t="s">
        <v>6</v>
      </c>
      <c r="E11">
        <v>20</v>
      </c>
      <c r="F11">
        <v>22</v>
      </c>
      <c r="G11" s="10" t="s">
        <v>64</v>
      </c>
      <c r="H11" t="s">
        <v>109</v>
      </c>
      <c r="J11" s="12"/>
    </row>
    <row r="12" spans="1:10" s="12" customFormat="1">
      <c r="A12" s="11" t="s">
        <v>113</v>
      </c>
      <c r="B12" s="25" t="s">
        <v>287</v>
      </c>
      <c r="C12" s="12" t="s">
        <v>32</v>
      </c>
      <c r="D12" t="s">
        <v>185</v>
      </c>
      <c r="F12" s="12">
        <v>15</v>
      </c>
      <c r="G12" s="13">
        <v>10</v>
      </c>
      <c r="H12" s="12" t="s">
        <v>110</v>
      </c>
    </row>
    <row r="13" spans="1:10" s="12" customFormat="1">
      <c r="A13" s="11" t="s">
        <v>113</v>
      </c>
      <c r="B13" s="25" t="s">
        <v>291</v>
      </c>
      <c r="C13" s="12" t="s">
        <v>28</v>
      </c>
      <c r="D13" t="s">
        <v>6</v>
      </c>
      <c r="E13" s="12">
        <v>20</v>
      </c>
      <c r="F13" s="12">
        <v>150</v>
      </c>
      <c r="G13" s="13">
        <v>31</v>
      </c>
      <c r="H13" s="12" t="s">
        <v>111</v>
      </c>
    </row>
    <row r="14" spans="1:10" s="12" customFormat="1">
      <c r="A14" s="11" t="s">
        <v>113</v>
      </c>
      <c r="B14" s="25" t="s">
        <v>208</v>
      </c>
      <c r="C14" s="12" t="s">
        <v>28</v>
      </c>
      <c r="D14" t="s">
        <v>6</v>
      </c>
      <c r="E14" s="12">
        <v>500</v>
      </c>
      <c r="F14" s="12">
        <v>250</v>
      </c>
      <c r="G14" s="13">
        <v>30</v>
      </c>
      <c r="H14" s="12" t="s">
        <v>112</v>
      </c>
    </row>
    <row r="17" spans="5:5">
      <c r="E17" s="12"/>
    </row>
    <row r="18" spans="5:5">
      <c r="E18" s="12"/>
    </row>
    <row r="22" spans="5:5">
      <c r="E2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G2" sqref="G2:G27"/>
    </sheetView>
  </sheetViews>
  <sheetFormatPr defaultRowHeight="15"/>
  <cols>
    <col min="1" max="1" width="15.140625" style="1" customWidth="1"/>
    <col min="2" max="2" width="16.5703125" bestFit="1" customWidth="1"/>
    <col min="3" max="3" width="10" bestFit="1" customWidth="1"/>
    <col min="4" max="5" width="10" customWidth="1"/>
    <col min="7" max="7" width="9.85546875" style="10" customWidth="1"/>
    <col min="8" max="8" width="24.7109375" bestFit="1" customWidth="1"/>
  </cols>
  <sheetData>
    <row r="1" spans="1:12">
      <c r="A1" s="8" t="s">
        <v>4</v>
      </c>
      <c r="B1" s="3" t="s">
        <v>1</v>
      </c>
      <c r="C1" s="8" t="s">
        <v>2</v>
      </c>
      <c r="D1" s="8" t="s">
        <v>186</v>
      </c>
      <c r="E1" s="8" t="s">
        <v>205</v>
      </c>
      <c r="F1" s="8" t="s">
        <v>3</v>
      </c>
      <c r="G1" s="9" t="s">
        <v>59</v>
      </c>
      <c r="H1" s="8" t="s">
        <v>60</v>
      </c>
    </row>
    <row r="2" spans="1:12" s="12" customFormat="1">
      <c r="A2" s="11" t="s">
        <v>139</v>
      </c>
      <c r="B2" s="2" t="s">
        <v>143</v>
      </c>
      <c r="C2" s="12" t="s">
        <v>28</v>
      </c>
      <c r="D2" s="12" t="s">
        <v>6</v>
      </c>
      <c r="E2" s="12">
        <v>10</v>
      </c>
      <c r="F2" s="12">
        <v>10</v>
      </c>
      <c r="G2" s="13">
        <v>88</v>
      </c>
      <c r="H2" s="12" t="s">
        <v>114</v>
      </c>
    </row>
    <row r="3" spans="1:12" s="12" customFormat="1">
      <c r="A3" s="11" t="s">
        <v>139</v>
      </c>
      <c r="B3" s="2" t="s">
        <v>99</v>
      </c>
      <c r="C3" s="12" t="s">
        <v>28</v>
      </c>
      <c r="D3" s="12" t="s">
        <v>6</v>
      </c>
      <c r="E3" s="12">
        <v>10</v>
      </c>
      <c r="F3" s="12">
        <v>17</v>
      </c>
      <c r="G3" s="13" t="s">
        <v>63</v>
      </c>
      <c r="H3" s="12" t="s">
        <v>115</v>
      </c>
    </row>
    <row r="4" spans="1:12" s="12" customFormat="1">
      <c r="A4" s="11" t="s">
        <v>139</v>
      </c>
      <c r="B4" s="2" t="s">
        <v>158</v>
      </c>
      <c r="C4" s="12" t="s">
        <v>28</v>
      </c>
      <c r="D4" s="12" t="s">
        <v>6</v>
      </c>
      <c r="E4" s="12">
        <v>200</v>
      </c>
      <c r="F4" s="12">
        <v>50</v>
      </c>
      <c r="G4" s="13">
        <v>90</v>
      </c>
      <c r="H4" s="12" t="s">
        <v>116</v>
      </c>
    </row>
    <row r="5" spans="1:12">
      <c r="A5" s="1" t="s">
        <v>139</v>
      </c>
      <c r="B5" s="2" t="s">
        <v>7</v>
      </c>
      <c r="C5" t="s">
        <v>28</v>
      </c>
      <c r="D5" s="12" t="s">
        <v>6</v>
      </c>
      <c r="E5">
        <v>200</v>
      </c>
      <c r="F5">
        <v>50</v>
      </c>
      <c r="G5" s="10">
        <v>64</v>
      </c>
      <c r="H5" t="s">
        <v>117</v>
      </c>
      <c r="J5" s="12"/>
      <c r="L5" s="12"/>
    </row>
    <row r="6" spans="1:12">
      <c r="A6" s="1" t="s">
        <v>139</v>
      </c>
      <c r="B6" s="2" t="s">
        <v>16</v>
      </c>
      <c r="C6" t="s">
        <v>28</v>
      </c>
      <c r="D6" s="12" t="s">
        <v>6</v>
      </c>
      <c r="E6">
        <v>500</v>
      </c>
      <c r="F6">
        <v>50</v>
      </c>
      <c r="G6" s="10">
        <v>65</v>
      </c>
      <c r="H6" t="s">
        <v>118</v>
      </c>
      <c r="J6" s="12"/>
      <c r="L6" s="12"/>
    </row>
    <row r="7" spans="1:12">
      <c r="A7" s="1" t="s">
        <v>139</v>
      </c>
      <c r="B7" s="2" t="s">
        <v>270</v>
      </c>
      <c r="C7" t="s">
        <v>28</v>
      </c>
      <c r="D7" s="12" t="s">
        <v>6</v>
      </c>
      <c r="E7">
        <v>20</v>
      </c>
      <c r="F7">
        <v>50</v>
      </c>
      <c r="G7" s="10">
        <v>69</v>
      </c>
      <c r="H7" t="s">
        <v>119</v>
      </c>
      <c r="J7" s="12"/>
      <c r="L7" s="12"/>
    </row>
    <row r="8" spans="1:12">
      <c r="A8" s="1" t="s">
        <v>139</v>
      </c>
      <c r="B8" s="2" t="s">
        <v>11</v>
      </c>
      <c r="C8" t="s">
        <v>38</v>
      </c>
      <c r="D8" s="12" t="s">
        <v>9</v>
      </c>
      <c r="F8">
        <v>10</v>
      </c>
      <c r="G8" s="10">
        <v>67</v>
      </c>
      <c r="H8" t="s">
        <v>120</v>
      </c>
      <c r="J8" s="12"/>
      <c r="L8" s="12"/>
    </row>
    <row r="9" spans="1:12">
      <c r="A9" s="1" t="s">
        <v>139</v>
      </c>
      <c r="B9" s="2" t="s">
        <v>12</v>
      </c>
      <c r="C9" t="s">
        <v>28</v>
      </c>
      <c r="D9" s="12" t="s">
        <v>6</v>
      </c>
      <c r="E9">
        <v>200</v>
      </c>
      <c r="F9">
        <v>50</v>
      </c>
      <c r="G9" s="10">
        <v>68</v>
      </c>
      <c r="H9" t="s">
        <v>121</v>
      </c>
      <c r="J9" s="12"/>
      <c r="L9" s="12"/>
    </row>
    <row r="10" spans="1:12">
      <c r="A10" s="1" t="s">
        <v>139</v>
      </c>
      <c r="B10" s="2" t="s">
        <v>292</v>
      </c>
      <c r="C10" t="s">
        <v>32</v>
      </c>
      <c r="D10" s="12" t="s">
        <v>185</v>
      </c>
      <c r="F10">
        <v>19</v>
      </c>
      <c r="G10" s="10">
        <v>89</v>
      </c>
      <c r="H10" t="s">
        <v>122</v>
      </c>
      <c r="J10" s="12"/>
      <c r="L10" s="12"/>
    </row>
    <row r="11" spans="1:12" s="12" customFormat="1">
      <c r="A11" s="11" t="s">
        <v>139</v>
      </c>
      <c r="B11" s="2" t="s">
        <v>123</v>
      </c>
      <c r="C11" s="12" t="s">
        <v>28</v>
      </c>
      <c r="D11" s="12" t="s">
        <v>6</v>
      </c>
      <c r="E11" s="12">
        <v>200</v>
      </c>
      <c r="F11" s="12">
        <v>100</v>
      </c>
      <c r="G11" s="13">
        <v>82</v>
      </c>
      <c r="H11" s="12" t="s">
        <v>124</v>
      </c>
    </row>
    <row r="12" spans="1:12" s="12" customFormat="1">
      <c r="A12" s="11" t="s">
        <v>139</v>
      </c>
      <c r="B12" s="2" t="s">
        <v>125</v>
      </c>
      <c r="C12" s="12" t="s">
        <v>28</v>
      </c>
      <c r="D12" s="12" t="s">
        <v>6</v>
      </c>
      <c r="E12" s="12">
        <v>20</v>
      </c>
      <c r="F12" s="12">
        <v>50</v>
      </c>
      <c r="G12" s="13">
        <v>83</v>
      </c>
      <c r="H12" s="12" t="s">
        <v>126</v>
      </c>
    </row>
    <row r="13" spans="1:12">
      <c r="A13" s="1" t="s">
        <v>139</v>
      </c>
      <c r="B13" s="2" t="s">
        <v>293</v>
      </c>
      <c r="C13" t="s">
        <v>38</v>
      </c>
      <c r="D13" s="12" t="s">
        <v>9</v>
      </c>
      <c r="F13">
        <v>10</v>
      </c>
      <c r="G13" s="10">
        <v>95</v>
      </c>
      <c r="H13" t="s">
        <v>120</v>
      </c>
      <c r="J13" s="12"/>
      <c r="L13" s="12"/>
    </row>
    <row r="14" spans="1:12">
      <c r="A14" s="1" t="s">
        <v>139</v>
      </c>
      <c r="B14" s="2" t="s">
        <v>127</v>
      </c>
      <c r="C14" t="s">
        <v>28</v>
      </c>
      <c r="D14" s="12" t="s">
        <v>6</v>
      </c>
      <c r="E14">
        <v>500</v>
      </c>
      <c r="F14">
        <v>50</v>
      </c>
      <c r="G14" s="10">
        <v>96</v>
      </c>
      <c r="H14" t="s">
        <v>121</v>
      </c>
      <c r="J14" s="12"/>
      <c r="L14" s="12"/>
    </row>
    <row r="15" spans="1:12" s="12" customFormat="1">
      <c r="A15" s="11" t="s">
        <v>139</v>
      </c>
      <c r="B15" s="2" t="s">
        <v>294</v>
      </c>
      <c r="C15" s="12" t="s">
        <v>28</v>
      </c>
      <c r="D15" s="12" t="s">
        <v>6</v>
      </c>
      <c r="E15" s="12">
        <v>20</v>
      </c>
      <c r="F15" s="12">
        <v>100</v>
      </c>
      <c r="G15" s="13">
        <v>81</v>
      </c>
      <c r="H15" s="12" t="s">
        <v>128</v>
      </c>
    </row>
    <row r="16" spans="1:12" s="12" customFormat="1">
      <c r="A16" s="11" t="s">
        <v>139</v>
      </c>
      <c r="B16" s="2" t="s">
        <v>289</v>
      </c>
      <c r="C16" s="12" t="s">
        <v>28</v>
      </c>
      <c r="D16" s="12" t="s">
        <v>6</v>
      </c>
      <c r="E16" s="12">
        <v>10</v>
      </c>
      <c r="F16" s="12">
        <v>10</v>
      </c>
      <c r="G16" s="13" t="s">
        <v>68</v>
      </c>
      <c r="H16" s="12" t="s">
        <v>129</v>
      </c>
    </row>
    <row r="17" spans="1:12" s="12" customFormat="1">
      <c r="A17" s="11" t="s">
        <v>139</v>
      </c>
      <c r="B17" s="2" t="s">
        <v>295</v>
      </c>
      <c r="C17" s="12" t="s">
        <v>28</v>
      </c>
      <c r="D17" s="12" t="s">
        <v>6</v>
      </c>
      <c r="E17" s="12">
        <v>200</v>
      </c>
      <c r="F17" s="12">
        <v>50</v>
      </c>
      <c r="G17" s="13">
        <v>80</v>
      </c>
      <c r="H17" s="12" t="s">
        <v>130</v>
      </c>
    </row>
    <row r="18" spans="1:12">
      <c r="A18" s="1" t="s">
        <v>139</v>
      </c>
      <c r="B18" s="2" t="s">
        <v>296</v>
      </c>
      <c r="C18" t="s">
        <v>28</v>
      </c>
      <c r="D18" s="12" t="s">
        <v>6</v>
      </c>
      <c r="E18">
        <v>20</v>
      </c>
      <c r="F18">
        <v>250</v>
      </c>
      <c r="G18" s="10">
        <v>79</v>
      </c>
      <c r="H18" t="s">
        <v>131</v>
      </c>
      <c r="J18" s="12"/>
      <c r="L18" s="12"/>
    </row>
    <row r="19" spans="1:12" s="12" customFormat="1">
      <c r="A19" s="11" t="s">
        <v>139</v>
      </c>
      <c r="B19" s="2" t="s">
        <v>297</v>
      </c>
      <c r="C19" s="12" t="s">
        <v>28</v>
      </c>
      <c r="D19" s="12" t="s">
        <v>6</v>
      </c>
      <c r="E19" s="12">
        <v>500</v>
      </c>
      <c r="F19" s="12">
        <v>50</v>
      </c>
      <c r="G19" s="13">
        <v>84</v>
      </c>
      <c r="H19" s="12" t="s">
        <v>132</v>
      </c>
    </row>
    <row r="20" spans="1:12" s="12" customFormat="1">
      <c r="A20" s="11" t="s">
        <v>139</v>
      </c>
      <c r="B20" s="2" t="s">
        <v>298</v>
      </c>
      <c r="C20" s="12" t="s">
        <v>28</v>
      </c>
      <c r="D20" s="12" t="s">
        <v>6</v>
      </c>
      <c r="E20" s="12">
        <v>200</v>
      </c>
      <c r="F20" s="12">
        <v>50</v>
      </c>
      <c r="G20" s="13">
        <v>85</v>
      </c>
      <c r="H20" s="12" t="s">
        <v>133</v>
      </c>
    </row>
    <row r="21" spans="1:12" s="12" customFormat="1">
      <c r="A21" s="11" t="s">
        <v>139</v>
      </c>
      <c r="B21" s="2" t="s">
        <v>299</v>
      </c>
      <c r="C21" s="12" t="s">
        <v>28</v>
      </c>
      <c r="D21" s="12" t="s">
        <v>6</v>
      </c>
      <c r="E21" s="12">
        <v>17</v>
      </c>
      <c r="F21" s="12">
        <v>17</v>
      </c>
      <c r="G21" s="13" t="s">
        <v>65</v>
      </c>
      <c r="H21" s="12" t="s">
        <v>134</v>
      </c>
    </row>
    <row r="22" spans="1:12">
      <c r="A22" s="1" t="s">
        <v>139</v>
      </c>
      <c r="B22" s="2" t="s">
        <v>300</v>
      </c>
      <c r="C22" t="s">
        <v>28</v>
      </c>
      <c r="D22" s="12" t="s">
        <v>6</v>
      </c>
      <c r="E22">
        <v>5</v>
      </c>
      <c r="F22">
        <v>5</v>
      </c>
      <c r="G22" s="10">
        <v>66</v>
      </c>
      <c r="H22" t="s">
        <v>135</v>
      </c>
      <c r="J22" s="12"/>
      <c r="L22" s="12"/>
    </row>
    <row r="23" spans="1:12" s="12" customFormat="1">
      <c r="A23" s="11" t="s">
        <v>139</v>
      </c>
      <c r="B23" s="2" t="s">
        <v>287</v>
      </c>
      <c r="C23" s="12" t="s">
        <v>32</v>
      </c>
      <c r="D23" s="12" t="s">
        <v>185</v>
      </c>
      <c r="F23" s="12">
        <v>13</v>
      </c>
      <c r="G23" s="13">
        <v>10</v>
      </c>
      <c r="H23" s="12" t="s">
        <v>136</v>
      </c>
    </row>
    <row r="24" spans="1:12" s="12" customFormat="1">
      <c r="A24" s="11" t="s">
        <v>139</v>
      </c>
      <c r="B24" s="2" t="s">
        <v>301</v>
      </c>
      <c r="C24" s="12" t="s">
        <v>32</v>
      </c>
      <c r="D24" s="12" t="s">
        <v>185</v>
      </c>
      <c r="F24" s="12">
        <v>17</v>
      </c>
      <c r="G24" s="13">
        <v>11</v>
      </c>
      <c r="H24" s="12" t="s">
        <v>137</v>
      </c>
    </row>
    <row r="25" spans="1:12">
      <c r="A25" s="1" t="s">
        <v>139</v>
      </c>
      <c r="B25" s="2" t="s">
        <v>302</v>
      </c>
      <c r="C25" t="s">
        <v>32</v>
      </c>
      <c r="D25" s="12" t="s">
        <v>185</v>
      </c>
      <c r="F25">
        <v>18</v>
      </c>
      <c r="G25" s="10">
        <v>12</v>
      </c>
      <c r="H25" t="s">
        <v>138</v>
      </c>
      <c r="J25" s="12"/>
      <c r="L25" s="12"/>
    </row>
    <row r="26" spans="1:12">
      <c r="A26" s="1" t="s">
        <v>139</v>
      </c>
      <c r="B26" s="2" t="s">
        <v>140</v>
      </c>
      <c r="C26" t="s">
        <v>32</v>
      </c>
      <c r="D26" s="12" t="s">
        <v>185</v>
      </c>
      <c r="F26">
        <v>19</v>
      </c>
      <c r="G26" s="10" t="s">
        <v>141</v>
      </c>
      <c r="H26" t="s">
        <v>142</v>
      </c>
      <c r="J26" s="12"/>
      <c r="L26" s="12"/>
    </row>
    <row r="27" spans="1:12" s="12" customFormat="1">
      <c r="A27" s="11" t="s">
        <v>139</v>
      </c>
      <c r="B27" s="2" t="s">
        <v>208</v>
      </c>
      <c r="C27" s="12" t="s">
        <v>28</v>
      </c>
      <c r="D27" s="12" t="s">
        <v>6</v>
      </c>
      <c r="E27" s="12">
        <v>500</v>
      </c>
      <c r="F27" s="12">
        <v>250</v>
      </c>
      <c r="G27" s="13">
        <v>30</v>
      </c>
      <c r="H27" s="1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G2" sqref="G2:G11"/>
    </sheetView>
  </sheetViews>
  <sheetFormatPr defaultRowHeight="15"/>
  <cols>
    <col min="1" max="1" width="11" customWidth="1"/>
    <col min="2" max="2" width="12.85546875" customWidth="1"/>
    <col min="3" max="5" width="11.28515625" customWidth="1"/>
    <col min="7" max="7" width="11.5703125" style="10" customWidth="1"/>
    <col min="8" max="8" width="14.5703125" bestFit="1" customWidth="1"/>
  </cols>
  <sheetData>
    <row r="1" spans="1:10">
      <c r="A1" s="8" t="s">
        <v>4</v>
      </c>
      <c r="B1" s="3" t="s">
        <v>1</v>
      </c>
      <c r="C1" s="8" t="s">
        <v>2</v>
      </c>
      <c r="D1" s="8" t="s">
        <v>186</v>
      </c>
      <c r="E1" s="8" t="s">
        <v>205</v>
      </c>
      <c r="F1" s="8" t="s">
        <v>3</v>
      </c>
      <c r="G1" s="9" t="s">
        <v>59</v>
      </c>
      <c r="H1" s="8" t="s">
        <v>60</v>
      </c>
    </row>
    <row r="2" spans="1:10" s="12" customFormat="1">
      <c r="A2" s="12" t="s">
        <v>147</v>
      </c>
      <c r="B2" s="25" t="s">
        <v>143</v>
      </c>
      <c r="C2" s="12" t="s">
        <v>28</v>
      </c>
      <c r="D2" s="12" t="s">
        <v>6</v>
      </c>
      <c r="E2" s="12">
        <v>10</v>
      </c>
      <c r="F2" s="12">
        <v>10</v>
      </c>
      <c r="G2" s="13">
        <v>88</v>
      </c>
      <c r="H2" s="12" t="s">
        <v>100</v>
      </c>
    </row>
    <row r="3" spans="1:10" s="12" customFormat="1">
      <c r="A3" s="12" t="s">
        <v>147</v>
      </c>
      <c r="B3" s="25" t="s">
        <v>99</v>
      </c>
      <c r="C3" s="12" t="s">
        <v>28</v>
      </c>
      <c r="D3" s="12" t="s">
        <v>6</v>
      </c>
      <c r="E3" s="12">
        <v>10</v>
      </c>
      <c r="F3" s="12">
        <v>16</v>
      </c>
      <c r="G3" s="13" t="s">
        <v>63</v>
      </c>
      <c r="H3" s="12" t="s">
        <v>101</v>
      </c>
    </row>
    <row r="4" spans="1:10" s="12" customFormat="1">
      <c r="A4" s="12" t="s">
        <v>147</v>
      </c>
      <c r="B4" s="25" t="s">
        <v>158</v>
      </c>
      <c r="C4" s="12" t="s">
        <v>28</v>
      </c>
      <c r="D4" s="12" t="s">
        <v>6</v>
      </c>
      <c r="E4" s="12">
        <v>200</v>
      </c>
      <c r="F4" s="12">
        <v>50</v>
      </c>
      <c r="G4" s="13">
        <v>90</v>
      </c>
      <c r="H4" s="12" t="s">
        <v>144</v>
      </c>
    </row>
    <row r="5" spans="1:10" s="12" customFormat="1">
      <c r="A5" s="12" t="s">
        <v>147</v>
      </c>
      <c r="B5" s="25" t="s">
        <v>7</v>
      </c>
      <c r="C5" s="12" t="s">
        <v>28</v>
      </c>
      <c r="D5" s="12" t="s">
        <v>6</v>
      </c>
      <c r="E5" s="12">
        <v>200</v>
      </c>
      <c r="F5" s="12">
        <v>50</v>
      </c>
      <c r="G5" s="13">
        <v>95</v>
      </c>
      <c r="H5" s="12" t="s">
        <v>145</v>
      </c>
    </row>
    <row r="6" spans="1:10">
      <c r="A6" t="s">
        <v>147</v>
      </c>
      <c r="B6" s="2" t="s">
        <v>16</v>
      </c>
      <c r="C6" t="s">
        <v>28</v>
      </c>
      <c r="D6" s="12" t="s">
        <v>6</v>
      </c>
      <c r="E6" s="12">
        <v>500</v>
      </c>
      <c r="F6">
        <v>50</v>
      </c>
      <c r="G6" s="10">
        <v>91</v>
      </c>
      <c r="H6" t="s">
        <v>103</v>
      </c>
      <c r="J6" s="12"/>
    </row>
    <row r="7" spans="1:10">
      <c r="A7" t="s">
        <v>147</v>
      </c>
      <c r="B7" s="2" t="s">
        <v>270</v>
      </c>
      <c r="C7" t="s">
        <v>28</v>
      </c>
      <c r="D7" s="12" t="s">
        <v>6</v>
      </c>
      <c r="E7" s="12">
        <v>20</v>
      </c>
      <c r="F7">
        <v>50</v>
      </c>
      <c r="G7" s="10">
        <v>92</v>
      </c>
      <c r="H7" t="s">
        <v>104</v>
      </c>
      <c r="J7" s="12"/>
    </row>
    <row r="8" spans="1:10">
      <c r="A8" t="s">
        <v>147</v>
      </c>
      <c r="B8" s="2" t="s">
        <v>11</v>
      </c>
      <c r="C8" t="s">
        <v>38</v>
      </c>
      <c r="D8" s="12" t="s">
        <v>9</v>
      </c>
      <c r="F8">
        <v>10</v>
      </c>
      <c r="G8" s="10">
        <v>93</v>
      </c>
      <c r="H8" t="s">
        <v>105</v>
      </c>
      <c r="J8" s="12"/>
    </row>
    <row r="9" spans="1:10">
      <c r="A9" t="s">
        <v>147</v>
      </c>
      <c r="B9" s="2" t="s">
        <v>12</v>
      </c>
      <c r="C9" t="s">
        <v>28</v>
      </c>
      <c r="D9" s="12" t="s">
        <v>6</v>
      </c>
      <c r="E9" s="12">
        <v>100</v>
      </c>
      <c r="F9">
        <v>50</v>
      </c>
      <c r="G9" s="10">
        <v>94</v>
      </c>
      <c r="H9" t="s">
        <v>106</v>
      </c>
      <c r="J9" s="12"/>
    </row>
    <row r="10" spans="1:10" s="12" customFormat="1">
      <c r="A10" s="12" t="s">
        <v>147</v>
      </c>
      <c r="B10" s="25" t="s">
        <v>287</v>
      </c>
      <c r="C10" s="12" t="s">
        <v>32</v>
      </c>
      <c r="D10" s="12" t="s">
        <v>185</v>
      </c>
      <c r="F10" s="12">
        <v>19</v>
      </c>
      <c r="G10" s="13">
        <v>10</v>
      </c>
      <c r="H10" s="12" t="s">
        <v>146</v>
      </c>
    </row>
    <row r="11" spans="1:10" s="12" customFormat="1">
      <c r="A11" s="12" t="s">
        <v>147</v>
      </c>
      <c r="B11" s="25" t="s">
        <v>208</v>
      </c>
      <c r="C11" s="12" t="s">
        <v>28</v>
      </c>
      <c r="D11" s="12" t="s">
        <v>6</v>
      </c>
      <c r="E11" s="12">
        <v>500</v>
      </c>
      <c r="F11" s="12">
        <v>250</v>
      </c>
      <c r="G11" s="13">
        <v>30</v>
      </c>
      <c r="H11" s="12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2" sqref="G2:G12"/>
    </sheetView>
  </sheetViews>
  <sheetFormatPr defaultRowHeight="15"/>
  <cols>
    <col min="1" max="1" width="12.28515625" customWidth="1"/>
    <col min="2" max="2" width="13.5703125" bestFit="1" customWidth="1"/>
    <col min="3" max="3" width="10" bestFit="1" customWidth="1"/>
    <col min="4" max="5" width="10" customWidth="1"/>
    <col min="6" max="6" width="11" customWidth="1"/>
    <col min="7" max="7" width="10.28515625" style="10" customWidth="1"/>
    <col min="8" max="8" width="15.5703125" bestFit="1" customWidth="1"/>
  </cols>
  <sheetData>
    <row r="1" spans="1:10">
      <c r="A1" s="8" t="s">
        <v>4</v>
      </c>
      <c r="B1" s="3" t="s">
        <v>1</v>
      </c>
      <c r="C1" s="8" t="s">
        <v>2</v>
      </c>
      <c r="D1" s="8" t="s">
        <v>186</v>
      </c>
      <c r="E1" s="8" t="s">
        <v>205</v>
      </c>
      <c r="F1" s="8" t="s">
        <v>3</v>
      </c>
      <c r="G1" s="9" t="s">
        <v>59</v>
      </c>
      <c r="H1" s="8" t="s">
        <v>60</v>
      </c>
    </row>
    <row r="2" spans="1:10">
      <c r="A2" t="s">
        <v>152</v>
      </c>
      <c r="B2" s="2" t="s">
        <v>269</v>
      </c>
      <c r="C2" t="s">
        <v>28</v>
      </c>
      <c r="D2" t="s">
        <v>6</v>
      </c>
      <c r="E2">
        <v>6</v>
      </c>
      <c r="F2">
        <v>6</v>
      </c>
      <c r="G2" s="10" t="s">
        <v>61</v>
      </c>
      <c r="H2" t="s">
        <v>148</v>
      </c>
    </row>
    <row r="3" spans="1:10" s="12" customFormat="1">
      <c r="A3" s="12" t="s">
        <v>152</v>
      </c>
      <c r="B3" s="25" t="s">
        <v>71</v>
      </c>
      <c r="C3" s="12" t="s">
        <v>28</v>
      </c>
      <c r="D3" t="s">
        <v>6</v>
      </c>
      <c r="E3" s="12">
        <v>20</v>
      </c>
      <c r="F3" s="12">
        <v>20</v>
      </c>
      <c r="G3" s="13" t="s">
        <v>69</v>
      </c>
      <c r="H3" s="12" t="s">
        <v>72</v>
      </c>
      <c r="J3"/>
    </row>
    <row r="4" spans="1:10" s="12" customFormat="1">
      <c r="A4" s="12" t="s">
        <v>152</v>
      </c>
      <c r="B4" s="25" t="s">
        <v>143</v>
      </c>
      <c r="C4" s="12" t="s">
        <v>28</v>
      </c>
      <c r="D4" t="s">
        <v>6</v>
      </c>
      <c r="E4" s="12">
        <v>10</v>
      </c>
      <c r="F4" s="12">
        <v>10</v>
      </c>
      <c r="G4" s="13">
        <v>88</v>
      </c>
      <c r="H4" s="12" t="s">
        <v>100</v>
      </c>
      <c r="J4"/>
    </row>
    <row r="5" spans="1:10" s="12" customFormat="1">
      <c r="A5" s="12" t="s">
        <v>152</v>
      </c>
      <c r="B5" s="25" t="s">
        <v>154</v>
      </c>
      <c r="C5" s="12" t="s">
        <v>28</v>
      </c>
      <c r="D5" t="s">
        <v>6</v>
      </c>
      <c r="E5" s="12">
        <v>10</v>
      </c>
      <c r="F5" s="12">
        <v>16</v>
      </c>
      <c r="G5" s="13" t="s">
        <v>62</v>
      </c>
      <c r="H5" s="12" t="s">
        <v>101</v>
      </c>
      <c r="J5"/>
    </row>
    <row r="6" spans="1:10">
      <c r="A6" t="s">
        <v>152</v>
      </c>
      <c r="B6" s="2" t="s">
        <v>99</v>
      </c>
      <c r="C6" t="s">
        <v>28</v>
      </c>
      <c r="D6" t="s">
        <v>6</v>
      </c>
      <c r="E6" s="12">
        <v>20</v>
      </c>
      <c r="F6">
        <v>16</v>
      </c>
      <c r="G6" s="10" t="s">
        <v>63</v>
      </c>
      <c r="H6" t="s">
        <v>149</v>
      </c>
    </row>
    <row r="7" spans="1:10" s="12" customFormat="1">
      <c r="A7" s="12" t="s">
        <v>152</v>
      </c>
      <c r="B7" s="25" t="s">
        <v>158</v>
      </c>
      <c r="C7" s="12" t="s">
        <v>28</v>
      </c>
      <c r="D7" t="s">
        <v>6</v>
      </c>
      <c r="E7" s="12">
        <v>200</v>
      </c>
      <c r="F7" s="12">
        <v>50</v>
      </c>
      <c r="G7" s="13">
        <v>90</v>
      </c>
      <c r="H7" s="12" t="s">
        <v>102</v>
      </c>
      <c r="J7"/>
    </row>
    <row r="8" spans="1:10">
      <c r="A8" t="s">
        <v>152</v>
      </c>
      <c r="B8" s="2" t="s">
        <v>270</v>
      </c>
      <c r="C8" t="s">
        <v>28</v>
      </c>
      <c r="D8" t="s">
        <v>6</v>
      </c>
      <c r="E8" s="12">
        <v>20</v>
      </c>
      <c r="F8">
        <v>50</v>
      </c>
      <c r="G8" s="10">
        <v>92</v>
      </c>
      <c r="H8" t="s">
        <v>104</v>
      </c>
    </row>
    <row r="9" spans="1:10">
      <c r="A9" t="s">
        <v>152</v>
      </c>
      <c r="B9" s="2" t="s">
        <v>271</v>
      </c>
      <c r="C9" t="s">
        <v>38</v>
      </c>
      <c r="D9" t="s">
        <v>9</v>
      </c>
      <c r="F9">
        <v>50</v>
      </c>
      <c r="G9" s="10">
        <v>95</v>
      </c>
      <c r="H9" t="s">
        <v>105</v>
      </c>
    </row>
    <row r="10" spans="1:10">
      <c r="A10" t="s">
        <v>152</v>
      </c>
      <c r="B10" s="2" t="s">
        <v>150</v>
      </c>
      <c r="C10" t="s">
        <v>28</v>
      </c>
      <c r="D10" t="s">
        <v>6</v>
      </c>
      <c r="E10" s="12">
        <v>100</v>
      </c>
      <c r="F10">
        <v>50</v>
      </c>
      <c r="G10" s="10">
        <v>96</v>
      </c>
      <c r="H10" t="s">
        <v>106</v>
      </c>
    </row>
    <row r="11" spans="1:10" s="12" customFormat="1">
      <c r="A11" s="12" t="s">
        <v>152</v>
      </c>
      <c r="B11" s="25" t="s">
        <v>281</v>
      </c>
      <c r="C11" s="12" t="s">
        <v>32</v>
      </c>
      <c r="D11" t="s">
        <v>185</v>
      </c>
      <c r="F11" s="12">
        <v>9</v>
      </c>
      <c r="G11" s="13">
        <v>10</v>
      </c>
      <c r="H11" s="12" t="s">
        <v>151</v>
      </c>
      <c r="J11"/>
    </row>
    <row r="12" spans="1:10" s="12" customFormat="1">
      <c r="A12" s="12" t="s">
        <v>152</v>
      </c>
      <c r="B12" s="25" t="s">
        <v>208</v>
      </c>
      <c r="C12" s="12" t="s">
        <v>28</v>
      </c>
      <c r="D12" t="s">
        <v>6</v>
      </c>
      <c r="E12" s="12">
        <v>500</v>
      </c>
      <c r="F12" s="12">
        <v>250</v>
      </c>
      <c r="G12" s="13">
        <v>30</v>
      </c>
      <c r="H12" s="12" t="s">
        <v>112</v>
      </c>
      <c r="J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G2" sqref="G2:G18"/>
    </sheetView>
  </sheetViews>
  <sheetFormatPr defaultRowHeight="15"/>
  <cols>
    <col min="1" max="1" width="10" bestFit="1" customWidth="1"/>
    <col min="2" max="2" width="10.85546875" bestFit="1" customWidth="1"/>
    <col min="4" max="4" width="10.5703125" bestFit="1" customWidth="1"/>
    <col min="6" max="6" width="11" customWidth="1"/>
    <col min="7" max="7" width="12.7109375" style="10" customWidth="1"/>
    <col min="8" max="8" width="26.28515625" bestFit="1" customWidth="1"/>
  </cols>
  <sheetData>
    <row r="1" spans="1:10">
      <c r="A1" s="8" t="s">
        <v>4</v>
      </c>
      <c r="B1" s="3" t="s">
        <v>1</v>
      </c>
      <c r="C1" s="8" t="s">
        <v>2</v>
      </c>
      <c r="D1" s="8" t="s">
        <v>186</v>
      </c>
      <c r="E1" s="8" t="s">
        <v>205</v>
      </c>
      <c r="F1" s="8" t="s">
        <v>3</v>
      </c>
      <c r="G1" s="9" t="s">
        <v>59</v>
      </c>
      <c r="H1" s="8" t="s">
        <v>60</v>
      </c>
    </row>
    <row r="2" spans="1:10">
      <c r="A2" t="s">
        <v>179</v>
      </c>
      <c r="B2" s="2" t="s">
        <v>269</v>
      </c>
      <c r="C2" t="s">
        <v>28</v>
      </c>
      <c r="D2" t="s">
        <v>6</v>
      </c>
      <c r="E2">
        <v>6</v>
      </c>
      <c r="F2">
        <v>6</v>
      </c>
      <c r="G2" s="10" t="s">
        <v>61</v>
      </c>
      <c r="H2" t="s">
        <v>30</v>
      </c>
    </row>
    <row r="3" spans="1:10" s="12" customFormat="1">
      <c r="A3" s="12" t="s">
        <v>179</v>
      </c>
      <c r="B3" s="25" t="s">
        <v>71</v>
      </c>
      <c r="C3" s="12" t="s">
        <v>28</v>
      </c>
      <c r="D3" t="s">
        <v>6</v>
      </c>
      <c r="E3" s="12">
        <v>20</v>
      </c>
      <c r="F3" s="12">
        <v>20</v>
      </c>
      <c r="G3" s="13" t="s">
        <v>70</v>
      </c>
      <c r="H3" s="12" t="s">
        <v>72</v>
      </c>
      <c r="J3"/>
    </row>
    <row r="4" spans="1:10" s="12" customFormat="1">
      <c r="A4" s="12" t="s">
        <v>179</v>
      </c>
      <c r="B4" s="25" t="s">
        <v>154</v>
      </c>
      <c r="C4" s="12" t="s">
        <v>28</v>
      </c>
      <c r="D4" t="s">
        <v>6</v>
      </c>
      <c r="E4" s="12">
        <v>10</v>
      </c>
      <c r="F4" s="12">
        <v>10</v>
      </c>
      <c r="G4" s="13" t="s">
        <v>62</v>
      </c>
      <c r="H4" s="12" t="s">
        <v>155</v>
      </c>
      <c r="J4"/>
    </row>
    <row r="5" spans="1:10">
      <c r="A5" t="s">
        <v>179</v>
      </c>
      <c r="B5" s="2" t="s">
        <v>99</v>
      </c>
      <c r="C5" t="s">
        <v>28</v>
      </c>
      <c r="D5" t="s">
        <v>6</v>
      </c>
      <c r="E5">
        <v>20</v>
      </c>
      <c r="F5">
        <v>16</v>
      </c>
      <c r="G5" s="10" t="s">
        <v>63</v>
      </c>
      <c r="H5" t="s">
        <v>157</v>
      </c>
    </row>
    <row r="6" spans="1:10" s="12" customFormat="1">
      <c r="A6" s="12" t="s">
        <v>179</v>
      </c>
      <c r="B6" s="25" t="s">
        <v>158</v>
      </c>
      <c r="C6" s="12" t="s">
        <v>28</v>
      </c>
      <c r="D6" t="s">
        <v>6</v>
      </c>
      <c r="E6" s="12">
        <v>200</v>
      </c>
      <c r="F6" s="12">
        <v>50</v>
      </c>
      <c r="G6" s="13">
        <v>90</v>
      </c>
      <c r="H6" s="12" t="s">
        <v>35</v>
      </c>
      <c r="J6"/>
    </row>
    <row r="7" spans="1:10">
      <c r="A7" t="s">
        <v>179</v>
      </c>
      <c r="B7" s="2" t="s">
        <v>16</v>
      </c>
      <c r="C7" t="s">
        <v>28</v>
      </c>
      <c r="D7" t="s">
        <v>6</v>
      </c>
      <c r="E7" s="12">
        <v>500</v>
      </c>
      <c r="F7">
        <v>50</v>
      </c>
      <c r="G7" s="10">
        <v>91</v>
      </c>
      <c r="H7" t="s">
        <v>37</v>
      </c>
    </row>
    <row r="8" spans="1:10">
      <c r="A8" t="s">
        <v>179</v>
      </c>
      <c r="B8" s="2" t="s">
        <v>270</v>
      </c>
      <c r="C8" t="s">
        <v>28</v>
      </c>
      <c r="D8" t="s">
        <v>6</v>
      </c>
      <c r="E8" s="12">
        <v>20</v>
      </c>
      <c r="F8">
        <v>50</v>
      </c>
      <c r="G8" s="10">
        <v>92</v>
      </c>
      <c r="H8" t="s">
        <v>36</v>
      </c>
    </row>
    <row r="9" spans="1:10" s="12" customFormat="1">
      <c r="A9" s="12" t="s">
        <v>179</v>
      </c>
      <c r="B9" s="25" t="s">
        <v>161</v>
      </c>
      <c r="C9" s="12" t="s">
        <v>28</v>
      </c>
      <c r="D9" t="s">
        <v>6</v>
      </c>
      <c r="E9" s="12">
        <v>10</v>
      </c>
      <c r="F9" s="12">
        <v>15</v>
      </c>
      <c r="G9" s="13">
        <v>12</v>
      </c>
      <c r="H9" s="12" t="s">
        <v>46</v>
      </c>
      <c r="J9"/>
    </row>
    <row r="10" spans="1:10">
      <c r="A10" t="s">
        <v>179</v>
      </c>
      <c r="B10" s="2" t="s">
        <v>287</v>
      </c>
      <c r="C10" t="s">
        <v>32</v>
      </c>
      <c r="D10" t="s">
        <v>185</v>
      </c>
      <c r="F10">
        <v>9</v>
      </c>
      <c r="G10" s="10">
        <v>10</v>
      </c>
      <c r="H10" t="s">
        <v>163</v>
      </c>
    </row>
    <row r="11" spans="1:10">
      <c r="A11" t="s">
        <v>179</v>
      </c>
      <c r="B11" s="2" t="s">
        <v>164</v>
      </c>
      <c r="C11" t="s">
        <v>32</v>
      </c>
      <c r="D11" t="s">
        <v>185</v>
      </c>
      <c r="F11">
        <v>9</v>
      </c>
      <c r="G11" s="10">
        <v>11</v>
      </c>
      <c r="H11" t="s">
        <v>43</v>
      </c>
    </row>
    <row r="12" spans="1:10">
      <c r="A12" t="s">
        <v>179</v>
      </c>
      <c r="B12" s="2" t="s">
        <v>303</v>
      </c>
      <c r="C12" t="s">
        <v>32</v>
      </c>
      <c r="D12" t="s">
        <v>185</v>
      </c>
      <c r="F12">
        <v>9</v>
      </c>
      <c r="G12" s="10">
        <v>15</v>
      </c>
      <c r="H12" t="s">
        <v>166</v>
      </c>
    </row>
    <row r="13" spans="1:10" s="12" customFormat="1">
      <c r="A13" s="12" t="s">
        <v>179</v>
      </c>
      <c r="B13" s="25" t="s">
        <v>167</v>
      </c>
      <c r="C13" s="12" t="s">
        <v>32</v>
      </c>
      <c r="D13" t="s">
        <v>185</v>
      </c>
      <c r="F13" s="12">
        <v>9</v>
      </c>
      <c r="G13" s="13">
        <v>14</v>
      </c>
      <c r="H13" s="12" t="s">
        <v>168</v>
      </c>
      <c r="J13"/>
    </row>
    <row r="14" spans="1:10">
      <c r="A14" t="s">
        <v>179</v>
      </c>
      <c r="B14" s="2" t="s">
        <v>304</v>
      </c>
      <c r="C14" t="s">
        <v>32</v>
      </c>
      <c r="D14" t="s">
        <v>185</v>
      </c>
      <c r="F14">
        <v>9</v>
      </c>
      <c r="G14" s="10">
        <v>16</v>
      </c>
      <c r="H14" t="s">
        <v>170</v>
      </c>
    </row>
    <row r="15" spans="1:10">
      <c r="A15" t="s">
        <v>179</v>
      </c>
      <c r="B15" s="2" t="s">
        <v>305</v>
      </c>
      <c r="C15" t="s">
        <v>38</v>
      </c>
      <c r="D15" t="s">
        <v>9</v>
      </c>
      <c r="F15">
        <v>10</v>
      </c>
      <c r="G15" s="10" t="s">
        <v>64</v>
      </c>
      <c r="H15" t="s">
        <v>172</v>
      </c>
    </row>
    <row r="16" spans="1:10">
      <c r="A16" t="s">
        <v>179</v>
      </c>
      <c r="B16" s="2" t="s">
        <v>306</v>
      </c>
      <c r="C16" t="s">
        <v>28</v>
      </c>
      <c r="D16" t="s">
        <v>6</v>
      </c>
      <c r="E16">
        <v>10</v>
      </c>
      <c r="F16">
        <v>10</v>
      </c>
      <c r="G16" s="10" t="s">
        <v>69</v>
      </c>
      <c r="H16" t="s">
        <v>174</v>
      </c>
    </row>
    <row r="17" spans="1:10">
      <c r="A17" t="s">
        <v>179</v>
      </c>
      <c r="B17" s="2" t="s">
        <v>275</v>
      </c>
      <c r="C17" t="s">
        <v>32</v>
      </c>
      <c r="D17" t="s">
        <v>185</v>
      </c>
      <c r="F17">
        <v>9</v>
      </c>
      <c r="G17" s="10" t="s">
        <v>65</v>
      </c>
      <c r="H17" t="s">
        <v>176</v>
      </c>
    </row>
    <row r="18" spans="1:10" s="12" customFormat="1">
      <c r="A18" s="12" t="s">
        <v>179</v>
      </c>
      <c r="B18" s="25" t="s">
        <v>208</v>
      </c>
      <c r="C18" s="12" t="s">
        <v>28</v>
      </c>
      <c r="D18" t="s">
        <v>6</v>
      </c>
      <c r="E18" s="12">
        <v>500</v>
      </c>
      <c r="F18" s="12">
        <v>250</v>
      </c>
      <c r="G18" s="13">
        <v>30</v>
      </c>
      <c r="H18" s="12" t="s">
        <v>178</v>
      </c>
      <c r="J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FILE_MASTER</vt:lpstr>
      <vt:lpstr>FILEMAP</vt:lpstr>
      <vt:lpstr>SEARCHFLD</vt:lpstr>
      <vt:lpstr>CFAF</vt:lpstr>
      <vt:lpstr>SE2240</vt:lpstr>
      <vt:lpstr>SE2245</vt:lpstr>
      <vt:lpstr>CI1141</vt:lpstr>
      <vt:lpstr>CI1101</vt:lpstr>
      <vt:lpstr>CI1187</vt:lpstr>
      <vt:lpstr>SE2287</vt:lpstr>
      <vt:lpstr>SE2203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2012-02-11T11:00:48Z</dcterms:modified>
</cp:coreProperties>
</file>