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hops\OneDrive\Desktop\2023\github projects\NBA Drafted Player Impact\"/>
    </mc:Choice>
  </mc:AlternateContent>
  <xr:revisionPtr revIDLastSave="0" documentId="13_ncr:1_{A54D53DC-46BB-45FB-A4D1-9DC2D3E17AF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edictions" sheetId="1" r:id="rId1"/>
    <sheet name="Comparisons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2" l="1"/>
  <c r="Z9" i="2"/>
  <c r="Z10" i="2"/>
  <c r="Z8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Z3" i="2" s="1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3" i="2"/>
  <c r="J3" i="2"/>
  <c r="K3" i="2"/>
  <c r="L3" i="2"/>
  <c r="I4" i="2"/>
  <c r="O6" i="2" s="1"/>
  <c r="J4" i="2"/>
  <c r="K4" i="2"/>
  <c r="L4" i="2"/>
  <c r="I5" i="2"/>
  <c r="J5" i="2"/>
  <c r="K5" i="2"/>
  <c r="L5" i="2"/>
  <c r="I6" i="2"/>
  <c r="O3" i="2" s="1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H23" i="2"/>
  <c r="H22" i="2"/>
  <c r="H19" i="2"/>
  <c r="H16" i="2"/>
  <c r="H11" i="2"/>
  <c r="H21" i="2"/>
  <c r="H12" i="2"/>
  <c r="H10" i="2"/>
  <c r="H13" i="2"/>
  <c r="H18" i="2"/>
  <c r="H17" i="2"/>
  <c r="H15" i="2"/>
  <c r="A21" i="2"/>
  <c r="A24" i="2"/>
  <c r="A25" i="2"/>
  <c r="A26" i="2"/>
  <c r="A30" i="2"/>
  <c r="A36" i="2"/>
  <c r="AA4" i="2" s="1"/>
  <c r="A33" i="2"/>
  <c r="A32" i="2"/>
  <c r="A31" i="2"/>
  <c r="A23" i="2"/>
  <c r="A37" i="2"/>
  <c r="A38" i="2"/>
  <c r="A41" i="2"/>
  <c r="AA6" i="2" s="1"/>
  <c r="A42" i="2"/>
  <c r="AA8" i="2" s="1"/>
  <c r="A35" i="2"/>
  <c r="A22" i="2"/>
  <c r="AA9" i="2" s="1"/>
  <c r="A34" i="2"/>
  <c r="A29" i="2"/>
  <c r="AA7" i="2" s="1"/>
  <c r="A28" i="2"/>
  <c r="A27" i="2"/>
  <c r="A40" i="2"/>
  <c r="AA5" i="2" s="1"/>
  <c r="A39" i="2"/>
  <c r="A20" i="2"/>
  <c r="A19" i="2"/>
  <c r="AA3" i="2" s="1"/>
  <c r="A18" i="2"/>
  <c r="A17" i="2"/>
  <c r="AA10" i="2" s="1"/>
  <c r="A16" i="2"/>
  <c r="A15" i="2"/>
  <c r="A14" i="2"/>
  <c r="P7" i="2" s="1"/>
  <c r="A13" i="2"/>
  <c r="A12" i="2"/>
  <c r="A11" i="2"/>
  <c r="A10" i="2"/>
  <c r="A9" i="2"/>
  <c r="P5" i="2" s="1"/>
  <c r="A8" i="2"/>
  <c r="P4" i="2" s="1"/>
  <c r="A7" i="2"/>
  <c r="A6" i="2"/>
  <c r="P3" i="2" s="1"/>
  <c r="A5" i="2"/>
  <c r="A4" i="2"/>
  <c r="P6" i="2" s="1"/>
  <c r="A3" i="2"/>
  <c r="A2" i="2"/>
  <c r="B6" i="2"/>
  <c r="Q3" i="2" s="1"/>
  <c r="B7" i="2"/>
  <c r="B8" i="2"/>
  <c r="Q4" i="2" s="1"/>
  <c r="B14" i="2"/>
  <c r="Q7" i="2" s="1"/>
  <c r="B15" i="2"/>
  <c r="B16" i="2"/>
  <c r="B22" i="2"/>
  <c r="B23" i="2"/>
  <c r="B24" i="2"/>
  <c r="B30" i="2"/>
  <c r="B31" i="2"/>
  <c r="B32" i="2"/>
  <c r="B38" i="2"/>
  <c r="B39" i="2"/>
  <c r="B40" i="2"/>
  <c r="AB5" i="2" s="1"/>
  <c r="B1" i="2"/>
  <c r="I14" i="2"/>
  <c r="O7" i="2" s="1"/>
  <c r="J14" i="2"/>
  <c r="K14" i="2"/>
  <c r="L1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Z7" i="2" s="1"/>
  <c r="J29" i="2"/>
  <c r="K29" i="2"/>
  <c r="L29" i="2"/>
  <c r="I30" i="2"/>
  <c r="J30" i="2"/>
  <c r="K30" i="2"/>
  <c r="L30" i="2"/>
  <c r="H28" i="2"/>
  <c r="H30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Z4" i="2" s="1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Z5" i="2" s="1"/>
  <c r="J40" i="2"/>
  <c r="K40" i="2"/>
  <c r="L40" i="2"/>
  <c r="I41" i="2"/>
  <c r="Z6" i="2" s="1"/>
  <c r="J41" i="2"/>
  <c r="K41" i="2"/>
  <c r="L41" i="2"/>
  <c r="I42" i="2"/>
  <c r="J42" i="2"/>
  <c r="K42" i="2"/>
  <c r="L42" i="2"/>
  <c r="H35" i="2"/>
  <c r="H34" i="2"/>
  <c r="H39" i="2"/>
  <c r="H37" i="2"/>
  <c r="H38" i="2"/>
  <c r="H33" i="2"/>
  <c r="H32" i="2"/>
  <c r="H14" i="2"/>
  <c r="H27" i="2"/>
  <c r="H41" i="2"/>
  <c r="H40" i="2"/>
  <c r="H36" i="2"/>
  <c r="H25" i="2"/>
  <c r="H9" i="2"/>
  <c r="H8" i="2"/>
  <c r="H7" i="2"/>
  <c r="H6" i="2"/>
  <c r="H29" i="2"/>
  <c r="H42" i="2"/>
  <c r="H26" i="2"/>
  <c r="H20" i="2"/>
  <c r="H5" i="2"/>
  <c r="H4" i="2"/>
  <c r="H3" i="2"/>
  <c r="I2" i="2"/>
  <c r="O4" i="2" s="1"/>
  <c r="J2" i="2"/>
  <c r="K2" i="2"/>
  <c r="L2" i="2"/>
  <c r="H2" i="2"/>
  <c r="I24" i="2"/>
  <c r="J24" i="2"/>
  <c r="K24" i="2"/>
  <c r="L24" i="2"/>
  <c r="H24" i="2"/>
  <c r="I31" i="2"/>
  <c r="O5" i="2" s="1"/>
  <c r="J31" i="2"/>
  <c r="K31" i="2"/>
  <c r="L31" i="2"/>
  <c r="H31" i="2"/>
  <c r="L1" i="2"/>
  <c r="I1" i="2"/>
  <c r="J1" i="2"/>
  <c r="K1" i="2"/>
  <c r="H1" i="2"/>
  <c r="F1" i="2"/>
  <c r="E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K29" i="1"/>
  <c r="K30" i="1"/>
  <c r="K33" i="1"/>
  <c r="K34" i="1"/>
  <c r="K35" i="1"/>
  <c r="K37" i="1"/>
  <c r="K38" i="1"/>
  <c r="K39" i="1"/>
  <c r="K27" i="1"/>
  <c r="K32" i="1" s="1"/>
  <c r="K24" i="1"/>
  <c r="K22" i="1"/>
  <c r="K21" i="1"/>
  <c r="K19" i="1"/>
  <c r="K41" i="1" s="1"/>
  <c r="K17" i="1"/>
  <c r="K16" i="1"/>
  <c r="K15" i="1"/>
  <c r="K23" i="1" s="1"/>
  <c r="K13" i="1"/>
  <c r="K18" i="1" s="1"/>
  <c r="K10" i="1"/>
  <c r="K8" i="1"/>
  <c r="K25" i="1" s="1"/>
  <c r="K7" i="1"/>
  <c r="K6" i="1"/>
  <c r="K12" i="1" s="1"/>
  <c r="K5" i="1"/>
  <c r="K4" i="1"/>
  <c r="K14" i="1" s="1"/>
  <c r="K3" i="1"/>
  <c r="K11" i="1" s="1"/>
  <c r="K2" i="1"/>
  <c r="J39" i="1"/>
  <c r="J38" i="1"/>
  <c r="J37" i="1"/>
  <c r="L37" i="1" s="1"/>
  <c r="J35" i="1"/>
  <c r="L35" i="1" s="1"/>
  <c r="J34" i="1"/>
  <c r="J33" i="1"/>
  <c r="J29" i="1"/>
  <c r="J42" i="1" s="1"/>
  <c r="J30" i="1"/>
  <c r="J27" i="1"/>
  <c r="J24" i="1"/>
  <c r="J22" i="1"/>
  <c r="J21" i="1"/>
  <c r="J19" i="1"/>
  <c r="J36" i="1" s="1"/>
  <c r="J17" i="1"/>
  <c r="L17" i="1" s="1"/>
  <c r="J16" i="1"/>
  <c r="L16" i="1" s="1"/>
  <c r="J15" i="1"/>
  <c r="J13" i="1"/>
  <c r="J18" i="1" s="1"/>
  <c r="J10" i="1"/>
  <c r="J8" i="1"/>
  <c r="J9" i="1" s="1"/>
  <c r="J7" i="1"/>
  <c r="J6" i="1"/>
  <c r="J28" i="1" s="1"/>
  <c r="J5" i="1"/>
  <c r="J26" i="1" s="1"/>
  <c r="J4" i="1"/>
  <c r="J14" i="1" s="1"/>
  <c r="J3" i="1"/>
  <c r="J11" i="1" s="1"/>
  <c r="J2" i="1"/>
  <c r="J3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E30" i="1"/>
  <c r="F30" i="1" s="1"/>
  <c r="E33" i="1"/>
  <c r="F33" i="1" s="1"/>
  <c r="E35" i="1"/>
  <c r="F35" i="1" s="1"/>
  <c r="E34" i="1"/>
  <c r="F34" i="1" s="1"/>
  <c r="E39" i="1"/>
  <c r="F39" i="1" s="1"/>
  <c r="E38" i="1"/>
  <c r="F38" i="1" s="1"/>
  <c r="E37" i="1"/>
  <c r="F37" i="1" s="1"/>
  <c r="E29" i="1"/>
  <c r="F29" i="1" s="1"/>
  <c r="E27" i="1"/>
  <c r="F27" i="1" s="1"/>
  <c r="E24" i="1"/>
  <c r="F24" i="1" s="1"/>
  <c r="E22" i="1"/>
  <c r="F22" i="1" s="1"/>
  <c r="E21" i="1"/>
  <c r="F21" i="1" s="1"/>
  <c r="E19" i="1"/>
  <c r="E36" i="1" s="1"/>
  <c r="F36" i="1" s="1"/>
  <c r="E17" i="1"/>
  <c r="F17" i="1" s="1"/>
  <c r="E16" i="1"/>
  <c r="F16" i="1" s="1"/>
  <c r="E15" i="1"/>
  <c r="E23" i="1" s="1"/>
  <c r="F23" i="1" s="1"/>
  <c r="E13" i="1"/>
  <c r="E18" i="1" s="1"/>
  <c r="F18" i="1" s="1"/>
  <c r="E10" i="1"/>
  <c r="F10" i="1" s="1"/>
  <c r="E8" i="1"/>
  <c r="F8" i="1" s="1"/>
  <c r="E7" i="1"/>
  <c r="F7" i="1" s="1"/>
  <c r="E6" i="1"/>
  <c r="E28" i="1" s="1"/>
  <c r="F28" i="1" s="1"/>
  <c r="E5" i="1"/>
  <c r="E26" i="1" s="1"/>
  <c r="F26" i="1" s="1"/>
  <c r="E4" i="1"/>
  <c r="E14" i="1" s="1"/>
  <c r="F14" i="1" s="1"/>
  <c r="E3" i="1"/>
  <c r="E11" i="1" s="1"/>
  <c r="F11" i="1" s="1"/>
  <c r="E2" i="1"/>
  <c r="F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G33" i="1" s="1"/>
  <c r="H33" i="1" s="1"/>
  <c r="E33" i="2" s="1"/>
  <c r="D34" i="1"/>
  <c r="D35" i="1"/>
  <c r="D36" i="1"/>
  <c r="D37" i="1"/>
  <c r="D38" i="1"/>
  <c r="G38" i="1" s="1"/>
  <c r="H38" i="1" s="1"/>
  <c r="E38" i="2" s="1"/>
  <c r="D39" i="1"/>
  <c r="D40" i="1"/>
  <c r="D41" i="1"/>
  <c r="D42" i="1"/>
  <c r="D2" i="1"/>
  <c r="A3" i="1"/>
  <c r="B3" i="2" s="1"/>
  <c r="A4" i="1"/>
  <c r="B4" i="2" s="1"/>
  <c r="Q6" i="2" s="1"/>
  <c r="A5" i="1"/>
  <c r="B5" i="2" s="1"/>
  <c r="A6" i="1"/>
  <c r="A7" i="1"/>
  <c r="A8" i="1"/>
  <c r="A9" i="1"/>
  <c r="B9" i="2" s="1"/>
  <c r="Q5" i="2" s="1"/>
  <c r="A10" i="1"/>
  <c r="B10" i="2" s="1"/>
  <c r="A11" i="1"/>
  <c r="B11" i="2" s="1"/>
  <c r="A12" i="1"/>
  <c r="B12" i="2" s="1"/>
  <c r="A13" i="1"/>
  <c r="B13" i="2" s="1"/>
  <c r="A14" i="1"/>
  <c r="A15" i="1"/>
  <c r="A16" i="1"/>
  <c r="A17" i="1"/>
  <c r="B17" i="2" s="1"/>
  <c r="AB10" i="2" s="1"/>
  <c r="A18" i="1"/>
  <c r="B18" i="2" s="1"/>
  <c r="A19" i="1"/>
  <c r="B19" i="2" s="1"/>
  <c r="AB3" i="2" s="1"/>
  <c r="A20" i="1"/>
  <c r="B20" i="2" s="1"/>
  <c r="A21" i="1"/>
  <c r="B21" i="2" s="1"/>
  <c r="A22" i="1"/>
  <c r="A23" i="1"/>
  <c r="A24" i="1"/>
  <c r="A25" i="1"/>
  <c r="B25" i="2" s="1"/>
  <c r="A26" i="1"/>
  <c r="B26" i="2" s="1"/>
  <c r="A27" i="1"/>
  <c r="B27" i="2" s="1"/>
  <c r="A28" i="1"/>
  <c r="B28" i="2" s="1"/>
  <c r="A29" i="1"/>
  <c r="B29" i="2" s="1"/>
  <c r="AB7" i="2" s="1"/>
  <c r="A30" i="1"/>
  <c r="A31" i="1"/>
  <c r="A32" i="1"/>
  <c r="A33" i="1"/>
  <c r="B33" i="2" s="1"/>
  <c r="A34" i="1"/>
  <c r="B34" i="2" s="1"/>
  <c r="A35" i="1"/>
  <c r="B35" i="2" s="1"/>
  <c r="A36" i="1"/>
  <c r="B36" i="2" s="1"/>
  <c r="AB4" i="2" s="1"/>
  <c r="A37" i="1"/>
  <c r="B37" i="2" s="1"/>
  <c r="A38" i="1"/>
  <c r="A39" i="1"/>
  <c r="A40" i="1"/>
  <c r="A41" i="1"/>
  <c r="B41" i="2" s="1"/>
  <c r="AB6" i="2" s="1"/>
  <c r="A42" i="1"/>
  <c r="B42" i="2" s="1"/>
  <c r="AB8" i="2" s="1"/>
  <c r="A2" i="1"/>
  <c r="B2" i="2" s="1"/>
  <c r="L38" i="1" l="1"/>
  <c r="G39" i="1"/>
  <c r="H39" i="1" s="1"/>
  <c r="E39" i="2" s="1"/>
  <c r="L39" i="1"/>
  <c r="G36" i="1"/>
  <c r="K28" i="1"/>
  <c r="L28" i="1" s="1"/>
  <c r="M28" i="1" s="1"/>
  <c r="F28" i="2" s="1"/>
  <c r="G28" i="1"/>
  <c r="H28" i="1" s="1"/>
  <c r="E28" i="2" s="1"/>
  <c r="J20" i="1"/>
  <c r="L10" i="1"/>
  <c r="M10" i="1" s="1"/>
  <c r="F10" i="2" s="1"/>
  <c r="L24" i="1"/>
  <c r="M24" i="1" s="1"/>
  <c r="F24" i="2" s="1"/>
  <c r="G24" i="1"/>
  <c r="H24" i="1" s="1"/>
  <c r="E24" i="2" s="1"/>
  <c r="G30" i="1"/>
  <c r="H30" i="1" s="1"/>
  <c r="E30" i="2" s="1"/>
  <c r="G37" i="1"/>
  <c r="H37" i="1" s="1"/>
  <c r="E37" i="2" s="1"/>
  <c r="G23" i="1"/>
  <c r="H23" i="1" s="1"/>
  <c r="E23" i="2" s="1"/>
  <c r="F15" i="1"/>
  <c r="G15" i="1" s="1"/>
  <c r="H15" i="1" s="1"/>
  <c r="E15" i="2" s="1"/>
  <c r="G29" i="1"/>
  <c r="H29" i="1" s="1"/>
  <c r="E29" i="2" s="1"/>
  <c r="L30" i="1"/>
  <c r="M30" i="1" s="1"/>
  <c r="F30" i="2" s="1"/>
  <c r="D39" i="2"/>
  <c r="H36" i="1"/>
  <c r="E36" i="2" s="1"/>
  <c r="D36" i="2"/>
  <c r="AD4" i="2" s="1"/>
  <c r="M39" i="1"/>
  <c r="F39" i="2" s="1"/>
  <c r="L15" i="1"/>
  <c r="M15" i="1" s="1"/>
  <c r="F15" i="2" s="1"/>
  <c r="L19" i="1"/>
  <c r="M19" i="1" s="1"/>
  <c r="F19" i="2" s="1"/>
  <c r="AG3" i="2" s="1"/>
  <c r="D24" i="2"/>
  <c r="M38" i="1"/>
  <c r="F38" i="2" s="1"/>
  <c r="L34" i="1"/>
  <c r="D38" i="2"/>
  <c r="M35" i="1"/>
  <c r="F35" i="2" s="1"/>
  <c r="L21" i="1"/>
  <c r="M21" i="1" s="1"/>
  <c r="F21" i="2" s="1"/>
  <c r="E32" i="1"/>
  <c r="F32" i="1" s="1"/>
  <c r="G32" i="1" s="1"/>
  <c r="G34" i="1"/>
  <c r="G26" i="1"/>
  <c r="E9" i="1"/>
  <c r="F9" i="1" s="1"/>
  <c r="G9" i="1" s="1"/>
  <c r="L22" i="1"/>
  <c r="M22" i="1" s="1"/>
  <c r="F22" i="2" s="1"/>
  <c r="AG9" i="2" s="1"/>
  <c r="G16" i="1"/>
  <c r="L27" i="1"/>
  <c r="M27" i="1" s="1"/>
  <c r="F27" i="2" s="1"/>
  <c r="D33" i="2"/>
  <c r="M37" i="1"/>
  <c r="F37" i="2" s="1"/>
  <c r="M34" i="1"/>
  <c r="F34" i="2" s="1"/>
  <c r="M17" i="1"/>
  <c r="F17" i="2" s="1"/>
  <c r="AG10" i="2" s="1"/>
  <c r="M16" i="1"/>
  <c r="F16" i="2" s="1"/>
  <c r="G8" i="1"/>
  <c r="E31" i="1"/>
  <c r="F31" i="1" s="1"/>
  <c r="J23" i="1"/>
  <c r="L14" i="1"/>
  <c r="M14" i="1" s="1"/>
  <c r="F14" i="2" s="1"/>
  <c r="V7" i="2" s="1"/>
  <c r="G31" i="1"/>
  <c r="G21" i="1"/>
  <c r="E40" i="1"/>
  <c r="F40" i="1" s="1"/>
  <c r="G40" i="1" s="1"/>
  <c r="F3" i="1"/>
  <c r="G3" i="1" s="1"/>
  <c r="L5" i="1"/>
  <c r="M5" i="1" s="1"/>
  <c r="F5" i="2" s="1"/>
  <c r="G2" i="1"/>
  <c r="G35" i="1"/>
  <c r="G27" i="1"/>
  <c r="G11" i="1"/>
  <c r="E41" i="1"/>
  <c r="F41" i="1" s="1"/>
  <c r="G41" i="1" s="1"/>
  <c r="F19" i="1"/>
  <c r="G19" i="1" s="1"/>
  <c r="J32" i="1"/>
  <c r="L32" i="1" s="1"/>
  <c r="M32" i="1" s="1"/>
  <c r="F32" i="2" s="1"/>
  <c r="G18" i="1"/>
  <c r="G10" i="1"/>
  <c r="E20" i="1"/>
  <c r="F20" i="1" s="1"/>
  <c r="G20" i="1" s="1"/>
  <c r="L7" i="1"/>
  <c r="M7" i="1" s="1"/>
  <c r="F7" i="2" s="1"/>
  <c r="L6" i="1"/>
  <c r="M6" i="1" s="1"/>
  <c r="F6" i="2" s="1"/>
  <c r="V3" i="2" s="1"/>
  <c r="L33" i="1"/>
  <c r="M33" i="1" s="1"/>
  <c r="F33" i="2" s="1"/>
  <c r="G17" i="1"/>
  <c r="L11" i="1"/>
  <c r="M11" i="1" s="1"/>
  <c r="F11" i="2" s="1"/>
  <c r="L3" i="1"/>
  <c r="M3" i="1" s="1"/>
  <c r="F3" i="2" s="1"/>
  <c r="G7" i="1"/>
  <c r="L2" i="1"/>
  <c r="M2" i="1" s="1"/>
  <c r="F2" i="2" s="1"/>
  <c r="L18" i="1"/>
  <c r="M18" i="1" s="1"/>
  <c r="F18" i="2" s="1"/>
  <c r="L29" i="1"/>
  <c r="M29" i="1" s="1"/>
  <c r="F29" i="2" s="1"/>
  <c r="AG7" i="2" s="1"/>
  <c r="G22" i="1"/>
  <c r="G14" i="1"/>
  <c r="E25" i="1"/>
  <c r="F25" i="1" s="1"/>
  <c r="G25" i="1" s="1"/>
  <c r="L23" i="1"/>
  <c r="M23" i="1" s="1"/>
  <c r="F23" i="2" s="1"/>
  <c r="K42" i="1"/>
  <c r="L42" i="1" s="1"/>
  <c r="M42" i="1" s="1"/>
  <c r="F42" i="2" s="1"/>
  <c r="AG8" i="2" s="1"/>
  <c r="L13" i="1"/>
  <c r="M13" i="1" s="1"/>
  <c r="F13" i="2" s="1"/>
  <c r="L8" i="1"/>
  <c r="M8" i="1" s="1"/>
  <c r="F8" i="2" s="1"/>
  <c r="V4" i="2" s="1"/>
  <c r="K26" i="1"/>
  <c r="L26" i="1" s="1"/>
  <c r="M26" i="1" s="1"/>
  <c r="F26" i="2" s="1"/>
  <c r="K20" i="1"/>
  <c r="L4" i="1"/>
  <c r="M4" i="1" s="1"/>
  <c r="F4" i="2" s="1"/>
  <c r="V6" i="2" s="1"/>
  <c r="K31" i="1"/>
  <c r="L31" i="1" s="1"/>
  <c r="M31" i="1" s="1"/>
  <c r="F31" i="2" s="1"/>
  <c r="K36" i="1"/>
  <c r="L36" i="1" s="1"/>
  <c r="M36" i="1" s="1"/>
  <c r="F36" i="2" s="1"/>
  <c r="AG4" i="2" s="1"/>
  <c r="K40" i="1"/>
  <c r="K9" i="1"/>
  <c r="L9" i="1" s="1"/>
  <c r="M9" i="1" s="1"/>
  <c r="F9" i="2" s="1"/>
  <c r="V5" i="2" s="1"/>
  <c r="J40" i="1"/>
  <c r="J41" i="1"/>
  <c r="L41" i="1" s="1"/>
  <c r="M41" i="1" s="1"/>
  <c r="F41" i="2" s="1"/>
  <c r="AG6" i="2" s="1"/>
  <c r="J25" i="1"/>
  <c r="L25" i="1" s="1"/>
  <c r="M25" i="1" s="1"/>
  <c r="F25" i="2" s="1"/>
  <c r="J12" i="1"/>
  <c r="L12" i="1" s="1"/>
  <c r="M12" i="1" s="1"/>
  <c r="F12" i="2" s="1"/>
  <c r="E12" i="1"/>
  <c r="F12" i="1" s="1"/>
  <c r="G12" i="1" s="1"/>
  <c r="E42" i="1"/>
  <c r="F42" i="1" s="1"/>
  <c r="G42" i="1" s="1"/>
  <c r="F6" i="1"/>
  <c r="G6" i="1" s="1"/>
  <c r="F13" i="1"/>
  <c r="G13" i="1" s="1"/>
  <c r="F5" i="1"/>
  <c r="G5" i="1" s="1"/>
  <c r="F4" i="1"/>
  <c r="G4" i="1" s="1"/>
  <c r="D28" i="2" l="1"/>
  <c r="D37" i="2"/>
  <c r="D29" i="2"/>
  <c r="AD7" i="2" s="1"/>
  <c r="L20" i="1"/>
  <c r="M20" i="1" s="1"/>
  <c r="F20" i="2" s="1"/>
  <c r="D15" i="2"/>
  <c r="D30" i="2"/>
  <c r="D23" i="2"/>
  <c r="H40" i="1"/>
  <c r="E40" i="2" s="1"/>
  <c r="D40" i="2"/>
  <c r="AD5" i="2" s="1"/>
  <c r="H9" i="1"/>
  <c r="E9" i="2" s="1"/>
  <c r="D9" i="2"/>
  <c r="S5" i="2" s="1"/>
  <c r="H12" i="1"/>
  <c r="E12" i="2" s="1"/>
  <c r="D12" i="2"/>
  <c r="H5" i="1"/>
  <c r="E5" i="2" s="1"/>
  <c r="D5" i="2"/>
  <c r="L40" i="1"/>
  <c r="M40" i="1" s="1"/>
  <c r="F40" i="2" s="1"/>
  <c r="AG5" i="2" s="1"/>
  <c r="H31" i="1"/>
  <c r="E31" i="2" s="1"/>
  <c r="D31" i="2"/>
  <c r="H22" i="1"/>
  <c r="E22" i="2" s="1"/>
  <c r="D22" i="2"/>
  <c r="AD9" i="2" s="1"/>
  <c r="H17" i="1"/>
  <c r="E17" i="2" s="1"/>
  <c r="D17" i="2"/>
  <c r="AD10" i="2" s="1"/>
  <c r="H2" i="1"/>
  <c r="E2" i="2" s="1"/>
  <c r="D2" i="2"/>
  <c r="H4" i="1"/>
  <c r="E4" i="2" s="1"/>
  <c r="D4" i="2"/>
  <c r="S6" i="2" s="1"/>
  <c r="H19" i="1"/>
  <c r="E19" i="2" s="1"/>
  <c r="D19" i="2"/>
  <c r="AD3" i="2" s="1"/>
  <c r="H13" i="1"/>
  <c r="E13" i="2" s="1"/>
  <c r="D13" i="2"/>
  <c r="H41" i="1"/>
  <c r="E41" i="2" s="1"/>
  <c r="D41" i="2"/>
  <c r="AD6" i="2" s="1"/>
  <c r="H26" i="1"/>
  <c r="E26" i="2" s="1"/>
  <c r="D26" i="2"/>
  <c r="H8" i="1"/>
  <c r="E8" i="2" s="1"/>
  <c r="D8" i="2"/>
  <c r="S4" i="2" s="1"/>
  <c r="H3" i="1"/>
  <c r="E3" i="2" s="1"/>
  <c r="D3" i="2"/>
  <c r="H34" i="1"/>
  <c r="E34" i="2" s="1"/>
  <c r="D34" i="2"/>
  <c r="H6" i="1"/>
  <c r="E6" i="2" s="1"/>
  <c r="D6" i="2"/>
  <c r="S3" i="2" s="1"/>
  <c r="H7" i="1"/>
  <c r="E7" i="2" s="1"/>
  <c r="D7" i="2"/>
  <c r="H21" i="1"/>
  <c r="E21" i="2" s="1"/>
  <c r="D21" i="2"/>
  <c r="H42" i="1"/>
  <c r="E42" i="2" s="1"/>
  <c r="D42" i="2"/>
  <c r="AD8" i="2" s="1"/>
  <c r="H20" i="1"/>
  <c r="E20" i="2" s="1"/>
  <c r="D20" i="2"/>
  <c r="H11" i="1"/>
  <c r="E11" i="2" s="1"/>
  <c r="D11" i="2"/>
  <c r="H16" i="1"/>
  <c r="E16" i="2" s="1"/>
  <c r="D16" i="2"/>
  <c r="H25" i="1"/>
  <c r="E25" i="2" s="1"/>
  <c r="D25" i="2"/>
  <c r="H10" i="1"/>
  <c r="E10" i="2" s="1"/>
  <c r="D10" i="2"/>
  <c r="H27" i="1"/>
  <c r="E27" i="2" s="1"/>
  <c r="D27" i="2"/>
  <c r="H32" i="1"/>
  <c r="E32" i="2" s="1"/>
  <c r="D32" i="2"/>
  <c r="H14" i="1"/>
  <c r="E14" i="2" s="1"/>
  <c r="D14" i="2"/>
  <c r="S7" i="2" s="1"/>
  <c r="H18" i="1"/>
  <c r="E18" i="2" s="1"/>
  <c r="D18" i="2"/>
  <c r="H35" i="1"/>
  <c r="E35" i="2" s="1"/>
  <c r="D35" i="2"/>
</calcChain>
</file>

<file path=xl/sharedStrings.xml><?xml version="1.0" encoding="utf-8"?>
<sst xmlns="http://schemas.openxmlformats.org/spreadsheetml/2006/main" count="81" uniqueCount="48">
  <si>
    <t>Player</t>
  </si>
  <si>
    <t>Team</t>
  </si>
  <si>
    <t>Player Wins Ratio</t>
  </si>
  <si>
    <t>Team Wins Ratio</t>
  </si>
  <si>
    <t>Team Key</t>
  </si>
  <si>
    <t>Orlando Magic</t>
  </si>
  <si>
    <t>Houston Rockets</t>
  </si>
  <si>
    <t>Sacramento Kings</t>
  </si>
  <si>
    <t>Detroit Pistons</t>
  </si>
  <si>
    <t>Oklahoma City Thunder</t>
  </si>
  <si>
    <t>Indiana Pacers</t>
  </si>
  <si>
    <t>San Antonio Spurs</t>
  </si>
  <si>
    <t>Portland Trail Blazers</t>
  </si>
  <si>
    <t>New Orleans Pelicans</t>
  </si>
  <si>
    <t>Washington Wizards</t>
  </si>
  <si>
    <t>Utah Jazz</t>
  </si>
  <si>
    <t>Charlotte Hornets</t>
  </si>
  <si>
    <t>Atlanta Hawks</t>
  </si>
  <si>
    <t>Dallas Mavericks</t>
  </si>
  <si>
    <t>Memphis Grizzlies</t>
  </si>
  <si>
    <t>Milwaukee Bucks</t>
  </si>
  <si>
    <t>Golden State Warriors</t>
  </si>
  <si>
    <t>Denver Nuggets</t>
  </si>
  <si>
    <t>Cleveland Cavaliers</t>
  </si>
  <si>
    <t>Chicago Bulls</t>
  </si>
  <si>
    <t>Los Angeles Lakers</t>
  </si>
  <si>
    <t>Minnesota Timberwolves</t>
  </si>
  <si>
    <t>Toronto Raptors</t>
  </si>
  <si>
    <t>LA Clipplers</t>
  </si>
  <si>
    <t>Team Wins</t>
  </si>
  <si>
    <t>Wins Pred</t>
  </si>
  <si>
    <t>Losses Pred</t>
  </si>
  <si>
    <t>Player Points Ratio</t>
  </si>
  <si>
    <t>Team Points</t>
  </si>
  <si>
    <t>Team Minutes Played</t>
  </si>
  <si>
    <t>Team Points Ratio</t>
  </si>
  <si>
    <t>Points Pred</t>
  </si>
  <si>
    <t>Miami Heat</t>
  </si>
  <si>
    <t>Overall Pick</t>
  </si>
  <si>
    <t>Worst Teams</t>
  </si>
  <si>
    <t>Best Teams</t>
  </si>
  <si>
    <t>Pick No.</t>
  </si>
  <si>
    <t>Wins</t>
  </si>
  <si>
    <t>Points</t>
  </si>
  <si>
    <t>Prediction 22/23</t>
  </si>
  <si>
    <t>Actual 22/23</t>
  </si>
  <si>
    <t>Actual 21/22</t>
  </si>
  <si>
    <t>Ranking 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</si>
</sst>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1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" fontId="0" fillId="0" borderId="9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0" xfId="0" applyBorder="1"/>
    <xf numFmtId="0" fontId="0" fillId="0" borderId="11" xfId="0" applyBorder="1"/>
    <xf numFmtId="1" fontId="0" fillId="0" borderId="12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9" xfId="0" applyBorder="1"/>
    <xf numFmtId="0" fontId="0" fillId="0" borderId="12" xfId="0" applyBorder="1"/>
    <xf numFmtId="0" fontId="1" fillId="0" borderId="13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Worst</a:t>
            </a:r>
            <a:r>
              <a:rPr lang="en-ZA" baseline="0"/>
              <a:t> Team Wins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Comparisons!$R$2</c:f>
              <c:strCache>
                <c:ptCount val="1"/>
                <c:pt idx="0">
                  <c:v>Actual 21/22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Comparisons!$O$3:$O$7</c:f>
              <c:strCache>
                <c:ptCount val="5"/>
                <c:pt idx="0">
                  <c:v>Houston Rockets</c:v>
                </c:pt>
                <c:pt idx="1">
                  <c:v>Orlando Magic</c:v>
                </c:pt>
                <c:pt idx="2">
                  <c:v>Orlando Magic</c:v>
                </c:pt>
                <c:pt idx="3">
                  <c:v>Detroit Pistons</c:v>
                </c:pt>
                <c:pt idx="4">
                  <c:v>Detroit Pistons</c:v>
                </c:pt>
              </c:strCache>
            </c:strRef>
          </c:cat>
          <c:val>
            <c:numRef>
              <c:f>Comparisons!$R$3:$R$7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A-40C2-91BB-CA3BD0DAFC75}"/>
            </c:ext>
          </c:extLst>
        </c:ser>
        <c:ser>
          <c:idx val="1"/>
          <c:order val="1"/>
          <c:tx>
            <c:strRef>
              <c:f>Comparisons!$S$2</c:f>
              <c:strCache>
                <c:ptCount val="1"/>
                <c:pt idx="0">
                  <c:v>Prediction 22/23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Comparisons!$O$3:$O$7</c:f>
              <c:strCache>
                <c:ptCount val="5"/>
                <c:pt idx="0">
                  <c:v>Houston Rockets</c:v>
                </c:pt>
                <c:pt idx="1">
                  <c:v>Orlando Magic</c:v>
                </c:pt>
                <c:pt idx="2">
                  <c:v>Orlando Magic</c:v>
                </c:pt>
                <c:pt idx="3">
                  <c:v>Detroit Pistons</c:v>
                </c:pt>
                <c:pt idx="4">
                  <c:v>Detroit Pistons</c:v>
                </c:pt>
              </c:strCache>
            </c:strRef>
          </c:cat>
          <c:val>
            <c:numRef>
              <c:f>Comparisons!$S$3:$S$7</c:f>
              <c:numCache>
                <c:formatCode>0</c:formatCode>
                <c:ptCount val="5"/>
                <c:pt idx="0">
                  <c:v>25.316455696202532</c:v>
                </c:pt>
                <c:pt idx="1">
                  <c:v>24.892857142857142</c:v>
                </c:pt>
                <c:pt idx="2">
                  <c:v>26.27272727272727</c:v>
                </c:pt>
                <c:pt idx="3">
                  <c:v>18.027027027027028</c:v>
                </c:pt>
                <c:pt idx="4">
                  <c:v>17.507462686567166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A-40C2-91BB-CA3BD0DAFC75}"/>
            </c:ext>
          </c:extLst>
        </c:ser>
        <c:ser>
          <c:idx val="2"/>
          <c:order val="2"/>
          <c:tx>
            <c:strRef>
              <c:f>Comparisons!$T$2</c:f>
              <c:strCache>
                <c:ptCount val="1"/>
                <c:pt idx="0">
                  <c:v>Actual 22/23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Comparisons!$T$3:$T$7</c:f>
              <c:numCache>
                <c:formatCode>0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A-40C2-91BB-CA3BD0DA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22143"/>
        <c:axId val="1319038623"/>
      </c:barChart>
      <c:catAx>
        <c:axId val="14285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38623"/>
        <c:crosses val="autoZero"/>
        <c:auto val="1"/>
        <c:lblAlgn val="ctr"/>
        <c:lblOffset val="100"/>
        <c:noMultiLvlLbl val="0"/>
      </c:catAx>
      <c:valAx>
        <c:axId val="13190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Worst</a:t>
            </a:r>
            <a:r>
              <a:rPr lang="en-ZA" baseline="0"/>
              <a:t> Team Points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Comparisons!$U$2</c:f>
              <c:strCache>
                <c:ptCount val="1"/>
                <c:pt idx="0">
                  <c:v>Actual 21/22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Comparisons!$O$3:$O$7</c:f>
              <c:strCache>
                <c:ptCount val="5"/>
                <c:pt idx="0">
                  <c:v>Houston Rockets</c:v>
                </c:pt>
                <c:pt idx="1">
                  <c:v>Orlando Magic</c:v>
                </c:pt>
                <c:pt idx="2">
                  <c:v>Orlando Magic</c:v>
                </c:pt>
                <c:pt idx="3">
                  <c:v>Detroit Pistons</c:v>
                </c:pt>
                <c:pt idx="4">
                  <c:v>Detroit Pistons</c:v>
                </c:pt>
              </c:strCache>
            </c:strRef>
          </c:cat>
          <c:val>
            <c:numRef>
              <c:f>Comparisons!$U$3:$U$7</c:f>
              <c:numCache>
                <c:formatCode>General</c:formatCode>
                <c:ptCount val="5"/>
                <c:pt idx="0">
                  <c:v>8997</c:v>
                </c:pt>
                <c:pt idx="1">
                  <c:v>8547</c:v>
                </c:pt>
                <c:pt idx="2">
                  <c:v>8547</c:v>
                </c:pt>
                <c:pt idx="3">
                  <c:v>8596</c:v>
                </c:pt>
                <c:pt idx="4">
                  <c:v>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5-427A-BB5A-79D9732C3B39}"/>
            </c:ext>
          </c:extLst>
        </c:ser>
        <c:ser>
          <c:idx val="1"/>
          <c:order val="1"/>
          <c:tx>
            <c:strRef>
              <c:f>Comparisons!$V$2</c:f>
              <c:strCache>
                <c:ptCount val="1"/>
                <c:pt idx="0">
                  <c:v>Prediction 22/23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Comparisons!$O$3:$O$7</c:f>
              <c:strCache>
                <c:ptCount val="5"/>
                <c:pt idx="0">
                  <c:v>Houston Rockets</c:v>
                </c:pt>
                <c:pt idx="1">
                  <c:v>Orlando Magic</c:v>
                </c:pt>
                <c:pt idx="2">
                  <c:v>Orlando Magic</c:v>
                </c:pt>
                <c:pt idx="3">
                  <c:v>Detroit Pistons</c:v>
                </c:pt>
                <c:pt idx="4">
                  <c:v>Detroit Pistons</c:v>
                </c:pt>
              </c:strCache>
            </c:strRef>
          </c:cat>
          <c:val>
            <c:numRef>
              <c:f>Comparisons!$V$3:$V$7</c:f>
              <c:numCache>
                <c:formatCode>0</c:formatCode>
                <c:ptCount val="5"/>
                <c:pt idx="0">
                  <c:v>10628.380645161291</c:v>
                </c:pt>
                <c:pt idx="1">
                  <c:v>10954.807692307693</c:v>
                </c:pt>
                <c:pt idx="2">
                  <c:v>10998.242553191491</c:v>
                </c:pt>
                <c:pt idx="3">
                  <c:v>10669.40192926045</c:v>
                </c:pt>
                <c:pt idx="4">
                  <c:v>10041.767068273093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5-427A-BB5A-79D9732C3B39}"/>
            </c:ext>
          </c:extLst>
        </c:ser>
        <c:ser>
          <c:idx val="2"/>
          <c:order val="2"/>
          <c:tx>
            <c:strRef>
              <c:f>Comparisons!$W$2</c:f>
              <c:strCache>
                <c:ptCount val="1"/>
                <c:pt idx="0">
                  <c:v>Actual 22/23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Comparisons!$W$3:$W$7</c:f>
              <c:numCache>
                <c:formatCode>0</c:formatCode>
                <c:ptCount val="5"/>
                <c:pt idx="0">
                  <c:v>9081</c:v>
                </c:pt>
                <c:pt idx="1">
                  <c:v>9269</c:v>
                </c:pt>
                <c:pt idx="2">
                  <c:v>9269</c:v>
                </c:pt>
                <c:pt idx="3">
                  <c:v>9045</c:v>
                </c:pt>
                <c:pt idx="4">
                  <c:v>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5-427A-BB5A-79D9732C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22143"/>
        <c:axId val="1319038623"/>
      </c:barChart>
      <c:catAx>
        <c:axId val="14285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38623"/>
        <c:crosses val="autoZero"/>
        <c:auto val="1"/>
        <c:lblAlgn val="ctr"/>
        <c:lblOffset val="100"/>
        <c:noMultiLvlLbl val="0"/>
      </c:catAx>
      <c:valAx>
        <c:axId val="13190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Best</a:t>
            </a:r>
            <a:r>
              <a:rPr lang="en-ZA" baseline="0"/>
              <a:t> Team Wins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Comparisons!$AC$2</c:f>
              <c:strCache>
                <c:ptCount val="1"/>
                <c:pt idx="0">
                  <c:v>Actual 21/22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Comparisons!$Z$3:$Z$10</c:f>
              <c:strCache>
                <c:ptCount val="8"/>
                <c:pt idx="0">
                  <c:v>Memphis Grizzlies</c:v>
                </c:pt>
                <c:pt idx="1">
                  <c:v>Memphis Grizzlies</c:v>
                </c:pt>
                <c:pt idx="2">
                  <c:v>Memphis Grizzlies</c:v>
                </c:pt>
                <c:pt idx="3">
                  <c:v>Memphis Grizzlies</c:v>
                </c:pt>
                <c:pt idx="4">
                  <c:v>Golden State Warriors</c:v>
                </c:pt>
                <c:pt idx="5">
                  <c:v>Golden State Warriors</c:v>
                </c:pt>
                <c:pt idx="6">
                  <c:v>Miami Heat</c:v>
                </c:pt>
                <c:pt idx="7">
                  <c:v>Dallas Mavericks</c:v>
                </c:pt>
              </c:strCache>
            </c:strRef>
          </c:cat>
          <c:val>
            <c:numRef>
              <c:f>Comparisons!$AC$3:$AC$10</c:f>
              <c:numCache>
                <c:formatCode>General</c:formatCode>
                <c:ptCount val="8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D-48F0-AFAC-5A1ED1A6262F}"/>
            </c:ext>
          </c:extLst>
        </c:ser>
        <c:ser>
          <c:idx val="1"/>
          <c:order val="1"/>
          <c:tx>
            <c:strRef>
              <c:f>Comparisons!$AD$2</c:f>
              <c:strCache>
                <c:ptCount val="1"/>
                <c:pt idx="0">
                  <c:v>Prediction 22/23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Comparisons!$Z$3:$Z$10</c:f>
              <c:strCache>
                <c:ptCount val="8"/>
                <c:pt idx="0">
                  <c:v>Memphis Grizzlies</c:v>
                </c:pt>
                <c:pt idx="1">
                  <c:v>Memphis Grizzlies</c:v>
                </c:pt>
                <c:pt idx="2">
                  <c:v>Memphis Grizzlies</c:v>
                </c:pt>
                <c:pt idx="3">
                  <c:v>Memphis Grizzlies</c:v>
                </c:pt>
                <c:pt idx="4">
                  <c:v>Golden State Warriors</c:v>
                </c:pt>
                <c:pt idx="5">
                  <c:v>Golden State Warriors</c:v>
                </c:pt>
                <c:pt idx="6">
                  <c:v>Miami Heat</c:v>
                </c:pt>
                <c:pt idx="7">
                  <c:v>Dallas Mavericks</c:v>
                </c:pt>
              </c:strCache>
            </c:strRef>
          </c:cat>
          <c:val>
            <c:numRef>
              <c:f>Comparisons!$AD$3:$AD$10</c:f>
              <c:numCache>
                <c:formatCode>0</c:formatCode>
                <c:ptCount val="8"/>
                <c:pt idx="0">
                  <c:v>20.8</c:v>
                </c:pt>
                <c:pt idx="1">
                  <c:v>20.8</c:v>
                </c:pt>
                <c:pt idx="2">
                  <c:v>21.777777777777779</c:v>
                </c:pt>
                <c:pt idx="3">
                  <c:v>29.866666666666667</c:v>
                </c:pt>
                <c:pt idx="4">
                  <c:v>27.35483870967742</c:v>
                </c:pt>
                <c:pt idx="5">
                  <c:v>30.916666666666664</c:v>
                </c:pt>
                <c:pt idx="6">
                  <c:v>28.266666666666666</c:v>
                </c:pt>
                <c:pt idx="7">
                  <c:v>30.333333333333336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48F0-AFAC-5A1ED1A6262F}"/>
            </c:ext>
          </c:extLst>
        </c:ser>
        <c:ser>
          <c:idx val="2"/>
          <c:order val="2"/>
          <c:tx>
            <c:strRef>
              <c:f>Comparisons!$AE$2</c:f>
              <c:strCache>
                <c:ptCount val="1"/>
                <c:pt idx="0">
                  <c:v>Actual 22/23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Comparisons!$Z$3:$Z$10</c:f>
              <c:strCache>
                <c:ptCount val="8"/>
                <c:pt idx="0">
                  <c:v>Memphis Grizzlies</c:v>
                </c:pt>
                <c:pt idx="1">
                  <c:v>Memphis Grizzlies</c:v>
                </c:pt>
                <c:pt idx="2">
                  <c:v>Memphis Grizzlies</c:v>
                </c:pt>
                <c:pt idx="3">
                  <c:v>Memphis Grizzlies</c:v>
                </c:pt>
                <c:pt idx="4">
                  <c:v>Golden State Warriors</c:v>
                </c:pt>
                <c:pt idx="5">
                  <c:v>Golden State Warriors</c:v>
                </c:pt>
                <c:pt idx="6">
                  <c:v>Miami Heat</c:v>
                </c:pt>
                <c:pt idx="7">
                  <c:v>Dallas Mavericks</c:v>
                </c:pt>
              </c:strCache>
            </c:strRef>
          </c:cat>
          <c:val>
            <c:numRef>
              <c:f>Comparisons!$AE$3:$AE$10</c:f>
              <c:numCache>
                <c:formatCode>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D-48F0-AFAC-5A1ED1A6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22143"/>
        <c:axId val="1319038623"/>
      </c:barChart>
      <c:catAx>
        <c:axId val="14285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38623"/>
        <c:crosses val="autoZero"/>
        <c:auto val="1"/>
        <c:lblAlgn val="ctr"/>
        <c:lblOffset val="100"/>
        <c:noMultiLvlLbl val="0"/>
      </c:catAx>
      <c:valAx>
        <c:axId val="13190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Best</a:t>
            </a:r>
            <a:r>
              <a:rPr lang="en-ZA" baseline="0"/>
              <a:t> Team Points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Comparisons!$AF$2</c:f>
              <c:strCache>
                <c:ptCount val="1"/>
                <c:pt idx="0">
                  <c:v>Actual 21/22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Comparisons!$Z$3:$Z$10</c:f>
              <c:strCache>
                <c:ptCount val="8"/>
                <c:pt idx="0">
                  <c:v>Memphis Grizzlies</c:v>
                </c:pt>
                <c:pt idx="1">
                  <c:v>Memphis Grizzlies</c:v>
                </c:pt>
                <c:pt idx="2">
                  <c:v>Memphis Grizzlies</c:v>
                </c:pt>
                <c:pt idx="3">
                  <c:v>Memphis Grizzlies</c:v>
                </c:pt>
                <c:pt idx="4">
                  <c:v>Golden State Warriors</c:v>
                </c:pt>
                <c:pt idx="5">
                  <c:v>Golden State Warriors</c:v>
                </c:pt>
                <c:pt idx="6">
                  <c:v>Miami Heat</c:v>
                </c:pt>
                <c:pt idx="7">
                  <c:v>Dallas Mavericks</c:v>
                </c:pt>
              </c:strCache>
            </c:strRef>
          </c:cat>
          <c:val>
            <c:numRef>
              <c:f>Comparisons!$AF$3:$AF$10</c:f>
              <c:numCache>
                <c:formatCode>0</c:formatCode>
                <c:ptCount val="8"/>
                <c:pt idx="0">
                  <c:v>9480</c:v>
                </c:pt>
                <c:pt idx="1">
                  <c:v>9480</c:v>
                </c:pt>
                <c:pt idx="2">
                  <c:v>9480</c:v>
                </c:pt>
                <c:pt idx="3">
                  <c:v>9480</c:v>
                </c:pt>
                <c:pt idx="4" formatCode="General">
                  <c:v>9102</c:v>
                </c:pt>
                <c:pt idx="5">
                  <c:v>9102</c:v>
                </c:pt>
                <c:pt idx="6">
                  <c:v>9022</c:v>
                </c:pt>
                <c:pt idx="7">
                  <c:v>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9-42BC-8BEA-FAF345727DC5}"/>
            </c:ext>
          </c:extLst>
        </c:ser>
        <c:ser>
          <c:idx val="1"/>
          <c:order val="1"/>
          <c:tx>
            <c:strRef>
              <c:f>Comparisons!$AG$2</c:f>
              <c:strCache>
                <c:ptCount val="1"/>
                <c:pt idx="0">
                  <c:v>Prediction 22/23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Comparisons!$Z$3:$Z$10</c:f>
              <c:strCache>
                <c:ptCount val="8"/>
                <c:pt idx="0">
                  <c:v>Memphis Grizzlies</c:v>
                </c:pt>
                <c:pt idx="1">
                  <c:v>Memphis Grizzlies</c:v>
                </c:pt>
                <c:pt idx="2">
                  <c:v>Memphis Grizzlies</c:v>
                </c:pt>
                <c:pt idx="3">
                  <c:v>Memphis Grizzlies</c:v>
                </c:pt>
                <c:pt idx="4">
                  <c:v>Golden State Warriors</c:v>
                </c:pt>
                <c:pt idx="5">
                  <c:v>Golden State Warriors</c:v>
                </c:pt>
                <c:pt idx="6">
                  <c:v>Miami Heat</c:v>
                </c:pt>
                <c:pt idx="7">
                  <c:v>Dallas Mavericks</c:v>
                </c:pt>
              </c:strCache>
            </c:strRef>
          </c:cat>
          <c:val>
            <c:numRef>
              <c:f>Comparisons!$AG$3:$AG$10</c:f>
              <c:numCache>
                <c:formatCode>0</c:formatCode>
                <c:ptCount val="8"/>
                <c:pt idx="0">
                  <c:v>10952.511111111113</c:v>
                </c:pt>
                <c:pt idx="1">
                  <c:v>10485.762711864407</c:v>
                </c:pt>
                <c:pt idx="2">
                  <c:v>10595.794871794873</c:v>
                </c:pt>
                <c:pt idx="3">
                  <c:v>10610.285714285714</c:v>
                </c:pt>
                <c:pt idx="4">
                  <c:v>11210.13698630137</c:v>
                </c:pt>
                <c:pt idx="5">
                  <c:v>10543.807692307691</c:v>
                </c:pt>
                <c:pt idx="6">
                  <c:v>10627.919117647058</c:v>
                </c:pt>
                <c:pt idx="7">
                  <c:v>11207.243243243245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9-42BC-8BEA-FAF345727DC5}"/>
            </c:ext>
          </c:extLst>
        </c:ser>
        <c:ser>
          <c:idx val="2"/>
          <c:order val="2"/>
          <c:tx>
            <c:strRef>
              <c:f>Comparisons!$AH$2</c:f>
              <c:strCache>
                <c:ptCount val="1"/>
                <c:pt idx="0">
                  <c:v>Actual 22/23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Comparisons!$Z$3:$Z$10</c:f>
              <c:strCache>
                <c:ptCount val="8"/>
                <c:pt idx="0">
                  <c:v>Memphis Grizzlies</c:v>
                </c:pt>
                <c:pt idx="1">
                  <c:v>Memphis Grizzlies</c:v>
                </c:pt>
                <c:pt idx="2">
                  <c:v>Memphis Grizzlies</c:v>
                </c:pt>
                <c:pt idx="3">
                  <c:v>Memphis Grizzlies</c:v>
                </c:pt>
                <c:pt idx="4">
                  <c:v>Golden State Warriors</c:v>
                </c:pt>
                <c:pt idx="5">
                  <c:v>Golden State Warriors</c:v>
                </c:pt>
                <c:pt idx="6">
                  <c:v>Miami Heat</c:v>
                </c:pt>
                <c:pt idx="7">
                  <c:v>Dallas Mavericks</c:v>
                </c:pt>
              </c:strCache>
            </c:strRef>
          </c:cat>
          <c:val>
            <c:numRef>
              <c:f>Comparisons!$AH$3:$AH$10</c:f>
              <c:numCache>
                <c:formatCode>0</c:formatCode>
                <c:ptCount val="8"/>
                <c:pt idx="0">
                  <c:v>9587</c:v>
                </c:pt>
                <c:pt idx="1">
                  <c:v>9587</c:v>
                </c:pt>
                <c:pt idx="2">
                  <c:v>9587</c:v>
                </c:pt>
                <c:pt idx="3">
                  <c:v>9587</c:v>
                </c:pt>
                <c:pt idx="4">
                  <c:v>9753</c:v>
                </c:pt>
                <c:pt idx="5">
                  <c:v>9753</c:v>
                </c:pt>
                <c:pt idx="6">
                  <c:v>8977</c:v>
                </c:pt>
                <c:pt idx="7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9-42BC-8BEA-FAF34572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522143"/>
        <c:axId val="1319038623"/>
      </c:barChart>
      <c:catAx>
        <c:axId val="14285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38623"/>
        <c:crosses val="autoZero"/>
        <c:auto val="1"/>
        <c:lblAlgn val="ctr"/>
        <c:lblOffset val="100"/>
        <c:noMultiLvlLbl val="0"/>
      </c:catAx>
      <c:valAx>
        <c:axId val="13190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18</xdr:col>
      <xdr:colOff>320040</xdr:colOff>
      <xdr:row>23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DB8F9B-43F1-40A5-AE73-6DD9861C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18</xdr:col>
      <xdr:colOff>320040</xdr:colOff>
      <xdr:row>39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6523EF-2DDC-49C1-B1AB-C882F62D6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11</xdr:row>
      <xdr:rowOff>0</xdr:rowOff>
    </xdr:from>
    <xdr:to>
      <xdr:col>28</xdr:col>
      <xdr:colOff>731520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47B734-0215-411F-A890-73F6AD0EE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28</xdr:col>
      <xdr:colOff>731520</xdr:colOff>
      <xdr:row>42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A8D4EFC-2680-425B-9EE1-CC71912A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ops\OneDrive\Desktop\2023\github%20projects\NBA%20Drafted%20Player%20Impact\2022_NBA_Drafted_Player_Stats.xlsx" TargetMode="External"/><Relationship Id="rId1" Type="http://schemas.openxmlformats.org/officeDocument/2006/relationships/externalLinkPath" Target="2022_NBA_Drafted_Player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ops\OneDrive\Desktop\2023\github%20projects\NBA%20Drafted%20Player%20Impact\2021-22_NBA_Team_Stats.xlsx" TargetMode="External"/><Relationship Id="rId1" Type="http://schemas.openxmlformats.org/officeDocument/2006/relationships/externalLinkPath" Target="2021-22_NBA_Team_Sta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ops\OneDrive\Desktop\2023\github%20projects\NBA%20Drafted%20Player%20Impact\2022-23_NBA_Team_Stats.xlsx" TargetMode="External"/><Relationship Id="rId1" Type="http://schemas.openxmlformats.org/officeDocument/2006/relationships/externalLinkPath" Target="2022-23_NBA_Team_Stat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ops\OneDrive\Desktop\2023\github%20projects\NBA%20Drafted%20Player%20Impact\2022_NBA_Player_Drafts.xlsx" TargetMode="External"/><Relationship Id="rId1" Type="http://schemas.openxmlformats.org/officeDocument/2006/relationships/externalLinkPath" Target="2022_NBA_Player_Draf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 Draft Stats"/>
    </sheetNames>
    <sheetDataSet>
      <sheetData sheetId="0">
        <row r="2">
          <cell r="A2" t="str">
            <v>Paolo Banchero</v>
          </cell>
          <cell r="B2" t="str">
            <v>ORL</v>
          </cell>
          <cell r="C2" t="str">
            <v>72</v>
          </cell>
          <cell r="D2" t="str">
            <v>31</v>
          </cell>
          <cell r="F2" t="str">
            <v>33.7</v>
          </cell>
          <cell r="G2" t="str">
            <v>20.0</v>
          </cell>
        </row>
        <row r="3">
          <cell r="A3" t="str">
            <v>Bennedict Mathurin</v>
          </cell>
          <cell r="B3" t="str">
            <v>IND</v>
          </cell>
          <cell r="C3" t="str">
            <v>78</v>
          </cell>
          <cell r="D3" t="str">
            <v>33</v>
          </cell>
          <cell r="F3" t="str">
            <v>28.5</v>
          </cell>
          <cell r="G3" t="str">
            <v>16.7</v>
          </cell>
        </row>
        <row r="4">
          <cell r="A4" t="str">
            <v>Jaden Ivey</v>
          </cell>
          <cell r="B4" t="str">
            <v>DET</v>
          </cell>
          <cell r="C4" t="str">
            <v>74</v>
          </cell>
          <cell r="D4" t="str">
            <v>16</v>
          </cell>
          <cell r="F4" t="str">
            <v>31.1</v>
          </cell>
          <cell r="G4" t="str">
            <v>16.3</v>
          </cell>
        </row>
        <row r="5">
          <cell r="A5" t="str">
            <v>Jalen Williams</v>
          </cell>
          <cell r="B5" t="str">
            <v>OKC</v>
          </cell>
          <cell r="C5" t="str">
            <v>75</v>
          </cell>
          <cell r="D5" t="str">
            <v>36</v>
          </cell>
          <cell r="F5" t="str">
            <v>30.3</v>
          </cell>
          <cell r="G5" t="str">
            <v>14.1</v>
          </cell>
        </row>
        <row r="6">
          <cell r="A6" t="str">
            <v>Jabari Smith Jr.</v>
          </cell>
          <cell r="B6" t="str">
            <v>HOU</v>
          </cell>
          <cell r="C6" t="str">
            <v>79</v>
          </cell>
          <cell r="D6" t="str">
            <v>21</v>
          </cell>
          <cell r="F6" t="str">
            <v>31.0</v>
          </cell>
          <cell r="G6" t="str">
            <v>12.8</v>
          </cell>
        </row>
        <row r="7">
          <cell r="A7" t="str">
            <v>Keegan Murray</v>
          </cell>
          <cell r="B7" t="str">
            <v>SAC</v>
          </cell>
          <cell r="C7" t="str">
            <v>80</v>
          </cell>
          <cell r="D7" t="str">
            <v>47</v>
          </cell>
          <cell r="F7" t="str">
            <v>29.8</v>
          </cell>
          <cell r="G7" t="str">
            <v>12.2</v>
          </cell>
        </row>
        <row r="8">
          <cell r="A8" t="str">
            <v>Jeremy Sochan</v>
          </cell>
          <cell r="B8" t="str">
            <v>SAS</v>
          </cell>
          <cell r="C8" t="str">
            <v>56</v>
          </cell>
          <cell r="D8" t="str">
            <v>15</v>
          </cell>
          <cell r="F8" t="str">
            <v>26.0</v>
          </cell>
          <cell r="G8" t="str">
            <v>11.0</v>
          </cell>
        </row>
        <row r="9">
          <cell r="A9" t="str">
            <v>Malaki Branham</v>
          </cell>
          <cell r="B9" t="str">
            <v>SAS</v>
          </cell>
          <cell r="C9" t="str">
            <v>66</v>
          </cell>
          <cell r="D9" t="str">
            <v>15</v>
          </cell>
          <cell r="F9" t="str">
            <v>23.5</v>
          </cell>
          <cell r="G9" t="str">
            <v>10.2</v>
          </cell>
        </row>
        <row r="10">
          <cell r="A10" t="str">
            <v>Shaedon Sharpe</v>
          </cell>
          <cell r="B10" t="str">
            <v>POR</v>
          </cell>
          <cell r="C10" t="str">
            <v>80</v>
          </cell>
          <cell r="D10" t="str">
            <v>32</v>
          </cell>
          <cell r="F10" t="str">
            <v>22.2</v>
          </cell>
          <cell r="G10" t="str">
            <v>9.9</v>
          </cell>
        </row>
        <row r="11">
          <cell r="A11" t="str">
            <v>Andrew Nembhard</v>
          </cell>
          <cell r="B11" t="str">
            <v>IND</v>
          </cell>
          <cell r="C11" t="str">
            <v>75</v>
          </cell>
          <cell r="D11" t="str">
            <v>32</v>
          </cell>
          <cell r="F11" t="str">
            <v>27.6</v>
          </cell>
          <cell r="G11" t="str">
            <v>9.5</v>
          </cell>
        </row>
        <row r="12">
          <cell r="A12" t="str">
            <v>Tari Eason</v>
          </cell>
          <cell r="B12" t="str">
            <v>HOU</v>
          </cell>
          <cell r="C12" t="str">
            <v>82</v>
          </cell>
          <cell r="D12" t="str">
            <v>22</v>
          </cell>
          <cell r="F12" t="str">
            <v>21.6</v>
          </cell>
          <cell r="G12" t="str">
            <v>9.3</v>
          </cell>
        </row>
        <row r="13">
          <cell r="A13" t="str">
            <v>Walker Kessler</v>
          </cell>
          <cell r="B13" t="str">
            <v>UTA</v>
          </cell>
          <cell r="C13" t="str">
            <v>74</v>
          </cell>
          <cell r="D13" t="str">
            <v>34</v>
          </cell>
          <cell r="F13" t="str">
            <v>23.0</v>
          </cell>
          <cell r="G13" t="str">
            <v>9.2</v>
          </cell>
        </row>
        <row r="14">
          <cell r="A14" t="str">
            <v>Jalen Duren</v>
          </cell>
          <cell r="B14" t="str">
            <v>DET</v>
          </cell>
          <cell r="C14" t="str">
            <v>67</v>
          </cell>
          <cell r="D14" t="str">
            <v>16</v>
          </cell>
          <cell r="F14" t="str">
            <v>24.9</v>
          </cell>
          <cell r="G14" t="str">
            <v>9.1</v>
          </cell>
        </row>
        <row r="15">
          <cell r="A15" t="str">
            <v>Mark Williams</v>
          </cell>
          <cell r="B15" t="str">
            <v>CHA</v>
          </cell>
          <cell r="C15" t="str">
            <v>43</v>
          </cell>
          <cell r="D15" t="str">
            <v>18</v>
          </cell>
          <cell r="F15" t="str">
            <v>19.3</v>
          </cell>
          <cell r="G15" t="str">
            <v>9.0</v>
          </cell>
        </row>
        <row r="16">
          <cell r="A16" t="str">
            <v>AJ Griffin</v>
          </cell>
          <cell r="B16" t="str">
            <v>ATL</v>
          </cell>
          <cell r="C16" t="str">
            <v>72</v>
          </cell>
          <cell r="D16" t="str">
            <v>34</v>
          </cell>
          <cell r="F16" t="str">
            <v>19.5</v>
          </cell>
          <cell r="G16" t="str">
            <v>8.9</v>
          </cell>
        </row>
        <row r="17">
          <cell r="A17" t="str">
            <v>Jaden Hardy</v>
          </cell>
          <cell r="B17" t="str">
            <v>DAL</v>
          </cell>
          <cell r="C17" t="str">
            <v>48</v>
          </cell>
          <cell r="D17" t="str">
            <v>20</v>
          </cell>
          <cell r="F17" t="str">
            <v>14.8</v>
          </cell>
          <cell r="G17" t="str">
            <v>8.8</v>
          </cell>
        </row>
        <row r="18">
          <cell r="A18" t="str">
            <v>Ochai Agbaji</v>
          </cell>
          <cell r="B18" t="str">
            <v>UTA</v>
          </cell>
          <cell r="C18" t="str">
            <v>59</v>
          </cell>
          <cell r="D18" t="str">
            <v>29</v>
          </cell>
          <cell r="F18" t="str">
            <v>20.5</v>
          </cell>
          <cell r="G18" t="str">
            <v>7.9</v>
          </cell>
        </row>
        <row r="19">
          <cell r="A19" t="str">
            <v>David Roddy</v>
          </cell>
          <cell r="B19" t="str">
            <v>MEM</v>
          </cell>
          <cell r="C19" t="str">
            <v>70</v>
          </cell>
          <cell r="D19" t="str">
            <v>44</v>
          </cell>
          <cell r="F19" t="str">
            <v>18.0</v>
          </cell>
          <cell r="G19" t="str">
            <v>6.7</v>
          </cell>
        </row>
        <row r="20">
          <cell r="A20" t="str">
            <v>Jaylin Williams</v>
          </cell>
          <cell r="B20" t="str">
            <v>OKC</v>
          </cell>
          <cell r="C20" t="str">
            <v>49</v>
          </cell>
          <cell r="D20" t="str">
            <v>23</v>
          </cell>
          <cell r="F20" t="str">
            <v>18.7</v>
          </cell>
          <cell r="G20" t="str">
            <v>5.9</v>
          </cell>
        </row>
        <row r="21">
          <cell r="A21" t="str">
            <v>Johnny Davis</v>
          </cell>
          <cell r="B21" t="str">
            <v>WAS</v>
          </cell>
          <cell r="C21" t="str">
            <v>28</v>
          </cell>
          <cell r="D21" t="str">
            <v>10</v>
          </cell>
          <cell r="F21" t="str">
            <v>15.1</v>
          </cell>
          <cell r="G21" t="str">
            <v>5.8</v>
          </cell>
        </row>
        <row r="22">
          <cell r="A22" t="str">
            <v>Nikola Jovic</v>
          </cell>
          <cell r="B22" t="str">
            <v>MIA</v>
          </cell>
          <cell r="C22" t="str">
            <v>15</v>
          </cell>
          <cell r="D22" t="str">
            <v>7</v>
          </cell>
          <cell r="F22" t="str">
            <v>13.6</v>
          </cell>
          <cell r="G22" t="str">
            <v>5.5</v>
          </cell>
        </row>
        <row r="23">
          <cell r="A23" t="str">
            <v>Bryce McGowens</v>
          </cell>
          <cell r="B23" t="str">
            <v>CHA</v>
          </cell>
          <cell r="C23" t="str">
            <v>46</v>
          </cell>
          <cell r="D23" t="str">
            <v>16</v>
          </cell>
          <cell r="F23" t="str">
            <v>17.1</v>
          </cell>
          <cell r="G23" t="str">
            <v>5.3</v>
          </cell>
        </row>
        <row r="24">
          <cell r="A24" t="str">
            <v>MarJon Beauchamp</v>
          </cell>
          <cell r="B24" t="str">
            <v>MIL</v>
          </cell>
          <cell r="C24" t="str">
            <v>52</v>
          </cell>
          <cell r="D24" t="str">
            <v>34</v>
          </cell>
          <cell r="F24" t="str">
            <v>13.5</v>
          </cell>
          <cell r="G24" t="str">
            <v>5.1</v>
          </cell>
        </row>
        <row r="25">
          <cell r="A25" t="str">
            <v>Blake Wesley</v>
          </cell>
          <cell r="B25" t="str">
            <v>SAS</v>
          </cell>
          <cell r="C25" t="str">
            <v>37</v>
          </cell>
          <cell r="D25" t="str">
            <v>9</v>
          </cell>
          <cell r="F25" t="str">
            <v>18.1</v>
          </cell>
          <cell r="G25" t="str">
            <v>5.0</v>
          </cell>
        </row>
        <row r="26">
          <cell r="A26" t="str">
            <v>Ousmane Dieng</v>
          </cell>
          <cell r="B26" t="str">
            <v>OKC</v>
          </cell>
          <cell r="C26" t="str">
            <v>39</v>
          </cell>
          <cell r="D26" t="str">
            <v>20</v>
          </cell>
          <cell r="F26" t="str">
            <v>14.6</v>
          </cell>
          <cell r="G26" t="str">
            <v>4.9</v>
          </cell>
        </row>
        <row r="27">
          <cell r="A27" t="str">
            <v>Christian Braun</v>
          </cell>
          <cell r="B27" t="str">
            <v>DEN</v>
          </cell>
          <cell r="C27" t="str">
            <v>76</v>
          </cell>
          <cell r="D27" t="str">
            <v>49</v>
          </cell>
          <cell r="F27" t="str">
            <v>15.5</v>
          </cell>
          <cell r="G27" t="str">
            <v>4.7</v>
          </cell>
        </row>
        <row r="28">
          <cell r="A28" t="str">
            <v>TyTy Washington Jr.</v>
          </cell>
          <cell r="B28" t="str">
            <v>HOU</v>
          </cell>
          <cell r="C28" t="str">
            <v>31</v>
          </cell>
          <cell r="D28" t="str">
            <v>6</v>
          </cell>
          <cell r="F28" t="str">
            <v>14.0</v>
          </cell>
          <cell r="G28" t="str">
            <v>4.7</v>
          </cell>
        </row>
        <row r="29">
          <cell r="A29" t="str">
            <v>Patrick Baldwin</v>
          </cell>
          <cell r="B29" t="str">
            <v>GSW</v>
          </cell>
          <cell r="C29" t="str">
            <v>31</v>
          </cell>
          <cell r="D29" t="str">
            <v>15</v>
          </cell>
          <cell r="F29" t="str">
            <v>7.3</v>
          </cell>
          <cell r="G29" t="str">
            <v>3.9</v>
          </cell>
        </row>
        <row r="30">
          <cell r="A30" t="str">
            <v>Dyson Daniels</v>
          </cell>
          <cell r="B30" t="str">
            <v>NOP</v>
          </cell>
          <cell r="C30" t="str">
            <v>59</v>
          </cell>
          <cell r="D30" t="str">
            <v>33</v>
          </cell>
          <cell r="F30" t="str">
            <v>17.7</v>
          </cell>
          <cell r="G30" t="str">
            <v>3.8</v>
          </cell>
        </row>
        <row r="31">
          <cell r="A31" t="str">
            <v>Caleb Houstan</v>
          </cell>
          <cell r="B31" t="str">
            <v>ORL</v>
          </cell>
          <cell r="C31" t="str">
            <v>51</v>
          </cell>
          <cell r="D31" t="str">
            <v>20</v>
          </cell>
          <cell r="F31" t="str">
            <v>15.9</v>
          </cell>
          <cell r="G31" t="str">
            <v>3.8</v>
          </cell>
        </row>
        <row r="32">
          <cell r="A32" t="str">
            <v>Peyton Watson</v>
          </cell>
          <cell r="B32" t="str">
            <v>DEN</v>
          </cell>
          <cell r="C32" t="str">
            <v>23</v>
          </cell>
          <cell r="D32" t="str">
            <v>13</v>
          </cell>
          <cell r="F32" t="str">
            <v>8.1</v>
          </cell>
          <cell r="G32" t="str">
            <v>3.3</v>
          </cell>
        </row>
        <row r="33">
          <cell r="A33" t="str">
            <v>Christian Koloko</v>
          </cell>
          <cell r="B33" t="str">
            <v>TOR</v>
          </cell>
          <cell r="C33" t="str">
            <v>58</v>
          </cell>
          <cell r="D33" t="str">
            <v>29</v>
          </cell>
          <cell r="F33" t="str">
            <v>13.8</v>
          </cell>
          <cell r="G33" t="str">
            <v>3.1</v>
          </cell>
        </row>
        <row r="34">
          <cell r="A34" t="str">
            <v>Max Christie</v>
          </cell>
          <cell r="B34" t="str">
            <v>LAL</v>
          </cell>
          <cell r="C34" t="str">
            <v>41</v>
          </cell>
          <cell r="D34" t="str">
            <v>19</v>
          </cell>
          <cell r="F34" t="str">
            <v>12.5</v>
          </cell>
          <cell r="G34" t="str">
            <v>3.1</v>
          </cell>
        </row>
        <row r="35">
          <cell r="A35" t="str">
            <v>Josh Minott</v>
          </cell>
          <cell r="B35" t="str">
            <v>MIN</v>
          </cell>
          <cell r="C35" t="str">
            <v>15</v>
          </cell>
          <cell r="D35" t="str">
            <v>7</v>
          </cell>
          <cell r="F35" t="str">
            <v>6.4</v>
          </cell>
          <cell r="G35" t="str">
            <v>3.1</v>
          </cell>
        </row>
        <row r="36">
          <cell r="A36" t="str">
            <v>Jake LaRavia</v>
          </cell>
          <cell r="B36" t="str">
            <v>MEM</v>
          </cell>
          <cell r="C36" t="str">
            <v>35</v>
          </cell>
          <cell r="D36" t="str">
            <v>22</v>
          </cell>
          <cell r="F36" t="str">
            <v>11.8</v>
          </cell>
          <cell r="G36" t="str">
            <v>3.0</v>
          </cell>
        </row>
        <row r="37">
          <cell r="A37" t="str">
            <v>Moussa Diabate</v>
          </cell>
          <cell r="B37" t="str">
            <v>LAC</v>
          </cell>
          <cell r="C37" t="str">
            <v>22</v>
          </cell>
          <cell r="D37" t="str">
            <v>10</v>
          </cell>
          <cell r="F37" t="str">
            <v>8.9</v>
          </cell>
          <cell r="G37" t="str">
            <v>2.7</v>
          </cell>
        </row>
        <row r="38">
          <cell r="A38" t="str">
            <v>Isaiah Mobley</v>
          </cell>
          <cell r="B38" t="str">
            <v>CLE</v>
          </cell>
          <cell r="C38" t="str">
            <v>12</v>
          </cell>
          <cell r="D38" t="str">
            <v>8</v>
          </cell>
          <cell r="F38" t="str">
            <v>7.0</v>
          </cell>
          <cell r="G38" t="str">
            <v>2.6</v>
          </cell>
        </row>
        <row r="39">
          <cell r="A39" t="str">
            <v>Dalen Terry</v>
          </cell>
          <cell r="B39" t="str">
            <v>CHI</v>
          </cell>
          <cell r="C39" t="str">
            <v>38</v>
          </cell>
          <cell r="D39" t="str">
            <v>19</v>
          </cell>
          <cell r="F39" t="str">
            <v>5.6</v>
          </cell>
          <cell r="G39" t="str">
            <v>2.2</v>
          </cell>
        </row>
        <row r="40">
          <cell r="A40" t="str">
            <v>Kennedy Chandler</v>
          </cell>
          <cell r="B40" t="str">
            <v>MEM</v>
          </cell>
          <cell r="C40" t="str">
            <v>36</v>
          </cell>
          <cell r="D40" t="str">
            <v>22</v>
          </cell>
          <cell r="F40" t="str">
            <v>7.8</v>
          </cell>
          <cell r="G40" t="str">
            <v>2.2</v>
          </cell>
        </row>
        <row r="41">
          <cell r="A41" t="str">
            <v>Vince Williams Jr.</v>
          </cell>
          <cell r="B41" t="str">
            <v>MEM</v>
          </cell>
          <cell r="C41" t="str">
            <v>15</v>
          </cell>
          <cell r="D41" t="str">
            <v>7</v>
          </cell>
          <cell r="F41" t="str">
            <v>7.0</v>
          </cell>
          <cell r="G41" t="str">
            <v>2.0</v>
          </cell>
        </row>
        <row r="42">
          <cell r="A42" t="str">
            <v>Ryan Rollins</v>
          </cell>
          <cell r="B42" t="str">
            <v>GSW</v>
          </cell>
          <cell r="C42" t="str">
            <v>12</v>
          </cell>
          <cell r="D42" t="str">
            <v>5</v>
          </cell>
          <cell r="F42" t="str">
            <v>5.2</v>
          </cell>
          <cell r="G42" t="str">
            <v>1.9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1-22 Stats"/>
    </sheetNames>
    <sheetDataSet>
      <sheetData sheetId="0">
        <row r="1">
          <cell r="A1" t="str">
            <v>Ranking</v>
          </cell>
          <cell r="B1" t="str">
            <v>Team</v>
          </cell>
          <cell r="C1" t="str">
            <v>Games Played</v>
          </cell>
          <cell r="D1" t="str">
            <v>Wins</v>
          </cell>
        </row>
        <row r="2">
          <cell r="A2" t="str">
            <v>1</v>
          </cell>
          <cell r="B2" t="str">
            <v>Phoenix Suns</v>
          </cell>
          <cell r="C2" t="str">
            <v>82</v>
          </cell>
          <cell r="D2" t="str">
            <v>64</v>
          </cell>
        </row>
        <row r="3">
          <cell r="A3" t="str">
            <v>2</v>
          </cell>
          <cell r="B3" t="str">
            <v>Memphis Grizzlies</v>
          </cell>
          <cell r="C3" t="str">
            <v>82</v>
          </cell>
          <cell r="D3" t="str">
            <v>56</v>
          </cell>
          <cell r="G3" t="str">
            <v>3956</v>
          </cell>
          <cell r="H3" t="str">
            <v>9480</v>
          </cell>
        </row>
        <row r="4">
          <cell r="A4" t="str">
            <v>3</v>
          </cell>
          <cell r="B4" t="str">
            <v>Golden State Warriors</v>
          </cell>
          <cell r="C4" t="str">
            <v>82</v>
          </cell>
          <cell r="D4" t="str">
            <v>53</v>
          </cell>
          <cell r="G4" t="str">
            <v>3946</v>
          </cell>
          <cell r="H4" t="str">
            <v>9102</v>
          </cell>
        </row>
        <row r="5">
          <cell r="A5" t="str">
            <v>3</v>
          </cell>
          <cell r="B5" t="str">
            <v>Miami Heat</v>
          </cell>
          <cell r="C5" t="str">
            <v>82</v>
          </cell>
          <cell r="D5" t="str">
            <v>53</v>
          </cell>
          <cell r="G5" t="str">
            <v>3971</v>
          </cell>
          <cell r="H5" t="str">
            <v>9022</v>
          </cell>
        </row>
        <row r="6">
          <cell r="A6" t="str">
            <v>5</v>
          </cell>
          <cell r="B6" t="str">
            <v>Dallas Mavericks</v>
          </cell>
          <cell r="C6" t="str">
            <v>82</v>
          </cell>
          <cell r="D6" t="str">
            <v>52</v>
          </cell>
          <cell r="G6" t="str">
            <v>3951</v>
          </cell>
          <cell r="H6" t="str">
            <v>8858</v>
          </cell>
        </row>
        <row r="7">
          <cell r="A7" t="str">
            <v>6</v>
          </cell>
          <cell r="B7" t="str">
            <v>Boston Celtics</v>
          </cell>
          <cell r="C7" t="str">
            <v>82</v>
          </cell>
          <cell r="D7" t="str">
            <v>51</v>
          </cell>
        </row>
        <row r="8">
          <cell r="A8" t="str">
            <v>6</v>
          </cell>
          <cell r="B8" t="str">
            <v>Milwaukee Bucks</v>
          </cell>
          <cell r="C8" t="str">
            <v>82</v>
          </cell>
          <cell r="D8" t="str">
            <v>51</v>
          </cell>
          <cell r="G8" t="str">
            <v>3951</v>
          </cell>
          <cell r="H8" t="str">
            <v>9470</v>
          </cell>
        </row>
        <row r="9">
          <cell r="A9" t="str">
            <v>6</v>
          </cell>
          <cell r="B9" t="str">
            <v>Philadelphia 76ers</v>
          </cell>
          <cell r="C9" t="str">
            <v>82</v>
          </cell>
          <cell r="D9" t="str">
            <v>51</v>
          </cell>
        </row>
        <row r="10">
          <cell r="A10" t="str">
            <v>9</v>
          </cell>
          <cell r="B10" t="str">
            <v>Utah Jazz</v>
          </cell>
          <cell r="C10" t="str">
            <v>82</v>
          </cell>
          <cell r="D10" t="str">
            <v>49</v>
          </cell>
          <cell r="G10" t="str">
            <v>3946</v>
          </cell>
          <cell r="H10" t="str">
            <v>9316</v>
          </cell>
        </row>
        <row r="11">
          <cell r="A11" t="str">
            <v>10</v>
          </cell>
          <cell r="B11" t="str">
            <v>Denver Nuggets</v>
          </cell>
          <cell r="C11" t="str">
            <v>82</v>
          </cell>
          <cell r="D11" t="str">
            <v>48</v>
          </cell>
          <cell r="G11" t="str">
            <v>3961</v>
          </cell>
          <cell r="H11" t="str">
            <v>9243</v>
          </cell>
        </row>
        <row r="12">
          <cell r="A12" t="str">
            <v>10</v>
          </cell>
          <cell r="B12" t="str">
            <v>Toronto Raptors</v>
          </cell>
          <cell r="C12" t="str">
            <v>82</v>
          </cell>
          <cell r="D12" t="str">
            <v>48</v>
          </cell>
          <cell r="G12" t="str">
            <v>3971</v>
          </cell>
          <cell r="H12" t="str">
            <v>8970</v>
          </cell>
        </row>
        <row r="13">
          <cell r="A13" t="str">
            <v>12</v>
          </cell>
          <cell r="B13" t="str">
            <v>Chicago Bulls</v>
          </cell>
          <cell r="C13" t="str">
            <v>82</v>
          </cell>
          <cell r="D13" t="str">
            <v>46</v>
          </cell>
          <cell r="G13" t="str">
            <v>3946</v>
          </cell>
          <cell r="H13" t="str">
            <v>9152</v>
          </cell>
        </row>
        <row r="14">
          <cell r="A14" t="str">
            <v>12</v>
          </cell>
          <cell r="B14" t="str">
            <v>Minnesota Timberwolves</v>
          </cell>
          <cell r="C14" t="str">
            <v>82</v>
          </cell>
          <cell r="D14" t="str">
            <v>46</v>
          </cell>
          <cell r="G14" t="str">
            <v>3956</v>
          </cell>
          <cell r="H14" t="str">
            <v>9507</v>
          </cell>
        </row>
        <row r="15">
          <cell r="A15" t="str">
            <v>14</v>
          </cell>
          <cell r="B15" t="str">
            <v>Brooklyn Nets</v>
          </cell>
          <cell r="C15" t="str">
            <v>82</v>
          </cell>
          <cell r="D15" t="str">
            <v>44</v>
          </cell>
        </row>
        <row r="16">
          <cell r="A16" t="str">
            <v>14</v>
          </cell>
          <cell r="B16" t="str">
            <v>Cleveland Cavaliers</v>
          </cell>
          <cell r="C16" t="str">
            <v>82</v>
          </cell>
          <cell r="D16" t="str">
            <v>44</v>
          </cell>
          <cell r="G16" t="str">
            <v>3946</v>
          </cell>
          <cell r="H16" t="str">
            <v>8839</v>
          </cell>
        </row>
        <row r="17">
          <cell r="A17" t="str">
            <v>16</v>
          </cell>
          <cell r="B17" t="str">
            <v>Atlanta Hawks</v>
          </cell>
          <cell r="C17" t="str">
            <v>82</v>
          </cell>
          <cell r="D17" t="str">
            <v>43</v>
          </cell>
          <cell r="G17" t="str">
            <v>3941</v>
          </cell>
          <cell r="H17" t="str">
            <v>9343</v>
          </cell>
        </row>
        <row r="18">
          <cell r="A18" t="str">
            <v>16</v>
          </cell>
          <cell r="B18" t="str">
            <v>Charlotte Hornets</v>
          </cell>
          <cell r="C18" t="str">
            <v>82</v>
          </cell>
          <cell r="D18" t="str">
            <v>43</v>
          </cell>
          <cell r="G18" t="str">
            <v>3976</v>
          </cell>
          <cell r="H18" t="str">
            <v>9457</v>
          </cell>
        </row>
        <row r="19">
          <cell r="A19" t="str">
            <v>18</v>
          </cell>
          <cell r="B19" t="str">
            <v>LA Clippers</v>
          </cell>
          <cell r="C19" t="str">
            <v>82</v>
          </cell>
          <cell r="D19" t="str">
            <v>42</v>
          </cell>
          <cell r="G19" t="str">
            <v>3956</v>
          </cell>
          <cell r="H19" t="str">
            <v>8890</v>
          </cell>
        </row>
        <row r="20">
          <cell r="A20" t="str">
            <v>19</v>
          </cell>
          <cell r="B20" t="str">
            <v>New York Knicks</v>
          </cell>
          <cell r="C20" t="str">
            <v>82</v>
          </cell>
          <cell r="D20" t="str">
            <v>37</v>
          </cell>
        </row>
        <row r="21">
          <cell r="A21" t="str">
            <v>20</v>
          </cell>
          <cell r="B21" t="str">
            <v>New Orleans Pelicans</v>
          </cell>
          <cell r="C21" t="str">
            <v>82</v>
          </cell>
          <cell r="D21" t="str">
            <v>36</v>
          </cell>
          <cell r="G21" t="str">
            <v>3951</v>
          </cell>
          <cell r="H21" t="str">
            <v>8962</v>
          </cell>
        </row>
        <row r="22">
          <cell r="A22" t="str">
            <v>21</v>
          </cell>
          <cell r="B22" t="str">
            <v>Washington Wizards</v>
          </cell>
          <cell r="C22" t="str">
            <v>82</v>
          </cell>
          <cell r="D22" t="str">
            <v>35</v>
          </cell>
          <cell r="G22" t="str">
            <v>3966</v>
          </cell>
          <cell r="H22" t="str">
            <v>8907</v>
          </cell>
        </row>
        <row r="23">
          <cell r="A23" t="str">
            <v>22</v>
          </cell>
          <cell r="B23" t="str">
            <v>San Antonio Spurs</v>
          </cell>
          <cell r="C23" t="str">
            <v>82</v>
          </cell>
          <cell r="D23" t="str">
            <v>34</v>
          </cell>
          <cell r="G23" t="str">
            <v>3961</v>
          </cell>
          <cell r="H23" t="str">
            <v>9279</v>
          </cell>
        </row>
        <row r="24">
          <cell r="A24" t="str">
            <v>23</v>
          </cell>
          <cell r="B24" t="str">
            <v>Los Angeles Lakers</v>
          </cell>
          <cell r="C24" t="str">
            <v>82</v>
          </cell>
          <cell r="D24" t="str">
            <v>33</v>
          </cell>
          <cell r="G24" t="str">
            <v>3996</v>
          </cell>
          <cell r="H24" t="str">
            <v>9192</v>
          </cell>
        </row>
        <row r="25">
          <cell r="A25" t="str">
            <v>24</v>
          </cell>
          <cell r="B25" t="str">
            <v>Sacramento Kings</v>
          </cell>
          <cell r="C25" t="str">
            <v>82</v>
          </cell>
          <cell r="D25" t="str">
            <v>30</v>
          </cell>
          <cell r="G25" t="str">
            <v>3961</v>
          </cell>
          <cell r="H25" t="str">
            <v>9045</v>
          </cell>
        </row>
        <row r="26">
          <cell r="A26" t="str">
            <v>25</v>
          </cell>
          <cell r="B26" t="str">
            <v>Portland Trail Blazers</v>
          </cell>
          <cell r="C26" t="str">
            <v>82</v>
          </cell>
          <cell r="D26" t="str">
            <v>27</v>
          </cell>
          <cell r="G26" t="str">
            <v>3946</v>
          </cell>
          <cell r="H26" t="str">
            <v>8711</v>
          </cell>
        </row>
        <row r="27">
          <cell r="A27" t="str">
            <v>26</v>
          </cell>
          <cell r="B27" t="str">
            <v>Indiana Pacers</v>
          </cell>
          <cell r="C27" t="str">
            <v>82</v>
          </cell>
          <cell r="D27" t="str">
            <v>25</v>
          </cell>
          <cell r="G27" t="str">
            <v>3976</v>
          </cell>
          <cell r="H27" t="str">
            <v>9140</v>
          </cell>
        </row>
        <row r="28">
          <cell r="A28" t="str">
            <v>27</v>
          </cell>
          <cell r="B28" t="str">
            <v>Oklahoma City Thunder</v>
          </cell>
          <cell r="C28" t="str">
            <v>82</v>
          </cell>
          <cell r="D28" t="str">
            <v>24</v>
          </cell>
          <cell r="G28" t="str">
            <v>3961</v>
          </cell>
          <cell r="H28" t="str">
            <v>8506</v>
          </cell>
        </row>
        <row r="29">
          <cell r="A29" t="str">
            <v>28</v>
          </cell>
          <cell r="B29" t="str">
            <v>Detroit Pistons</v>
          </cell>
          <cell r="C29" t="str">
            <v>82</v>
          </cell>
          <cell r="D29" t="str">
            <v>23</v>
          </cell>
          <cell r="G29" t="str">
            <v>3956</v>
          </cell>
          <cell r="H29" t="str">
            <v>8596</v>
          </cell>
        </row>
        <row r="30">
          <cell r="A30" t="str">
            <v>29</v>
          </cell>
          <cell r="B30" t="str">
            <v>Orlando Magic</v>
          </cell>
          <cell r="C30" t="str">
            <v>82</v>
          </cell>
          <cell r="D30" t="str">
            <v>22</v>
          </cell>
          <cell r="G30" t="str">
            <v>3956</v>
          </cell>
          <cell r="H30" t="str">
            <v>8547</v>
          </cell>
        </row>
        <row r="31">
          <cell r="A31" t="str">
            <v>30</v>
          </cell>
          <cell r="B31" t="str">
            <v>Houston Rockets</v>
          </cell>
          <cell r="C31" t="str">
            <v>82</v>
          </cell>
          <cell r="D31" t="str">
            <v>20</v>
          </cell>
          <cell r="G31" t="str">
            <v>3951</v>
          </cell>
          <cell r="H31" t="str">
            <v>8997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-23 Stats"/>
    </sheetNames>
    <sheetDataSet>
      <sheetData sheetId="0">
        <row r="1">
          <cell r="A1" t="str">
            <v>Ranking</v>
          </cell>
          <cell r="B1" t="str">
            <v>Team</v>
          </cell>
          <cell r="C1" t="str">
            <v>Wins</v>
          </cell>
          <cell r="D1" t="str">
            <v>Losses</v>
          </cell>
          <cell r="E1" t="str">
            <v>Points</v>
          </cell>
        </row>
        <row r="2">
          <cell r="A2" t="str">
            <v>1</v>
          </cell>
          <cell r="B2" t="str">
            <v>Milwaukee Bucks</v>
          </cell>
          <cell r="C2" t="str">
            <v>58</v>
          </cell>
          <cell r="D2" t="str">
            <v>24</v>
          </cell>
          <cell r="E2" t="str">
            <v>9589</v>
          </cell>
        </row>
        <row r="5">
          <cell r="A5" t="str">
            <v>4</v>
          </cell>
          <cell r="B5" t="str">
            <v>Denver Nuggets</v>
          </cell>
          <cell r="C5" t="str">
            <v>53</v>
          </cell>
          <cell r="D5" t="str">
            <v>29</v>
          </cell>
          <cell r="E5" t="str">
            <v>9495</v>
          </cell>
        </row>
        <row r="6">
          <cell r="A6" t="str">
            <v>5</v>
          </cell>
          <cell r="B6" t="str">
            <v>Cleveland Cavaliers</v>
          </cell>
          <cell r="C6" t="str">
            <v>51</v>
          </cell>
          <cell r="D6" t="str">
            <v>31</v>
          </cell>
          <cell r="E6" t="str">
            <v>9205</v>
          </cell>
        </row>
        <row r="7">
          <cell r="A7" t="str">
            <v>5</v>
          </cell>
          <cell r="B7" t="str">
            <v>Memphis Grizzlies</v>
          </cell>
          <cell r="C7" t="str">
            <v>51</v>
          </cell>
          <cell r="D7" t="str">
            <v>31</v>
          </cell>
          <cell r="E7" t="str">
            <v>9587</v>
          </cell>
        </row>
        <row r="8">
          <cell r="A8" t="str">
            <v>7</v>
          </cell>
          <cell r="B8" t="str">
            <v>Sacramento Kings</v>
          </cell>
          <cell r="C8" t="str">
            <v>48</v>
          </cell>
          <cell r="D8" t="str">
            <v>34</v>
          </cell>
          <cell r="E8" t="str">
            <v>9898</v>
          </cell>
        </row>
        <row r="12">
          <cell r="A12" t="str">
            <v>11</v>
          </cell>
          <cell r="B12" t="str">
            <v>Golden State Warriors</v>
          </cell>
          <cell r="C12" t="str">
            <v>44</v>
          </cell>
          <cell r="D12" t="str">
            <v>38</v>
          </cell>
          <cell r="E12" t="str">
            <v>9753</v>
          </cell>
        </row>
        <row r="13">
          <cell r="A13" t="str">
            <v>11</v>
          </cell>
          <cell r="B13" t="str">
            <v>LA Clippers</v>
          </cell>
          <cell r="C13" t="str">
            <v>44</v>
          </cell>
          <cell r="D13" t="str">
            <v>38</v>
          </cell>
          <cell r="E13" t="str">
            <v>9314</v>
          </cell>
        </row>
        <row r="14">
          <cell r="A14" t="str">
            <v>11</v>
          </cell>
          <cell r="B14" t="str">
            <v>Miami Heat</v>
          </cell>
          <cell r="C14" t="str">
            <v>44</v>
          </cell>
          <cell r="D14" t="str">
            <v>38</v>
          </cell>
          <cell r="E14" t="str">
            <v>8977</v>
          </cell>
        </row>
        <row r="15">
          <cell r="A15" t="str">
            <v>14</v>
          </cell>
          <cell r="B15" t="str">
            <v>Los Angeles Lakers</v>
          </cell>
          <cell r="C15" t="str">
            <v>43</v>
          </cell>
          <cell r="D15" t="str">
            <v>39</v>
          </cell>
          <cell r="E15" t="str">
            <v>9608</v>
          </cell>
        </row>
        <row r="16">
          <cell r="A16" t="str">
            <v>15</v>
          </cell>
          <cell r="B16" t="str">
            <v>Minnesota Timberwolves</v>
          </cell>
          <cell r="C16" t="str">
            <v>42</v>
          </cell>
          <cell r="D16" t="str">
            <v>40</v>
          </cell>
          <cell r="E16" t="str">
            <v>9494</v>
          </cell>
        </row>
        <row r="17">
          <cell r="A17" t="str">
            <v>15</v>
          </cell>
          <cell r="B17" t="str">
            <v>New Orleans Pelicans</v>
          </cell>
          <cell r="C17" t="str">
            <v>42</v>
          </cell>
          <cell r="D17" t="str">
            <v>40</v>
          </cell>
          <cell r="E17" t="str">
            <v>9378</v>
          </cell>
        </row>
        <row r="18">
          <cell r="A18" t="str">
            <v>17</v>
          </cell>
          <cell r="B18" t="str">
            <v>Atlanta Hawks</v>
          </cell>
          <cell r="C18" t="str">
            <v>41</v>
          </cell>
          <cell r="D18" t="str">
            <v>41</v>
          </cell>
          <cell r="E18" t="str">
            <v>9711</v>
          </cell>
        </row>
        <row r="19">
          <cell r="A19" t="str">
            <v>17</v>
          </cell>
          <cell r="B19" t="str">
            <v>Toronto Raptors</v>
          </cell>
          <cell r="C19" t="str">
            <v>41</v>
          </cell>
          <cell r="D19" t="str">
            <v>41</v>
          </cell>
          <cell r="E19" t="str">
            <v>9254</v>
          </cell>
        </row>
        <row r="20">
          <cell r="A20" t="str">
            <v>19</v>
          </cell>
          <cell r="B20" t="str">
            <v>Chicago Bulls</v>
          </cell>
          <cell r="C20" t="str">
            <v>40</v>
          </cell>
          <cell r="D20" t="str">
            <v>42</v>
          </cell>
          <cell r="E20" t="str">
            <v>9276</v>
          </cell>
        </row>
        <row r="21">
          <cell r="A21" t="str">
            <v>19</v>
          </cell>
          <cell r="B21" t="str">
            <v>Oklahoma City Thunder</v>
          </cell>
          <cell r="C21" t="str">
            <v>40</v>
          </cell>
          <cell r="D21" t="str">
            <v>42</v>
          </cell>
          <cell r="E21" t="str">
            <v>9633</v>
          </cell>
        </row>
        <row r="22">
          <cell r="A22" t="str">
            <v>21</v>
          </cell>
          <cell r="B22" t="str">
            <v>Dallas Mavericks</v>
          </cell>
          <cell r="C22" t="str">
            <v>38</v>
          </cell>
          <cell r="D22" t="str">
            <v>44</v>
          </cell>
          <cell r="E22" t="str">
            <v>9366</v>
          </cell>
        </row>
        <row r="23">
          <cell r="A23" t="str">
            <v>22</v>
          </cell>
          <cell r="B23" t="str">
            <v>Utah Jazz</v>
          </cell>
          <cell r="C23" t="str">
            <v>37</v>
          </cell>
          <cell r="D23" t="str">
            <v>45</v>
          </cell>
          <cell r="E23" t="str">
            <v>9600</v>
          </cell>
        </row>
        <row r="24">
          <cell r="A24" t="str">
            <v>23</v>
          </cell>
          <cell r="B24" t="str">
            <v>Indiana Pacers</v>
          </cell>
          <cell r="C24" t="str">
            <v>35</v>
          </cell>
          <cell r="D24" t="str">
            <v>47</v>
          </cell>
          <cell r="E24" t="str">
            <v>9535</v>
          </cell>
        </row>
        <row r="25">
          <cell r="A25" t="str">
            <v>23</v>
          </cell>
          <cell r="B25" t="str">
            <v>Washington Wizards</v>
          </cell>
          <cell r="C25" t="str">
            <v>35</v>
          </cell>
          <cell r="D25" t="str">
            <v>47</v>
          </cell>
          <cell r="E25" t="str">
            <v>9279</v>
          </cell>
        </row>
        <row r="26">
          <cell r="A26" t="str">
            <v>25</v>
          </cell>
          <cell r="B26" t="str">
            <v>Orlando Magic</v>
          </cell>
          <cell r="C26" t="str">
            <v>34</v>
          </cell>
          <cell r="D26" t="str">
            <v>48</v>
          </cell>
          <cell r="E26" t="str">
            <v>9136</v>
          </cell>
        </row>
        <row r="27">
          <cell r="A27" t="str">
            <v>26</v>
          </cell>
          <cell r="B27" t="str">
            <v>Portland Trail Blazers</v>
          </cell>
          <cell r="C27" t="str">
            <v>33</v>
          </cell>
          <cell r="D27" t="str">
            <v>49</v>
          </cell>
          <cell r="E27" t="str">
            <v>9299</v>
          </cell>
        </row>
        <row r="28">
          <cell r="A28" t="str">
            <v>27</v>
          </cell>
          <cell r="B28" t="str">
            <v>Charlotte Hornets</v>
          </cell>
          <cell r="C28" t="str">
            <v>27</v>
          </cell>
          <cell r="D28" t="str">
            <v>55</v>
          </cell>
          <cell r="E28" t="str">
            <v>9098</v>
          </cell>
        </row>
        <row r="29">
          <cell r="A29" t="str">
            <v>28</v>
          </cell>
          <cell r="B29" t="str">
            <v>Houston Rockets</v>
          </cell>
          <cell r="C29" t="str">
            <v>22</v>
          </cell>
          <cell r="D29" t="str">
            <v>60</v>
          </cell>
          <cell r="E29" t="str">
            <v>9081</v>
          </cell>
        </row>
        <row r="30">
          <cell r="A30" t="str">
            <v>28</v>
          </cell>
          <cell r="B30" t="str">
            <v>San Antonio Spurs</v>
          </cell>
          <cell r="C30" t="str">
            <v>22</v>
          </cell>
          <cell r="D30" t="str">
            <v>60</v>
          </cell>
          <cell r="E30" t="str">
            <v>9269</v>
          </cell>
        </row>
        <row r="31">
          <cell r="A31" t="str">
            <v>30</v>
          </cell>
          <cell r="B31" t="str">
            <v>Detroit Pistons</v>
          </cell>
          <cell r="C31" t="str">
            <v>17</v>
          </cell>
          <cell r="D31" t="str">
            <v>65</v>
          </cell>
          <cell r="E31" t="str">
            <v>9045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 Drafts"/>
    </sheetNames>
    <sheetDataSet>
      <sheetData sheetId="0">
        <row r="2">
          <cell r="F2" t="str">
            <v>1</v>
          </cell>
        </row>
        <row r="4">
          <cell r="F4" t="str">
            <v>3</v>
          </cell>
        </row>
        <row r="5">
          <cell r="F5" t="str">
            <v>4</v>
          </cell>
        </row>
        <row r="6">
          <cell r="F6" t="str">
            <v>5</v>
          </cell>
        </row>
        <row r="7">
          <cell r="F7" t="str">
            <v>6</v>
          </cell>
        </row>
        <row r="8">
          <cell r="F8" t="str">
            <v>7</v>
          </cell>
        </row>
        <row r="9">
          <cell r="F9" t="str">
            <v>8</v>
          </cell>
        </row>
        <row r="10">
          <cell r="F10" t="str">
            <v>9</v>
          </cell>
        </row>
        <row r="11">
          <cell r="F11" t="str">
            <v>10</v>
          </cell>
        </row>
        <row r="12">
          <cell r="F12" t="str">
            <v>11</v>
          </cell>
        </row>
        <row r="13">
          <cell r="F13" t="str">
            <v>12</v>
          </cell>
        </row>
        <row r="14">
          <cell r="F14" t="str">
            <v>13</v>
          </cell>
        </row>
        <row r="15">
          <cell r="F15" t="str">
            <v>14</v>
          </cell>
        </row>
        <row r="16">
          <cell r="F16" t="str">
            <v>15</v>
          </cell>
        </row>
        <row r="17">
          <cell r="F17" t="str">
            <v>16</v>
          </cell>
        </row>
        <row r="18">
          <cell r="F18" t="str">
            <v>17</v>
          </cell>
        </row>
        <row r="19">
          <cell r="F19" t="str">
            <v>18</v>
          </cell>
        </row>
        <row r="20">
          <cell r="F20" t="str">
            <v>19</v>
          </cell>
        </row>
        <row r="21">
          <cell r="F21" t="str">
            <v>20</v>
          </cell>
        </row>
        <row r="22">
          <cell r="F22" t="str">
            <v>21</v>
          </cell>
        </row>
        <row r="23">
          <cell r="F23" t="str">
            <v>22</v>
          </cell>
        </row>
        <row r="24">
          <cell r="F24" t="str">
            <v>23</v>
          </cell>
        </row>
        <row r="25">
          <cell r="F25" t="str">
            <v>24</v>
          </cell>
        </row>
        <row r="26">
          <cell r="F26" t="str">
            <v>25</v>
          </cell>
        </row>
        <row r="28">
          <cell r="F28" t="str">
            <v>27</v>
          </cell>
        </row>
        <row r="29">
          <cell r="F29" t="str">
            <v>28</v>
          </cell>
        </row>
        <row r="30">
          <cell r="F30" t="str">
            <v>29</v>
          </cell>
        </row>
        <row r="31">
          <cell r="F31" t="str">
            <v>30</v>
          </cell>
        </row>
        <row r="32">
          <cell r="F32" t="str">
            <v>31</v>
          </cell>
        </row>
        <row r="33">
          <cell r="F33" t="str">
            <v>32</v>
          </cell>
        </row>
        <row r="34">
          <cell r="F34" t="str">
            <v>33</v>
          </cell>
        </row>
        <row r="35">
          <cell r="F35" t="str">
            <v>34</v>
          </cell>
        </row>
        <row r="36">
          <cell r="F36" t="str">
            <v>35</v>
          </cell>
        </row>
        <row r="38">
          <cell r="F38" t="str">
            <v>37</v>
          </cell>
        </row>
        <row r="39">
          <cell r="F39" t="str">
            <v>38</v>
          </cell>
        </row>
        <row r="41">
          <cell r="F41" t="str">
            <v>40</v>
          </cell>
        </row>
        <row r="44">
          <cell r="F44" t="str">
            <v>43</v>
          </cell>
        </row>
        <row r="45">
          <cell r="F45" t="str">
            <v>44</v>
          </cell>
        </row>
        <row r="46">
          <cell r="F46" t="str">
            <v>45</v>
          </cell>
        </row>
        <row r="48">
          <cell r="F48" t="str">
            <v>47</v>
          </cell>
        </row>
        <row r="50">
          <cell r="F50" t="str">
            <v>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workbookViewId="0"/>
  </sheetViews>
  <sheetFormatPr defaultRowHeight="14.4" x14ac:dyDescent="0.3"/>
  <cols>
    <col min="1" max="1" width="17.44140625" bestFit="1" customWidth="1"/>
    <col min="2" max="2" width="9.21875" bestFit="1" customWidth="1"/>
    <col min="3" max="3" width="21.77734375" bestFit="1" customWidth="1"/>
    <col min="4" max="4" width="15.6640625" bestFit="1" customWidth="1"/>
    <col min="5" max="5" width="10.21875" bestFit="1" customWidth="1"/>
    <col min="6" max="6" width="15.109375" bestFit="1" customWidth="1"/>
    <col min="7" max="7" width="9.44140625" bestFit="1" customWidth="1"/>
    <col min="8" max="8" width="10.6640625" bestFit="1" customWidth="1"/>
    <col min="9" max="9" width="16.77734375" bestFit="1" customWidth="1"/>
    <col min="10" max="10" width="11.33203125" bestFit="1" customWidth="1"/>
    <col min="11" max="11" width="19.33203125" bestFit="1" customWidth="1"/>
    <col min="12" max="12" width="16.21875" bestFit="1" customWidth="1"/>
    <col min="13" max="13" width="10.5546875" bestFit="1" customWidth="1"/>
  </cols>
  <sheetData>
    <row r="1" spans="1:13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29</v>
      </c>
      <c r="F1" s="1" t="s">
        <v>3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</row>
    <row r="2" spans="1:13" x14ac:dyDescent="0.3">
      <c r="A2" t="str">
        <f>'[1]2022 Draft Stats'!$A2</f>
        <v>Paolo Banchero</v>
      </c>
      <c r="B2" t="str">
        <f>'[1]2022 Draft Stats'!$B2</f>
        <v>ORL</v>
      </c>
      <c r="C2" t="s">
        <v>5</v>
      </c>
      <c r="D2">
        <f>'[1]2022 Draft Stats'!$D2/'[1]2022 Draft Stats'!$C2</f>
        <v>0.43055555555555558</v>
      </c>
      <c r="E2" t="str">
        <f>'[2]2021-22 Stats'!$D$30</f>
        <v>22</v>
      </c>
      <c r="F2">
        <f>E2/82</f>
        <v>0.26829268292682928</v>
      </c>
      <c r="G2" s="2">
        <f>IF(D2&gt;F2,(F2+D2*F2)*82,(F2-D2*F2)*82)</f>
        <v>31.472222222222225</v>
      </c>
      <c r="H2" s="2">
        <f>82-G2</f>
        <v>50.527777777777771</v>
      </c>
      <c r="I2">
        <f>'[1]2022 Draft Stats'!$G2/'[1]2022 Draft Stats'!$F2</f>
        <v>0.59347181008902072</v>
      </c>
      <c r="J2" t="str">
        <f>'[2]2021-22 Stats'!$H$30</f>
        <v>8547</v>
      </c>
      <c r="K2" t="str">
        <f>'[2]2021-22 Stats'!$G$30</f>
        <v>3956</v>
      </c>
      <c r="L2">
        <f>J2/K2</f>
        <v>2.1605156723963601</v>
      </c>
      <c r="M2" s="2">
        <f>(I2+L2)*K2</f>
        <v>10894.774480712167</v>
      </c>
    </row>
    <row r="3" spans="1:13" x14ac:dyDescent="0.3">
      <c r="A3" t="str">
        <f>'[1]2022 Draft Stats'!$A3</f>
        <v>Bennedict Mathurin</v>
      </c>
      <c r="B3" t="str">
        <f>'[1]2022 Draft Stats'!$B3</f>
        <v>IND</v>
      </c>
      <c r="C3" t="s">
        <v>10</v>
      </c>
      <c r="D3">
        <f>'[1]2022 Draft Stats'!$D3/'[1]2022 Draft Stats'!$C3</f>
        <v>0.42307692307692307</v>
      </c>
      <c r="E3" t="str">
        <f>'[2]2021-22 Stats'!$D$27</f>
        <v>25</v>
      </c>
      <c r="F3">
        <f t="shared" ref="F3:F42" si="0">E3/82</f>
        <v>0.3048780487804878</v>
      </c>
      <c r="G3" s="2">
        <f t="shared" ref="G3:G42" si="1">IF(D3&gt;F3,(F3+D3*F3)*82,(F3-D3*F3)*82)</f>
        <v>35.576923076923073</v>
      </c>
      <c r="H3" s="2">
        <f t="shared" ref="H3:H42" si="2">82-G3</f>
        <v>46.423076923076927</v>
      </c>
      <c r="I3">
        <f>'[1]2022 Draft Stats'!$G3/'[1]2022 Draft Stats'!$F3</f>
        <v>0.58596491228070169</v>
      </c>
      <c r="J3" t="str">
        <f>'[2]2021-22 Stats'!$H$27</f>
        <v>9140</v>
      </c>
      <c r="K3" t="str">
        <f>'[2]2021-22 Stats'!$G$27</f>
        <v>3976</v>
      </c>
      <c r="L3">
        <f t="shared" ref="L3:L42" si="3">J3/K3</f>
        <v>2.2987927565392354</v>
      </c>
      <c r="M3" s="2">
        <f t="shared" ref="M3:M42" si="4">(I3+L3)*K3</f>
        <v>11469.796491228071</v>
      </c>
    </row>
    <row r="4" spans="1:13" x14ac:dyDescent="0.3">
      <c r="A4" t="str">
        <f>'[1]2022 Draft Stats'!$A4</f>
        <v>Jaden Ivey</v>
      </c>
      <c r="B4" t="str">
        <f>'[1]2022 Draft Stats'!$B4</f>
        <v>DET</v>
      </c>
      <c r="C4" t="s">
        <v>8</v>
      </c>
      <c r="D4">
        <f>'[1]2022 Draft Stats'!$D4/'[1]2022 Draft Stats'!$C4</f>
        <v>0.21621621621621623</v>
      </c>
      <c r="E4" t="str">
        <f>'[2]2021-22 Stats'!$D$29</f>
        <v>23</v>
      </c>
      <c r="F4">
        <f t="shared" si="0"/>
        <v>0.28048780487804881</v>
      </c>
      <c r="G4" s="2">
        <f t="shared" si="1"/>
        <v>18.027027027027028</v>
      </c>
      <c r="H4" s="2">
        <f t="shared" si="2"/>
        <v>63.972972972972968</v>
      </c>
      <c r="I4">
        <f>'[1]2022 Draft Stats'!$G4/'[1]2022 Draft Stats'!$F4</f>
        <v>0.52411575562700963</v>
      </c>
      <c r="J4" t="str">
        <f>'[2]2021-22 Stats'!$H$29</f>
        <v>8596</v>
      </c>
      <c r="K4" t="str">
        <f>'[2]2021-22 Stats'!$G$29</f>
        <v>3956</v>
      </c>
      <c r="L4">
        <f t="shared" si="3"/>
        <v>2.1729019211324569</v>
      </c>
      <c r="M4" s="2">
        <f t="shared" si="4"/>
        <v>10669.40192926045</v>
      </c>
    </row>
    <row r="5" spans="1:13" x14ac:dyDescent="0.3">
      <c r="A5" t="str">
        <f>'[1]2022 Draft Stats'!$A5</f>
        <v>Jalen Williams</v>
      </c>
      <c r="B5" t="str">
        <f>'[1]2022 Draft Stats'!$B5</f>
        <v>OKC</v>
      </c>
      <c r="C5" t="s">
        <v>9</v>
      </c>
      <c r="D5">
        <f>'[1]2022 Draft Stats'!$D5/'[1]2022 Draft Stats'!$C5</f>
        <v>0.48</v>
      </c>
      <c r="E5" t="str">
        <f>'[2]2021-22 Stats'!$D$28</f>
        <v>24</v>
      </c>
      <c r="F5">
        <f t="shared" si="0"/>
        <v>0.29268292682926828</v>
      </c>
      <c r="G5" s="2">
        <f t="shared" si="1"/>
        <v>35.519999999999996</v>
      </c>
      <c r="H5" s="2">
        <f t="shared" si="2"/>
        <v>46.480000000000004</v>
      </c>
      <c r="I5">
        <f>'[1]2022 Draft Stats'!$G5/'[1]2022 Draft Stats'!$F5</f>
        <v>0.46534653465346532</v>
      </c>
      <c r="J5" t="str">
        <f>'[2]2021-22 Stats'!$H$28</f>
        <v>8506</v>
      </c>
      <c r="K5" t="str">
        <f>'[2]2021-22 Stats'!$G$28</f>
        <v>3961</v>
      </c>
      <c r="L5">
        <f t="shared" si="3"/>
        <v>2.1474375157788437</v>
      </c>
      <c r="M5" s="2">
        <f t="shared" si="4"/>
        <v>10349.237623762376</v>
      </c>
    </row>
    <row r="6" spans="1:13" x14ac:dyDescent="0.3">
      <c r="A6" t="str">
        <f>'[1]2022 Draft Stats'!$A6</f>
        <v>Jabari Smith Jr.</v>
      </c>
      <c r="B6" t="str">
        <f>'[1]2022 Draft Stats'!$B6</f>
        <v>HOU</v>
      </c>
      <c r="C6" t="s">
        <v>6</v>
      </c>
      <c r="D6">
        <f>'[1]2022 Draft Stats'!$D6/'[1]2022 Draft Stats'!$C6</f>
        <v>0.26582278481012656</v>
      </c>
      <c r="E6" t="str">
        <f>VLOOKUP(C6,'[2]2021-22 Stats'!$A$1:$D$31,4,TRUE)</f>
        <v>20</v>
      </c>
      <c r="F6">
        <f t="shared" si="0"/>
        <v>0.24390243902439024</v>
      </c>
      <c r="G6" s="2">
        <f t="shared" si="1"/>
        <v>25.316455696202532</v>
      </c>
      <c r="H6" s="2">
        <f t="shared" si="2"/>
        <v>56.683544303797468</v>
      </c>
      <c r="I6">
        <f>'[1]2022 Draft Stats'!$G6/'[1]2022 Draft Stats'!$F6</f>
        <v>0.41290322580645161</v>
      </c>
      <c r="J6" t="str">
        <f>'[2]2021-22 Stats'!$H$31</f>
        <v>8997</v>
      </c>
      <c r="K6" t="str">
        <f>'[2]2021-22 Stats'!$G$31</f>
        <v>3951</v>
      </c>
      <c r="L6">
        <f t="shared" si="3"/>
        <v>2.2771450265755506</v>
      </c>
      <c r="M6" s="2">
        <f t="shared" si="4"/>
        <v>10628.380645161291</v>
      </c>
    </row>
    <row r="7" spans="1:13" x14ac:dyDescent="0.3">
      <c r="A7" t="str">
        <f>'[1]2022 Draft Stats'!$A7</f>
        <v>Keegan Murray</v>
      </c>
      <c r="B7" t="str">
        <f>'[1]2022 Draft Stats'!$B7</f>
        <v>SAC</v>
      </c>
      <c r="C7" t="s">
        <v>7</v>
      </c>
      <c r="D7">
        <f>'[1]2022 Draft Stats'!$D7/'[1]2022 Draft Stats'!$C7</f>
        <v>0.58750000000000002</v>
      </c>
      <c r="E7" t="str">
        <f>'[2]2021-22 Stats'!$D$25</f>
        <v>30</v>
      </c>
      <c r="F7">
        <f t="shared" si="0"/>
        <v>0.36585365853658536</v>
      </c>
      <c r="G7" s="2">
        <f t="shared" si="1"/>
        <v>47.625</v>
      </c>
      <c r="H7" s="2">
        <f t="shared" si="2"/>
        <v>34.375</v>
      </c>
      <c r="I7">
        <f>'[1]2022 Draft Stats'!$G7/'[1]2022 Draft Stats'!$F7</f>
        <v>0.40939597315436238</v>
      </c>
      <c r="J7" t="str">
        <f>'[2]2021-22 Stats'!$H$25</f>
        <v>9045</v>
      </c>
      <c r="K7" t="str">
        <f>'[2]2021-22 Stats'!$G$25</f>
        <v>3961</v>
      </c>
      <c r="L7">
        <f t="shared" si="3"/>
        <v>2.2835142640747286</v>
      </c>
      <c r="M7" s="2">
        <f t="shared" si="4"/>
        <v>10666.617449664429</v>
      </c>
    </row>
    <row r="8" spans="1:13" x14ac:dyDescent="0.3">
      <c r="A8" t="str">
        <f>'[1]2022 Draft Stats'!$A8</f>
        <v>Jeremy Sochan</v>
      </c>
      <c r="B8" t="str">
        <f>'[1]2022 Draft Stats'!$B8</f>
        <v>SAS</v>
      </c>
      <c r="C8" t="s">
        <v>11</v>
      </c>
      <c r="D8">
        <f>'[1]2022 Draft Stats'!$D8/'[1]2022 Draft Stats'!$C8</f>
        <v>0.26785714285714285</v>
      </c>
      <c r="E8" t="str">
        <f>'[2]2021-22 Stats'!$D$23</f>
        <v>34</v>
      </c>
      <c r="F8">
        <f t="shared" si="0"/>
        <v>0.41463414634146339</v>
      </c>
      <c r="G8" s="2">
        <f t="shared" si="1"/>
        <v>24.892857142857142</v>
      </c>
      <c r="H8" s="2">
        <f t="shared" si="2"/>
        <v>57.107142857142861</v>
      </c>
      <c r="I8">
        <f>'[1]2022 Draft Stats'!$G8/'[1]2022 Draft Stats'!$F8</f>
        <v>0.42307692307692307</v>
      </c>
      <c r="J8" t="str">
        <f>'[2]2021-22 Stats'!$H$23</f>
        <v>9279</v>
      </c>
      <c r="K8" t="str">
        <f>'[2]2021-22 Stats'!$G$23</f>
        <v>3961</v>
      </c>
      <c r="L8">
        <f t="shared" si="3"/>
        <v>2.3425902549861148</v>
      </c>
      <c r="M8" s="2">
        <f t="shared" si="4"/>
        <v>10954.807692307693</v>
      </c>
    </row>
    <row r="9" spans="1:13" x14ac:dyDescent="0.3">
      <c r="A9" t="str">
        <f>'[1]2022 Draft Stats'!$A9</f>
        <v>Malaki Branham</v>
      </c>
      <c r="B9" t="str">
        <f>'[1]2022 Draft Stats'!$B9</f>
        <v>SAS</v>
      </c>
      <c r="C9" t="s">
        <v>11</v>
      </c>
      <c r="D9">
        <f>'[1]2022 Draft Stats'!$D9/'[1]2022 Draft Stats'!$C9</f>
        <v>0.22727272727272727</v>
      </c>
      <c r="E9" t="str">
        <f>E8</f>
        <v>34</v>
      </c>
      <c r="F9">
        <f t="shared" si="0"/>
        <v>0.41463414634146339</v>
      </c>
      <c r="G9" s="2">
        <f t="shared" si="1"/>
        <v>26.27272727272727</v>
      </c>
      <c r="H9" s="2">
        <f t="shared" si="2"/>
        <v>55.727272727272734</v>
      </c>
      <c r="I9">
        <f>'[1]2022 Draft Stats'!$G9/'[1]2022 Draft Stats'!$F9</f>
        <v>0.43404255319148932</v>
      </c>
      <c r="J9" t="str">
        <f>J8</f>
        <v>9279</v>
      </c>
      <c r="K9" t="str">
        <f>K8</f>
        <v>3961</v>
      </c>
      <c r="L9">
        <f t="shared" si="3"/>
        <v>2.3425902549861148</v>
      </c>
      <c r="M9" s="2">
        <f t="shared" si="4"/>
        <v>10998.242553191491</v>
      </c>
    </row>
    <row r="10" spans="1:13" x14ac:dyDescent="0.3">
      <c r="A10" t="str">
        <f>'[1]2022 Draft Stats'!$A10</f>
        <v>Shaedon Sharpe</v>
      </c>
      <c r="B10" t="str">
        <f>'[1]2022 Draft Stats'!$B10</f>
        <v>POR</v>
      </c>
      <c r="C10" t="s">
        <v>12</v>
      </c>
      <c r="D10">
        <f>'[1]2022 Draft Stats'!$D10/'[1]2022 Draft Stats'!$C10</f>
        <v>0.4</v>
      </c>
      <c r="E10" t="str">
        <f>'[2]2021-22 Stats'!$D$26</f>
        <v>27</v>
      </c>
      <c r="F10">
        <f t="shared" si="0"/>
        <v>0.32926829268292684</v>
      </c>
      <c r="G10" s="2">
        <f t="shared" si="1"/>
        <v>37.800000000000004</v>
      </c>
      <c r="H10" s="2">
        <f t="shared" si="2"/>
        <v>44.199999999999996</v>
      </c>
      <c r="I10">
        <f>'[1]2022 Draft Stats'!$G10/'[1]2022 Draft Stats'!$F10</f>
        <v>0.445945945945946</v>
      </c>
      <c r="J10" t="str">
        <f>'[2]2021-22 Stats'!$H$26</f>
        <v>8711</v>
      </c>
      <c r="K10" t="str">
        <f>'[2]2021-22 Stats'!$G$26</f>
        <v>3946</v>
      </c>
      <c r="L10">
        <f t="shared" si="3"/>
        <v>2.2075519513431323</v>
      </c>
      <c r="M10" s="2">
        <f t="shared" si="4"/>
        <v>10470.702702702703</v>
      </c>
    </row>
    <row r="11" spans="1:13" x14ac:dyDescent="0.3">
      <c r="A11" t="str">
        <f>'[1]2022 Draft Stats'!$A11</f>
        <v>Andrew Nembhard</v>
      </c>
      <c r="B11" t="str">
        <f>'[1]2022 Draft Stats'!$B11</f>
        <v>IND</v>
      </c>
      <c r="C11" t="s">
        <v>10</v>
      </c>
      <c r="D11">
        <f>'[1]2022 Draft Stats'!$D11/'[1]2022 Draft Stats'!$C11</f>
        <v>0.42666666666666669</v>
      </c>
      <c r="E11" t="str">
        <f>E3</f>
        <v>25</v>
      </c>
      <c r="F11">
        <f t="shared" si="0"/>
        <v>0.3048780487804878</v>
      </c>
      <c r="G11" s="2">
        <f t="shared" si="1"/>
        <v>35.666666666666664</v>
      </c>
      <c r="H11" s="2">
        <f t="shared" si="2"/>
        <v>46.333333333333336</v>
      </c>
      <c r="I11">
        <f>'[1]2022 Draft Stats'!$G11/'[1]2022 Draft Stats'!$F11</f>
        <v>0.34420289855072461</v>
      </c>
      <c r="J11" t="str">
        <f>J3</f>
        <v>9140</v>
      </c>
      <c r="K11" t="str">
        <f>K3</f>
        <v>3976</v>
      </c>
      <c r="L11">
        <f t="shared" si="3"/>
        <v>2.2987927565392354</v>
      </c>
      <c r="M11" s="2">
        <f t="shared" si="4"/>
        <v>10508.550724637682</v>
      </c>
    </row>
    <row r="12" spans="1:13" x14ac:dyDescent="0.3">
      <c r="A12" t="str">
        <f>'[1]2022 Draft Stats'!$A12</f>
        <v>Tari Eason</v>
      </c>
      <c r="B12" t="str">
        <f>'[1]2022 Draft Stats'!$B12</f>
        <v>HOU</v>
      </c>
      <c r="C12" t="s">
        <v>6</v>
      </c>
      <c r="D12">
        <f>'[1]2022 Draft Stats'!$D12/'[1]2022 Draft Stats'!$C12</f>
        <v>0.26829268292682928</v>
      </c>
      <c r="E12" t="str">
        <f>E6</f>
        <v>20</v>
      </c>
      <c r="F12">
        <f t="shared" si="0"/>
        <v>0.24390243902439024</v>
      </c>
      <c r="G12" s="2">
        <f t="shared" si="1"/>
        <v>25.365853658536587</v>
      </c>
      <c r="H12" s="2">
        <f t="shared" si="2"/>
        <v>56.634146341463413</v>
      </c>
      <c r="I12">
        <f>'[1]2022 Draft Stats'!$G12/'[1]2022 Draft Stats'!$F12</f>
        <v>0.43055555555555558</v>
      </c>
      <c r="J12" t="str">
        <f>J6</f>
        <v>8997</v>
      </c>
      <c r="K12" t="str">
        <f>K6</f>
        <v>3951</v>
      </c>
      <c r="L12">
        <f t="shared" si="3"/>
        <v>2.2771450265755506</v>
      </c>
      <c r="M12" s="2">
        <f t="shared" si="4"/>
        <v>10698.125</v>
      </c>
    </row>
    <row r="13" spans="1:13" x14ac:dyDescent="0.3">
      <c r="A13" t="str">
        <f>'[1]2022 Draft Stats'!$A13</f>
        <v>Walker Kessler</v>
      </c>
      <c r="B13" t="str">
        <f>'[1]2022 Draft Stats'!$B13</f>
        <v>UTA</v>
      </c>
      <c r="C13" t="s">
        <v>15</v>
      </c>
      <c r="D13">
        <f>'[1]2022 Draft Stats'!$D13/'[1]2022 Draft Stats'!$C13</f>
        <v>0.45945945945945948</v>
      </c>
      <c r="E13" t="str">
        <f>'[2]2021-22 Stats'!$D$10</f>
        <v>49</v>
      </c>
      <c r="F13">
        <f t="shared" si="0"/>
        <v>0.59756097560975607</v>
      </c>
      <c r="G13" s="2">
        <f t="shared" si="1"/>
        <v>26.486486486486481</v>
      </c>
      <c r="H13" s="2">
        <f t="shared" si="2"/>
        <v>55.513513513513516</v>
      </c>
      <c r="I13">
        <f>'[1]2022 Draft Stats'!$G13/'[1]2022 Draft Stats'!$F13</f>
        <v>0.39999999999999997</v>
      </c>
      <c r="J13" t="str">
        <f>'[2]2021-22 Stats'!$H$10</f>
        <v>9316</v>
      </c>
      <c r="K13" t="str">
        <f>'[2]2021-22 Stats'!$G$10</f>
        <v>3946</v>
      </c>
      <c r="L13">
        <f t="shared" si="3"/>
        <v>2.3608717688798784</v>
      </c>
      <c r="M13" s="2">
        <f t="shared" si="4"/>
        <v>10894.4</v>
      </c>
    </row>
    <row r="14" spans="1:13" x14ac:dyDescent="0.3">
      <c r="A14" t="str">
        <f>'[1]2022 Draft Stats'!$A14</f>
        <v>Jalen Duren</v>
      </c>
      <c r="B14" t="str">
        <f>'[1]2022 Draft Stats'!$B14</f>
        <v>DET</v>
      </c>
      <c r="C14" t="s">
        <v>8</v>
      </c>
      <c r="D14">
        <f>'[1]2022 Draft Stats'!$D14/'[1]2022 Draft Stats'!$C14</f>
        <v>0.23880597014925373</v>
      </c>
      <c r="E14" t="str">
        <f>E4</f>
        <v>23</v>
      </c>
      <c r="F14">
        <f t="shared" si="0"/>
        <v>0.28048780487804881</v>
      </c>
      <c r="G14" s="2">
        <f t="shared" si="1"/>
        <v>17.507462686567166</v>
      </c>
      <c r="H14" s="2">
        <f t="shared" si="2"/>
        <v>64.492537313432834</v>
      </c>
      <c r="I14">
        <f>'[1]2022 Draft Stats'!$G14/'[1]2022 Draft Stats'!$F14</f>
        <v>0.36546184738955823</v>
      </c>
      <c r="J14" t="str">
        <f>J4</f>
        <v>8596</v>
      </c>
      <c r="K14" t="str">
        <f>K4</f>
        <v>3956</v>
      </c>
      <c r="L14">
        <f t="shared" si="3"/>
        <v>2.1729019211324569</v>
      </c>
      <c r="M14" s="2">
        <f t="shared" si="4"/>
        <v>10041.767068273093</v>
      </c>
    </row>
    <row r="15" spans="1:13" x14ac:dyDescent="0.3">
      <c r="A15" t="str">
        <f>'[1]2022 Draft Stats'!$A15</f>
        <v>Mark Williams</v>
      </c>
      <c r="B15" t="str">
        <f>'[1]2022 Draft Stats'!$B15</f>
        <v>CHA</v>
      </c>
      <c r="C15" t="s">
        <v>16</v>
      </c>
      <c r="D15">
        <f>'[1]2022 Draft Stats'!$D15/'[1]2022 Draft Stats'!$C15</f>
        <v>0.41860465116279072</v>
      </c>
      <c r="E15" t="str">
        <f>'[2]2021-22 Stats'!$D$18</f>
        <v>43</v>
      </c>
      <c r="F15">
        <f t="shared" si="0"/>
        <v>0.52439024390243905</v>
      </c>
      <c r="G15" s="2">
        <f t="shared" si="1"/>
        <v>25</v>
      </c>
      <c r="H15" s="2">
        <f t="shared" si="2"/>
        <v>57</v>
      </c>
      <c r="I15">
        <f>'[1]2022 Draft Stats'!$G15/'[1]2022 Draft Stats'!$F15</f>
        <v>0.46632124352331605</v>
      </c>
      <c r="J15" t="str">
        <f>'[2]2021-22 Stats'!$H$18</f>
        <v>9457</v>
      </c>
      <c r="K15" t="str">
        <f>'[2]2021-22 Stats'!$G$18</f>
        <v>3976</v>
      </c>
      <c r="L15">
        <f t="shared" si="3"/>
        <v>2.3785211267605635</v>
      </c>
      <c r="M15" s="2">
        <f t="shared" si="4"/>
        <v>11311.093264248704</v>
      </c>
    </row>
    <row r="16" spans="1:13" x14ac:dyDescent="0.3">
      <c r="A16" t="str">
        <f>'[1]2022 Draft Stats'!$A16</f>
        <v>AJ Griffin</v>
      </c>
      <c r="B16" t="str">
        <f>'[1]2022 Draft Stats'!$B16</f>
        <v>ATL</v>
      </c>
      <c r="C16" t="s">
        <v>17</v>
      </c>
      <c r="D16">
        <f>'[1]2022 Draft Stats'!$D16/'[1]2022 Draft Stats'!$C16</f>
        <v>0.47222222222222221</v>
      </c>
      <c r="E16" t="str">
        <f>'[2]2021-22 Stats'!$D$17</f>
        <v>43</v>
      </c>
      <c r="F16">
        <f t="shared" si="0"/>
        <v>0.52439024390243905</v>
      </c>
      <c r="G16" s="2">
        <f t="shared" si="1"/>
        <v>22.69444444444445</v>
      </c>
      <c r="H16" s="2">
        <f t="shared" si="2"/>
        <v>59.30555555555555</v>
      </c>
      <c r="I16">
        <f>'[1]2022 Draft Stats'!$G16/'[1]2022 Draft Stats'!$F16</f>
        <v>0.45641025641025645</v>
      </c>
      <c r="J16" t="str">
        <f>'[2]2021-22 Stats'!$H$17</f>
        <v>9343</v>
      </c>
      <c r="K16" t="str">
        <f>'[2]2021-22 Stats'!$G$17</f>
        <v>3941</v>
      </c>
      <c r="L16">
        <f t="shared" si="3"/>
        <v>2.3707180918548594</v>
      </c>
      <c r="M16" s="2">
        <f t="shared" si="4"/>
        <v>11141.712820512821</v>
      </c>
    </row>
    <row r="17" spans="1:13" x14ac:dyDescent="0.3">
      <c r="A17" t="str">
        <f>'[1]2022 Draft Stats'!$A17</f>
        <v>Jaden Hardy</v>
      </c>
      <c r="B17" t="str">
        <f>'[1]2022 Draft Stats'!$B17</f>
        <v>DAL</v>
      </c>
      <c r="C17" t="s">
        <v>18</v>
      </c>
      <c r="D17">
        <f>'[1]2022 Draft Stats'!$D17/'[1]2022 Draft Stats'!$C17</f>
        <v>0.41666666666666669</v>
      </c>
      <c r="E17" t="str">
        <f>'[2]2021-22 Stats'!$D$6</f>
        <v>52</v>
      </c>
      <c r="F17">
        <f t="shared" si="0"/>
        <v>0.63414634146341464</v>
      </c>
      <c r="G17" s="2">
        <f t="shared" si="1"/>
        <v>30.333333333333336</v>
      </c>
      <c r="H17" s="2">
        <f t="shared" si="2"/>
        <v>51.666666666666664</v>
      </c>
      <c r="I17">
        <f>'[1]2022 Draft Stats'!$G17/'[1]2022 Draft Stats'!$F17</f>
        <v>0.59459459459459463</v>
      </c>
      <c r="J17" t="str">
        <f>'[2]2021-22 Stats'!$H$6</f>
        <v>8858</v>
      </c>
      <c r="K17" t="str">
        <f>'[2]2021-22 Stats'!$G$6</f>
        <v>3951</v>
      </c>
      <c r="L17">
        <f t="shared" si="3"/>
        <v>2.2419640597317136</v>
      </c>
      <c r="M17" s="2">
        <f t="shared" si="4"/>
        <v>11207.243243243245</v>
      </c>
    </row>
    <row r="18" spans="1:13" x14ac:dyDescent="0.3">
      <c r="A18" t="str">
        <f>'[1]2022 Draft Stats'!$A18</f>
        <v>Ochai Agbaji</v>
      </c>
      <c r="B18" t="str">
        <f>'[1]2022 Draft Stats'!$B18</f>
        <v>UTA</v>
      </c>
      <c r="C18" t="s">
        <v>15</v>
      </c>
      <c r="D18">
        <f>'[1]2022 Draft Stats'!$D18/'[1]2022 Draft Stats'!$C18</f>
        <v>0.49152542372881358</v>
      </c>
      <c r="E18" t="str">
        <f>E13</f>
        <v>49</v>
      </c>
      <c r="F18">
        <f t="shared" si="0"/>
        <v>0.59756097560975607</v>
      </c>
      <c r="G18" s="2">
        <f t="shared" si="1"/>
        <v>24.915254237288135</v>
      </c>
      <c r="H18" s="2">
        <f t="shared" si="2"/>
        <v>57.084745762711862</v>
      </c>
      <c r="I18">
        <f>'[1]2022 Draft Stats'!$G18/'[1]2022 Draft Stats'!$F18</f>
        <v>0.38536585365853659</v>
      </c>
      <c r="J18" t="str">
        <f>J13</f>
        <v>9316</v>
      </c>
      <c r="K18" t="str">
        <f>K13</f>
        <v>3946</v>
      </c>
      <c r="L18">
        <f t="shared" si="3"/>
        <v>2.3608717688798784</v>
      </c>
      <c r="M18" s="2">
        <f t="shared" si="4"/>
        <v>10836.653658536585</v>
      </c>
    </row>
    <row r="19" spans="1:13" x14ac:dyDescent="0.3">
      <c r="A19" t="str">
        <f>'[1]2022 Draft Stats'!$A19</f>
        <v>David Roddy</v>
      </c>
      <c r="B19" t="str">
        <f>'[1]2022 Draft Stats'!$B19</f>
        <v>MEM</v>
      </c>
      <c r="C19" t="s">
        <v>19</v>
      </c>
      <c r="D19">
        <f>'[1]2022 Draft Stats'!$D19/'[1]2022 Draft Stats'!$C19</f>
        <v>0.62857142857142856</v>
      </c>
      <c r="E19" t="str">
        <f>'[2]2021-22 Stats'!$D$3</f>
        <v>56</v>
      </c>
      <c r="F19">
        <f t="shared" si="0"/>
        <v>0.68292682926829273</v>
      </c>
      <c r="G19" s="2">
        <f t="shared" si="1"/>
        <v>20.8</v>
      </c>
      <c r="H19" s="2">
        <f t="shared" si="2"/>
        <v>61.2</v>
      </c>
      <c r="I19">
        <f>'[1]2022 Draft Stats'!$G19/'[1]2022 Draft Stats'!$F19</f>
        <v>0.37222222222222223</v>
      </c>
      <c r="J19" t="str">
        <f>'[2]2021-22 Stats'!$H$3</f>
        <v>9480</v>
      </c>
      <c r="K19" t="str">
        <f>'[2]2021-22 Stats'!$G$3</f>
        <v>3956</v>
      </c>
      <c r="L19">
        <f t="shared" si="3"/>
        <v>2.3963599595551064</v>
      </c>
      <c r="M19" s="2">
        <f t="shared" si="4"/>
        <v>10952.511111111113</v>
      </c>
    </row>
    <row r="20" spans="1:13" x14ac:dyDescent="0.3">
      <c r="A20" t="str">
        <f>'[1]2022 Draft Stats'!$A20</f>
        <v>Jaylin Williams</v>
      </c>
      <c r="B20" t="str">
        <f>'[1]2022 Draft Stats'!$B20</f>
        <v>OKC</v>
      </c>
      <c r="C20" t="s">
        <v>9</v>
      </c>
      <c r="D20">
        <f>'[1]2022 Draft Stats'!$D20/'[1]2022 Draft Stats'!$C20</f>
        <v>0.46938775510204084</v>
      </c>
      <c r="E20" t="str">
        <f>E5</f>
        <v>24</v>
      </c>
      <c r="F20">
        <f t="shared" si="0"/>
        <v>0.29268292682926828</v>
      </c>
      <c r="G20" s="2">
        <f t="shared" si="1"/>
        <v>35.265306122448983</v>
      </c>
      <c r="H20" s="2">
        <f t="shared" si="2"/>
        <v>46.734693877551017</v>
      </c>
      <c r="I20">
        <f>'[1]2022 Draft Stats'!$G20/'[1]2022 Draft Stats'!$F20</f>
        <v>0.31550802139037437</v>
      </c>
      <c r="J20" t="str">
        <f>J5</f>
        <v>8506</v>
      </c>
      <c r="K20" t="str">
        <f>K5</f>
        <v>3961</v>
      </c>
      <c r="L20">
        <f t="shared" si="3"/>
        <v>2.1474375157788437</v>
      </c>
      <c r="M20" s="2">
        <f t="shared" si="4"/>
        <v>9755.7272727272721</v>
      </c>
    </row>
    <row r="21" spans="1:13" x14ac:dyDescent="0.3">
      <c r="A21" t="str">
        <f>'[1]2022 Draft Stats'!$A21</f>
        <v>Johnny Davis</v>
      </c>
      <c r="B21" t="str">
        <f>'[1]2022 Draft Stats'!$B21</f>
        <v>WAS</v>
      </c>
      <c r="C21" t="s">
        <v>14</v>
      </c>
      <c r="D21">
        <f>'[1]2022 Draft Stats'!$D21/'[1]2022 Draft Stats'!$C21</f>
        <v>0.35714285714285715</v>
      </c>
      <c r="E21" t="str">
        <f>'[2]2021-22 Stats'!$D$22</f>
        <v>35</v>
      </c>
      <c r="F21">
        <f t="shared" si="0"/>
        <v>0.42682926829268292</v>
      </c>
      <c r="G21" s="2">
        <f t="shared" si="1"/>
        <v>22.5</v>
      </c>
      <c r="H21" s="2">
        <f t="shared" si="2"/>
        <v>59.5</v>
      </c>
      <c r="I21">
        <f>'[1]2022 Draft Stats'!$G21/'[1]2022 Draft Stats'!$F21</f>
        <v>0.38410596026490068</v>
      </c>
      <c r="J21" t="str">
        <f>'[2]2021-22 Stats'!$H$22</f>
        <v>8907</v>
      </c>
      <c r="K21" t="str">
        <f>'[2]2021-22 Stats'!$G$22</f>
        <v>3966</v>
      </c>
      <c r="L21">
        <f t="shared" si="3"/>
        <v>2.2458396369137672</v>
      </c>
      <c r="M21" s="2">
        <f t="shared" si="4"/>
        <v>10430.364238410597</v>
      </c>
    </row>
    <row r="22" spans="1:13" x14ac:dyDescent="0.3">
      <c r="A22" t="str">
        <f>'[1]2022 Draft Stats'!$A22</f>
        <v>Nikola Jovic</v>
      </c>
      <c r="B22" t="str">
        <f>'[1]2022 Draft Stats'!$B22</f>
        <v>MIA</v>
      </c>
      <c r="C22" t="s">
        <v>37</v>
      </c>
      <c r="D22">
        <f>'[1]2022 Draft Stats'!$D22/'[1]2022 Draft Stats'!$C22</f>
        <v>0.46666666666666667</v>
      </c>
      <c r="E22" t="str">
        <f>'[2]2021-22 Stats'!$D$5</f>
        <v>53</v>
      </c>
      <c r="F22">
        <f t="shared" si="0"/>
        <v>0.64634146341463417</v>
      </c>
      <c r="G22" s="2">
        <f t="shared" si="1"/>
        <v>28.266666666666666</v>
      </c>
      <c r="H22" s="2">
        <f t="shared" si="2"/>
        <v>53.733333333333334</v>
      </c>
      <c r="I22">
        <f>'[1]2022 Draft Stats'!$G22/'[1]2022 Draft Stats'!$F22</f>
        <v>0.40441176470588236</v>
      </c>
      <c r="J22" t="str">
        <f>'[2]2021-22 Stats'!$H$5</f>
        <v>9022</v>
      </c>
      <c r="K22" t="str">
        <f>'[2]2021-22 Stats'!$G$5</f>
        <v>3971</v>
      </c>
      <c r="L22">
        <f t="shared" si="3"/>
        <v>2.2719717955175018</v>
      </c>
      <c r="M22" s="2">
        <f t="shared" si="4"/>
        <v>10627.919117647058</v>
      </c>
    </row>
    <row r="23" spans="1:13" x14ac:dyDescent="0.3">
      <c r="A23" t="str">
        <f>'[1]2022 Draft Stats'!$A23</f>
        <v>Bryce McGowens</v>
      </c>
      <c r="B23" t="str">
        <f>'[1]2022 Draft Stats'!$B23</f>
        <v>CHA</v>
      </c>
      <c r="C23" t="s">
        <v>16</v>
      </c>
      <c r="D23">
        <f>'[1]2022 Draft Stats'!$D23/'[1]2022 Draft Stats'!$C23</f>
        <v>0.34782608695652173</v>
      </c>
      <c r="E23" t="str">
        <f>E15</f>
        <v>43</v>
      </c>
      <c r="F23">
        <f t="shared" si="0"/>
        <v>0.52439024390243905</v>
      </c>
      <c r="G23" s="2">
        <f t="shared" si="1"/>
        <v>28.043478260869566</v>
      </c>
      <c r="H23" s="2">
        <f t="shared" si="2"/>
        <v>53.956521739130437</v>
      </c>
      <c r="I23">
        <f>'[1]2022 Draft Stats'!$G23/'[1]2022 Draft Stats'!$F23</f>
        <v>0.30994152046783624</v>
      </c>
      <c r="J23" t="str">
        <f>J15</f>
        <v>9457</v>
      </c>
      <c r="K23" t="str">
        <f>K15</f>
        <v>3976</v>
      </c>
      <c r="L23">
        <f t="shared" si="3"/>
        <v>2.3785211267605635</v>
      </c>
      <c r="M23" s="2">
        <f t="shared" si="4"/>
        <v>10689.327485380118</v>
      </c>
    </row>
    <row r="24" spans="1:13" x14ac:dyDescent="0.3">
      <c r="A24" t="str">
        <f>'[1]2022 Draft Stats'!$A24</f>
        <v>MarJon Beauchamp</v>
      </c>
      <c r="B24" t="str">
        <f>'[1]2022 Draft Stats'!$B24</f>
        <v>MIL</v>
      </c>
      <c r="C24" t="s">
        <v>20</v>
      </c>
      <c r="D24">
        <f>'[1]2022 Draft Stats'!$D24/'[1]2022 Draft Stats'!$C24</f>
        <v>0.65384615384615385</v>
      </c>
      <c r="E24" t="str">
        <f>'[2]2021-22 Stats'!$D$8</f>
        <v>51</v>
      </c>
      <c r="F24">
        <f t="shared" si="0"/>
        <v>0.62195121951219512</v>
      </c>
      <c r="G24" s="2">
        <f t="shared" si="1"/>
        <v>84.34615384615384</v>
      </c>
      <c r="H24" s="2">
        <f t="shared" si="2"/>
        <v>-2.3461538461538396</v>
      </c>
      <c r="I24">
        <f>'[1]2022 Draft Stats'!$G24/'[1]2022 Draft Stats'!$F24</f>
        <v>0.37777777777777777</v>
      </c>
      <c r="J24" t="str">
        <f>'[2]2021-22 Stats'!$H$8</f>
        <v>9470</v>
      </c>
      <c r="K24" t="str">
        <f>'[2]2021-22 Stats'!$G$8</f>
        <v>3951</v>
      </c>
      <c r="L24">
        <f t="shared" si="3"/>
        <v>2.3968615540369527</v>
      </c>
      <c r="M24" s="2">
        <f t="shared" si="4"/>
        <v>10962.6</v>
      </c>
    </row>
    <row r="25" spans="1:13" x14ac:dyDescent="0.3">
      <c r="A25" t="str">
        <f>'[1]2022 Draft Stats'!$A25</f>
        <v>Blake Wesley</v>
      </c>
      <c r="B25" t="str">
        <f>'[1]2022 Draft Stats'!$B25</f>
        <v>SAS</v>
      </c>
      <c r="C25" t="s">
        <v>11</v>
      </c>
      <c r="D25">
        <f>'[1]2022 Draft Stats'!$D25/'[1]2022 Draft Stats'!$C25</f>
        <v>0.24324324324324326</v>
      </c>
      <c r="E25" t="str">
        <f>E8</f>
        <v>34</v>
      </c>
      <c r="F25">
        <f t="shared" si="0"/>
        <v>0.41463414634146339</v>
      </c>
      <c r="G25" s="2">
        <f t="shared" si="1"/>
        <v>25.72972972972973</v>
      </c>
      <c r="H25" s="2">
        <f t="shared" si="2"/>
        <v>56.270270270270274</v>
      </c>
      <c r="I25">
        <f>'[1]2022 Draft Stats'!$G25/'[1]2022 Draft Stats'!$F25</f>
        <v>0.27624309392265189</v>
      </c>
      <c r="J25" t="str">
        <f>J8</f>
        <v>9279</v>
      </c>
      <c r="K25" t="str">
        <f>K8</f>
        <v>3961</v>
      </c>
      <c r="L25">
        <f t="shared" si="3"/>
        <v>2.3425902549861148</v>
      </c>
      <c r="M25" s="2">
        <f t="shared" si="4"/>
        <v>10373.198895027625</v>
      </c>
    </row>
    <row r="26" spans="1:13" x14ac:dyDescent="0.3">
      <c r="A26" t="str">
        <f>'[1]2022 Draft Stats'!$A26</f>
        <v>Ousmane Dieng</v>
      </c>
      <c r="B26" t="str">
        <f>'[1]2022 Draft Stats'!$B26</f>
        <v>OKC</v>
      </c>
      <c r="C26" t="s">
        <v>9</v>
      </c>
      <c r="D26">
        <f>'[1]2022 Draft Stats'!$D26/'[1]2022 Draft Stats'!$C26</f>
        <v>0.51282051282051277</v>
      </c>
      <c r="E26" t="str">
        <f>E5</f>
        <v>24</v>
      </c>
      <c r="F26">
        <f t="shared" si="0"/>
        <v>0.29268292682926828</v>
      </c>
      <c r="G26" s="2">
        <f t="shared" si="1"/>
        <v>36.307692307692299</v>
      </c>
      <c r="H26" s="2">
        <f t="shared" si="2"/>
        <v>45.692307692307701</v>
      </c>
      <c r="I26">
        <f>'[1]2022 Draft Stats'!$G26/'[1]2022 Draft Stats'!$F26</f>
        <v>0.33561643835616439</v>
      </c>
      <c r="J26" t="str">
        <f>J5</f>
        <v>8506</v>
      </c>
      <c r="K26" t="str">
        <f>K5</f>
        <v>3961</v>
      </c>
      <c r="L26">
        <f t="shared" si="3"/>
        <v>2.1474375157788437</v>
      </c>
      <c r="M26" s="2">
        <f t="shared" si="4"/>
        <v>9835.3767123287671</v>
      </c>
    </row>
    <row r="27" spans="1:13" x14ac:dyDescent="0.3">
      <c r="A27" t="str">
        <f>'[1]2022 Draft Stats'!$A27</f>
        <v>Christian Braun</v>
      </c>
      <c r="B27" t="str">
        <f>'[1]2022 Draft Stats'!$B27</f>
        <v>DEN</v>
      </c>
      <c r="C27" t="s">
        <v>22</v>
      </c>
      <c r="D27">
        <f>'[1]2022 Draft Stats'!$D27/'[1]2022 Draft Stats'!$C27</f>
        <v>0.64473684210526316</v>
      </c>
      <c r="E27" t="str">
        <f>'[2]2021-22 Stats'!$D$11</f>
        <v>48</v>
      </c>
      <c r="F27">
        <f t="shared" si="0"/>
        <v>0.58536585365853655</v>
      </c>
      <c r="G27" s="2">
        <f t="shared" si="1"/>
        <v>78.947368421052616</v>
      </c>
      <c r="H27" s="2">
        <f t="shared" si="2"/>
        <v>3.0526315789473841</v>
      </c>
      <c r="I27">
        <f>'[1]2022 Draft Stats'!$G27/'[1]2022 Draft Stats'!$F27</f>
        <v>0.3032258064516129</v>
      </c>
      <c r="J27" t="str">
        <f>'[2]2021-22 Stats'!$H$11</f>
        <v>9243</v>
      </c>
      <c r="K27" t="str">
        <f>'[2]2021-22 Stats'!$G$11</f>
        <v>3961</v>
      </c>
      <c r="L27">
        <f t="shared" si="3"/>
        <v>2.3335016409997476</v>
      </c>
      <c r="M27" s="2">
        <f t="shared" si="4"/>
        <v>10444.077419354839</v>
      </c>
    </row>
    <row r="28" spans="1:13" x14ac:dyDescent="0.3">
      <c r="A28" t="str">
        <f>'[1]2022 Draft Stats'!$A28</f>
        <v>TyTy Washington Jr.</v>
      </c>
      <c r="B28" t="str">
        <f>'[1]2022 Draft Stats'!$B28</f>
        <v>HOU</v>
      </c>
      <c r="C28" t="s">
        <v>6</v>
      </c>
      <c r="D28">
        <f>'[1]2022 Draft Stats'!$D28/'[1]2022 Draft Stats'!$C28</f>
        <v>0.19354838709677419</v>
      </c>
      <c r="E28" t="str">
        <f>E6</f>
        <v>20</v>
      </c>
      <c r="F28">
        <f t="shared" si="0"/>
        <v>0.24390243902439024</v>
      </c>
      <c r="G28" s="2">
        <f t="shared" si="1"/>
        <v>16.129032258064516</v>
      </c>
      <c r="H28" s="2">
        <f t="shared" si="2"/>
        <v>65.870967741935488</v>
      </c>
      <c r="I28">
        <f>'[1]2022 Draft Stats'!$G28/'[1]2022 Draft Stats'!$F28</f>
        <v>0.33571428571428574</v>
      </c>
      <c r="J28" t="str">
        <f>J6</f>
        <v>8997</v>
      </c>
      <c r="K28" t="str">
        <f>K6</f>
        <v>3951</v>
      </c>
      <c r="L28">
        <f t="shared" si="3"/>
        <v>2.2771450265755506</v>
      </c>
      <c r="M28" s="2">
        <f t="shared" si="4"/>
        <v>10323.407142857144</v>
      </c>
    </row>
    <row r="29" spans="1:13" x14ac:dyDescent="0.3">
      <c r="A29" t="str">
        <f>'[1]2022 Draft Stats'!$A29</f>
        <v>Patrick Baldwin</v>
      </c>
      <c r="B29" t="str">
        <f>'[1]2022 Draft Stats'!$B29</f>
        <v>GSW</v>
      </c>
      <c r="C29" t="s">
        <v>21</v>
      </c>
      <c r="D29">
        <f>'[1]2022 Draft Stats'!$D29/'[1]2022 Draft Stats'!$C29</f>
        <v>0.4838709677419355</v>
      </c>
      <c r="E29" t="str">
        <f>'[2]2021-22 Stats'!$D$4</f>
        <v>53</v>
      </c>
      <c r="F29">
        <f t="shared" si="0"/>
        <v>0.64634146341463417</v>
      </c>
      <c r="G29" s="2">
        <f t="shared" si="1"/>
        <v>27.35483870967742</v>
      </c>
      <c r="H29" s="2">
        <f t="shared" si="2"/>
        <v>54.645161290322577</v>
      </c>
      <c r="I29">
        <f>'[1]2022 Draft Stats'!$G29/'[1]2022 Draft Stats'!$F29</f>
        <v>0.53424657534246578</v>
      </c>
      <c r="J29" t="str">
        <f>'[2]2021-22 Stats'!$H$4</f>
        <v>9102</v>
      </c>
      <c r="K29" t="str">
        <f>'[2]2021-22 Stats'!$G$4</f>
        <v>3946</v>
      </c>
      <c r="L29">
        <f t="shared" si="3"/>
        <v>2.3066396350734921</v>
      </c>
      <c r="M29" s="2">
        <f t="shared" si="4"/>
        <v>11210.13698630137</v>
      </c>
    </row>
    <row r="30" spans="1:13" x14ac:dyDescent="0.3">
      <c r="A30" t="str">
        <f>'[1]2022 Draft Stats'!$A30</f>
        <v>Dyson Daniels</v>
      </c>
      <c r="B30" t="str">
        <f>'[1]2022 Draft Stats'!$B30</f>
        <v>NOP</v>
      </c>
      <c r="C30" t="s">
        <v>13</v>
      </c>
      <c r="D30">
        <f>'[1]2022 Draft Stats'!$D30/'[1]2022 Draft Stats'!$C30</f>
        <v>0.55932203389830504</v>
      </c>
      <c r="E30" t="str">
        <f>'[2]2021-22 Stats'!$D$21</f>
        <v>36</v>
      </c>
      <c r="F30">
        <f t="shared" si="0"/>
        <v>0.43902439024390244</v>
      </c>
      <c r="G30" s="2">
        <f t="shared" si="1"/>
        <v>56.135593220338976</v>
      </c>
      <c r="H30" s="2">
        <f t="shared" si="2"/>
        <v>25.864406779661024</v>
      </c>
      <c r="I30">
        <f>'[1]2022 Draft Stats'!$G30/'[1]2022 Draft Stats'!$F30</f>
        <v>0.21468926553672316</v>
      </c>
      <c r="J30" t="str">
        <f>'[2]2021-22 Stats'!$H$21</f>
        <v>8962</v>
      </c>
      <c r="K30" t="str">
        <f>'[2]2021-22 Stats'!$G$21</f>
        <v>3951</v>
      </c>
      <c r="L30">
        <f t="shared" si="3"/>
        <v>2.2682865097443683</v>
      </c>
      <c r="M30" s="2">
        <f t="shared" si="4"/>
        <v>9810.2372881355932</v>
      </c>
    </row>
    <row r="31" spans="1:13" x14ac:dyDescent="0.3">
      <c r="A31" t="str">
        <f>'[1]2022 Draft Stats'!$A31</f>
        <v>Caleb Houstan</v>
      </c>
      <c r="B31" t="str">
        <f>'[1]2022 Draft Stats'!$B31</f>
        <v>ORL</v>
      </c>
      <c r="C31" t="s">
        <v>5</v>
      </c>
      <c r="D31">
        <f>'[1]2022 Draft Stats'!$D31/'[1]2022 Draft Stats'!$C31</f>
        <v>0.39215686274509803</v>
      </c>
      <c r="E31" t="str">
        <f>E2</f>
        <v>22</v>
      </c>
      <c r="F31">
        <f t="shared" si="0"/>
        <v>0.26829268292682928</v>
      </c>
      <c r="G31" s="2">
        <f t="shared" si="1"/>
        <v>30.627450980392158</v>
      </c>
      <c r="H31" s="2">
        <f t="shared" si="2"/>
        <v>51.372549019607845</v>
      </c>
      <c r="I31">
        <f>'[1]2022 Draft Stats'!$G31/'[1]2022 Draft Stats'!$F31</f>
        <v>0.23899371069182387</v>
      </c>
      <c r="J31" t="str">
        <f>J2</f>
        <v>8547</v>
      </c>
      <c r="K31" t="str">
        <f>K2</f>
        <v>3956</v>
      </c>
      <c r="L31">
        <f t="shared" si="3"/>
        <v>2.1605156723963601</v>
      </c>
      <c r="M31" s="2">
        <f t="shared" si="4"/>
        <v>9492.4591194968561</v>
      </c>
    </row>
    <row r="32" spans="1:13" x14ac:dyDescent="0.3">
      <c r="A32" t="str">
        <f>'[1]2022 Draft Stats'!$A32</f>
        <v>Peyton Watson</v>
      </c>
      <c r="B32" t="str">
        <f>'[1]2022 Draft Stats'!$B32</f>
        <v>DEN</v>
      </c>
      <c r="C32" t="s">
        <v>22</v>
      </c>
      <c r="D32">
        <f>'[1]2022 Draft Stats'!$D32/'[1]2022 Draft Stats'!$C32</f>
        <v>0.56521739130434778</v>
      </c>
      <c r="E32" t="str">
        <f>E27</f>
        <v>48</v>
      </c>
      <c r="F32">
        <f t="shared" si="0"/>
        <v>0.58536585365853655</v>
      </c>
      <c r="G32" s="2">
        <f t="shared" si="1"/>
        <v>20.869565217391308</v>
      </c>
      <c r="H32" s="2">
        <f t="shared" si="2"/>
        <v>61.130434782608688</v>
      </c>
      <c r="I32">
        <f>'[1]2022 Draft Stats'!$G32/'[1]2022 Draft Stats'!$F32</f>
        <v>0.40740740740740738</v>
      </c>
      <c r="J32" t="str">
        <f>J27</f>
        <v>9243</v>
      </c>
      <c r="K32" t="str">
        <f>K27</f>
        <v>3961</v>
      </c>
      <c r="L32">
        <f t="shared" si="3"/>
        <v>2.3335016409997476</v>
      </c>
      <c r="M32" s="2">
        <f t="shared" si="4"/>
        <v>10856.740740740741</v>
      </c>
    </row>
    <row r="33" spans="1:13" x14ac:dyDescent="0.3">
      <c r="A33" t="str">
        <f>'[1]2022 Draft Stats'!$A33</f>
        <v>Christian Koloko</v>
      </c>
      <c r="B33" t="str">
        <f>'[1]2022 Draft Stats'!$B33</f>
        <v>TOR</v>
      </c>
      <c r="C33" t="s">
        <v>27</v>
      </c>
      <c r="D33">
        <f>'[1]2022 Draft Stats'!$D33/'[1]2022 Draft Stats'!$C33</f>
        <v>0.5</v>
      </c>
      <c r="E33" t="str">
        <f>'[2]2021-22 Stats'!$D$12</f>
        <v>48</v>
      </c>
      <c r="F33">
        <f t="shared" si="0"/>
        <v>0.58536585365853655</v>
      </c>
      <c r="G33" s="2">
        <f t="shared" si="1"/>
        <v>24</v>
      </c>
      <c r="H33" s="2">
        <f t="shared" si="2"/>
        <v>58</v>
      </c>
      <c r="I33">
        <f>'[1]2022 Draft Stats'!$G33/'[1]2022 Draft Stats'!$F33</f>
        <v>0.22463768115942029</v>
      </c>
      <c r="J33" t="str">
        <f>'[2]2021-22 Stats'!$H$12</f>
        <v>8970</v>
      </c>
      <c r="K33" t="str">
        <f>'[2]2021-22 Stats'!$G$12</f>
        <v>3971</v>
      </c>
      <c r="L33">
        <f t="shared" si="3"/>
        <v>2.2588768572148075</v>
      </c>
      <c r="M33" s="2">
        <f t="shared" si="4"/>
        <v>9862.036231884058</v>
      </c>
    </row>
    <row r="34" spans="1:13" x14ac:dyDescent="0.3">
      <c r="A34" t="str">
        <f>'[1]2022 Draft Stats'!$A34</f>
        <v>Max Christie</v>
      </c>
      <c r="B34" t="str">
        <f>'[1]2022 Draft Stats'!$B34</f>
        <v>LAL</v>
      </c>
      <c r="C34" t="s">
        <v>25</v>
      </c>
      <c r="D34">
        <f>'[1]2022 Draft Stats'!$D34/'[1]2022 Draft Stats'!$C34</f>
        <v>0.46341463414634149</v>
      </c>
      <c r="E34" t="str">
        <f>'[2]2021-22 Stats'!$D$24</f>
        <v>33</v>
      </c>
      <c r="F34">
        <f t="shared" si="0"/>
        <v>0.40243902439024393</v>
      </c>
      <c r="G34" s="2">
        <f t="shared" si="1"/>
        <v>48.292682926829272</v>
      </c>
      <c r="H34" s="2">
        <f t="shared" si="2"/>
        <v>33.707317073170728</v>
      </c>
      <c r="I34">
        <f>'[1]2022 Draft Stats'!$G34/'[1]2022 Draft Stats'!$F34</f>
        <v>0.248</v>
      </c>
      <c r="J34" t="str">
        <f>'[2]2021-22 Stats'!$H$24</f>
        <v>9192</v>
      </c>
      <c r="K34" t="str">
        <f>'[2]2021-22 Stats'!$G$24</f>
        <v>3996</v>
      </c>
      <c r="L34">
        <f t="shared" si="3"/>
        <v>2.3003003003003002</v>
      </c>
      <c r="M34" s="2">
        <f t="shared" si="4"/>
        <v>10183.008</v>
      </c>
    </row>
    <row r="35" spans="1:13" x14ac:dyDescent="0.3">
      <c r="A35" t="str">
        <f>'[1]2022 Draft Stats'!$A35</f>
        <v>Josh Minott</v>
      </c>
      <c r="B35" t="str">
        <f>'[1]2022 Draft Stats'!$B35</f>
        <v>MIN</v>
      </c>
      <c r="C35" t="s">
        <v>26</v>
      </c>
      <c r="D35">
        <f>'[1]2022 Draft Stats'!$D35/'[1]2022 Draft Stats'!$C35</f>
        <v>0.46666666666666667</v>
      </c>
      <c r="E35" t="str">
        <f>'[2]2021-22 Stats'!$D$14</f>
        <v>46</v>
      </c>
      <c r="F35">
        <f t="shared" si="0"/>
        <v>0.56097560975609762</v>
      </c>
      <c r="G35" s="2">
        <f t="shared" si="1"/>
        <v>24.533333333333335</v>
      </c>
      <c r="H35" s="2">
        <f t="shared" si="2"/>
        <v>57.466666666666669</v>
      </c>
      <c r="I35">
        <f>'[1]2022 Draft Stats'!$G35/'[1]2022 Draft Stats'!$F35</f>
        <v>0.484375</v>
      </c>
      <c r="J35" t="str">
        <f>'[2]2021-22 Stats'!$H$14</f>
        <v>9507</v>
      </c>
      <c r="K35" t="str">
        <f>'[2]2021-22 Stats'!$G$14</f>
        <v>3956</v>
      </c>
      <c r="L35">
        <f t="shared" si="3"/>
        <v>2.4031850353892823</v>
      </c>
      <c r="M35" s="2">
        <f t="shared" si="4"/>
        <v>11423.1875</v>
      </c>
    </row>
    <row r="36" spans="1:13" x14ac:dyDescent="0.3">
      <c r="A36" t="str">
        <f>'[1]2022 Draft Stats'!$A36</f>
        <v>Jake LaRavia</v>
      </c>
      <c r="B36" t="str">
        <f>'[1]2022 Draft Stats'!$B36</f>
        <v>MEM</v>
      </c>
      <c r="C36" t="s">
        <v>19</v>
      </c>
      <c r="D36">
        <f>'[1]2022 Draft Stats'!$D36/'[1]2022 Draft Stats'!$C36</f>
        <v>0.62857142857142856</v>
      </c>
      <c r="E36" t="str">
        <f>E19</f>
        <v>56</v>
      </c>
      <c r="F36">
        <f t="shared" si="0"/>
        <v>0.68292682926829273</v>
      </c>
      <c r="G36" s="2">
        <f t="shared" si="1"/>
        <v>20.8</v>
      </c>
      <c r="H36" s="2">
        <f t="shared" si="2"/>
        <v>61.2</v>
      </c>
      <c r="I36">
        <f>'[1]2022 Draft Stats'!$G36/'[1]2022 Draft Stats'!$F36</f>
        <v>0.25423728813559321</v>
      </c>
      <c r="J36" t="str">
        <f>J19</f>
        <v>9480</v>
      </c>
      <c r="K36" t="str">
        <f>K19</f>
        <v>3956</v>
      </c>
      <c r="L36">
        <f t="shared" si="3"/>
        <v>2.3963599595551064</v>
      </c>
      <c r="M36" s="2">
        <f t="shared" si="4"/>
        <v>10485.762711864407</v>
      </c>
    </row>
    <row r="37" spans="1:13" x14ac:dyDescent="0.3">
      <c r="A37" t="str">
        <f>'[1]2022 Draft Stats'!$A37</f>
        <v>Moussa Diabate</v>
      </c>
      <c r="B37" t="str">
        <f>'[1]2022 Draft Stats'!$B37</f>
        <v>LAC</v>
      </c>
      <c r="C37" t="s">
        <v>28</v>
      </c>
      <c r="D37">
        <f>'[1]2022 Draft Stats'!$D37/'[1]2022 Draft Stats'!$C37</f>
        <v>0.45454545454545453</v>
      </c>
      <c r="E37" t="str">
        <f>'[2]2021-22 Stats'!$D$19</f>
        <v>42</v>
      </c>
      <c r="F37">
        <f t="shared" si="0"/>
        <v>0.51219512195121952</v>
      </c>
      <c r="G37" s="2">
        <f t="shared" si="1"/>
        <v>22.909090909090914</v>
      </c>
      <c r="H37" s="2">
        <f t="shared" si="2"/>
        <v>59.090909090909086</v>
      </c>
      <c r="I37">
        <f>'[1]2022 Draft Stats'!$G37/'[1]2022 Draft Stats'!$F37</f>
        <v>0.30337078651685395</v>
      </c>
      <c r="J37" t="str">
        <f>'[2]2021-22 Stats'!$H$19</f>
        <v>8890</v>
      </c>
      <c r="K37" t="str">
        <f>'[2]2021-22 Stats'!$G$19</f>
        <v>3956</v>
      </c>
      <c r="L37">
        <f t="shared" si="3"/>
        <v>2.2472194135490393</v>
      </c>
      <c r="M37" s="2">
        <f t="shared" si="4"/>
        <v>10090.134831460675</v>
      </c>
    </row>
    <row r="38" spans="1:13" x14ac:dyDescent="0.3">
      <c r="A38" t="str">
        <f>'[1]2022 Draft Stats'!$A38</f>
        <v>Isaiah Mobley</v>
      </c>
      <c r="B38" t="str">
        <f>'[1]2022 Draft Stats'!$B38</f>
        <v>CLE</v>
      </c>
      <c r="C38" t="s">
        <v>23</v>
      </c>
      <c r="D38">
        <f>'[1]2022 Draft Stats'!$D38/'[1]2022 Draft Stats'!$C38</f>
        <v>0.66666666666666663</v>
      </c>
      <c r="E38" t="str">
        <f>'[2]2021-22 Stats'!$D$16</f>
        <v>44</v>
      </c>
      <c r="F38">
        <f t="shared" si="0"/>
        <v>0.53658536585365857</v>
      </c>
      <c r="G38" s="2">
        <f t="shared" si="1"/>
        <v>73.333333333333329</v>
      </c>
      <c r="H38" s="2">
        <f t="shared" si="2"/>
        <v>8.6666666666666714</v>
      </c>
      <c r="I38">
        <f>'[1]2022 Draft Stats'!$G38/'[1]2022 Draft Stats'!$F38</f>
        <v>0.37142857142857144</v>
      </c>
      <c r="J38" t="str">
        <f>'[2]2021-22 Stats'!$H$16</f>
        <v>8839</v>
      </c>
      <c r="K38" t="str">
        <f>'[2]2021-22 Stats'!$G$16</f>
        <v>3946</v>
      </c>
      <c r="L38">
        <f t="shared" si="3"/>
        <v>2.2399898631525597</v>
      </c>
      <c r="M38" s="2">
        <f t="shared" si="4"/>
        <v>10304.657142857144</v>
      </c>
    </row>
    <row r="39" spans="1:13" x14ac:dyDescent="0.3">
      <c r="A39" t="str">
        <f>'[1]2022 Draft Stats'!$A39</f>
        <v>Dalen Terry</v>
      </c>
      <c r="B39" t="str">
        <f>'[1]2022 Draft Stats'!$B39</f>
        <v>CHI</v>
      </c>
      <c r="C39" t="s">
        <v>24</v>
      </c>
      <c r="D39">
        <f>'[1]2022 Draft Stats'!$D39/'[1]2022 Draft Stats'!$C39</f>
        <v>0.5</v>
      </c>
      <c r="E39" t="str">
        <f>'[2]2021-22 Stats'!$D$13</f>
        <v>46</v>
      </c>
      <c r="F39">
        <f t="shared" si="0"/>
        <v>0.56097560975609762</v>
      </c>
      <c r="G39" s="2">
        <f t="shared" si="1"/>
        <v>23.000000000000004</v>
      </c>
      <c r="H39" s="2">
        <f t="shared" si="2"/>
        <v>59</v>
      </c>
      <c r="I39">
        <f>'[1]2022 Draft Stats'!$G39/'[1]2022 Draft Stats'!$F39</f>
        <v>0.3928571428571429</v>
      </c>
      <c r="J39" t="str">
        <f>'[2]2021-22 Stats'!$H$13</f>
        <v>9152</v>
      </c>
      <c r="K39" t="str">
        <f>'[2]2021-22 Stats'!$G$13</f>
        <v>3946</v>
      </c>
      <c r="L39">
        <f t="shared" si="3"/>
        <v>2.3193106943740496</v>
      </c>
      <c r="M39" s="2">
        <f t="shared" si="4"/>
        <v>10702.214285714284</v>
      </c>
    </row>
    <row r="40" spans="1:13" x14ac:dyDescent="0.3">
      <c r="A40" t="str">
        <f>'[1]2022 Draft Stats'!$A40</f>
        <v>Kennedy Chandler</v>
      </c>
      <c r="B40" t="str">
        <f>'[1]2022 Draft Stats'!$B40</f>
        <v>MEM</v>
      </c>
      <c r="C40" t="s">
        <v>19</v>
      </c>
      <c r="D40">
        <f>'[1]2022 Draft Stats'!$D40/'[1]2022 Draft Stats'!$C40</f>
        <v>0.61111111111111116</v>
      </c>
      <c r="E40" t="str">
        <f>E19</f>
        <v>56</v>
      </c>
      <c r="F40">
        <f t="shared" si="0"/>
        <v>0.68292682926829273</v>
      </c>
      <c r="G40" s="2">
        <f t="shared" si="1"/>
        <v>21.777777777777779</v>
      </c>
      <c r="H40" s="2">
        <f t="shared" si="2"/>
        <v>60.222222222222221</v>
      </c>
      <c r="I40">
        <f>'[1]2022 Draft Stats'!$G40/'[1]2022 Draft Stats'!$F40</f>
        <v>0.2820512820512821</v>
      </c>
      <c r="J40" t="str">
        <f>J19</f>
        <v>9480</v>
      </c>
      <c r="K40" t="str">
        <f>K19</f>
        <v>3956</v>
      </c>
      <c r="L40">
        <f t="shared" si="3"/>
        <v>2.3963599595551064</v>
      </c>
      <c r="M40" s="2">
        <f t="shared" si="4"/>
        <v>10595.794871794873</v>
      </c>
    </row>
    <row r="41" spans="1:13" x14ac:dyDescent="0.3">
      <c r="A41" t="str">
        <f>'[1]2022 Draft Stats'!$A41</f>
        <v>Vince Williams Jr.</v>
      </c>
      <c r="B41" t="str">
        <f>'[1]2022 Draft Stats'!$B41</f>
        <v>MEM</v>
      </c>
      <c r="C41" t="s">
        <v>19</v>
      </c>
      <c r="D41">
        <f>'[1]2022 Draft Stats'!$D41/'[1]2022 Draft Stats'!$C41</f>
        <v>0.46666666666666667</v>
      </c>
      <c r="E41" t="str">
        <f>E19</f>
        <v>56</v>
      </c>
      <c r="F41">
        <f t="shared" si="0"/>
        <v>0.68292682926829273</v>
      </c>
      <c r="G41" s="2">
        <f t="shared" si="1"/>
        <v>29.866666666666667</v>
      </c>
      <c r="H41" s="2">
        <f t="shared" si="2"/>
        <v>52.133333333333333</v>
      </c>
      <c r="I41">
        <f>'[1]2022 Draft Stats'!$G41/'[1]2022 Draft Stats'!$F41</f>
        <v>0.2857142857142857</v>
      </c>
      <c r="J41" t="str">
        <f>J19</f>
        <v>9480</v>
      </c>
      <c r="K41" t="str">
        <f>K19</f>
        <v>3956</v>
      </c>
      <c r="L41">
        <f t="shared" si="3"/>
        <v>2.3963599595551064</v>
      </c>
      <c r="M41" s="2">
        <f t="shared" si="4"/>
        <v>10610.285714285714</v>
      </c>
    </row>
    <row r="42" spans="1:13" x14ac:dyDescent="0.3">
      <c r="A42" t="str">
        <f>'[1]2022 Draft Stats'!$A42</f>
        <v>Ryan Rollins</v>
      </c>
      <c r="B42" t="str">
        <f>'[1]2022 Draft Stats'!$B42</f>
        <v>GSW</v>
      </c>
      <c r="C42" t="s">
        <v>21</v>
      </c>
      <c r="D42">
        <f>'[1]2022 Draft Stats'!$D42/'[1]2022 Draft Stats'!$C42</f>
        <v>0.41666666666666669</v>
      </c>
      <c r="E42" t="str">
        <f>E29</f>
        <v>53</v>
      </c>
      <c r="F42">
        <f t="shared" si="0"/>
        <v>0.64634146341463417</v>
      </c>
      <c r="G42" s="2">
        <f t="shared" si="1"/>
        <v>30.916666666666664</v>
      </c>
      <c r="H42" s="2">
        <f t="shared" si="2"/>
        <v>51.083333333333336</v>
      </c>
      <c r="I42">
        <f>'[1]2022 Draft Stats'!$G42/'[1]2022 Draft Stats'!$F42</f>
        <v>0.36538461538461536</v>
      </c>
      <c r="J42" t="str">
        <f>J29</f>
        <v>9102</v>
      </c>
      <c r="K42" t="str">
        <f>K29</f>
        <v>3946</v>
      </c>
      <c r="L42">
        <f t="shared" si="3"/>
        <v>2.3066396350734921</v>
      </c>
      <c r="M42" s="2">
        <f t="shared" si="4"/>
        <v>10543.807692307691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BF9B-E2BA-4784-A29D-88BA2E3CB478}">
  <dimension ref="A1:AH42"/>
  <sheetViews>
    <sheetView tabSelected="1" topLeftCell="R13" workbookViewId="0">
      <selection activeCell="N1" sqref="N1:Q1"/>
    </sheetView>
  </sheetViews>
  <sheetFormatPr defaultRowHeight="14.4" x14ac:dyDescent="0.3"/>
  <cols>
    <col min="1" max="1" width="10.77734375" bestFit="1" customWidth="1"/>
    <col min="2" max="2" width="17.44140625" bestFit="1" customWidth="1"/>
    <col min="3" max="3" width="21.77734375" bestFit="1" customWidth="1"/>
    <col min="4" max="4" width="9.44140625" bestFit="1" customWidth="1"/>
    <col min="5" max="5" width="10.6640625" bestFit="1" customWidth="1"/>
    <col min="6" max="6" width="10.5546875" bestFit="1" customWidth="1"/>
    <col min="14" max="14" width="13.21875" bestFit="1" customWidth="1"/>
    <col min="15" max="15" width="14.88671875" bestFit="1" customWidth="1"/>
    <col min="16" max="16" width="7.88671875" bestFit="1" customWidth="1"/>
    <col min="17" max="17" width="14.33203125" bestFit="1" customWidth="1"/>
    <col min="18" max="18" width="11.6640625" bestFit="1" customWidth="1"/>
    <col min="19" max="19" width="15" bestFit="1" customWidth="1"/>
    <col min="20" max="21" width="11.6640625" bestFit="1" customWidth="1"/>
    <col min="22" max="22" width="15" bestFit="1" customWidth="1"/>
    <col min="23" max="23" width="11.6640625" bestFit="1" customWidth="1"/>
    <col min="25" max="25" width="13.21875" bestFit="1" customWidth="1"/>
    <col min="26" max="26" width="19.21875" bestFit="1" customWidth="1"/>
    <col min="27" max="27" width="7.88671875" bestFit="1" customWidth="1"/>
    <col min="28" max="28" width="15.6640625" bestFit="1" customWidth="1"/>
    <col min="29" max="29" width="11.6640625" bestFit="1" customWidth="1"/>
    <col min="30" max="30" width="15" bestFit="1" customWidth="1"/>
    <col min="31" max="32" width="11.6640625" bestFit="1" customWidth="1"/>
    <col min="33" max="33" width="15" bestFit="1" customWidth="1"/>
    <col min="34" max="34" width="11.6640625" bestFit="1" customWidth="1"/>
  </cols>
  <sheetData>
    <row r="1" spans="1:34" x14ac:dyDescent="0.3">
      <c r="A1" s="1" t="s">
        <v>38</v>
      </c>
      <c r="B1" s="1" t="str">
        <f>Predictions!A1</f>
        <v>Player</v>
      </c>
      <c r="C1" s="1" t="str">
        <f>Predictions!C1</f>
        <v>Team</v>
      </c>
      <c r="D1" s="1" t="str">
        <f>Predictions!G1</f>
        <v>Wins Pred</v>
      </c>
      <c r="E1" s="1" t="str">
        <f>Predictions!H1</f>
        <v>Losses Pred</v>
      </c>
      <c r="F1" s="1" t="str">
        <f>Predictions!M1</f>
        <v>Points Pred</v>
      </c>
      <c r="H1" s="3" t="str">
        <f>'[3]2022-23 Stats'!A$1</f>
        <v>Ranking</v>
      </c>
      <c r="I1" s="4" t="str">
        <f>'[3]2022-23 Stats'!B$1</f>
        <v>Team</v>
      </c>
      <c r="J1" s="4" t="str">
        <f>'[3]2022-23 Stats'!C$1</f>
        <v>Wins</v>
      </c>
      <c r="K1" s="4" t="str">
        <f>'[3]2022-23 Stats'!D$1</f>
        <v>Losses</v>
      </c>
      <c r="L1" s="5" t="str">
        <f>'[3]2022-23 Stats'!E$1</f>
        <v>Points</v>
      </c>
      <c r="N1" s="26" t="s">
        <v>39</v>
      </c>
      <c r="O1" s="27"/>
      <c r="P1" s="27"/>
      <c r="Q1" s="28"/>
      <c r="R1" s="26" t="s">
        <v>42</v>
      </c>
      <c r="S1" s="27"/>
      <c r="T1" s="28"/>
      <c r="U1" s="26" t="s">
        <v>43</v>
      </c>
      <c r="V1" s="27"/>
      <c r="W1" s="27"/>
      <c r="Y1" s="26" t="s">
        <v>40</v>
      </c>
      <c r="Z1" s="27"/>
      <c r="AA1" s="27"/>
      <c r="AB1" s="28"/>
      <c r="AC1" s="26" t="s">
        <v>42</v>
      </c>
      <c r="AD1" s="27"/>
      <c r="AE1" s="28"/>
      <c r="AF1" s="23" t="s">
        <v>43</v>
      </c>
      <c r="AG1" s="24"/>
      <c r="AH1" s="25"/>
    </row>
    <row r="2" spans="1:34" x14ac:dyDescent="0.3">
      <c r="A2" t="str">
        <f>'[4]2022 Drafts'!$F$2</f>
        <v>1</v>
      </c>
      <c r="B2" t="str">
        <f>Predictions!A2</f>
        <v>Paolo Banchero</v>
      </c>
      <c r="C2" t="str">
        <f>Predictions!C2</f>
        <v>Orlando Magic</v>
      </c>
      <c r="D2" s="2">
        <f>Predictions!G2</f>
        <v>31.472222222222225</v>
      </c>
      <c r="E2" s="2">
        <f>Predictions!H2</f>
        <v>50.527777777777771</v>
      </c>
      <c r="F2" s="2">
        <f>Predictions!M2</f>
        <v>10894.774480712167</v>
      </c>
      <c r="H2" t="str">
        <f>'[3]2022-23 Stats'!A$26</f>
        <v>25</v>
      </c>
      <c r="I2" t="str">
        <f>'[3]2022-23 Stats'!B$26</f>
        <v>Orlando Magic</v>
      </c>
      <c r="J2" t="str">
        <f>'[3]2022-23 Stats'!C$26</f>
        <v>34</v>
      </c>
      <c r="K2" t="str">
        <f>'[3]2022-23 Stats'!D$26</f>
        <v>48</v>
      </c>
      <c r="L2" t="str">
        <f>'[3]2022-23 Stats'!E$26</f>
        <v>9136</v>
      </c>
      <c r="N2" s="22" t="s">
        <v>47</v>
      </c>
      <c r="O2" s="22" t="s">
        <v>1</v>
      </c>
      <c r="P2" s="22" t="s">
        <v>41</v>
      </c>
      <c r="Q2" s="22" t="s">
        <v>0</v>
      </c>
      <c r="R2" s="22" t="s">
        <v>46</v>
      </c>
      <c r="S2" s="22" t="s">
        <v>44</v>
      </c>
      <c r="T2" s="22" t="s">
        <v>45</v>
      </c>
      <c r="U2" s="22" t="s">
        <v>46</v>
      </c>
      <c r="V2" s="22" t="s">
        <v>44</v>
      </c>
      <c r="W2" s="22" t="s">
        <v>45</v>
      </c>
      <c r="Y2" s="1" t="s">
        <v>47</v>
      </c>
      <c r="Z2" s="1" t="s">
        <v>1</v>
      </c>
      <c r="AA2" s="1" t="s">
        <v>41</v>
      </c>
      <c r="AB2" s="1" t="s">
        <v>0</v>
      </c>
      <c r="AC2" s="1" t="s">
        <v>46</v>
      </c>
      <c r="AD2" s="1" t="s">
        <v>44</v>
      </c>
      <c r="AE2" s="1" t="s">
        <v>45</v>
      </c>
      <c r="AF2" s="1" t="s">
        <v>46</v>
      </c>
      <c r="AG2" s="1" t="s">
        <v>44</v>
      </c>
      <c r="AH2" s="1" t="s">
        <v>45</v>
      </c>
    </row>
    <row r="3" spans="1:34" x14ac:dyDescent="0.3">
      <c r="A3" t="str">
        <f>'[4]2022 Drafts'!$F$7</f>
        <v>6</v>
      </c>
      <c r="B3" t="str">
        <f>Predictions!A3</f>
        <v>Bennedict Mathurin</v>
      </c>
      <c r="C3" t="str">
        <f>Predictions!C3</f>
        <v>Indiana Pacers</v>
      </c>
      <c r="D3" s="2">
        <f>Predictions!G3</f>
        <v>35.576923076923073</v>
      </c>
      <c r="E3" s="2">
        <f>Predictions!H3</f>
        <v>46.423076923076927</v>
      </c>
      <c r="F3" s="2">
        <f>Predictions!M3</f>
        <v>11469.796491228071</v>
      </c>
      <c r="H3" t="str">
        <f>'[3]2022-23 Stats'!A$24</f>
        <v>23</v>
      </c>
      <c r="I3" t="str">
        <f>'[3]2022-23 Stats'!B$24</f>
        <v>Indiana Pacers</v>
      </c>
      <c r="J3" t="str">
        <f>'[3]2022-23 Stats'!C$24</f>
        <v>35</v>
      </c>
      <c r="K3" t="str">
        <f>'[3]2022-23 Stats'!D$24</f>
        <v>47</v>
      </c>
      <c r="L3" t="str">
        <f>'[3]2022-23 Stats'!E$24</f>
        <v>9535</v>
      </c>
      <c r="N3" s="10">
        <v>30</v>
      </c>
      <c r="O3" s="20" t="str">
        <f>I6</f>
        <v>Houston Rockets</v>
      </c>
      <c r="P3" s="10" t="str">
        <f>A6</f>
        <v>3</v>
      </c>
      <c r="Q3" s="11" t="str">
        <f>B6</f>
        <v>Jabari Smith Jr.</v>
      </c>
      <c r="R3" s="20">
        <v>20</v>
      </c>
      <c r="S3" s="12">
        <f>D6</f>
        <v>25.316455696202532</v>
      </c>
      <c r="T3" s="12">
        <v>22</v>
      </c>
      <c r="U3" s="10">
        <v>8997</v>
      </c>
      <c r="V3" s="12">
        <f>F6</f>
        <v>10628.380645161291</v>
      </c>
      <c r="W3" s="14">
        <v>9081</v>
      </c>
      <c r="Y3" s="10">
        <v>2</v>
      </c>
      <c r="Z3" s="20" t="str">
        <f>I19</f>
        <v>Memphis Grizzlies</v>
      </c>
      <c r="AA3" s="10" t="str">
        <f>A19</f>
        <v>23</v>
      </c>
      <c r="AB3" s="11" t="str">
        <f>B19</f>
        <v>David Roddy</v>
      </c>
      <c r="AC3" s="10">
        <v>56</v>
      </c>
      <c r="AD3" s="12">
        <f>D19</f>
        <v>20.8</v>
      </c>
      <c r="AE3" s="14">
        <v>51</v>
      </c>
      <c r="AF3" s="13">
        <v>9480</v>
      </c>
      <c r="AG3" s="12">
        <f>F19</f>
        <v>10952.511111111113</v>
      </c>
      <c r="AH3" s="14">
        <v>9587</v>
      </c>
    </row>
    <row r="4" spans="1:34" x14ac:dyDescent="0.3">
      <c r="A4" t="str">
        <f>'[4]2022 Drafts'!$F$6</f>
        <v>5</v>
      </c>
      <c r="B4" t="str">
        <f>Predictions!A4</f>
        <v>Jaden Ivey</v>
      </c>
      <c r="C4" t="str">
        <f>Predictions!C4</f>
        <v>Detroit Pistons</v>
      </c>
      <c r="D4" s="2">
        <f>Predictions!G4</f>
        <v>18.027027027027028</v>
      </c>
      <c r="E4" s="2">
        <f>Predictions!H4</f>
        <v>63.972972972972968</v>
      </c>
      <c r="F4" s="2">
        <f>Predictions!M4</f>
        <v>10669.40192926045</v>
      </c>
      <c r="H4" t="str">
        <f>'[3]2022-23 Stats'!A$31</f>
        <v>30</v>
      </c>
      <c r="I4" t="str">
        <f>'[3]2022-23 Stats'!B$31</f>
        <v>Detroit Pistons</v>
      </c>
      <c r="J4" t="str">
        <f>'[3]2022-23 Stats'!C$31</f>
        <v>17</v>
      </c>
      <c r="K4" t="str">
        <f>'[3]2022-23 Stats'!D$31</f>
        <v>65</v>
      </c>
      <c r="L4" t="str">
        <f>'[3]2022-23 Stats'!E$31</f>
        <v>9045</v>
      </c>
      <c r="N4" s="6">
        <v>29</v>
      </c>
      <c r="O4" t="str">
        <f>I2</f>
        <v>Orlando Magic</v>
      </c>
      <c r="P4" s="6" t="str">
        <f>A8</f>
        <v>9</v>
      </c>
      <c r="Q4" s="7" t="str">
        <f>B8</f>
        <v>Jeremy Sochan</v>
      </c>
      <c r="R4">
        <v>22</v>
      </c>
      <c r="S4" s="2">
        <f>D8</f>
        <v>24.892857142857142</v>
      </c>
      <c r="T4" s="2">
        <v>22</v>
      </c>
      <c r="U4" s="6">
        <v>8547</v>
      </c>
      <c r="V4" s="2">
        <f>F8</f>
        <v>10954.807692307693</v>
      </c>
      <c r="W4" s="9">
        <v>9269</v>
      </c>
      <c r="Y4" s="6">
        <v>2</v>
      </c>
      <c r="Z4" t="str">
        <f>I36</f>
        <v>Memphis Grizzlies</v>
      </c>
      <c r="AA4" s="6" t="str">
        <f>A36</f>
        <v>19</v>
      </c>
      <c r="AB4" s="7" t="str">
        <f>B36</f>
        <v>Jake LaRavia</v>
      </c>
      <c r="AC4" s="6">
        <v>56</v>
      </c>
      <c r="AD4" s="2">
        <f>D36</f>
        <v>20.8</v>
      </c>
      <c r="AE4" s="9">
        <v>51</v>
      </c>
      <c r="AF4" s="8">
        <v>9480</v>
      </c>
      <c r="AG4" s="2">
        <f>F36</f>
        <v>10485.762711864407</v>
      </c>
      <c r="AH4" s="9">
        <v>9587</v>
      </c>
    </row>
    <row r="5" spans="1:34" x14ac:dyDescent="0.3">
      <c r="A5" t="str">
        <f>'[4]2022 Drafts'!$F$13</f>
        <v>12</v>
      </c>
      <c r="B5" t="str">
        <f>Predictions!A5</f>
        <v>Jalen Williams</v>
      </c>
      <c r="C5" t="str">
        <f>Predictions!C5</f>
        <v>Oklahoma City Thunder</v>
      </c>
      <c r="D5" s="2">
        <f>Predictions!G5</f>
        <v>35.519999999999996</v>
      </c>
      <c r="E5" s="2">
        <f>Predictions!H5</f>
        <v>46.480000000000004</v>
      </c>
      <c r="F5" s="2">
        <f>Predictions!M5</f>
        <v>10349.237623762376</v>
      </c>
      <c r="H5" t="str">
        <f>'[3]2022-23 Stats'!A$21</f>
        <v>19</v>
      </c>
      <c r="I5" t="str">
        <f>'[3]2022-23 Stats'!B$21</f>
        <v>Oklahoma City Thunder</v>
      </c>
      <c r="J5" t="str">
        <f>'[3]2022-23 Stats'!C$21</f>
        <v>40</v>
      </c>
      <c r="K5" t="str">
        <f>'[3]2022-23 Stats'!D$21</f>
        <v>42</v>
      </c>
      <c r="L5" t="str">
        <f>'[3]2022-23 Stats'!E$21</f>
        <v>9633</v>
      </c>
      <c r="N5" s="6">
        <v>29</v>
      </c>
      <c r="O5" t="str">
        <f>I31</f>
        <v>Orlando Magic</v>
      </c>
      <c r="P5" s="6" t="str">
        <f>A9</f>
        <v>20</v>
      </c>
      <c r="Q5" s="7" t="str">
        <f>B9</f>
        <v>Malaki Branham</v>
      </c>
      <c r="R5">
        <v>22</v>
      </c>
      <c r="S5" s="2">
        <f>D9</f>
        <v>26.27272727272727</v>
      </c>
      <c r="T5" s="2">
        <v>22</v>
      </c>
      <c r="U5" s="6">
        <v>8547</v>
      </c>
      <c r="V5" s="2">
        <f>F9</f>
        <v>10998.242553191491</v>
      </c>
      <c r="W5" s="9">
        <v>9269</v>
      </c>
      <c r="Y5" s="6">
        <v>2</v>
      </c>
      <c r="Z5" t="str">
        <f>I40</f>
        <v>Memphis Grizzlies</v>
      </c>
      <c r="AA5" s="6" t="str">
        <f>A40</f>
        <v>38</v>
      </c>
      <c r="AB5" s="7" t="str">
        <f>B40</f>
        <v>Kennedy Chandler</v>
      </c>
      <c r="AC5" s="6">
        <v>56</v>
      </c>
      <c r="AD5" s="2">
        <f>D40</f>
        <v>21.777777777777779</v>
      </c>
      <c r="AE5" s="9">
        <v>51</v>
      </c>
      <c r="AF5" s="8">
        <v>9480</v>
      </c>
      <c r="AG5" s="2">
        <f>F40</f>
        <v>10595.794871794873</v>
      </c>
      <c r="AH5" s="9">
        <v>9587</v>
      </c>
    </row>
    <row r="6" spans="1:34" x14ac:dyDescent="0.3">
      <c r="A6" t="str">
        <f>'[4]2022 Drafts'!$F$4</f>
        <v>3</v>
      </c>
      <c r="B6" t="str">
        <f>Predictions!A6</f>
        <v>Jabari Smith Jr.</v>
      </c>
      <c r="C6" t="str">
        <f>Predictions!C6</f>
        <v>Houston Rockets</v>
      </c>
      <c r="D6" s="2">
        <f>Predictions!G6</f>
        <v>25.316455696202532</v>
      </c>
      <c r="E6" s="2">
        <f>Predictions!H6</f>
        <v>56.683544303797468</v>
      </c>
      <c r="F6" s="2">
        <f>Predictions!M6</f>
        <v>10628.380645161291</v>
      </c>
      <c r="H6" t="str">
        <f>'[3]2022-23 Stats'!A$29</f>
        <v>28</v>
      </c>
      <c r="I6" t="str">
        <f>'[3]2022-23 Stats'!B$29</f>
        <v>Houston Rockets</v>
      </c>
      <c r="J6" t="str">
        <f>'[3]2022-23 Stats'!C$29</f>
        <v>22</v>
      </c>
      <c r="K6" t="str">
        <f>'[3]2022-23 Stats'!D$29</f>
        <v>60</v>
      </c>
      <c r="L6" t="str">
        <f>'[3]2022-23 Stats'!E$29</f>
        <v>9081</v>
      </c>
      <c r="N6" s="6">
        <v>28</v>
      </c>
      <c r="O6" t="str">
        <f>I4</f>
        <v>Detroit Pistons</v>
      </c>
      <c r="P6" s="6" t="str">
        <f>A4</f>
        <v>5</v>
      </c>
      <c r="Q6" s="7" t="str">
        <f>B4</f>
        <v>Jaden Ivey</v>
      </c>
      <c r="R6">
        <v>23</v>
      </c>
      <c r="S6" s="2">
        <f>D4</f>
        <v>18.027027027027028</v>
      </c>
      <c r="T6" s="2">
        <v>17</v>
      </c>
      <c r="U6" s="6">
        <v>8596</v>
      </c>
      <c r="V6" s="2">
        <f>F4</f>
        <v>10669.40192926045</v>
      </c>
      <c r="W6" s="9">
        <v>9045</v>
      </c>
      <c r="Y6" s="6">
        <v>2</v>
      </c>
      <c r="Z6" t="str">
        <f>I41</f>
        <v>Memphis Grizzlies</v>
      </c>
      <c r="AA6" s="6" t="str">
        <f>A41</f>
        <v>47</v>
      </c>
      <c r="AB6" s="7" t="str">
        <f>B41</f>
        <v>Vince Williams Jr.</v>
      </c>
      <c r="AC6" s="6">
        <v>56</v>
      </c>
      <c r="AD6" s="2">
        <f>D41</f>
        <v>29.866666666666667</v>
      </c>
      <c r="AE6" s="9">
        <v>51</v>
      </c>
      <c r="AF6" s="8">
        <v>9480</v>
      </c>
      <c r="AG6" s="2">
        <f>F41</f>
        <v>10610.285714285714</v>
      </c>
      <c r="AH6" s="9">
        <v>9587</v>
      </c>
    </row>
    <row r="7" spans="1:34" x14ac:dyDescent="0.3">
      <c r="A7" t="str">
        <f>'[4]2022 Drafts'!$F$5</f>
        <v>4</v>
      </c>
      <c r="B7" t="str">
        <f>Predictions!A7</f>
        <v>Keegan Murray</v>
      </c>
      <c r="C7" t="str">
        <f>Predictions!C7</f>
        <v>Sacramento Kings</v>
      </c>
      <c r="D7" s="2">
        <f>Predictions!G7</f>
        <v>47.625</v>
      </c>
      <c r="E7" s="2">
        <f>Predictions!H7</f>
        <v>34.375</v>
      </c>
      <c r="F7" s="2">
        <f>Predictions!M7</f>
        <v>10666.617449664429</v>
      </c>
      <c r="H7" t="str">
        <f>'[3]2022-23 Stats'!A$8</f>
        <v>7</v>
      </c>
      <c r="I7" t="str">
        <f>'[3]2022-23 Stats'!B$8</f>
        <v>Sacramento Kings</v>
      </c>
      <c r="J7" t="str">
        <f>'[3]2022-23 Stats'!C$8</f>
        <v>48</v>
      </c>
      <c r="K7" t="str">
        <f>'[3]2022-23 Stats'!D$8</f>
        <v>34</v>
      </c>
      <c r="L7" t="str">
        <f>'[3]2022-23 Stats'!E$8</f>
        <v>9898</v>
      </c>
      <c r="N7" s="15">
        <v>28</v>
      </c>
      <c r="O7" s="21" t="str">
        <f>I14</f>
        <v>Detroit Pistons</v>
      </c>
      <c r="P7" s="15" t="str">
        <f>A14</f>
        <v>13</v>
      </c>
      <c r="Q7" s="16" t="str">
        <f>B14</f>
        <v>Jalen Duren</v>
      </c>
      <c r="R7" s="21">
        <v>23</v>
      </c>
      <c r="S7" s="17">
        <f>D14</f>
        <v>17.507462686567166</v>
      </c>
      <c r="T7" s="17">
        <v>17</v>
      </c>
      <c r="U7" s="15">
        <v>8596</v>
      </c>
      <c r="V7" s="17">
        <f>F14</f>
        <v>10041.767068273093</v>
      </c>
      <c r="W7" s="19">
        <v>9045</v>
      </c>
      <c r="Y7" s="6">
        <v>3</v>
      </c>
      <c r="Z7" t="str">
        <f>I29</f>
        <v>Golden State Warriors</v>
      </c>
      <c r="AA7" s="6" t="str">
        <f>A29</f>
        <v>28</v>
      </c>
      <c r="AB7" s="7" t="str">
        <f>B29</f>
        <v>Patrick Baldwin</v>
      </c>
      <c r="AC7" s="6">
        <v>53</v>
      </c>
      <c r="AD7" s="2">
        <f>D29</f>
        <v>27.35483870967742</v>
      </c>
      <c r="AE7" s="9">
        <v>44</v>
      </c>
      <c r="AF7" s="6">
        <v>9102</v>
      </c>
      <c r="AG7" s="2">
        <f>F29</f>
        <v>11210.13698630137</v>
      </c>
      <c r="AH7" s="9">
        <v>9753</v>
      </c>
    </row>
    <row r="8" spans="1:34" x14ac:dyDescent="0.3">
      <c r="A8" t="str">
        <f>'[4]2022 Drafts'!$F$10</f>
        <v>9</v>
      </c>
      <c r="B8" t="str">
        <f>Predictions!A8</f>
        <v>Jeremy Sochan</v>
      </c>
      <c r="C8" t="str">
        <f>Predictions!C8</f>
        <v>San Antonio Spurs</v>
      </c>
      <c r="D8" s="2">
        <f>Predictions!G8</f>
        <v>24.892857142857142</v>
      </c>
      <c r="E8" s="2">
        <f>Predictions!H8</f>
        <v>57.107142857142861</v>
      </c>
      <c r="F8" s="2">
        <f>Predictions!M8</f>
        <v>10954.807692307693</v>
      </c>
      <c r="H8" t="str">
        <f>'[3]2022-23 Stats'!A$30</f>
        <v>28</v>
      </c>
      <c r="I8" t="str">
        <f>'[3]2022-23 Stats'!B$30</f>
        <v>San Antonio Spurs</v>
      </c>
      <c r="J8" t="str">
        <f>'[3]2022-23 Stats'!C$30</f>
        <v>22</v>
      </c>
      <c r="K8" t="str">
        <f>'[3]2022-23 Stats'!D$30</f>
        <v>60</v>
      </c>
      <c r="L8" t="str">
        <f>'[3]2022-23 Stats'!E$30</f>
        <v>9269</v>
      </c>
      <c r="Y8" s="6">
        <v>3</v>
      </c>
      <c r="Z8" t="str">
        <f>I42</f>
        <v>Golden State Warriors</v>
      </c>
      <c r="AA8" s="6" t="str">
        <f>A42</f>
        <v>44</v>
      </c>
      <c r="AB8" s="7" t="str">
        <f>B42</f>
        <v>Ryan Rollins</v>
      </c>
      <c r="AC8" s="6">
        <v>53</v>
      </c>
      <c r="AD8" s="2">
        <f>D42</f>
        <v>30.916666666666664</v>
      </c>
      <c r="AE8" s="9">
        <v>44</v>
      </c>
      <c r="AF8" s="8">
        <v>9102</v>
      </c>
      <c r="AG8" s="2">
        <f>F42</f>
        <v>10543.807692307691</v>
      </c>
      <c r="AH8" s="9">
        <v>9753</v>
      </c>
    </row>
    <row r="9" spans="1:34" x14ac:dyDescent="0.3">
      <c r="A9" t="str">
        <f>'[4]2022 Drafts'!$F$21</f>
        <v>20</v>
      </c>
      <c r="B9" t="str">
        <f>Predictions!A9</f>
        <v>Malaki Branham</v>
      </c>
      <c r="C9" t="str">
        <f>Predictions!C9</f>
        <v>San Antonio Spurs</v>
      </c>
      <c r="D9" s="2">
        <f>Predictions!G9</f>
        <v>26.27272727272727</v>
      </c>
      <c r="E9" s="2">
        <f>Predictions!H9</f>
        <v>55.727272727272734</v>
      </c>
      <c r="F9" s="2">
        <f>Predictions!M9</f>
        <v>10998.242553191491</v>
      </c>
      <c r="H9" t="str">
        <f>'[3]2022-23 Stats'!A$30</f>
        <v>28</v>
      </c>
      <c r="I9" t="str">
        <f>'[3]2022-23 Stats'!B$30</f>
        <v>San Antonio Spurs</v>
      </c>
      <c r="J9" t="str">
        <f>'[3]2022-23 Stats'!C$30</f>
        <v>22</v>
      </c>
      <c r="K9" t="str">
        <f>'[3]2022-23 Stats'!D$30</f>
        <v>60</v>
      </c>
      <c r="L9" t="str">
        <f>'[3]2022-23 Stats'!E$30</f>
        <v>9269</v>
      </c>
      <c r="Y9" s="6">
        <v>3</v>
      </c>
      <c r="Z9" t="str">
        <f>I22</f>
        <v>Miami Heat</v>
      </c>
      <c r="AA9" s="6" t="str">
        <f>A22</f>
        <v>27</v>
      </c>
      <c r="AB9" s="7" t="str">
        <f>B22</f>
        <v>Nikola Jovic</v>
      </c>
      <c r="AC9" s="6">
        <v>53</v>
      </c>
      <c r="AD9" s="2">
        <f>D22</f>
        <v>28.266666666666666</v>
      </c>
      <c r="AE9" s="9">
        <v>44</v>
      </c>
      <c r="AF9" s="8">
        <v>9022</v>
      </c>
      <c r="AG9" s="2">
        <f>F22</f>
        <v>10627.919117647058</v>
      </c>
      <c r="AH9" s="9">
        <v>8977</v>
      </c>
    </row>
    <row r="10" spans="1:34" x14ac:dyDescent="0.3">
      <c r="A10" t="str">
        <f>'[4]2022 Drafts'!$F$8</f>
        <v>7</v>
      </c>
      <c r="B10" t="str">
        <f>Predictions!A10</f>
        <v>Shaedon Sharpe</v>
      </c>
      <c r="C10" t="str">
        <f>Predictions!C10</f>
        <v>Portland Trail Blazers</v>
      </c>
      <c r="D10" s="2">
        <f>Predictions!G10</f>
        <v>37.800000000000004</v>
      </c>
      <c r="E10" s="2">
        <f>Predictions!H10</f>
        <v>44.199999999999996</v>
      </c>
      <c r="F10" s="2">
        <f>Predictions!M10</f>
        <v>10470.702702702703</v>
      </c>
      <c r="H10" t="str">
        <f>'[3]2022-23 Stats'!A$27</f>
        <v>26</v>
      </c>
      <c r="I10" t="str">
        <f>'[3]2022-23 Stats'!B$27</f>
        <v>Portland Trail Blazers</v>
      </c>
      <c r="J10" t="str">
        <f>'[3]2022-23 Stats'!C$27</f>
        <v>33</v>
      </c>
      <c r="K10" t="str">
        <f>'[3]2022-23 Stats'!D$27</f>
        <v>49</v>
      </c>
      <c r="L10" t="str">
        <f>'[3]2022-23 Stats'!E$27</f>
        <v>9299</v>
      </c>
      <c r="S10" s="2"/>
      <c r="T10" s="2"/>
      <c r="V10" s="2"/>
      <c r="W10" s="2"/>
      <c r="Y10" s="15">
        <v>5</v>
      </c>
      <c r="Z10" s="21" t="str">
        <f>I17</f>
        <v>Dallas Mavericks</v>
      </c>
      <c r="AA10" s="15" t="str">
        <f>A17</f>
        <v>37</v>
      </c>
      <c r="AB10" s="16" t="str">
        <f>B17</f>
        <v>Jaden Hardy</v>
      </c>
      <c r="AC10" s="15">
        <v>52</v>
      </c>
      <c r="AD10" s="17">
        <f>D17</f>
        <v>30.333333333333336</v>
      </c>
      <c r="AE10" s="19">
        <v>38</v>
      </c>
      <c r="AF10" s="18">
        <v>8858</v>
      </c>
      <c r="AG10" s="17">
        <f>F17</f>
        <v>11207.243243243245</v>
      </c>
      <c r="AH10" s="19">
        <v>9366</v>
      </c>
    </row>
    <row r="11" spans="1:34" x14ac:dyDescent="0.3">
      <c r="A11" t="str">
        <f>'[4]2022 Drafts'!$F$32</f>
        <v>31</v>
      </c>
      <c r="B11" t="str">
        <f>Predictions!A11</f>
        <v>Andrew Nembhard</v>
      </c>
      <c r="C11" t="str">
        <f>Predictions!C11</f>
        <v>Indiana Pacers</v>
      </c>
      <c r="D11" s="2">
        <f>Predictions!G11</f>
        <v>35.666666666666664</v>
      </c>
      <c r="E11" s="2">
        <f>Predictions!H11</f>
        <v>46.333333333333336</v>
      </c>
      <c r="F11" s="2">
        <f>Predictions!M11</f>
        <v>10508.550724637682</v>
      </c>
      <c r="H11" t="str">
        <f>'[3]2022-23 Stats'!A$24</f>
        <v>23</v>
      </c>
      <c r="I11" t="str">
        <f>'[3]2022-23 Stats'!B$24</f>
        <v>Indiana Pacers</v>
      </c>
      <c r="J11" t="str">
        <f>'[3]2022-23 Stats'!C$24</f>
        <v>35</v>
      </c>
      <c r="K11" t="str">
        <f>'[3]2022-23 Stats'!D$24</f>
        <v>47</v>
      </c>
      <c r="L11" t="str">
        <f>'[3]2022-23 Stats'!E$24</f>
        <v>9535</v>
      </c>
    </row>
    <row r="12" spans="1:34" x14ac:dyDescent="0.3">
      <c r="A12" t="str">
        <f>'[4]2022 Drafts'!$F$18</f>
        <v>17</v>
      </c>
      <c r="B12" t="str">
        <f>Predictions!A12</f>
        <v>Tari Eason</v>
      </c>
      <c r="C12" t="str">
        <f>Predictions!C12</f>
        <v>Houston Rockets</v>
      </c>
      <c r="D12" s="2">
        <f>Predictions!G12</f>
        <v>25.365853658536587</v>
      </c>
      <c r="E12" s="2">
        <f>Predictions!H12</f>
        <v>56.634146341463413</v>
      </c>
      <c r="F12" s="2">
        <f>Predictions!M12</f>
        <v>10698.125</v>
      </c>
      <c r="H12" t="str">
        <f>'[3]2022-23 Stats'!A$29</f>
        <v>28</v>
      </c>
      <c r="I12" t="str">
        <f>'[3]2022-23 Stats'!B$29</f>
        <v>Houston Rockets</v>
      </c>
      <c r="J12" t="str">
        <f>'[3]2022-23 Stats'!C$29</f>
        <v>22</v>
      </c>
      <c r="K12" t="str">
        <f>'[3]2022-23 Stats'!D$29</f>
        <v>60</v>
      </c>
      <c r="L12" t="str">
        <f>'[3]2022-23 Stats'!E$29</f>
        <v>9081</v>
      </c>
    </row>
    <row r="13" spans="1:34" x14ac:dyDescent="0.3">
      <c r="A13" t="str">
        <f>'[4]2022 Drafts'!$F$23</f>
        <v>22</v>
      </c>
      <c r="B13" t="str">
        <f>Predictions!A13</f>
        <v>Walker Kessler</v>
      </c>
      <c r="C13" t="str">
        <f>Predictions!C13</f>
        <v>Utah Jazz</v>
      </c>
      <c r="D13" s="2">
        <f>Predictions!G13</f>
        <v>26.486486486486481</v>
      </c>
      <c r="E13" s="2">
        <f>Predictions!H13</f>
        <v>55.513513513513516</v>
      </c>
      <c r="F13" s="2">
        <f>Predictions!M13</f>
        <v>10894.4</v>
      </c>
      <c r="H13" t="str">
        <f>'[3]2022-23 Stats'!A$23</f>
        <v>22</v>
      </c>
      <c r="I13" t="str">
        <f>'[3]2022-23 Stats'!B$23</f>
        <v>Utah Jazz</v>
      </c>
      <c r="J13" t="str">
        <f>'[3]2022-23 Stats'!C$23</f>
        <v>37</v>
      </c>
      <c r="K13" t="str">
        <f>'[3]2022-23 Stats'!D$23</f>
        <v>45</v>
      </c>
      <c r="L13" t="str">
        <f>'[3]2022-23 Stats'!E$23</f>
        <v>9600</v>
      </c>
      <c r="T13" s="2"/>
    </row>
    <row r="14" spans="1:34" x14ac:dyDescent="0.3">
      <c r="A14" t="str">
        <f>'[4]2022 Drafts'!$F$14</f>
        <v>13</v>
      </c>
      <c r="B14" t="str">
        <f>Predictions!A14</f>
        <v>Jalen Duren</v>
      </c>
      <c r="C14" t="str">
        <f>Predictions!C14</f>
        <v>Detroit Pistons</v>
      </c>
      <c r="D14" s="2">
        <f>Predictions!G14</f>
        <v>17.507462686567166</v>
      </c>
      <c r="E14" s="2">
        <f>Predictions!H14</f>
        <v>64.492537313432834</v>
      </c>
      <c r="F14" s="2">
        <f>Predictions!M14</f>
        <v>10041.767068273093</v>
      </c>
      <c r="H14" t="str">
        <f>'[3]2022-23 Stats'!A$31</f>
        <v>30</v>
      </c>
      <c r="I14" t="str">
        <f>'[3]2022-23 Stats'!B$31</f>
        <v>Detroit Pistons</v>
      </c>
      <c r="J14" t="str">
        <f>'[3]2022-23 Stats'!C$31</f>
        <v>17</v>
      </c>
      <c r="K14" t="str">
        <f>'[3]2022-23 Stats'!D$31</f>
        <v>65</v>
      </c>
      <c r="L14" t="str">
        <f>'[3]2022-23 Stats'!E$31</f>
        <v>9045</v>
      </c>
    </row>
    <row r="15" spans="1:34" x14ac:dyDescent="0.3">
      <c r="A15" t="str">
        <f>'[4]2022 Drafts'!$F$16</f>
        <v>15</v>
      </c>
      <c r="B15" t="str">
        <f>Predictions!A15</f>
        <v>Mark Williams</v>
      </c>
      <c r="C15" t="str">
        <f>Predictions!C15</f>
        <v>Charlotte Hornets</v>
      </c>
      <c r="D15" s="2">
        <f>Predictions!G15</f>
        <v>25</v>
      </c>
      <c r="E15" s="2">
        <f>Predictions!H15</f>
        <v>57</v>
      </c>
      <c r="F15" s="2">
        <f>Predictions!M15</f>
        <v>11311.093264248704</v>
      </c>
      <c r="H15" t="str">
        <f>'[3]2022-23 Stats'!A$28</f>
        <v>27</v>
      </c>
      <c r="I15" t="str">
        <f>'[3]2022-23 Stats'!B$28</f>
        <v>Charlotte Hornets</v>
      </c>
      <c r="J15" t="str">
        <f>'[3]2022-23 Stats'!C$28</f>
        <v>27</v>
      </c>
      <c r="K15" t="str">
        <f>'[3]2022-23 Stats'!D$28</f>
        <v>55</v>
      </c>
      <c r="L15" t="str">
        <f>'[3]2022-23 Stats'!E$28</f>
        <v>9098</v>
      </c>
    </row>
    <row r="16" spans="1:34" x14ac:dyDescent="0.3">
      <c r="A16" t="str">
        <f>'[4]2022 Drafts'!$F$17</f>
        <v>16</v>
      </c>
      <c r="B16" t="str">
        <f>Predictions!A16</f>
        <v>AJ Griffin</v>
      </c>
      <c r="C16" t="str">
        <f>Predictions!C16</f>
        <v>Atlanta Hawks</v>
      </c>
      <c r="D16" s="2">
        <f>Predictions!G16</f>
        <v>22.69444444444445</v>
      </c>
      <c r="E16" s="2">
        <f>Predictions!H16</f>
        <v>59.30555555555555</v>
      </c>
      <c r="F16" s="2">
        <f>Predictions!M16</f>
        <v>11141.712820512821</v>
      </c>
      <c r="H16" t="str">
        <f>'[3]2022-23 Stats'!A$18</f>
        <v>17</v>
      </c>
      <c r="I16" t="str">
        <f>'[3]2022-23 Stats'!B$18</f>
        <v>Atlanta Hawks</v>
      </c>
      <c r="J16" t="str">
        <f>'[3]2022-23 Stats'!C$18</f>
        <v>41</v>
      </c>
      <c r="K16" t="str">
        <f>'[3]2022-23 Stats'!D$18</f>
        <v>41</v>
      </c>
      <c r="L16" t="str">
        <f>'[3]2022-23 Stats'!E$18</f>
        <v>9711</v>
      </c>
    </row>
    <row r="17" spans="1:12" x14ac:dyDescent="0.3">
      <c r="A17" t="str">
        <f>'[4]2022 Drafts'!$F$38</f>
        <v>37</v>
      </c>
      <c r="B17" t="str">
        <f>Predictions!A17</f>
        <v>Jaden Hardy</v>
      </c>
      <c r="C17" t="str">
        <f>Predictions!C17</f>
        <v>Dallas Mavericks</v>
      </c>
      <c r="D17" s="2">
        <f>Predictions!G17</f>
        <v>30.333333333333336</v>
      </c>
      <c r="E17" s="2">
        <f>Predictions!H17</f>
        <v>51.666666666666664</v>
      </c>
      <c r="F17" s="2">
        <f>Predictions!M17</f>
        <v>11207.243243243245</v>
      </c>
      <c r="H17" t="str">
        <f>'[3]2022-23 Stats'!A$22</f>
        <v>21</v>
      </c>
      <c r="I17" t="str">
        <f>'[3]2022-23 Stats'!B$22</f>
        <v>Dallas Mavericks</v>
      </c>
      <c r="J17" t="str">
        <f>'[3]2022-23 Stats'!C$22</f>
        <v>38</v>
      </c>
      <c r="K17" t="str">
        <f>'[3]2022-23 Stats'!D$22</f>
        <v>44</v>
      </c>
      <c r="L17" t="str">
        <f>'[3]2022-23 Stats'!E$22</f>
        <v>9366</v>
      </c>
    </row>
    <row r="18" spans="1:12" x14ac:dyDescent="0.3">
      <c r="A18" t="str">
        <f>'[4]2022 Drafts'!$F$15</f>
        <v>14</v>
      </c>
      <c r="B18" t="str">
        <f>Predictions!A18</f>
        <v>Ochai Agbaji</v>
      </c>
      <c r="C18" t="str">
        <f>Predictions!C18</f>
        <v>Utah Jazz</v>
      </c>
      <c r="D18" s="2">
        <f>Predictions!G18</f>
        <v>24.915254237288135</v>
      </c>
      <c r="E18" s="2">
        <f>Predictions!H18</f>
        <v>57.084745762711862</v>
      </c>
      <c r="F18" s="2">
        <f>Predictions!M18</f>
        <v>10836.653658536585</v>
      </c>
      <c r="H18" t="str">
        <f>'[3]2022-23 Stats'!A$23</f>
        <v>22</v>
      </c>
      <c r="I18" t="str">
        <f>'[3]2022-23 Stats'!B$23</f>
        <v>Utah Jazz</v>
      </c>
      <c r="J18" t="str">
        <f>'[3]2022-23 Stats'!C$23</f>
        <v>37</v>
      </c>
      <c r="K18" t="str">
        <f>'[3]2022-23 Stats'!D$23</f>
        <v>45</v>
      </c>
      <c r="L18" t="str">
        <f>'[3]2022-23 Stats'!E$23</f>
        <v>9600</v>
      </c>
    </row>
    <row r="19" spans="1:12" x14ac:dyDescent="0.3">
      <c r="A19" t="str">
        <f>'[4]2022 Drafts'!$F$24</f>
        <v>23</v>
      </c>
      <c r="B19" t="str">
        <f>Predictions!A19</f>
        <v>David Roddy</v>
      </c>
      <c r="C19" t="str">
        <f>Predictions!C19</f>
        <v>Memphis Grizzlies</v>
      </c>
      <c r="D19" s="2">
        <f>Predictions!G19</f>
        <v>20.8</v>
      </c>
      <c r="E19" s="2">
        <f>Predictions!H19</f>
        <v>61.2</v>
      </c>
      <c r="F19" s="2">
        <f>Predictions!M19</f>
        <v>10952.511111111113</v>
      </c>
      <c r="H19" t="str">
        <f>'[3]2022-23 Stats'!A$7</f>
        <v>5</v>
      </c>
      <c r="I19" t="str">
        <f>'[3]2022-23 Stats'!B$7</f>
        <v>Memphis Grizzlies</v>
      </c>
      <c r="J19" t="str">
        <f>'[3]2022-23 Stats'!C$7</f>
        <v>51</v>
      </c>
      <c r="K19" t="str">
        <f>'[3]2022-23 Stats'!D$7</f>
        <v>31</v>
      </c>
      <c r="L19" t="str">
        <f>'[3]2022-23 Stats'!E$7</f>
        <v>9587</v>
      </c>
    </row>
    <row r="20" spans="1:12" x14ac:dyDescent="0.3">
      <c r="A20" t="str">
        <f>'[4]2022 Drafts'!$F$35</f>
        <v>34</v>
      </c>
      <c r="B20" t="str">
        <f>Predictions!A20</f>
        <v>Jaylin Williams</v>
      </c>
      <c r="C20" t="str">
        <f>Predictions!C20</f>
        <v>Oklahoma City Thunder</v>
      </c>
      <c r="D20" s="2">
        <f>Predictions!G20</f>
        <v>35.265306122448983</v>
      </c>
      <c r="E20" s="2">
        <f>Predictions!H20</f>
        <v>46.734693877551017</v>
      </c>
      <c r="F20" s="2">
        <f>Predictions!M20</f>
        <v>9755.7272727272721</v>
      </c>
      <c r="H20" t="str">
        <f>'[3]2022-23 Stats'!A$21</f>
        <v>19</v>
      </c>
      <c r="I20" t="str">
        <f>'[3]2022-23 Stats'!B$21</f>
        <v>Oklahoma City Thunder</v>
      </c>
      <c r="J20" t="str">
        <f>'[3]2022-23 Stats'!C$21</f>
        <v>40</v>
      </c>
      <c r="K20" t="str">
        <f>'[3]2022-23 Stats'!D$21</f>
        <v>42</v>
      </c>
      <c r="L20" t="str">
        <f>'[3]2022-23 Stats'!E$21</f>
        <v>9633</v>
      </c>
    </row>
    <row r="21" spans="1:12" x14ac:dyDescent="0.3">
      <c r="A21" t="str">
        <f>'[4]2022 Drafts'!$F$11</f>
        <v>10</v>
      </c>
      <c r="B21" t="str">
        <f>Predictions!A21</f>
        <v>Johnny Davis</v>
      </c>
      <c r="C21" t="str">
        <f>Predictions!C21</f>
        <v>Washington Wizards</v>
      </c>
      <c r="D21" s="2">
        <f>Predictions!G21</f>
        <v>22.5</v>
      </c>
      <c r="E21" s="2">
        <f>Predictions!H21</f>
        <v>59.5</v>
      </c>
      <c r="F21" s="2">
        <f>Predictions!M21</f>
        <v>10430.364238410597</v>
      </c>
      <c r="H21" t="str">
        <f>'[3]2022-23 Stats'!A$25</f>
        <v>23</v>
      </c>
      <c r="I21" t="str">
        <f>'[3]2022-23 Stats'!B$25</f>
        <v>Washington Wizards</v>
      </c>
      <c r="J21" t="str">
        <f>'[3]2022-23 Stats'!C$25</f>
        <v>35</v>
      </c>
      <c r="K21" t="str">
        <f>'[3]2022-23 Stats'!D$25</f>
        <v>47</v>
      </c>
      <c r="L21" t="str">
        <f>'[3]2022-23 Stats'!E$25</f>
        <v>9279</v>
      </c>
    </row>
    <row r="22" spans="1:12" x14ac:dyDescent="0.3">
      <c r="A22" t="str">
        <f>'[4]2022 Drafts'!$F$28</f>
        <v>27</v>
      </c>
      <c r="B22" t="str">
        <f>Predictions!A22</f>
        <v>Nikola Jovic</v>
      </c>
      <c r="C22" t="str">
        <f>Predictions!C22</f>
        <v>Miami Heat</v>
      </c>
      <c r="D22" s="2">
        <f>Predictions!G22</f>
        <v>28.266666666666666</v>
      </c>
      <c r="E22" s="2">
        <f>Predictions!H22</f>
        <v>53.733333333333334</v>
      </c>
      <c r="F22" s="2">
        <f>Predictions!M22</f>
        <v>10627.919117647058</v>
      </c>
      <c r="H22" t="str">
        <f>'[3]2022-23 Stats'!A$14</f>
        <v>11</v>
      </c>
      <c r="I22" t="str">
        <f>'[3]2022-23 Stats'!B$14</f>
        <v>Miami Heat</v>
      </c>
      <c r="J22" t="str">
        <f>'[3]2022-23 Stats'!C$14</f>
        <v>44</v>
      </c>
      <c r="K22" t="str">
        <f>'[3]2022-23 Stats'!D$14</f>
        <v>38</v>
      </c>
      <c r="L22" t="str">
        <f>'[3]2022-23 Stats'!E$14</f>
        <v>8977</v>
      </c>
    </row>
    <row r="23" spans="1:12" x14ac:dyDescent="0.3">
      <c r="A23" t="str">
        <f>'[4]2022 Drafts'!$F$41</f>
        <v>40</v>
      </c>
      <c r="B23" t="str">
        <f>Predictions!A23</f>
        <v>Bryce McGowens</v>
      </c>
      <c r="C23" t="str">
        <f>Predictions!C23</f>
        <v>Charlotte Hornets</v>
      </c>
      <c r="D23" s="2">
        <f>Predictions!G23</f>
        <v>28.043478260869566</v>
      </c>
      <c r="E23" s="2">
        <f>Predictions!H23</f>
        <v>53.956521739130437</v>
      </c>
      <c r="F23" s="2">
        <f>Predictions!M23</f>
        <v>10689.327485380118</v>
      </c>
      <c r="H23" t="str">
        <f>'[3]2022-23 Stats'!A$28</f>
        <v>27</v>
      </c>
      <c r="I23" t="str">
        <f>'[3]2022-23 Stats'!B$28</f>
        <v>Charlotte Hornets</v>
      </c>
      <c r="J23" t="str">
        <f>'[3]2022-23 Stats'!C$28</f>
        <v>27</v>
      </c>
      <c r="K23" t="str">
        <f>'[3]2022-23 Stats'!D$28</f>
        <v>55</v>
      </c>
      <c r="L23" t="str">
        <f>'[3]2022-23 Stats'!E$28</f>
        <v>9098</v>
      </c>
    </row>
    <row r="24" spans="1:12" x14ac:dyDescent="0.3">
      <c r="A24" t="str">
        <f>'[4]2022 Drafts'!$F$25</f>
        <v>24</v>
      </c>
      <c r="B24" t="str">
        <f>Predictions!A24</f>
        <v>MarJon Beauchamp</v>
      </c>
      <c r="C24" t="str">
        <f>Predictions!C24</f>
        <v>Milwaukee Bucks</v>
      </c>
      <c r="D24" s="2">
        <f>Predictions!G24</f>
        <v>84.34615384615384</v>
      </c>
      <c r="E24" s="2">
        <f>Predictions!H24</f>
        <v>-2.3461538461538396</v>
      </c>
      <c r="F24" s="2">
        <f>Predictions!M24</f>
        <v>10962.6</v>
      </c>
      <c r="H24" t="str">
        <f>'[3]2022-23 Stats'!A$2</f>
        <v>1</v>
      </c>
      <c r="I24" t="str">
        <f>'[3]2022-23 Stats'!B$2</f>
        <v>Milwaukee Bucks</v>
      </c>
      <c r="J24" t="str">
        <f>'[3]2022-23 Stats'!C$2</f>
        <v>58</v>
      </c>
      <c r="K24" t="str">
        <f>'[3]2022-23 Stats'!D$2</f>
        <v>24</v>
      </c>
      <c r="L24" t="str">
        <f>'[3]2022-23 Stats'!E$2</f>
        <v>9589</v>
      </c>
    </row>
    <row r="25" spans="1:12" x14ac:dyDescent="0.3">
      <c r="A25" t="str">
        <f>'[4]2022 Drafts'!$F$26</f>
        <v>25</v>
      </c>
      <c r="B25" t="str">
        <f>Predictions!A25</f>
        <v>Blake Wesley</v>
      </c>
      <c r="C25" t="str">
        <f>Predictions!C25</f>
        <v>San Antonio Spurs</v>
      </c>
      <c r="D25" s="2">
        <f>Predictions!G25</f>
        <v>25.72972972972973</v>
      </c>
      <c r="E25" s="2">
        <f>Predictions!H25</f>
        <v>56.270270270270274</v>
      </c>
      <c r="F25" s="2">
        <f>Predictions!M25</f>
        <v>10373.198895027625</v>
      </c>
      <c r="H25" t="str">
        <f>'[3]2022-23 Stats'!A$30</f>
        <v>28</v>
      </c>
      <c r="I25" t="str">
        <f>'[3]2022-23 Stats'!B$30</f>
        <v>San Antonio Spurs</v>
      </c>
      <c r="J25" t="str">
        <f>'[3]2022-23 Stats'!C$30</f>
        <v>22</v>
      </c>
      <c r="K25" t="str">
        <f>'[3]2022-23 Stats'!D$30</f>
        <v>60</v>
      </c>
      <c r="L25" t="str">
        <f>'[3]2022-23 Stats'!E$30</f>
        <v>9269</v>
      </c>
    </row>
    <row r="26" spans="1:12" x14ac:dyDescent="0.3">
      <c r="A26" t="str">
        <f>'[4]2022 Drafts'!$F$12</f>
        <v>11</v>
      </c>
      <c r="B26" t="str">
        <f>Predictions!A26</f>
        <v>Ousmane Dieng</v>
      </c>
      <c r="C26" t="str">
        <f>Predictions!C26</f>
        <v>Oklahoma City Thunder</v>
      </c>
      <c r="D26" s="2">
        <f>Predictions!G26</f>
        <v>36.307692307692299</v>
      </c>
      <c r="E26" s="2">
        <f>Predictions!H26</f>
        <v>45.692307692307701</v>
      </c>
      <c r="F26" s="2">
        <f>Predictions!M26</f>
        <v>9835.3767123287671</v>
      </c>
      <c r="H26" t="str">
        <f>'[3]2022-23 Stats'!A$21</f>
        <v>19</v>
      </c>
      <c r="I26" t="str">
        <f>'[3]2022-23 Stats'!B$21</f>
        <v>Oklahoma City Thunder</v>
      </c>
      <c r="J26" t="str">
        <f>'[3]2022-23 Stats'!C$21</f>
        <v>40</v>
      </c>
      <c r="K26" t="str">
        <f>'[3]2022-23 Stats'!D$21</f>
        <v>42</v>
      </c>
      <c r="L26" t="str">
        <f>'[3]2022-23 Stats'!E$21</f>
        <v>9633</v>
      </c>
    </row>
    <row r="27" spans="1:12" x14ac:dyDescent="0.3">
      <c r="A27" t="str">
        <f>'[4]2022 Drafts'!$F$22</f>
        <v>21</v>
      </c>
      <c r="B27" t="str">
        <f>Predictions!A27</f>
        <v>Christian Braun</v>
      </c>
      <c r="C27" t="str">
        <f>Predictions!C27</f>
        <v>Denver Nuggets</v>
      </c>
      <c r="D27" s="2">
        <f>Predictions!G27</f>
        <v>78.947368421052616</v>
      </c>
      <c r="E27" s="2">
        <f>Predictions!H27</f>
        <v>3.0526315789473841</v>
      </c>
      <c r="F27" s="2">
        <f>Predictions!M27</f>
        <v>10444.077419354839</v>
      </c>
      <c r="H27" t="str">
        <f>'[3]2022-23 Stats'!A$5</f>
        <v>4</v>
      </c>
      <c r="I27" t="str">
        <f>'[3]2022-23 Stats'!B$5</f>
        <v>Denver Nuggets</v>
      </c>
      <c r="J27" t="str">
        <f>'[3]2022-23 Stats'!C$5</f>
        <v>53</v>
      </c>
      <c r="K27" t="str">
        <f>'[3]2022-23 Stats'!D$5</f>
        <v>29</v>
      </c>
      <c r="L27" t="str">
        <f>'[3]2022-23 Stats'!E$5</f>
        <v>9495</v>
      </c>
    </row>
    <row r="28" spans="1:12" x14ac:dyDescent="0.3">
      <c r="A28" t="str">
        <f>'[4]2022 Drafts'!$F$30</f>
        <v>29</v>
      </c>
      <c r="B28" t="str">
        <f>Predictions!A28</f>
        <v>TyTy Washington Jr.</v>
      </c>
      <c r="C28" t="str">
        <f>Predictions!C28</f>
        <v>Houston Rockets</v>
      </c>
      <c r="D28" s="2">
        <f>Predictions!G28</f>
        <v>16.129032258064516</v>
      </c>
      <c r="E28" s="2">
        <f>Predictions!H28</f>
        <v>65.870967741935488</v>
      </c>
      <c r="F28" s="2">
        <f>Predictions!M28</f>
        <v>10323.407142857144</v>
      </c>
      <c r="H28" t="str">
        <f>'[3]2022-23 Stats'!A$29</f>
        <v>28</v>
      </c>
      <c r="I28" t="str">
        <f>'[3]2022-23 Stats'!B$29</f>
        <v>Houston Rockets</v>
      </c>
      <c r="J28" t="str">
        <f>'[3]2022-23 Stats'!C$29</f>
        <v>22</v>
      </c>
      <c r="K28" t="str">
        <f>'[3]2022-23 Stats'!D$29</f>
        <v>60</v>
      </c>
      <c r="L28" t="str">
        <f>'[3]2022-23 Stats'!E$29</f>
        <v>9081</v>
      </c>
    </row>
    <row r="29" spans="1:12" x14ac:dyDescent="0.3">
      <c r="A29" t="str">
        <f>'[4]2022 Drafts'!$F$29</f>
        <v>28</v>
      </c>
      <c r="B29" t="str">
        <f>Predictions!A29</f>
        <v>Patrick Baldwin</v>
      </c>
      <c r="C29" t="str">
        <f>Predictions!C29</f>
        <v>Golden State Warriors</v>
      </c>
      <c r="D29" s="2">
        <f>Predictions!G29</f>
        <v>27.35483870967742</v>
      </c>
      <c r="E29" s="2">
        <f>Predictions!H29</f>
        <v>54.645161290322577</v>
      </c>
      <c r="F29" s="2">
        <f>Predictions!M29</f>
        <v>11210.13698630137</v>
      </c>
      <c r="H29" t="str">
        <f>'[3]2022-23 Stats'!A$12</f>
        <v>11</v>
      </c>
      <c r="I29" t="str">
        <f>'[3]2022-23 Stats'!B$12</f>
        <v>Golden State Warriors</v>
      </c>
      <c r="J29" t="str">
        <f>'[3]2022-23 Stats'!C$12</f>
        <v>44</v>
      </c>
      <c r="K29" t="str">
        <f>'[3]2022-23 Stats'!D$12</f>
        <v>38</v>
      </c>
      <c r="L29" t="str">
        <f>'[3]2022-23 Stats'!E$12</f>
        <v>9753</v>
      </c>
    </row>
    <row r="30" spans="1:12" x14ac:dyDescent="0.3">
      <c r="A30" t="str">
        <f>'[4]2022 Drafts'!$F$9</f>
        <v>8</v>
      </c>
      <c r="B30" t="str">
        <f>Predictions!A30</f>
        <v>Dyson Daniels</v>
      </c>
      <c r="C30" t="str">
        <f>Predictions!C30</f>
        <v>New Orleans Pelicans</v>
      </c>
      <c r="D30" s="2">
        <f>Predictions!G30</f>
        <v>56.135593220338976</v>
      </c>
      <c r="E30" s="2">
        <f>Predictions!H30</f>
        <v>25.864406779661024</v>
      </c>
      <c r="F30" s="2">
        <f>Predictions!M30</f>
        <v>9810.2372881355932</v>
      </c>
      <c r="H30" t="str">
        <f>'[3]2022-23 Stats'!A$17</f>
        <v>15</v>
      </c>
      <c r="I30" t="str">
        <f>'[3]2022-23 Stats'!B$17</f>
        <v>New Orleans Pelicans</v>
      </c>
      <c r="J30" t="str">
        <f>'[3]2022-23 Stats'!C$17</f>
        <v>42</v>
      </c>
      <c r="K30" t="str">
        <f>'[3]2022-23 Stats'!D$17</f>
        <v>40</v>
      </c>
      <c r="L30" t="str">
        <f>'[3]2022-23 Stats'!E$17</f>
        <v>9378</v>
      </c>
    </row>
    <row r="31" spans="1:12" x14ac:dyDescent="0.3">
      <c r="A31" t="str">
        <f>'[4]2022 Drafts'!$F$33</f>
        <v>32</v>
      </c>
      <c r="B31" t="str">
        <f>Predictions!A31</f>
        <v>Caleb Houstan</v>
      </c>
      <c r="C31" t="str">
        <f>Predictions!C31</f>
        <v>Orlando Magic</v>
      </c>
      <c r="D31" s="2">
        <f>Predictions!G31</f>
        <v>30.627450980392158</v>
      </c>
      <c r="E31" s="2">
        <f>Predictions!H31</f>
        <v>51.372549019607845</v>
      </c>
      <c r="F31" s="2">
        <f>Predictions!M31</f>
        <v>9492.4591194968561</v>
      </c>
      <c r="H31" t="str">
        <f>'[3]2022-23 Stats'!A$26</f>
        <v>25</v>
      </c>
      <c r="I31" t="str">
        <f>'[3]2022-23 Stats'!B$26</f>
        <v>Orlando Magic</v>
      </c>
      <c r="J31" t="str">
        <f>'[3]2022-23 Stats'!C$26</f>
        <v>34</v>
      </c>
      <c r="K31" t="str">
        <f>'[3]2022-23 Stats'!D$26</f>
        <v>48</v>
      </c>
      <c r="L31" t="str">
        <f>'[3]2022-23 Stats'!E$26</f>
        <v>9136</v>
      </c>
    </row>
    <row r="32" spans="1:12" x14ac:dyDescent="0.3">
      <c r="A32" t="str">
        <f>'[4]2022 Drafts'!$F$31</f>
        <v>30</v>
      </c>
      <c r="B32" t="str">
        <f>Predictions!A32</f>
        <v>Peyton Watson</v>
      </c>
      <c r="C32" t="str">
        <f>Predictions!C32</f>
        <v>Denver Nuggets</v>
      </c>
      <c r="D32" s="2">
        <f>Predictions!G32</f>
        <v>20.869565217391308</v>
      </c>
      <c r="E32" s="2">
        <f>Predictions!H32</f>
        <v>61.130434782608688</v>
      </c>
      <c r="F32" s="2">
        <f>Predictions!M32</f>
        <v>10856.740740740741</v>
      </c>
      <c r="H32" t="str">
        <f>'[3]2022-23 Stats'!A$5</f>
        <v>4</v>
      </c>
      <c r="I32" t="str">
        <f>'[3]2022-23 Stats'!B$5</f>
        <v>Denver Nuggets</v>
      </c>
      <c r="J32" t="str">
        <f>'[3]2022-23 Stats'!C$5</f>
        <v>53</v>
      </c>
      <c r="K32" t="str">
        <f>'[3]2022-23 Stats'!D$5</f>
        <v>29</v>
      </c>
      <c r="L32" t="str">
        <f>'[3]2022-23 Stats'!E$5</f>
        <v>9495</v>
      </c>
    </row>
    <row r="33" spans="1:12" x14ac:dyDescent="0.3">
      <c r="A33" t="str">
        <f>'[4]2022 Drafts'!$F$34</f>
        <v>33</v>
      </c>
      <c r="B33" t="str">
        <f>Predictions!A33</f>
        <v>Christian Koloko</v>
      </c>
      <c r="C33" t="str">
        <f>Predictions!C33</f>
        <v>Toronto Raptors</v>
      </c>
      <c r="D33" s="2">
        <f>Predictions!G33</f>
        <v>24</v>
      </c>
      <c r="E33" s="2">
        <f>Predictions!H33</f>
        <v>58</v>
      </c>
      <c r="F33" s="2">
        <f>Predictions!M33</f>
        <v>9862.036231884058</v>
      </c>
      <c r="H33" t="str">
        <f>'[3]2022-23 Stats'!A$19</f>
        <v>17</v>
      </c>
      <c r="I33" t="str">
        <f>'[3]2022-23 Stats'!B$19</f>
        <v>Toronto Raptors</v>
      </c>
      <c r="J33" t="str">
        <f>'[3]2022-23 Stats'!C$19</f>
        <v>41</v>
      </c>
      <c r="K33" t="str">
        <f>'[3]2022-23 Stats'!D$19</f>
        <v>41</v>
      </c>
      <c r="L33" t="str">
        <f>'[3]2022-23 Stats'!E$19</f>
        <v>9254</v>
      </c>
    </row>
    <row r="34" spans="1:12" x14ac:dyDescent="0.3">
      <c r="A34" t="str">
        <f>'[4]2022 Drafts'!$F$36</f>
        <v>35</v>
      </c>
      <c r="B34" t="str">
        <f>Predictions!A34</f>
        <v>Max Christie</v>
      </c>
      <c r="C34" t="str">
        <f>Predictions!C34</f>
        <v>Los Angeles Lakers</v>
      </c>
      <c r="D34" s="2">
        <f>Predictions!G34</f>
        <v>48.292682926829272</v>
      </c>
      <c r="E34" s="2">
        <f>Predictions!H34</f>
        <v>33.707317073170728</v>
      </c>
      <c r="F34" s="2">
        <f>Predictions!M34</f>
        <v>10183.008</v>
      </c>
      <c r="H34" t="str">
        <f>'[3]2022-23 Stats'!A$15</f>
        <v>14</v>
      </c>
      <c r="I34" t="str">
        <f>'[3]2022-23 Stats'!B$15</f>
        <v>Los Angeles Lakers</v>
      </c>
      <c r="J34" t="str">
        <f>'[3]2022-23 Stats'!C$15</f>
        <v>43</v>
      </c>
      <c r="K34" t="str">
        <f>'[3]2022-23 Stats'!D$15</f>
        <v>39</v>
      </c>
      <c r="L34" t="str">
        <f>'[3]2022-23 Stats'!E$15</f>
        <v>9608</v>
      </c>
    </row>
    <row r="35" spans="1:12" x14ac:dyDescent="0.3">
      <c r="A35" t="str">
        <f>'[4]2022 Drafts'!$F$46</f>
        <v>45</v>
      </c>
      <c r="B35" t="str">
        <f>Predictions!A35</f>
        <v>Josh Minott</v>
      </c>
      <c r="C35" t="str">
        <f>Predictions!C35</f>
        <v>Minnesota Timberwolves</v>
      </c>
      <c r="D35" s="2">
        <f>Predictions!G35</f>
        <v>24.533333333333335</v>
      </c>
      <c r="E35" s="2">
        <f>Predictions!H35</f>
        <v>57.466666666666669</v>
      </c>
      <c r="F35" s="2">
        <f>Predictions!M35</f>
        <v>11423.1875</v>
      </c>
      <c r="H35" t="str">
        <f>'[3]2022-23 Stats'!A$16</f>
        <v>15</v>
      </c>
      <c r="I35" t="str">
        <f>'[3]2022-23 Stats'!B$16</f>
        <v>Minnesota Timberwolves</v>
      </c>
      <c r="J35" t="str">
        <f>'[3]2022-23 Stats'!C$16</f>
        <v>42</v>
      </c>
      <c r="K35" t="str">
        <f>'[3]2022-23 Stats'!D$16</f>
        <v>40</v>
      </c>
      <c r="L35" t="str">
        <f>'[3]2022-23 Stats'!E$16</f>
        <v>9494</v>
      </c>
    </row>
    <row r="36" spans="1:12" x14ac:dyDescent="0.3">
      <c r="A36" t="str">
        <f>'[4]2022 Drafts'!$F$20</f>
        <v>19</v>
      </c>
      <c r="B36" t="str">
        <f>Predictions!A36</f>
        <v>Jake LaRavia</v>
      </c>
      <c r="C36" t="str">
        <f>Predictions!C36</f>
        <v>Memphis Grizzlies</v>
      </c>
      <c r="D36" s="2">
        <f>Predictions!G36</f>
        <v>20.8</v>
      </c>
      <c r="E36" s="2">
        <f>Predictions!H36</f>
        <v>61.2</v>
      </c>
      <c r="F36" s="2">
        <f>Predictions!M36</f>
        <v>10485.762711864407</v>
      </c>
      <c r="H36" t="str">
        <f>'[3]2022-23 Stats'!A$7</f>
        <v>5</v>
      </c>
      <c r="I36" t="str">
        <f>'[3]2022-23 Stats'!B$7</f>
        <v>Memphis Grizzlies</v>
      </c>
      <c r="J36" t="str">
        <f>'[3]2022-23 Stats'!C$7</f>
        <v>51</v>
      </c>
      <c r="K36" t="str">
        <f>'[3]2022-23 Stats'!D$7</f>
        <v>31</v>
      </c>
      <c r="L36" t="str">
        <f>'[3]2022-23 Stats'!E$7</f>
        <v>9587</v>
      </c>
    </row>
    <row r="37" spans="1:12" x14ac:dyDescent="0.3">
      <c r="A37" t="str">
        <f>'[4]2022 Drafts'!$F$44</f>
        <v>43</v>
      </c>
      <c r="B37" t="str">
        <f>Predictions!A37</f>
        <v>Moussa Diabate</v>
      </c>
      <c r="C37" t="str">
        <f>Predictions!C37</f>
        <v>LA Clipplers</v>
      </c>
      <c r="D37" s="2">
        <f>Predictions!G37</f>
        <v>22.909090909090914</v>
      </c>
      <c r="E37" s="2">
        <f>Predictions!H37</f>
        <v>59.090909090909086</v>
      </c>
      <c r="F37" s="2">
        <f>Predictions!M37</f>
        <v>10090.134831460675</v>
      </c>
      <c r="H37" t="str">
        <f>'[3]2022-23 Stats'!A$13</f>
        <v>11</v>
      </c>
      <c r="I37" t="str">
        <f>'[3]2022-23 Stats'!B$13</f>
        <v>LA Clippers</v>
      </c>
      <c r="J37" t="str">
        <f>'[3]2022-23 Stats'!C$13</f>
        <v>44</v>
      </c>
      <c r="K37" t="str">
        <f>'[3]2022-23 Stats'!D$13</f>
        <v>38</v>
      </c>
      <c r="L37" t="str">
        <f>'[3]2022-23 Stats'!E$13</f>
        <v>9314</v>
      </c>
    </row>
    <row r="38" spans="1:12" x14ac:dyDescent="0.3">
      <c r="A38" t="str">
        <f>'[4]2022 Drafts'!$F$50</f>
        <v>49</v>
      </c>
      <c r="B38" t="str">
        <f>Predictions!A38</f>
        <v>Isaiah Mobley</v>
      </c>
      <c r="C38" t="str">
        <f>Predictions!C38</f>
        <v>Cleveland Cavaliers</v>
      </c>
      <c r="D38" s="2">
        <f>Predictions!G38</f>
        <v>73.333333333333329</v>
      </c>
      <c r="E38" s="2">
        <f>Predictions!H38</f>
        <v>8.6666666666666714</v>
      </c>
      <c r="F38" s="2">
        <f>Predictions!M38</f>
        <v>10304.657142857144</v>
      </c>
      <c r="H38" t="str">
        <f>'[3]2022-23 Stats'!A$6</f>
        <v>5</v>
      </c>
      <c r="I38" t="str">
        <f>'[3]2022-23 Stats'!B$6</f>
        <v>Cleveland Cavaliers</v>
      </c>
      <c r="J38" t="str">
        <f>'[3]2022-23 Stats'!C$6</f>
        <v>51</v>
      </c>
      <c r="K38" t="str">
        <f>'[3]2022-23 Stats'!D$6</f>
        <v>31</v>
      </c>
      <c r="L38" t="str">
        <f>'[3]2022-23 Stats'!E$6</f>
        <v>9205</v>
      </c>
    </row>
    <row r="39" spans="1:12" x14ac:dyDescent="0.3">
      <c r="A39" t="str">
        <f>'[4]2022 Drafts'!$F$19</f>
        <v>18</v>
      </c>
      <c r="B39" t="str">
        <f>Predictions!A39</f>
        <v>Dalen Terry</v>
      </c>
      <c r="C39" t="str">
        <f>Predictions!C39</f>
        <v>Chicago Bulls</v>
      </c>
      <c r="D39" s="2">
        <f>Predictions!G39</f>
        <v>23.000000000000004</v>
      </c>
      <c r="E39" s="2">
        <f>Predictions!H39</f>
        <v>59</v>
      </c>
      <c r="F39" s="2">
        <f>Predictions!M39</f>
        <v>10702.214285714284</v>
      </c>
      <c r="H39" t="str">
        <f>'[3]2022-23 Stats'!A$20</f>
        <v>19</v>
      </c>
      <c r="I39" t="str">
        <f>'[3]2022-23 Stats'!B$20</f>
        <v>Chicago Bulls</v>
      </c>
      <c r="J39" t="str">
        <f>'[3]2022-23 Stats'!C$20</f>
        <v>40</v>
      </c>
      <c r="K39" t="str">
        <f>'[3]2022-23 Stats'!D$20</f>
        <v>42</v>
      </c>
      <c r="L39" t="str">
        <f>'[3]2022-23 Stats'!E$20</f>
        <v>9276</v>
      </c>
    </row>
    <row r="40" spans="1:12" x14ac:dyDescent="0.3">
      <c r="A40" t="str">
        <f>'[4]2022 Drafts'!$F$39</f>
        <v>38</v>
      </c>
      <c r="B40" t="str">
        <f>Predictions!A40</f>
        <v>Kennedy Chandler</v>
      </c>
      <c r="C40" t="str">
        <f>Predictions!C40</f>
        <v>Memphis Grizzlies</v>
      </c>
      <c r="D40" s="2">
        <f>Predictions!G40</f>
        <v>21.777777777777779</v>
      </c>
      <c r="E40" s="2">
        <f>Predictions!H40</f>
        <v>60.222222222222221</v>
      </c>
      <c r="F40" s="2">
        <f>Predictions!M40</f>
        <v>10595.794871794873</v>
      </c>
      <c r="H40" t="str">
        <f>'[3]2022-23 Stats'!A$7</f>
        <v>5</v>
      </c>
      <c r="I40" t="str">
        <f>'[3]2022-23 Stats'!B$7</f>
        <v>Memphis Grizzlies</v>
      </c>
      <c r="J40" t="str">
        <f>'[3]2022-23 Stats'!C$7</f>
        <v>51</v>
      </c>
      <c r="K40" t="str">
        <f>'[3]2022-23 Stats'!D$7</f>
        <v>31</v>
      </c>
      <c r="L40" t="str">
        <f>'[3]2022-23 Stats'!E$7</f>
        <v>9587</v>
      </c>
    </row>
    <row r="41" spans="1:12" x14ac:dyDescent="0.3">
      <c r="A41" t="str">
        <f>'[4]2022 Drafts'!$F$48</f>
        <v>47</v>
      </c>
      <c r="B41" t="str">
        <f>Predictions!A41</f>
        <v>Vince Williams Jr.</v>
      </c>
      <c r="C41" t="str">
        <f>Predictions!C41</f>
        <v>Memphis Grizzlies</v>
      </c>
      <c r="D41" s="2">
        <f>Predictions!G41</f>
        <v>29.866666666666667</v>
      </c>
      <c r="E41" s="2">
        <f>Predictions!H41</f>
        <v>52.133333333333333</v>
      </c>
      <c r="F41" s="2">
        <f>Predictions!M41</f>
        <v>10610.285714285714</v>
      </c>
      <c r="H41" t="str">
        <f>'[3]2022-23 Stats'!A$7</f>
        <v>5</v>
      </c>
      <c r="I41" t="str">
        <f>'[3]2022-23 Stats'!B$7</f>
        <v>Memphis Grizzlies</v>
      </c>
      <c r="J41" t="str">
        <f>'[3]2022-23 Stats'!C$7</f>
        <v>51</v>
      </c>
      <c r="K41" t="str">
        <f>'[3]2022-23 Stats'!D$7</f>
        <v>31</v>
      </c>
      <c r="L41" t="str">
        <f>'[3]2022-23 Stats'!E$7</f>
        <v>9587</v>
      </c>
    </row>
    <row r="42" spans="1:12" x14ac:dyDescent="0.3">
      <c r="A42" t="str">
        <f>'[4]2022 Drafts'!$F$45</f>
        <v>44</v>
      </c>
      <c r="B42" t="str">
        <f>Predictions!A42</f>
        <v>Ryan Rollins</v>
      </c>
      <c r="C42" t="str">
        <f>Predictions!C42</f>
        <v>Golden State Warriors</v>
      </c>
      <c r="D42" s="2">
        <f>Predictions!G42</f>
        <v>30.916666666666664</v>
      </c>
      <c r="E42" s="2">
        <f>Predictions!H42</f>
        <v>51.083333333333336</v>
      </c>
      <c r="F42" s="2">
        <f>Predictions!M42</f>
        <v>10543.807692307691</v>
      </c>
      <c r="H42" t="str">
        <f>'[3]2022-23 Stats'!A$12</f>
        <v>11</v>
      </c>
      <c r="I42" t="str">
        <f>'[3]2022-23 Stats'!B$12</f>
        <v>Golden State Warriors</v>
      </c>
      <c r="J42" t="str">
        <f>'[3]2022-23 Stats'!C$12</f>
        <v>44</v>
      </c>
      <c r="K42" t="str">
        <f>'[3]2022-23 Stats'!D$12</f>
        <v>38</v>
      </c>
      <c r="L42" t="str">
        <f>'[3]2022-23 Stats'!E$12</f>
        <v>9753</v>
      </c>
    </row>
  </sheetData>
  <mergeCells count="6">
    <mergeCell ref="AF1:AH1"/>
    <mergeCell ref="AC1:AE1"/>
    <mergeCell ref="N1:Q1"/>
    <mergeCell ref="U1:W1"/>
    <mergeCell ref="R1:T1"/>
    <mergeCell ref="Y1:A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Thobile Bengane</dc:creator>
  <cp:lastModifiedBy>Thobile Bengane</cp:lastModifiedBy>
  <dcterms:created xsi:type="dcterms:W3CDTF">2015-06-05T18:17:20Z</dcterms:created>
  <dcterms:modified xsi:type="dcterms:W3CDTF">2023-12-23T16:42:47Z</dcterms:modified>
</cp:coreProperties>
</file>