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horben/dev/equalexperts/data-product-complexity-estimator/"/>
    </mc:Choice>
  </mc:AlternateContent>
  <xr:revisionPtr revIDLastSave="0" documentId="13_ncr:1_{D40D094B-66C8-A342-B156-F4CA4B9816B0}" xr6:coauthVersionLast="47" xr6:coauthVersionMax="47" xr10:uidLastSave="{00000000-0000-0000-0000-000000000000}"/>
  <bookViews>
    <workbookView xWindow="0" yWindow="500" windowWidth="51200" windowHeight="20100" activeTab="1" xr2:uid="{00000000-000D-0000-FFFF-FFFF00000000}"/>
  </bookViews>
  <sheets>
    <sheet name="Questions" sheetId="1" r:id="rId1"/>
    <sheet name="Score" sheetId="2" r:id="rId2"/>
    <sheet name="_data_stakeholders_and_organisa" sheetId="3" state="hidden" r:id="rId3"/>
    <sheet name="_data_source_data" sheetId="4" state="hidden" r:id="rId4"/>
    <sheet name="_data_data_governance_and_infor" sheetId="5" state="hidden" r:id="rId5"/>
    <sheet name="_data_data_modelling" sheetId="6" state="hidden" r:id="rId6"/>
    <sheet name="_data_dependencies" sheetId="7" state="hidden" r:id="rId7"/>
    <sheet name="_data_consumption_and_visualisa" sheetId="8" state="hidden" r:id="rId8"/>
    <sheet name="_data_implementatio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  <c r="B8" i="2"/>
  <c r="G7" i="2"/>
  <c r="F7" i="2"/>
  <c r="E7" i="2"/>
  <c r="D7" i="2"/>
  <c r="C7" i="2"/>
  <c r="B7" i="2"/>
  <c r="E6" i="2"/>
  <c r="D6" i="2"/>
  <c r="C6" i="2"/>
  <c r="E5" i="2"/>
  <c r="D5" i="2"/>
  <c r="C5" i="2"/>
  <c r="B5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E2" i="2"/>
  <c r="D2" i="2"/>
  <c r="C2" i="2"/>
  <c r="B6" i="2" l="1"/>
  <c r="B4" i="2"/>
  <c r="B3" i="2"/>
  <c r="B2" i="2"/>
</calcChain>
</file>

<file path=xl/sharedStrings.xml><?xml version="1.0" encoding="utf-8"?>
<sst xmlns="http://schemas.openxmlformats.org/spreadsheetml/2006/main" count="519" uniqueCount="275">
  <si>
    <t>1</t>
  </si>
  <si>
    <t>Data Product Information</t>
  </si>
  <si>
    <t>2</t>
  </si>
  <si>
    <t>Stakeholders and organisation</t>
  </si>
  <si>
    <t>2.1</t>
  </si>
  <si>
    <t>Are stakeholders identified?</t>
  </si>
  <si>
    <t>Not sure</t>
  </si>
  <si>
    <t>Indicate if the data product consuming stakeholder(s) are identified</t>
  </si>
  <si>
    <t>2.2</t>
  </si>
  <si>
    <t>Number/diversity of stakeholders</t>
  </si>
  <si>
    <t>How many and how varied the stakeholders are</t>
  </si>
  <si>
    <t>2.3</t>
  </si>
  <si>
    <t>Stakeholder availability and engagement</t>
  </si>
  <si>
    <t>How engaged stakeholders are and ease of access</t>
  </si>
  <si>
    <t>3</t>
  </si>
  <si>
    <t>Source Data</t>
  </si>
  <si>
    <t>3.1</t>
  </si>
  <si>
    <t>How many upstream data sources (data products and/or source systems) does this data product depend on?</t>
  </si>
  <si>
    <t>Provide the a numerical estimate</t>
  </si>
  <si>
    <t>3.2</t>
  </si>
  <si>
    <t>Do new sources need to be integrated and landed in the data platform?</t>
  </si>
  <si>
    <t>Chose the most appropraite option</t>
  </si>
  <si>
    <t>3.3</t>
  </si>
  <si>
    <t>Our product builds on PDPV1 implementations</t>
  </si>
  <si>
    <t>Whether this builds on older PDPV1 implementations</t>
  </si>
  <si>
    <t>3.4</t>
  </si>
  <si>
    <t>Access to source system SME</t>
  </si>
  <si>
    <t>Availability of subject matter experts for source systems</t>
  </si>
  <si>
    <t>3.5</t>
  </si>
  <si>
    <t>Are the source data/systems on which this data product depends well understood/clear knowledge?</t>
  </si>
  <si>
    <t>Knowledge of the source data dependencies impacts the classification and modelling for the data product</t>
  </si>
  <si>
    <t>3.6</t>
  </si>
  <si>
    <t>New integration pattern</t>
  </si>
  <si>
    <t>Whether this reuses or introduces new integration patterns</t>
  </si>
  <si>
    <t>3.7</t>
  </si>
  <si>
    <t>Please select all applicable source integration technologies</t>
  </si>
  <si>
    <t>Different types of sources add different complexity</t>
  </si>
  <si>
    <t>3.8</t>
  </si>
  <si>
    <t>Velocity</t>
  </si>
  <si>
    <t>Frequency or streaming nature of incoming data</t>
  </si>
  <si>
    <t>3.9</t>
  </si>
  <si>
    <t>What is the volume of records (rows) that are typically updated per day?</t>
  </si>
  <si>
    <t>Capture the estimated data volume, for example 3000, or 5000000</t>
  </si>
  <si>
    <t>3.10</t>
  </si>
  <si>
    <t>Is the source data correctly sequenced and ordered?</t>
  </si>
  <si>
    <t>Stability and timeliness of incoming data</t>
  </si>
  <si>
    <t>4</t>
  </si>
  <si>
    <t>Data governance and information security</t>
  </si>
  <si>
    <t>4.1</t>
  </si>
  <si>
    <t>Is there Personally Identifiable Information in the source data?</t>
  </si>
  <si>
    <t>Whether the data contains PII</t>
  </si>
  <si>
    <t>4.2</t>
  </si>
  <si>
    <t>Is there confidential or secret data?</t>
  </si>
  <si>
    <t>Whether the data contains business secrets or restricted info</t>
  </si>
  <si>
    <t>4.3</t>
  </si>
  <si>
    <t>Does this data product require DPISO?</t>
  </si>
  <si>
    <t>Status of the Data Privacy and Security Assessment</t>
  </si>
  <si>
    <t>4.4</t>
  </si>
  <si>
    <t>New supplier relationship?</t>
  </si>
  <si>
    <t>Whether data is from new or existing third-party suppliers</t>
  </si>
  <si>
    <t>4.5</t>
  </si>
  <si>
    <t>New infosec pattern</t>
  </si>
  <si>
    <t>Whether new information security approvals are needed</t>
  </si>
  <si>
    <t>4.6</t>
  </si>
  <si>
    <t>EDI scanning needed?</t>
  </si>
  <si>
    <t>Need for malware/DLP scanning of incoming data</t>
  </si>
  <si>
    <t>5</t>
  </si>
  <si>
    <t>Data Modelling</t>
  </si>
  <si>
    <t>5.1</t>
  </si>
  <si>
    <t>Does the data product depend on the Data Vault?</t>
  </si>
  <si>
    <t>Whether a Data Vault model is in place and needs to be dismantled</t>
  </si>
  <si>
    <t>5.2</t>
  </si>
  <si>
    <t>Do records changes need to be tracked (historised)?</t>
  </si>
  <si>
    <t>Do historical dimension changes (e.g., SCD2) need to be tracked</t>
  </si>
  <si>
    <t>5.3</t>
  </si>
  <si>
    <t>Does the data product depend on conformed model (PLDM)?</t>
  </si>
  <si>
    <t>Select the most appropriate option</t>
  </si>
  <si>
    <t>6</t>
  </si>
  <si>
    <t>Dependencies</t>
  </si>
  <si>
    <t>6.1</t>
  </si>
  <si>
    <t>Is there any dependency on other data products?</t>
  </si>
  <si>
    <t>Need for data from other products or domains</t>
  </si>
  <si>
    <t>6.2</t>
  </si>
  <si>
    <t>Does Tech Modernisation have an impact on our data sources/systems?</t>
  </si>
  <si>
    <t>Impact from the tech modernisation programme</t>
  </si>
  <si>
    <t>6.3</t>
  </si>
  <si>
    <t>Dependency on 3rd party consumption testing</t>
  </si>
  <si>
    <t>Dependency on UAT from 3rd parties or external teams</t>
  </si>
  <si>
    <t>7</t>
  </si>
  <si>
    <t>Consumption and Visualisation</t>
  </si>
  <si>
    <t>7.1</t>
  </si>
  <si>
    <t>How many consumer personas are supported by this data product?</t>
  </si>
  <si>
    <t>How many types of data consumers must be supported.  For example</t>
  </si>
  <si>
    <t>7.2</t>
  </si>
  <si>
    <t>Are there clear consumption requirements for the data product?</t>
  </si>
  <si>
    <t>Clarity on data consumption and modeling requirements</t>
  </si>
  <si>
    <t>7.3</t>
  </si>
  <si>
    <t>Do we need to build a Tableau certified source(s)</t>
  </si>
  <si>
    <t>Whether a certified Tableau data source must be delivered</t>
  </si>
  <si>
    <t>7.4</t>
  </si>
  <si>
    <t>What is the visualisation complexity of the data product?</t>
  </si>
  <si>
    <t>Please indicate Type and complexity of required visualisations</t>
  </si>
  <si>
    <t>7.5</t>
  </si>
  <si>
    <t>Needs custom user research/UX?</t>
  </si>
  <si>
    <t>Whether UX research and design is needed</t>
  </si>
  <si>
    <t>8</t>
  </si>
  <si>
    <t>Implementation</t>
  </si>
  <si>
    <t>8.1</t>
  </si>
  <si>
    <t>Are new data platform capabilities required to satify this data product?</t>
  </si>
  <si>
    <t>Whether new tools or frameworks are needed</t>
  </si>
  <si>
    <t>8.2</t>
  </si>
  <si>
    <t>Does a v1 data product need to be decommissioned?</t>
  </si>
  <si>
    <t>Whether an existing PDP V1 product needs to be retired</t>
  </si>
  <si>
    <t>8.3</t>
  </si>
  <si>
    <t>Is there inherited tech debt complexity?</t>
  </si>
  <si>
    <t>Consider Data Vault or legacy ingestion pipelines in your a</t>
  </si>
  <si>
    <t>8.4</t>
  </si>
  <si>
    <t>Automation applicability</t>
  </si>
  <si>
    <t>Whether automation tools are applicable and available</t>
  </si>
  <si>
    <t>8.5</t>
  </si>
  <si>
    <t>Tooling applicable and available</t>
  </si>
  <si>
    <t>Whether the chosen stack supports the implementation</t>
  </si>
  <si>
    <t>8.6</t>
  </si>
  <si>
    <t>Streaming vs batch</t>
  </si>
  <si>
    <t>Type of processing required</t>
  </si>
  <si>
    <t>8.7</t>
  </si>
  <si>
    <t>Data contract complex</t>
  </si>
  <si>
    <t>Complexity of the data interface</t>
  </si>
  <si>
    <t>Section</t>
  </si>
  <si>
    <t>Final Score (1–5)</t>
  </si>
  <si>
    <t>Question_1.1</t>
  </si>
  <si>
    <t>Question_1.2</t>
  </si>
  <si>
    <t>Question_1.3</t>
  </si>
  <si>
    <t>Title</t>
  </si>
  <si>
    <t>Description</t>
  </si>
  <si>
    <t>NumOptions</t>
  </si>
  <si>
    <t>score</t>
  </si>
  <si>
    <t>Option_0</t>
  </si>
  <si>
    <t>No problem identifying stakeholders and they exist in the business</t>
  </si>
  <si>
    <t>Only a few/easily identified stakeholders</t>
  </si>
  <si>
    <t>We can get time and engagement from our stakeholders</t>
  </si>
  <si>
    <t>Option_1</t>
  </si>
  <si>
    <t>Some stakeholders have left and there are SME gaps</t>
  </si>
  <si>
    <t>Many different stakeholders</t>
  </si>
  <si>
    <t>Sometimes engagement from stakeholders is difficult/insufficient</t>
  </si>
  <si>
    <t>Option_2</t>
  </si>
  <si>
    <t>No idea who our stakeholders are or they are no longer present</t>
  </si>
  <si>
    <t>Access to our stakeholders is a real problem</t>
  </si>
  <si>
    <t>Option_3</t>
  </si>
  <si>
    <t>Question_2.1</t>
  </si>
  <si>
    <t>Question_2.2</t>
  </si>
  <si>
    <t>Question_2.3</t>
  </si>
  <si>
    <t>Question_2.4</t>
  </si>
  <si>
    <t>Question_2.5</t>
  </si>
  <si>
    <t>Question_2.6</t>
  </si>
  <si>
    <t>Question_2.7</t>
  </si>
  <si>
    <t>Question_2.8</t>
  </si>
  <si>
    <t>Question_2.9</t>
  </si>
  <si>
    <t>Question_2.10</t>
  </si>
  <si>
    <t>Only 1</t>
  </si>
  <si>
    <t>only needs existing sources in raw</t>
  </si>
  <si>
    <t>No</t>
  </si>
  <si>
    <t>Full access to SME that understands the source</t>
  </si>
  <si>
    <t>Well documented and understood</t>
  </si>
  <si>
    <t>Reusing an existing approved integration pattern e.g. Informatica/APIs</t>
  </si>
  <si>
    <t>Informatica CDC</t>
  </si>
  <si>
    <t>Daily batch</t>
  </si>
  <si>
    <t>&lt;1,000</t>
  </si>
  <si>
    <t>Data is always on time and stable</t>
  </si>
  <si>
    <t>1-3</t>
  </si>
  <si>
    <t>some new sources need to be integrated</t>
  </si>
  <si>
    <t>Yes</t>
  </si>
  <si>
    <t>Only occasional access</t>
  </si>
  <si>
    <t>Partial understanding and documentation</t>
  </si>
  <si>
    <t>Is a tweak of an existing pattern</t>
  </si>
  <si>
    <t>Ab Initio</t>
  </si>
  <si>
    <t>Intra-day batches</t>
  </si>
  <si>
    <t>1,000-10,000</t>
  </si>
  <si>
    <t>Sometimes missing or late</t>
  </si>
  <si>
    <t>More than 3</t>
  </si>
  <si>
    <t>many new sources to integrate</t>
  </si>
  <si>
    <t>No SME available</t>
  </si>
  <si>
    <t>Complex/obscure with little information</t>
  </si>
  <si>
    <t>Is a totally new pattern that needs arch approval</t>
  </si>
  <si>
    <t>Other (or both of these)</t>
  </si>
  <si>
    <t>Streaming</t>
  </si>
  <si>
    <t>10,000-100,000</t>
  </si>
  <si>
    <t>Often missing or late/out of order</t>
  </si>
  <si>
    <t>100,000+</t>
  </si>
  <si>
    <t>Option_4</t>
  </si>
  <si>
    <t>Question_3.1</t>
  </si>
  <si>
    <t>Question_3.2</t>
  </si>
  <si>
    <t>Question_3.3</t>
  </si>
  <si>
    <t>Question_3.4</t>
  </si>
  <si>
    <t>Question_3.5</t>
  </si>
  <si>
    <t>Question_3.6</t>
  </si>
  <si>
    <t>Not needed</t>
  </si>
  <si>
    <t>Existing supplier</t>
  </si>
  <si>
    <t>Only existing approved patterns</t>
  </si>
  <si>
    <t>No - agreed</t>
  </si>
  <si>
    <t>One exists already</t>
  </si>
  <si>
    <t>New 3rd party supplier</t>
  </si>
  <si>
    <t>Variations on existing</t>
  </si>
  <si>
    <t>Some scanning</t>
  </si>
  <si>
    <t>A new DPISO is required</t>
  </si>
  <si>
    <t>Potentially many new supplier relationships</t>
  </si>
  <si>
    <t>Totally new infosec assessments</t>
  </si>
  <si>
    <t>Yes - all source data needs scan</t>
  </si>
  <si>
    <t>Question_4.1</t>
  </si>
  <si>
    <t>Question_4.2</t>
  </si>
  <si>
    <t>Question_4.3</t>
  </si>
  <si>
    <t>No Data Vault</t>
  </si>
  <si>
    <t>No, only latest snapshot ever needed</t>
  </si>
  <si>
    <t>PLDM model is defined in conformed tier and agreed</t>
  </si>
  <si>
    <t>Some implementation started but not a lot to redo</t>
  </si>
  <si>
    <t>Some tracking of history of values in data needed over time</t>
  </si>
  <si>
    <t>Some refinment/iteration needed</t>
  </si>
  <si>
    <t>Raw/Business Vault built and needs to be dismantled</t>
  </si>
  <si>
    <t>Need to keep history of changes to dimension values (“SCD2”)</t>
  </si>
  <si>
    <t>Totally new modelling to be done and approved</t>
  </si>
  <si>
    <t>Question_5.1</t>
  </si>
  <si>
    <t>Question_5.2</t>
  </si>
  <si>
    <t>Question_5.3</t>
  </si>
  <si>
    <t>No impact</t>
  </si>
  <si>
    <t>No dependency outside team</t>
  </si>
  <si>
    <t>Yes but only our own products, and they already mostly exist</t>
  </si>
  <si>
    <t>Some impact</t>
  </si>
  <si>
    <t>Yes but internal JL team</t>
  </si>
  <si>
    <t>Yes, our own and others from other domains, but they mostly exist already</t>
  </si>
  <si>
    <t>Major impact</t>
  </si>
  <si>
    <t>Yes 3rd party outside JL</t>
  </si>
  <si>
    <t>Yes but only our own products, and we still have to build them</t>
  </si>
  <si>
    <t>Yes, ours and and others from other domains, and many still need to be built</t>
  </si>
  <si>
    <t>Option_5</t>
  </si>
  <si>
    <t>Question_6.1</t>
  </si>
  <si>
    <t>Question_6.2</t>
  </si>
  <si>
    <t>Question_6.3</t>
  </si>
  <si>
    <t>Question_6.4</t>
  </si>
  <si>
    <t>Question_6.5</t>
  </si>
  <si>
    <t>Clear requirements how things need to be modelled for consumers</t>
  </si>
  <si>
    <t>No visualasation required</t>
  </si>
  <si>
    <t>2-3</t>
  </si>
  <si>
    <t>Some indication based on use cases</t>
  </si>
  <si>
    <t>Simple tableau visualisations</t>
  </si>
  <si>
    <t>&gt;3</t>
  </si>
  <si>
    <t>No idea how this data needs to be consumed or a wide variety of use cases</t>
  </si>
  <si>
    <t>Custom or complex dashboards</t>
  </si>
  <si>
    <t>Custom Streamlit app</t>
  </si>
  <si>
    <t>Question_7.1</t>
  </si>
  <si>
    <t>Question_7.2</t>
  </si>
  <si>
    <t>Question_7.3</t>
  </si>
  <si>
    <t>Question_7.4</t>
  </si>
  <si>
    <t>Question_7.5</t>
  </si>
  <si>
    <t>Question_7.6</t>
  </si>
  <si>
    <t>Question_7.7</t>
  </si>
  <si>
    <t>All platform features already available</t>
  </si>
  <si>
    <t>No, is new PDPV2 only</t>
  </si>
  <si>
    <t>Greenfield implementation</t>
  </si>
  <si>
    <t>Automation tooling/frameworks exist</t>
  </si>
  <si>
    <t>Fits in existing stack</t>
  </si>
  <si>
    <t>Batch</t>
  </si>
  <si>
    <t>Simple interface</t>
  </si>
  <si>
    <t>Some new tools or frameworks needed</t>
  </si>
  <si>
    <t>Yes need to decommission a PDPV1 product and replace with PDPV2</t>
  </si>
  <si>
    <t>Some existing tech debt</t>
  </si>
  <si>
    <t>Some tools to help</t>
  </si>
  <si>
    <t>Needs some different tools</t>
  </si>
  <si>
    <t>Medium-latency streaming or micro-batch needed</t>
  </si>
  <si>
    <t>Mostly simple interfaces</t>
  </si>
  <si>
    <t>Needs very different platform capabilities from today</t>
  </si>
  <si>
    <t>Lots of tech debt to unpick and manage</t>
  </si>
  <si>
    <t>No automation available</t>
  </si>
  <si>
    <t>Completely different</t>
  </si>
  <si>
    <t>Real-time needed</t>
  </si>
  <si>
    <t>Many different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</si>
</sst>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FFCC"/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Data Product Complexity Scores</a:t>
            </a:r>
          </a:p>
        </c:rich>
      </c:tx>
      <c:overlay val="1"/>
    </c:title>
    <c:autoTitleDeleted val="0"/>
    <c:plotArea>
      <c:layout>
        <c:manualLayout>
          <c:xMode val="edge"/>
          <c:yMode val="edge"/>
          <c:x val="0.32521018518518519"/>
          <c:y val="0.3"/>
          <c:w val="0.5"/>
          <c:h val="0.6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Score!$B$1</c:f>
              <c:strCache>
                <c:ptCount val="1"/>
                <c:pt idx="0">
                  <c:v>Final Score (1–5)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Score!$A$2:$A$8</c:f>
              <c:strCache>
                <c:ptCount val="7"/>
                <c:pt idx="0">
                  <c:v>Stakeholders and organisation</c:v>
                </c:pt>
                <c:pt idx="1">
                  <c:v>Source Data</c:v>
                </c:pt>
                <c:pt idx="2">
                  <c:v>Data governance and information security</c:v>
                </c:pt>
                <c:pt idx="3">
                  <c:v>Data Modelling</c:v>
                </c:pt>
                <c:pt idx="4">
                  <c:v>Dependencies</c:v>
                </c:pt>
                <c:pt idx="5">
                  <c:v>Consumption and Visualisation</c:v>
                </c:pt>
                <c:pt idx="6">
                  <c:v>Implementation</c:v>
                </c:pt>
              </c:strCache>
            </c:strRef>
          </c:cat>
          <c:val>
            <c:numRef>
              <c:f>Score!$B$2:$B$8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8D4B-87BD-92959916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Sections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opLeftCell="A30" workbookViewId="0">
      <selection activeCell="C64" sqref="C64"/>
    </sheetView>
  </sheetViews>
  <sheetFormatPr baseColWidth="10" defaultColWidth="8.83203125" defaultRowHeight="15" x14ac:dyDescent="0.2"/>
  <cols>
    <col min="1" max="1" width="6" customWidth="1"/>
    <col min="2" max="2" width="105" customWidth="1"/>
    <col min="3" max="3" width="10" customWidth="1"/>
  </cols>
  <sheetData>
    <row r="1" spans="1:3" x14ac:dyDescent="0.2">
      <c r="A1" s="1" t="s">
        <v>0</v>
      </c>
      <c r="B1" s="1" t="s">
        <v>1</v>
      </c>
    </row>
    <row r="3" spans="1:3" x14ac:dyDescent="0.2">
      <c r="A3" s="1" t="s">
        <v>2</v>
      </c>
      <c r="B3" s="1" t="s">
        <v>3</v>
      </c>
    </row>
    <row r="4" spans="1:3" x14ac:dyDescent="0.2">
      <c r="A4" t="s">
        <v>4</v>
      </c>
      <c r="B4" t="s">
        <v>5</v>
      </c>
      <c r="C4" t="s">
        <v>146</v>
      </c>
    </row>
    <row r="5" spans="1:3" x14ac:dyDescent="0.2">
      <c r="B5" s="2" t="s">
        <v>7</v>
      </c>
    </row>
    <row r="6" spans="1:3" x14ac:dyDescent="0.2">
      <c r="A6" t="s">
        <v>8</v>
      </c>
      <c r="B6" t="s">
        <v>9</v>
      </c>
      <c r="C6" t="s">
        <v>6</v>
      </c>
    </row>
    <row r="7" spans="1:3" x14ac:dyDescent="0.2">
      <c r="B7" s="2" t="s">
        <v>10</v>
      </c>
    </row>
    <row r="8" spans="1:3" x14ac:dyDescent="0.2">
      <c r="A8" t="s">
        <v>11</v>
      </c>
      <c r="B8" t="s">
        <v>12</v>
      </c>
      <c r="C8" t="s">
        <v>147</v>
      </c>
    </row>
    <row r="9" spans="1:3" x14ac:dyDescent="0.2">
      <c r="B9" s="2" t="s">
        <v>13</v>
      </c>
    </row>
    <row r="11" spans="1:3" x14ac:dyDescent="0.2">
      <c r="A11" s="1" t="s">
        <v>14</v>
      </c>
      <c r="B11" s="1" t="s">
        <v>15</v>
      </c>
    </row>
    <row r="12" spans="1:3" x14ac:dyDescent="0.2">
      <c r="A12" t="s">
        <v>16</v>
      </c>
      <c r="B12" t="s">
        <v>17</v>
      </c>
      <c r="C12" t="s">
        <v>179</v>
      </c>
    </row>
    <row r="13" spans="1:3" x14ac:dyDescent="0.2">
      <c r="B13" s="2" t="s">
        <v>18</v>
      </c>
    </row>
    <row r="14" spans="1:3" x14ac:dyDescent="0.2">
      <c r="A14" t="s">
        <v>19</v>
      </c>
      <c r="B14" t="s">
        <v>20</v>
      </c>
      <c r="C14" t="s">
        <v>160</v>
      </c>
    </row>
    <row r="15" spans="1:3" x14ac:dyDescent="0.2">
      <c r="B15" s="2" t="s">
        <v>21</v>
      </c>
    </row>
    <row r="16" spans="1:3" x14ac:dyDescent="0.2">
      <c r="A16" t="s">
        <v>22</v>
      </c>
      <c r="B16" t="s">
        <v>23</v>
      </c>
      <c r="C16" t="s">
        <v>161</v>
      </c>
    </row>
    <row r="17" spans="1:3" x14ac:dyDescent="0.2">
      <c r="B17" s="2" t="s">
        <v>24</v>
      </c>
    </row>
    <row r="18" spans="1:3" x14ac:dyDescent="0.2">
      <c r="A18" t="s">
        <v>25</v>
      </c>
      <c r="B18" t="s">
        <v>26</v>
      </c>
      <c r="C18" t="s">
        <v>181</v>
      </c>
    </row>
    <row r="19" spans="1:3" x14ac:dyDescent="0.2">
      <c r="B19" s="2" t="s">
        <v>27</v>
      </c>
    </row>
    <row r="20" spans="1:3" x14ac:dyDescent="0.2">
      <c r="A20" t="s">
        <v>28</v>
      </c>
      <c r="B20" t="s">
        <v>29</v>
      </c>
      <c r="C20" t="s">
        <v>182</v>
      </c>
    </row>
    <row r="21" spans="1:3" x14ac:dyDescent="0.2">
      <c r="B21" s="2" t="s">
        <v>30</v>
      </c>
    </row>
    <row r="22" spans="1:3" x14ac:dyDescent="0.2">
      <c r="A22" t="s">
        <v>31</v>
      </c>
      <c r="B22" t="s">
        <v>32</v>
      </c>
      <c r="C22" t="s">
        <v>183</v>
      </c>
    </row>
    <row r="23" spans="1:3" x14ac:dyDescent="0.2">
      <c r="B23" s="2" t="s">
        <v>33</v>
      </c>
    </row>
    <row r="24" spans="1:3" x14ac:dyDescent="0.2">
      <c r="A24" t="s">
        <v>34</v>
      </c>
      <c r="B24" t="s">
        <v>35</v>
      </c>
      <c r="C24" t="s">
        <v>184</v>
      </c>
    </row>
    <row r="25" spans="1:3" x14ac:dyDescent="0.2">
      <c r="B25" s="2" t="s">
        <v>36</v>
      </c>
    </row>
    <row r="26" spans="1:3" x14ac:dyDescent="0.2">
      <c r="A26" t="s">
        <v>37</v>
      </c>
      <c r="B26" t="s">
        <v>38</v>
      </c>
      <c r="C26" t="s">
        <v>6</v>
      </c>
    </row>
    <row r="27" spans="1:3" x14ac:dyDescent="0.2">
      <c r="B27" s="2" t="s">
        <v>39</v>
      </c>
    </row>
    <row r="28" spans="1:3" x14ac:dyDescent="0.2">
      <c r="A28" t="s">
        <v>40</v>
      </c>
      <c r="B28" t="s">
        <v>41</v>
      </c>
      <c r="C28" t="s">
        <v>6</v>
      </c>
    </row>
    <row r="29" spans="1:3" x14ac:dyDescent="0.2">
      <c r="B29" s="2" t="s">
        <v>42</v>
      </c>
    </row>
    <row r="30" spans="1:3" x14ac:dyDescent="0.2">
      <c r="A30" t="s">
        <v>43</v>
      </c>
      <c r="B30" t="s">
        <v>44</v>
      </c>
      <c r="C30" t="s">
        <v>178</v>
      </c>
    </row>
    <row r="31" spans="1:3" x14ac:dyDescent="0.2">
      <c r="B31" s="2" t="s">
        <v>45</v>
      </c>
    </row>
    <row r="33" spans="1:3" x14ac:dyDescent="0.2">
      <c r="A33" s="1" t="s">
        <v>46</v>
      </c>
      <c r="B33" s="1" t="s">
        <v>47</v>
      </c>
    </row>
    <row r="34" spans="1:3" x14ac:dyDescent="0.2">
      <c r="A34" t="s">
        <v>48</v>
      </c>
      <c r="B34" t="s">
        <v>49</v>
      </c>
      <c r="C34" t="s">
        <v>171</v>
      </c>
    </row>
    <row r="35" spans="1:3" x14ac:dyDescent="0.2">
      <c r="B35" s="2" t="s">
        <v>50</v>
      </c>
    </row>
    <row r="36" spans="1:3" x14ac:dyDescent="0.2">
      <c r="A36" t="s">
        <v>51</v>
      </c>
      <c r="B36" t="s">
        <v>52</v>
      </c>
      <c r="C36" t="s">
        <v>6</v>
      </c>
    </row>
    <row r="37" spans="1:3" x14ac:dyDescent="0.2">
      <c r="B37" s="2" t="s">
        <v>53</v>
      </c>
    </row>
    <row r="38" spans="1:3" x14ac:dyDescent="0.2">
      <c r="A38" t="s">
        <v>54</v>
      </c>
      <c r="B38" t="s">
        <v>55</v>
      </c>
      <c r="C38" t="s">
        <v>6</v>
      </c>
    </row>
    <row r="39" spans="1:3" x14ac:dyDescent="0.2">
      <c r="B39" s="2" t="s">
        <v>56</v>
      </c>
    </row>
    <row r="40" spans="1:3" x14ac:dyDescent="0.2">
      <c r="A40" t="s">
        <v>57</v>
      </c>
      <c r="B40" t="s">
        <v>58</v>
      </c>
      <c r="C40" t="s">
        <v>6</v>
      </c>
    </row>
    <row r="41" spans="1:3" x14ac:dyDescent="0.2">
      <c r="B41" s="2" t="s">
        <v>59</v>
      </c>
    </row>
    <row r="42" spans="1:3" x14ac:dyDescent="0.2">
      <c r="A42" t="s">
        <v>60</v>
      </c>
      <c r="B42" t="s">
        <v>61</v>
      </c>
      <c r="C42" t="s">
        <v>6</v>
      </c>
    </row>
    <row r="43" spans="1:3" x14ac:dyDescent="0.2">
      <c r="B43" s="2" t="s">
        <v>62</v>
      </c>
    </row>
    <row r="44" spans="1:3" x14ac:dyDescent="0.2">
      <c r="A44" t="s">
        <v>63</v>
      </c>
      <c r="B44" t="s">
        <v>64</v>
      </c>
      <c r="C44" t="s">
        <v>6</v>
      </c>
    </row>
    <row r="45" spans="1:3" x14ac:dyDescent="0.2">
      <c r="B45" s="2" t="s">
        <v>65</v>
      </c>
    </row>
    <row r="47" spans="1:3" x14ac:dyDescent="0.2">
      <c r="A47" s="1" t="s">
        <v>66</v>
      </c>
      <c r="B47" s="1" t="s">
        <v>67</v>
      </c>
    </row>
    <row r="48" spans="1:3" x14ac:dyDescent="0.2">
      <c r="A48" t="s">
        <v>68</v>
      </c>
      <c r="B48" t="s">
        <v>69</v>
      </c>
      <c r="C48" t="s">
        <v>6</v>
      </c>
    </row>
    <row r="49" spans="1:3" x14ac:dyDescent="0.2">
      <c r="B49" s="2" t="s">
        <v>70</v>
      </c>
    </row>
    <row r="50" spans="1:3" x14ac:dyDescent="0.2">
      <c r="A50" t="s">
        <v>71</v>
      </c>
      <c r="B50" t="s">
        <v>72</v>
      </c>
      <c r="C50" t="s">
        <v>6</v>
      </c>
    </row>
    <row r="51" spans="1:3" x14ac:dyDescent="0.2">
      <c r="B51" s="2" t="s">
        <v>73</v>
      </c>
    </row>
    <row r="52" spans="1:3" x14ac:dyDescent="0.2">
      <c r="A52" t="s">
        <v>74</v>
      </c>
      <c r="B52" t="s">
        <v>75</v>
      </c>
      <c r="C52" t="s">
        <v>6</v>
      </c>
    </row>
    <row r="53" spans="1:3" x14ac:dyDescent="0.2">
      <c r="B53" s="2" t="s">
        <v>76</v>
      </c>
    </row>
    <row r="55" spans="1:3" x14ac:dyDescent="0.2">
      <c r="A55" s="1" t="s">
        <v>77</v>
      </c>
      <c r="B55" s="1" t="s">
        <v>78</v>
      </c>
    </row>
    <row r="56" spans="1:3" x14ac:dyDescent="0.2">
      <c r="A56" t="s">
        <v>79</v>
      </c>
      <c r="B56" t="s">
        <v>80</v>
      </c>
      <c r="C56" t="s">
        <v>231</v>
      </c>
    </row>
    <row r="57" spans="1:3" x14ac:dyDescent="0.2">
      <c r="B57" s="2" t="s">
        <v>81</v>
      </c>
    </row>
    <row r="58" spans="1:3" x14ac:dyDescent="0.2">
      <c r="A58" t="s">
        <v>82</v>
      </c>
      <c r="B58" t="s">
        <v>83</v>
      </c>
      <c r="C58" t="s">
        <v>226</v>
      </c>
    </row>
    <row r="59" spans="1:3" x14ac:dyDescent="0.2">
      <c r="B59" s="2" t="s">
        <v>84</v>
      </c>
    </row>
    <row r="60" spans="1:3" x14ac:dyDescent="0.2">
      <c r="A60" t="s">
        <v>85</v>
      </c>
      <c r="B60" t="s">
        <v>86</v>
      </c>
      <c r="C60" t="s">
        <v>227</v>
      </c>
    </row>
    <row r="61" spans="1:3" x14ac:dyDescent="0.2">
      <c r="B61" s="2" t="s">
        <v>87</v>
      </c>
    </row>
    <row r="63" spans="1:3" x14ac:dyDescent="0.2">
      <c r="A63" s="1" t="s">
        <v>88</v>
      </c>
      <c r="B63" s="1" t="s">
        <v>89</v>
      </c>
    </row>
    <row r="64" spans="1:3" x14ac:dyDescent="0.2">
      <c r="A64" t="s">
        <v>90</v>
      </c>
      <c r="B64" t="s">
        <v>91</v>
      </c>
      <c r="C64" t="s">
        <v>241</v>
      </c>
    </row>
    <row r="65" spans="1:3" x14ac:dyDescent="0.2">
      <c r="B65" s="2" t="s">
        <v>92</v>
      </c>
    </row>
    <row r="66" spans="1:3" x14ac:dyDescent="0.2">
      <c r="A66" t="s">
        <v>93</v>
      </c>
      <c r="B66" t="s">
        <v>94</v>
      </c>
      <c r="C66" t="s">
        <v>6</v>
      </c>
    </row>
    <row r="67" spans="1:3" x14ac:dyDescent="0.2">
      <c r="B67" s="2" t="s">
        <v>95</v>
      </c>
    </row>
    <row r="68" spans="1:3" x14ac:dyDescent="0.2">
      <c r="A68" t="s">
        <v>96</v>
      </c>
      <c r="B68" t="s">
        <v>97</v>
      </c>
      <c r="C68" t="s">
        <v>6</v>
      </c>
    </row>
    <row r="69" spans="1:3" x14ac:dyDescent="0.2">
      <c r="B69" s="2" t="s">
        <v>98</v>
      </c>
    </row>
    <row r="70" spans="1:3" x14ac:dyDescent="0.2">
      <c r="A70" t="s">
        <v>99</v>
      </c>
      <c r="B70" t="s">
        <v>100</v>
      </c>
      <c r="C70" t="s">
        <v>6</v>
      </c>
    </row>
    <row r="71" spans="1:3" x14ac:dyDescent="0.2">
      <c r="B71" s="2" t="s">
        <v>101</v>
      </c>
    </row>
    <row r="72" spans="1:3" x14ac:dyDescent="0.2">
      <c r="A72" t="s">
        <v>102</v>
      </c>
      <c r="B72" t="s">
        <v>103</v>
      </c>
      <c r="C72" t="s">
        <v>6</v>
      </c>
    </row>
    <row r="73" spans="1:3" x14ac:dyDescent="0.2">
      <c r="B73" s="2" t="s">
        <v>104</v>
      </c>
    </row>
    <row r="75" spans="1:3" x14ac:dyDescent="0.2">
      <c r="A75" s="1" t="s">
        <v>105</v>
      </c>
      <c r="B75" s="1" t="s">
        <v>106</v>
      </c>
    </row>
    <row r="76" spans="1:3" x14ac:dyDescent="0.2">
      <c r="A76" t="s">
        <v>107</v>
      </c>
      <c r="B76" t="s">
        <v>108</v>
      </c>
      <c r="C76" t="s">
        <v>6</v>
      </c>
    </row>
    <row r="77" spans="1:3" x14ac:dyDescent="0.2">
      <c r="B77" s="2" t="s">
        <v>109</v>
      </c>
    </row>
    <row r="78" spans="1:3" x14ac:dyDescent="0.2">
      <c r="A78" t="s">
        <v>110</v>
      </c>
      <c r="B78" t="s">
        <v>111</v>
      </c>
      <c r="C78" t="s">
        <v>6</v>
      </c>
    </row>
    <row r="79" spans="1:3" x14ac:dyDescent="0.2">
      <c r="B79" s="2" t="s">
        <v>112</v>
      </c>
    </row>
    <row r="80" spans="1:3" x14ac:dyDescent="0.2">
      <c r="A80" t="s">
        <v>113</v>
      </c>
      <c r="B80" t="s">
        <v>114</v>
      </c>
      <c r="C80" t="s">
        <v>6</v>
      </c>
    </row>
    <row r="81" spans="1:3" x14ac:dyDescent="0.2">
      <c r="B81" s="2" t="s">
        <v>115</v>
      </c>
    </row>
    <row r="82" spans="1:3" x14ac:dyDescent="0.2">
      <c r="A82" t="s">
        <v>116</v>
      </c>
      <c r="B82" t="s">
        <v>117</v>
      </c>
      <c r="C82" t="s">
        <v>6</v>
      </c>
    </row>
    <row r="83" spans="1:3" x14ac:dyDescent="0.2">
      <c r="B83" s="2" t="s">
        <v>118</v>
      </c>
    </row>
    <row r="84" spans="1:3" x14ac:dyDescent="0.2">
      <c r="A84" t="s">
        <v>119</v>
      </c>
      <c r="B84" t="s">
        <v>120</v>
      </c>
      <c r="C84" t="s">
        <v>6</v>
      </c>
    </row>
    <row r="85" spans="1:3" x14ac:dyDescent="0.2">
      <c r="B85" s="2" t="s">
        <v>121</v>
      </c>
    </row>
    <row r="86" spans="1:3" x14ac:dyDescent="0.2">
      <c r="A86" t="s">
        <v>122</v>
      </c>
      <c r="B86" t="s">
        <v>123</v>
      </c>
      <c r="C86" t="s">
        <v>6</v>
      </c>
    </row>
    <row r="87" spans="1:3" x14ac:dyDescent="0.2">
      <c r="B87" s="2" t="s">
        <v>124</v>
      </c>
    </row>
    <row r="88" spans="1:3" x14ac:dyDescent="0.2">
      <c r="A88" t="s">
        <v>125</v>
      </c>
      <c r="B88" t="s">
        <v>126</v>
      </c>
      <c r="C88" t="s">
        <v>6</v>
      </c>
    </row>
    <row r="89" spans="1:3" x14ac:dyDescent="0.2">
      <c r="B89" s="2" t="s">
        <v>127</v>
      </c>
    </row>
  </sheetData>
  <conditionalFormatting sqref="B1:B89">
    <cfRule type="cellIs" dxfId="0" priority="1" operator="equal">
      <formula>"Not sure"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xr:uid="{00000000-0002-0000-0000-000000000000}">
          <x14:formula1>
            <xm:f>_data_stakeholders_and_organisa!B5:B8</xm:f>
          </x14:formula1>
          <xm:sqref>C4</xm:sqref>
        </x14:dataValidation>
        <x14:dataValidation type="list" xr:uid="{00000000-0002-0000-0000-000001000000}">
          <x14:formula1>
            <xm:f>_data_stakeholders_and_organisa!D5:D7</xm:f>
          </x14:formula1>
          <xm:sqref>C6</xm:sqref>
        </x14:dataValidation>
        <x14:dataValidation type="list" xr:uid="{00000000-0002-0000-0000-000002000000}">
          <x14:formula1>
            <xm:f>_data_stakeholders_and_organisa!F5:F8</xm:f>
          </x14:formula1>
          <xm:sqref>C8</xm:sqref>
        </x14:dataValidation>
        <x14:dataValidation type="list" xr:uid="{00000000-0002-0000-0000-000003000000}">
          <x14:formula1>
            <xm:f>_data_source_data!B5:B8</xm:f>
          </x14:formula1>
          <xm:sqref>C12</xm:sqref>
        </x14:dataValidation>
        <x14:dataValidation type="list" xr:uid="{00000000-0002-0000-0000-000004000000}">
          <x14:formula1>
            <xm:f>_data_source_data!D5:D8</xm:f>
          </x14:formula1>
          <xm:sqref>C14</xm:sqref>
        </x14:dataValidation>
        <x14:dataValidation type="list" xr:uid="{00000000-0002-0000-0000-000005000000}">
          <x14:formula1>
            <xm:f>_data_source_data!F5:F7</xm:f>
          </x14:formula1>
          <xm:sqref>C16</xm:sqref>
        </x14:dataValidation>
        <x14:dataValidation type="list" xr:uid="{00000000-0002-0000-0000-000006000000}">
          <x14:formula1>
            <xm:f>_data_source_data!H5:H8</xm:f>
          </x14:formula1>
          <xm:sqref>C18</xm:sqref>
        </x14:dataValidation>
        <x14:dataValidation type="list" xr:uid="{00000000-0002-0000-0000-000007000000}">
          <x14:formula1>
            <xm:f>_data_source_data!J5:J8</xm:f>
          </x14:formula1>
          <xm:sqref>C20</xm:sqref>
        </x14:dataValidation>
        <x14:dataValidation type="list" xr:uid="{00000000-0002-0000-0000-000008000000}">
          <x14:formula1>
            <xm:f>_data_source_data!L5:L8</xm:f>
          </x14:formula1>
          <xm:sqref>C22</xm:sqref>
        </x14:dataValidation>
        <x14:dataValidation type="list" xr:uid="{00000000-0002-0000-0000-000009000000}">
          <x14:formula1>
            <xm:f>_data_source_data!N5:N8</xm:f>
          </x14:formula1>
          <xm:sqref>C24</xm:sqref>
        </x14:dataValidation>
        <x14:dataValidation type="list" xr:uid="{00000000-0002-0000-0000-00000A000000}">
          <x14:formula1>
            <xm:f>_data_source_data!P5:P8</xm:f>
          </x14:formula1>
          <xm:sqref>C26</xm:sqref>
        </x14:dataValidation>
        <x14:dataValidation type="list" xr:uid="{00000000-0002-0000-0000-00000B000000}">
          <x14:formula1>
            <xm:f>_data_source_data!R5:R9</xm:f>
          </x14:formula1>
          <xm:sqref>C28</xm:sqref>
        </x14:dataValidation>
        <x14:dataValidation type="list" xr:uid="{00000000-0002-0000-0000-00000C000000}">
          <x14:formula1>
            <xm:f>_data_source_data!T5:T8</xm:f>
          </x14:formula1>
          <xm:sqref>C30</xm:sqref>
        </x14:dataValidation>
        <x14:dataValidation type="list" xr:uid="{00000000-0002-0000-0000-00000D000000}">
          <x14:formula1>
            <xm:f>_data_data_governance_and_infor!B5:B7</xm:f>
          </x14:formula1>
          <xm:sqref>C34</xm:sqref>
        </x14:dataValidation>
        <x14:dataValidation type="list" xr:uid="{00000000-0002-0000-0000-00000E000000}">
          <x14:formula1>
            <xm:f>_data_data_governance_and_infor!D5:D7</xm:f>
          </x14:formula1>
          <xm:sqref>C36</xm:sqref>
        </x14:dataValidation>
        <x14:dataValidation type="list" xr:uid="{00000000-0002-0000-0000-00000F000000}">
          <x14:formula1>
            <xm:f>_data_data_governance_and_infor!F5:F8</xm:f>
          </x14:formula1>
          <xm:sqref>C38</xm:sqref>
        </x14:dataValidation>
        <x14:dataValidation type="list" xr:uid="{00000000-0002-0000-0000-000010000000}">
          <x14:formula1>
            <xm:f>_data_data_governance_and_infor!H5:H8</xm:f>
          </x14:formula1>
          <xm:sqref>C40</xm:sqref>
        </x14:dataValidation>
        <x14:dataValidation type="list" xr:uid="{00000000-0002-0000-0000-000011000000}">
          <x14:formula1>
            <xm:f>_data_data_governance_and_infor!J5:J8</xm:f>
          </x14:formula1>
          <xm:sqref>C42</xm:sqref>
        </x14:dataValidation>
        <x14:dataValidation type="list" xr:uid="{00000000-0002-0000-0000-000012000000}">
          <x14:formula1>
            <xm:f>_data_data_governance_and_infor!L5:L8</xm:f>
          </x14:formula1>
          <xm:sqref>C44</xm:sqref>
        </x14:dataValidation>
        <x14:dataValidation type="list" xr:uid="{00000000-0002-0000-0000-000013000000}">
          <x14:formula1>
            <xm:f>_data_data_modelling!B5:B8</xm:f>
          </x14:formula1>
          <xm:sqref>C48</xm:sqref>
        </x14:dataValidation>
        <x14:dataValidation type="list" xr:uid="{00000000-0002-0000-0000-000014000000}">
          <x14:formula1>
            <xm:f>_data_data_modelling!D5:D8</xm:f>
          </x14:formula1>
          <xm:sqref>C50</xm:sqref>
        </x14:dataValidation>
        <x14:dataValidation type="list" xr:uid="{00000000-0002-0000-0000-000015000000}">
          <x14:formula1>
            <xm:f>_data_data_modelling!F5:F8</xm:f>
          </x14:formula1>
          <xm:sqref>C52</xm:sqref>
        </x14:dataValidation>
        <x14:dataValidation type="list" xr:uid="{00000000-0002-0000-0000-000016000000}">
          <x14:formula1>
            <xm:f>_data_dependencies!B5:B10</xm:f>
          </x14:formula1>
          <xm:sqref>C56</xm:sqref>
        </x14:dataValidation>
        <x14:dataValidation type="list" xr:uid="{00000000-0002-0000-0000-000017000000}">
          <x14:formula1>
            <xm:f>_data_dependencies!D5:D8</xm:f>
          </x14:formula1>
          <xm:sqref>C58</xm:sqref>
        </x14:dataValidation>
        <x14:dataValidation type="list" xr:uid="{00000000-0002-0000-0000-000018000000}">
          <x14:formula1>
            <xm:f>_data_dependencies!F5:F8</xm:f>
          </x14:formula1>
          <xm:sqref>C60</xm:sqref>
        </x14:dataValidation>
        <x14:dataValidation type="list" xr:uid="{00000000-0002-0000-0000-000019000000}">
          <x14:formula1>
            <xm:f>_data_consumption_and_visualisa!B5:B8</xm:f>
          </x14:formula1>
          <xm:sqref>C64</xm:sqref>
        </x14:dataValidation>
        <x14:dataValidation type="list" xr:uid="{00000000-0002-0000-0000-00001A000000}">
          <x14:formula1>
            <xm:f>_data_consumption_and_visualisa!D5:D8</xm:f>
          </x14:formula1>
          <xm:sqref>C66</xm:sqref>
        </x14:dataValidation>
        <x14:dataValidation type="list" xr:uid="{00000000-0002-0000-0000-00001B000000}">
          <x14:formula1>
            <xm:f>_data_consumption_and_visualisa!F5:F7</xm:f>
          </x14:formula1>
          <xm:sqref>C68</xm:sqref>
        </x14:dataValidation>
        <x14:dataValidation type="list" xr:uid="{00000000-0002-0000-0000-00001C000000}">
          <x14:formula1>
            <xm:f>_data_consumption_and_visualisa!H5:H9</xm:f>
          </x14:formula1>
          <xm:sqref>C70</xm:sqref>
        </x14:dataValidation>
        <x14:dataValidation type="list" xr:uid="{00000000-0002-0000-0000-00001D000000}">
          <x14:formula1>
            <xm:f>_data_consumption_and_visualisa!J5:J7</xm:f>
          </x14:formula1>
          <xm:sqref>C72</xm:sqref>
        </x14:dataValidation>
        <x14:dataValidation type="list" xr:uid="{00000000-0002-0000-0000-00001E000000}">
          <x14:formula1>
            <xm:f>_data_implementation!B5:B8</xm:f>
          </x14:formula1>
          <xm:sqref>C76</xm:sqref>
        </x14:dataValidation>
        <x14:dataValidation type="list" xr:uid="{00000000-0002-0000-0000-00001F000000}">
          <x14:formula1>
            <xm:f>_data_implementation!D5:D7</xm:f>
          </x14:formula1>
          <xm:sqref>C78</xm:sqref>
        </x14:dataValidation>
        <x14:dataValidation type="list" xr:uid="{00000000-0002-0000-0000-000020000000}">
          <x14:formula1>
            <xm:f>_data_implementation!F5:F8</xm:f>
          </x14:formula1>
          <xm:sqref>C80</xm:sqref>
        </x14:dataValidation>
        <x14:dataValidation type="list" xr:uid="{00000000-0002-0000-0000-000021000000}">
          <x14:formula1>
            <xm:f>_data_implementation!H5:H8</xm:f>
          </x14:formula1>
          <xm:sqref>C82</xm:sqref>
        </x14:dataValidation>
        <x14:dataValidation type="list" xr:uid="{00000000-0002-0000-0000-000022000000}">
          <x14:formula1>
            <xm:f>_data_implementation!J5:J8</xm:f>
          </x14:formula1>
          <xm:sqref>C84</xm:sqref>
        </x14:dataValidation>
        <x14:dataValidation type="list" xr:uid="{00000000-0002-0000-0000-000023000000}">
          <x14:formula1>
            <xm:f>_data_implementation!L5:L8</xm:f>
          </x14:formula1>
          <xm:sqref>C86</xm:sqref>
        </x14:dataValidation>
        <x14:dataValidation type="list" xr:uid="{00000000-0002-0000-0000-000024000000}">
          <x14:formula1>
            <xm:f>_data_implementation!N5:N8</xm:f>
          </x14:formula1>
          <xm:sqref>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"/>
  <sheetViews>
    <sheetView tabSelected="1" workbookViewId="0">
      <selection activeCell="B28" sqref="B28"/>
    </sheetView>
  </sheetViews>
  <sheetFormatPr baseColWidth="10" defaultColWidth="8.83203125" defaultRowHeight="15" x14ac:dyDescent="0.2"/>
  <cols>
    <col min="1" max="1" width="42" customWidth="1"/>
    <col min="2" max="2" width="70" customWidth="1"/>
    <col min="3" max="29" width="13" hidden="1" customWidth="1"/>
  </cols>
  <sheetData>
    <row r="1" spans="1:12" x14ac:dyDescent="0.2">
      <c r="A1" s="1" t="s">
        <v>128</v>
      </c>
      <c r="B1" s="1" t="s">
        <v>129</v>
      </c>
    </row>
    <row r="2" spans="1:12" x14ac:dyDescent="0.2">
      <c r="A2" t="s">
        <v>3</v>
      </c>
      <c r="B2">
        <f>INT((SUM(C2:F2)- 1.166)/1.834 * 4.999) + 1</f>
        <v>4</v>
      </c>
      <c r="C2">
        <f>VLOOKUP(Questions!C4, _data_stakeholders_and_organisa!B5:C8,2,FALSE)*1</f>
        <v>1</v>
      </c>
      <c r="D2">
        <f>VLOOKUP(Questions!C6, _data_stakeholders_and_organisa!D5:E7,2,FALSE)*1</f>
        <v>0.5</v>
      </c>
      <c r="E2">
        <f>VLOOKUP(Questions!C8, _data_stakeholders_and_organisa!F5:G8,2,FALSE)*1</f>
        <v>1</v>
      </c>
    </row>
    <row r="3" spans="1:12" x14ac:dyDescent="0.2">
      <c r="A3" t="s">
        <v>15</v>
      </c>
      <c r="B3">
        <f>INT((SUM(C3:M3)- 3.064)/6.236 * 4.999) + 1</f>
        <v>4</v>
      </c>
      <c r="C3">
        <f>VLOOKUP(Questions!C12, _data_source_data!B5:C8,2,FALSE)*1</f>
        <v>1</v>
      </c>
      <c r="D3">
        <f>VLOOKUP(Questions!C14, _data_source_data!D5:E8,2,FALSE)*1</f>
        <v>0.33300000000000002</v>
      </c>
      <c r="E3">
        <f>VLOOKUP(Questions!C16, _data_source_data!F5:G7,2,FALSE)*0.3</f>
        <v>0.15</v>
      </c>
      <c r="F3">
        <f>VLOOKUP(Questions!C18, _data_source_data!H5:I8,2,FALSE)*1</f>
        <v>1</v>
      </c>
      <c r="G3">
        <f>VLOOKUP(Questions!C20, _data_source_data!J5:K8,2,FALSE)*1</f>
        <v>1</v>
      </c>
      <c r="H3">
        <f>VLOOKUP(Questions!C22, _data_source_data!L5:M8,2,FALSE)*1</f>
        <v>1</v>
      </c>
      <c r="I3">
        <f>VLOOKUP(Questions!C24, _data_source_data!N5:O8,2,FALSE)*1</f>
        <v>1</v>
      </c>
      <c r="J3">
        <f>VLOOKUP(Questions!C26, _data_source_data!P5:Q8,2,FALSE)*1</f>
        <v>0.5</v>
      </c>
      <c r="K3">
        <f>VLOOKUP(Questions!C28, _data_source_data!R5:S9,2,FALSE)*1</f>
        <v>0.5</v>
      </c>
      <c r="L3">
        <f>VLOOKUP(Questions!C30, _data_source_data!T5:U8,2,FALSE)*1</f>
        <v>0.66700000000000004</v>
      </c>
    </row>
    <row r="4" spans="1:12" x14ac:dyDescent="0.2">
      <c r="A4" t="s">
        <v>47</v>
      </c>
      <c r="B4">
        <f>INT((SUM(C4:I4)- 2.332)/3.668 * 4.999) + 1</f>
        <v>2</v>
      </c>
      <c r="C4">
        <f>VLOOKUP(Questions!C34, _data_data_governance_and_infor!B5:C7,2,FALSE)*1</f>
        <v>1</v>
      </c>
      <c r="D4">
        <f>VLOOKUP(Questions!C36, _data_data_governance_and_infor!D5:E7,2,FALSE)*1</f>
        <v>0.5</v>
      </c>
      <c r="E4">
        <f>VLOOKUP(Questions!C38, _data_data_governance_and_infor!F5:G8,2,FALSE)*1</f>
        <v>0.5</v>
      </c>
      <c r="F4">
        <f>VLOOKUP(Questions!C40, _data_data_governance_and_infor!H5:I8,2,FALSE)*1</f>
        <v>0.5</v>
      </c>
      <c r="G4">
        <f>VLOOKUP(Questions!C42, _data_data_governance_and_infor!J5:K8,2,FALSE)*1</f>
        <v>0.5</v>
      </c>
      <c r="H4">
        <f>VLOOKUP(Questions!C44, _data_data_governance_and_infor!L5:M8,2,FALSE)*1</f>
        <v>0.5</v>
      </c>
    </row>
    <row r="5" spans="1:12" x14ac:dyDescent="0.2">
      <c r="A5" t="s">
        <v>67</v>
      </c>
      <c r="B5">
        <f>INT((SUM(C5:F5)- 0.999)/2.001 * 4.999) + 1</f>
        <v>2</v>
      </c>
      <c r="C5">
        <f>VLOOKUP(Questions!C48, _data_data_modelling!B5:C8,2,FALSE)*1</f>
        <v>0.5</v>
      </c>
      <c r="D5">
        <f>VLOOKUP(Questions!C50, _data_data_modelling!D5:E8,2,FALSE)*1</f>
        <v>0.5</v>
      </c>
      <c r="E5">
        <f>VLOOKUP(Questions!C52, _data_data_modelling!F5:G8,2,FALSE)*1</f>
        <v>0.5</v>
      </c>
    </row>
    <row r="6" spans="1:12" x14ac:dyDescent="0.2">
      <c r="A6" t="s">
        <v>78</v>
      </c>
      <c r="B6">
        <f>INT((SUM(C6:F6)- 0.866)/2.134 * 4.999) + 1</f>
        <v>4</v>
      </c>
      <c r="C6">
        <f>VLOOKUP(Questions!C56, _data_dependencies!B5:C10,2,FALSE)*1</f>
        <v>0.9</v>
      </c>
      <c r="D6">
        <f>VLOOKUP(Questions!C58, _data_dependencies!D5:E8,2,FALSE)*1</f>
        <v>0.66700000000000004</v>
      </c>
      <c r="E6">
        <f>VLOOKUP(Questions!C60, _data_dependencies!F5:G8,2,FALSE)*1</f>
        <v>0.66700000000000004</v>
      </c>
    </row>
    <row r="7" spans="1:12" x14ac:dyDescent="0.2">
      <c r="A7" t="s">
        <v>89</v>
      </c>
      <c r="B7">
        <f>INT((SUM(C7:H7)- 1.916)/3.084 * 4.999) + 1</f>
        <v>2</v>
      </c>
      <c r="C7">
        <f>VLOOKUP(Questions!C64, _data_consumption_and_visualisa!B5:C8,2,FALSE)*1</f>
        <v>0.66700000000000004</v>
      </c>
      <c r="D7">
        <f>VLOOKUP(Questions!C66, _data_consumption_and_visualisa!D5:E8,2,FALSE)*1</f>
        <v>0.5</v>
      </c>
      <c r="E7">
        <f>VLOOKUP(Questions!C68, _data_consumption_and_visualisa!F5:G7,2,FALSE)*1</f>
        <v>0.5</v>
      </c>
      <c r="F7">
        <f>VLOOKUP(Questions!C70, _data_consumption_and_visualisa!H5:I9,2,FALSE)*1</f>
        <v>0.5</v>
      </c>
      <c r="G7">
        <f>VLOOKUP(Questions!C72, _data_consumption_and_visualisa!J5:K7,2,FALSE)*1</f>
        <v>0.5</v>
      </c>
    </row>
    <row r="8" spans="1:12" x14ac:dyDescent="0.2">
      <c r="A8" t="s">
        <v>106</v>
      </c>
      <c r="B8">
        <f>INT((SUM(C8:J8)- 2.498)/4.502 * 4.999) + 1</f>
        <v>2</v>
      </c>
      <c r="C8">
        <f>VLOOKUP(Questions!C76, _data_implementation!B5:C8,2,FALSE)*1</f>
        <v>0.5</v>
      </c>
      <c r="D8">
        <f>VLOOKUP(Questions!C78, _data_implementation!D5:E7,2,FALSE)*1</f>
        <v>0.5</v>
      </c>
      <c r="E8">
        <f>VLOOKUP(Questions!C80, _data_implementation!F5:G8,2,FALSE)*1</f>
        <v>0.5</v>
      </c>
      <c r="F8">
        <f>VLOOKUP(Questions!C82, _data_implementation!H5:I8,2,FALSE)*1</f>
        <v>0.5</v>
      </c>
      <c r="G8">
        <f>VLOOKUP(Questions!C84, _data_implementation!J5:K8,2,FALSE)*1</f>
        <v>0.5</v>
      </c>
      <c r="H8">
        <f>VLOOKUP(Questions!C86, _data_implementation!L5:M8,2,FALSE)*1</f>
        <v>0.5</v>
      </c>
      <c r="I8">
        <f>VLOOKUP(Questions!C88, _data_implementation!N5:O8,2,FALSE)*1</f>
        <v>0.5</v>
      </c>
    </row>
  </sheetData>
  <conditionalFormatting sqref="B2:B8">
    <cfRule type="colorScale" priority="1">
      <colorScale>
        <cfvo type="num" val="1"/>
        <cfvo type="num" val="3"/>
        <cfvo type="num" val="5"/>
        <color rgb="FF92D050"/>
        <color rgb="FFFFFF00"/>
        <color rgb="FFFF00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/>
  </sheetViews>
  <sheetFormatPr baseColWidth="10" defaultColWidth="8.83203125" defaultRowHeight="15" x14ac:dyDescent="0.2"/>
  <cols>
    <col min="1" max="1" width="13" customWidth="1"/>
    <col min="2" max="2" width="70" customWidth="1"/>
    <col min="3" max="3" width="7" customWidth="1"/>
    <col min="4" max="4" width="46" customWidth="1"/>
    <col min="5" max="5" width="7" customWidth="1"/>
    <col min="6" max="6" width="66" customWidth="1"/>
  </cols>
  <sheetData>
    <row r="1" spans="1:7" x14ac:dyDescent="0.2">
      <c r="B1" t="s">
        <v>130</v>
      </c>
      <c r="D1" t="s">
        <v>131</v>
      </c>
      <c r="F1" t="s">
        <v>132</v>
      </c>
    </row>
    <row r="2" spans="1:7" x14ac:dyDescent="0.2">
      <c r="A2" t="s">
        <v>133</v>
      </c>
      <c r="B2" t="s">
        <v>5</v>
      </c>
      <c r="D2" t="s">
        <v>9</v>
      </c>
      <c r="F2" t="s">
        <v>12</v>
      </c>
    </row>
    <row r="3" spans="1:7" x14ac:dyDescent="0.2">
      <c r="A3" t="s">
        <v>134</v>
      </c>
      <c r="B3" t="s">
        <v>7</v>
      </c>
      <c r="D3" t="s">
        <v>10</v>
      </c>
      <c r="F3" t="s">
        <v>13</v>
      </c>
    </row>
    <row r="4" spans="1:7" x14ac:dyDescent="0.2">
      <c r="A4" t="s">
        <v>135</v>
      </c>
      <c r="B4">
        <v>4</v>
      </c>
      <c r="C4" t="s">
        <v>136</v>
      </c>
      <c r="D4">
        <v>3</v>
      </c>
      <c r="E4" t="s">
        <v>136</v>
      </c>
      <c r="F4">
        <v>4</v>
      </c>
      <c r="G4" t="s">
        <v>136</v>
      </c>
    </row>
    <row r="5" spans="1:7" x14ac:dyDescent="0.2">
      <c r="A5" t="s">
        <v>137</v>
      </c>
      <c r="B5" t="s">
        <v>138</v>
      </c>
      <c r="C5">
        <v>0.33300000000000002</v>
      </c>
      <c r="D5" t="s">
        <v>139</v>
      </c>
      <c r="E5">
        <v>0.5</v>
      </c>
      <c r="F5" t="s">
        <v>140</v>
      </c>
      <c r="G5">
        <v>0.33300000000000002</v>
      </c>
    </row>
    <row r="6" spans="1:7" x14ac:dyDescent="0.2">
      <c r="A6" t="s">
        <v>141</v>
      </c>
      <c r="B6" t="s">
        <v>142</v>
      </c>
      <c r="C6">
        <v>0.66700000000000004</v>
      </c>
      <c r="D6" t="s">
        <v>143</v>
      </c>
      <c r="E6">
        <v>1</v>
      </c>
      <c r="F6" t="s">
        <v>144</v>
      </c>
      <c r="G6">
        <v>0.66700000000000004</v>
      </c>
    </row>
    <row r="7" spans="1:7" x14ac:dyDescent="0.2">
      <c r="A7" t="s">
        <v>145</v>
      </c>
      <c r="B7" t="s">
        <v>146</v>
      </c>
      <c r="C7">
        <v>1</v>
      </c>
      <c r="D7" t="s">
        <v>6</v>
      </c>
      <c r="E7">
        <v>0.5</v>
      </c>
      <c r="F7" t="s">
        <v>147</v>
      </c>
      <c r="G7">
        <v>1</v>
      </c>
    </row>
    <row r="8" spans="1:7" x14ac:dyDescent="0.2">
      <c r="A8" t="s">
        <v>148</v>
      </c>
      <c r="B8" t="s">
        <v>6</v>
      </c>
      <c r="C8">
        <v>0.5</v>
      </c>
      <c r="F8" t="s">
        <v>6</v>
      </c>
      <c r="G8">
        <v>0.5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"/>
  <sheetViews>
    <sheetView workbookViewId="0"/>
  </sheetViews>
  <sheetFormatPr baseColWidth="10" defaultColWidth="8.83203125" defaultRowHeight="15" x14ac:dyDescent="0.2"/>
  <cols>
    <col min="1" max="1" width="13" customWidth="1"/>
    <col min="2" max="2" width="104" customWidth="1"/>
    <col min="3" max="3" width="7" customWidth="1"/>
    <col min="4" max="4" width="71" customWidth="1"/>
    <col min="5" max="5" width="7" customWidth="1"/>
    <col min="6" max="6" width="52" customWidth="1"/>
    <col min="7" max="7" width="7" customWidth="1"/>
    <col min="8" max="8" width="59" customWidth="1"/>
    <col min="9" max="9" width="7" customWidth="1"/>
    <col min="10" max="10" width="105" customWidth="1"/>
    <col min="11" max="11" width="7" customWidth="1"/>
    <col min="12" max="12" width="72" customWidth="1"/>
    <col min="13" max="13" width="7" customWidth="1"/>
    <col min="14" max="14" width="62" customWidth="1"/>
    <col min="15" max="15" width="7" customWidth="1"/>
    <col min="16" max="16" width="48" customWidth="1"/>
    <col min="17" max="17" width="7" customWidth="1"/>
    <col min="18" max="18" width="74" customWidth="1"/>
    <col min="19" max="19" width="7" customWidth="1"/>
    <col min="20" max="20" width="53" customWidth="1"/>
  </cols>
  <sheetData>
    <row r="1" spans="1:21" x14ac:dyDescent="0.2">
      <c r="B1" t="s">
        <v>149</v>
      </c>
      <c r="D1" t="s">
        <v>150</v>
      </c>
      <c r="F1" t="s">
        <v>151</v>
      </c>
      <c r="H1" t="s">
        <v>152</v>
      </c>
      <c r="J1" t="s">
        <v>153</v>
      </c>
      <c r="L1" t="s">
        <v>154</v>
      </c>
      <c r="N1" t="s">
        <v>155</v>
      </c>
      <c r="P1" t="s">
        <v>156</v>
      </c>
      <c r="R1" t="s">
        <v>157</v>
      </c>
      <c r="T1" t="s">
        <v>158</v>
      </c>
    </row>
    <row r="2" spans="1:21" x14ac:dyDescent="0.2">
      <c r="A2" t="s">
        <v>133</v>
      </c>
      <c r="B2" t="s">
        <v>17</v>
      </c>
      <c r="D2" t="s">
        <v>20</v>
      </c>
      <c r="F2" t="s">
        <v>23</v>
      </c>
      <c r="H2" t="s">
        <v>26</v>
      </c>
      <c r="J2" t="s">
        <v>29</v>
      </c>
      <c r="L2" t="s">
        <v>32</v>
      </c>
      <c r="N2" t="s">
        <v>35</v>
      </c>
      <c r="P2" t="s">
        <v>38</v>
      </c>
      <c r="R2" t="s">
        <v>41</v>
      </c>
      <c r="T2" t="s">
        <v>44</v>
      </c>
    </row>
    <row r="3" spans="1:21" x14ac:dyDescent="0.2">
      <c r="A3" t="s">
        <v>134</v>
      </c>
      <c r="B3" t="s">
        <v>18</v>
      </c>
      <c r="D3" t="s">
        <v>21</v>
      </c>
      <c r="F3" t="s">
        <v>24</v>
      </c>
      <c r="H3" t="s">
        <v>27</v>
      </c>
      <c r="J3" t="s">
        <v>30</v>
      </c>
      <c r="L3" t="s">
        <v>33</v>
      </c>
      <c r="N3" t="s">
        <v>36</v>
      </c>
      <c r="P3" t="s">
        <v>39</v>
      </c>
      <c r="R3" t="s">
        <v>42</v>
      </c>
      <c r="T3" t="s">
        <v>45</v>
      </c>
    </row>
    <row r="4" spans="1:21" x14ac:dyDescent="0.2">
      <c r="A4" t="s">
        <v>135</v>
      </c>
      <c r="B4">
        <v>4</v>
      </c>
      <c r="C4" t="s">
        <v>136</v>
      </c>
      <c r="D4">
        <v>4</v>
      </c>
      <c r="E4" t="s">
        <v>136</v>
      </c>
      <c r="F4">
        <v>3</v>
      </c>
      <c r="G4" t="s">
        <v>136</v>
      </c>
      <c r="H4">
        <v>4</v>
      </c>
      <c r="I4" t="s">
        <v>136</v>
      </c>
      <c r="J4">
        <v>4</v>
      </c>
      <c r="K4" t="s">
        <v>136</v>
      </c>
      <c r="L4">
        <v>4</v>
      </c>
      <c r="M4" t="s">
        <v>136</v>
      </c>
      <c r="N4">
        <v>4</v>
      </c>
      <c r="O4" t="s">
        <v>136</v>
      </c>
      <c r="P4">
        <v>4</v>
      </c>
      <c r="Q4" t="s">
        <v>136</v>
      </c>
      <c r="R4">
        <v>5</v>
      </c>
      <c r="S4" t="s">
        <v>136</v>
      </c>
      <c r="T4">
        <v>4</v>
      </c>
      <c r="U4" t="s">
        <v>136</v>
      </c>
    </row>
    <row r="5" spans="1:21" x14ac:dyDescent="0.2">
      <c r="A5" t="s">
        <v>137</v>
      </c>
      <c r="B5" t="s">
        <v>159</v>
      </c>
      <c r="C5">
        <v>0.33300000000000002</v>
      </c>
      <c r="D5" t="s">
        <v>160</v>
      </c>
      <c r="E5">
        <v>0.33300000000000002</v>
      </c>
      <c r="F5" t="s">
        <v>161</v>
      </c>
      <c r="G5">
        <v>0.5</v>
      </c>
      <c r="H5" t="s">
        <v>162</v>
      </c>
      <c r="I5">
        <v>0.33300000000000002</v>
      </c>
      <c r="J5" t="s">
        <v>163</v>
      </c>
      <c r="K5">
        <v>0.33300000000000002</v>
      </c>
      <c r="L5" t="s">
        <v>164</v>
      </c>
      <c r="M5">
        <v>0.33300000000000002</v>
      </c>
      <c r="N5" t="s">
        <v>165</v>
      </c>
      <c r="O5">
        <v>0.33300000000000002</v>
      </c>
      <c r="P5" t="s">
        <v>166</v>
      </c>
      <c r="Q5">
        <v>0.33300000000000002</v>
      </c>
      <c r="R5" t="s">
        <v>167</v>
      </c>
      <c r="S5">
        <v>0.25</v>
      </c>
      <c r="T5" t="s">
        <v>168</v>
      </c>
      <c r="U5">
        <v>0.33300000000000002</v>
      </c>
    </row>
    <row r="6" spans="1:21" x14ac:dyDescent="0.2">
      <c r="A6" t="s">
        <v>141</v>
      </c>
      <c r="B6" t="s">
        <v>169</v>
      </c>
      <c r="C6">
        <v>0.66700000000000004</v>
      </c>
      <c r="D6" t="s">
        <v>170</v>
      </c>
      <c r="E6">
        <v>0.66700000000000004</v>
      </c>
      <c r="F6" t="s">
        <v>171</v>
      </c>
      <c r="G6">
        <v>1</v>
      </c>
      <c r="H6" t="s">
        <v>172</v>
      </c>
      <c r="I6">
        <v>0.66700000000000004</v>
      </c>
      <c r="J6" t="s">
        <v>173</v>
      </c>
      <c r="K6">
        <v>0.66700000000000004</v>
      </c>
      <c r="L6" t="s">
        <v>174</v>
      </c>
      <c r="M6">
        <v>0.66700000000000004</v>
      </c>
      <c r="N6" t="s">
        <v>175</v>
      </c>
      <c r="O6">
        <v>0.66700000000000004</v>
      </c>
      <c r="P6" t="s">
        <v>176</v>
      </c>
      <c r="Q6">
        <v>0.66700000000000004</v>
      </c>
      <c r="R6" t="s">
        <v>177</v>
      </c>
      <c r="S6">
        <v>0.5</v>
      </c>
      <c r="T6" t="s">
        <v>178</v>
      </c>
      <c r="U6">
        <v>0.66700000000000004</v>
      </c>
    </row>
    <row r="7" spans="1:21" x14ac:dyDescent="0.2">
      <c r="A7" t="s">
        <v>145</v>
      </c>
      <c r="B7" t="s">
        <v>179</v>
      </c>
      <c r="C7">
        <v>1</v>
      </c>
      <c r="D7" t="s">
        <v>180</v>
      </c>
      <c r="E7">
        <v>1</v>
      </c>
      <c r="F7" t="s">
        <v>6</v>
      </c>
      <c r="G7">
        <v>0.5</v>
      </c>
      <c r="H7" t="s">
        <v>181</v>
      </c>
      <c r="I7">
        <v>1</v>
      </c>
      <c r="J7" t="s">
        <v>182</v>
      </c>
      <c r="K7">
        <v>1</v>
      </c>
      <c r="L7" t="s">
        <v>183</v>
      </c>
      <c r="M7">
        <v>1</v>
      </c>
      <c r="N7" t="s">
        <v>184</v>
      </c>
      <c r="O7">
        <v>1</v>
      </c>
      <c r="P7" t="s">
        <v>185</v>
      </c>
      <c r="Q7">
        <v>1</v>
      </c>
      <c r="R7" t="s">
        <v>186</v>
      </c>
      <c r="S7">
        <v>0.75</v>
      </c>
      <c r="T7" t="s">
        <v>187</v>
      </c>
      <c r="U7">
        <v>1</v>
      </c>
    </row>
    <row r="8" spans="1:21" x14ac:dyDescent="0.2">
      <c r="A8" t="s">
        <v>148</v>
      </c>
      <c r="B8" t="s">
        <v>6</v>
      </c>
      <c r="C8">
        <v>0.5</v>
      </c>
      <c r="D8" t="s">
        <v>6</v>
      </c>
      <c r="E8">
        <v>0.5</v>
      </c>
      <c r="H8" t="s">
        <v>6</v>
      </c>
      <c r="I8">
        <v>0.5</v>
      </c>
      <c r="J8" t="s">
        <v>6</v>
      </c>
      <c r="K8">
        <v>0.5</v>
      </c>
      <c r="L8" t="s">
        <v>6</v>
      </c>
      <c r="M8">
        <v>0.5</v>
      </c>
      <c r="N8" t="s">
        <v>6</v>
      </c>
      <c r="O8">
        <v>0.5</v>
      </c>
      <c r="P8" t="s">
        <v>6</v>
      </c>
      <c r="Q8">
        <v>0.5</v>
      </c>
      <c r="R8" t="s">
        <v>188</v>
      </c>
      <c r="S8">
        <v>1</v>
      </c>
      <c r="T8" t="s">
        <v>6</v>
      </c>
      <c r="U8">
        <v>0.5</v>
      </c>
    </row>
    <row r="9" spans="1:21" x14ac:dyDescent="0.2">
      <c r="A9" t="s">
        <v>189</v>
      </c>
      <c r="R9" t="s">
        <v>6</v>
      </c>
      <c r="S9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workbookViewId="0"/>
  </sheetViews>
  <sheetFormatPr baseColWidth="10" defaultColWidth="8.83203125" defaultRowHeight="15" x14ac:dyDescent="0.2"/>
  <cols>
    <col min="1" max="1" width="13" customWidth="1"/>
    <col min="2" max="2" width="66" customWidth="1"/>
    <col min="3" max="3" width="7" customWidth="1"/>
    <col min="4" max="4" width="63" customWidth="1"/>
    <col min="5" max="5" width="7" customWidth="1"/>
    <col min="6" max="6" width="52" customWidth="1"/>
    <col min="7" max="7" width="7" customWidth="1"/>
    <col min="8" max="8" width="60" customWidth="1"/>
    <col min="9" max="9" width="7" customWidth="1"/>
    <col min="10" max="10" width="55" customWidth="1"/>
    <col min="11" max="11" width="7" customWidth="1"/>
    <col min="12" max="12" width="48" customWidth="1"/>
  </cols>
  <sheetData>
    <row r="1" spans="1:13" x14ac:dyDescent="0.2">
      <c r="B1" t="s">
        <v>190</v>
      </c>
      <c r="D1" t="s">
        <v>191</v>
      </c>
      <c r="F1" t="s">
        <v>192</v>
      </c>
      <c r="H1" t="s">
        <v>193</v>
      </c>
      <c r="J1" t="s">
        <v>194</v>
      </c>
      <c r="L1" t="s">
        <v>195</v>
      </c>
    </row>
    <row r="2" spans="1:13" x14ac:dyDescent="0.2">
      <c r="A2" t="s">
        <v>133</v>
      </c>
      <c r="B2" t="s">
        <v>49</v>
      </c>
      <c r="D2" t="s">
        <v>52</v>
      </c>
      <c r="F2" t="s">
        <v>55</v>
      </c>
      <c r="H2" t="s">
        <v>58</v>
      </c>
      <c r="J2" t="s">
        <v>61</v>
      </c>
      <c r="L2" t="s">
        <v>64</v>
      </c>
    </row>
    <row r="3" spans="1:13" x14ac:dyDescent="0.2">
      <c r="A3" t="s">
        <v>134</v>
      </c>
      <c r="B3" t="s">
        <v>50</v>
      </c>
      <c r="D3" t="s">
        <v>53</v>
      </c>
      <c r="F3" t="s">
        <v>56</v>
      </c>
      <c r="H3" t="s">
        <v>59</v>
      </c>
      <c r="J3" t="s">
        <v>62</v>
      </c>
      <c r="L3" t="s">
        <v>65</v>
      </c>
    </row>
    <row r="4" spans="1:13" x14ac:dyDescent="0.2">
      <c r="A4" t="s">
        <v>135</v>
      </c>
      <c r="B4">
        <v>3</v>
      </c>
      <c r="C4" t="s">
        <v>136</v>
      </c>
      <c r="D4">
        <v>3</v>
      </c>
      <c r="E4" t="s">
        <v>136</v>
      </c>
      <c r="F4">
        <v>4</v>
      </c>
      <c r="G4" t="s">
        <v>136</v>
      </c>
      <c r="H4">
        <v>4</v>
      </c>
      <c r="I4" t="s">
        <v>136</v>
      </c>
      <c r="J4">
        <v>4</v>
      </c>
      <c r="K4" t="s">
        <v>136</v>
      </c>
      <c r="L4">
        <v>4</v>
      </c>
      <c r="M4" t="s">
        <v>136</v>
      </c>
    </row>
    <row r="5" spans="1:13" x14ac:dyDescent="0.2">
      <c r="A5" t="s">
        <v>137</v>
      </c>
      <c r="B5" t="s">
        <v>161</v>
      </c>
      <c r="C5">
        <v>0.5</v>
      </c>
      <c r="D5" t="s">
        <v>161</v>
      </c>
      <c r="E5">
        <v>0.5</v>
      </c>
      <c r="F5" t="s">
        <v>196</v>
      </c>
      <c r="G5">
        <v>0.33300000000000002</v>
      </c>
      <c r="H5" t="s">
        <v>197</v>
      </c>
      <c r="I5">
        <v>0.33300000000000002</v>
      </c>
      <c r="J5" t="s">
        <v>198</v>
      </c>
      <c r="K5">
        <v>0.33300000000000002</v>
      </c>
      <c r="L5" t="s">
        <v>199</v>
      </c>
      <c r="M5">
        <v>0.33300000000000002</v>
      </c>
    </row>
    <row r="6" spans="1:13" x14ac:dyDescent="0.2">
      <c r="A6" t="s">
        <v>141</v>
      </c>
      <c r="B6" t="s">
        <v>171</v>
      </c>
      <c r="C6">
        <v>1</v>
      </c>
      <c r="D6" t="s">
        <v>171</v>
      </c>
      <c r="E6">
        <v>1</v>
      </c>
      <c r="F6" t="s">
        <v>200</v>
      </c>
      <c r="G6">
        <v>0.66700000000000004</v>
      </c>
      <c r="H6" t="s">
        <v>201</v>
      </c>
      <c r="I6">
        <v>0.66700000000000004</v>
      </c>
      <c r="J6" t="s">
        <v>202</v>
      </c>
      <c r="K6">
        <v>0.66700000000000004</v>
      </c>
      <c r="L6" t="s">
        <v>203</v>
      </c>
      <c r="M6">
        <v>0.66700000000000004</v>
      </c>
    </row>
    <row r="7" spans="1:13" x14ac:dyDescent="0.2">
      <c r="A7" t="s">
        <v>145</v>
      </c>
      <c r="B7" t="s">
        <v>6</v>
      </c>
      <c r="C7">
        <v>0.5</v>
      </c>
      <c r="D7" t="s">
        <v>6</v>
      </c>
      <c r="E7">
        <v>0.5</v>
      </c>
      <c r="F7" t="s">
        <v>204</v>
      </c>
      <c r="G7">
        <v>1</v>
      </c>
      <c r="H7" t="s">
        <v>205</v>
      </c>
      <c r="I7">
        <v>1</v>
      </c>
      <c r="J7" t="s">
        <v>206</v>
      </c>
      <c r="K7">
        <v>1</v>
      </c>
      <c r="L7" t="s">
        <v>207</v>
      </c>
      <c r="M7">
        <v>1</v>
      </c>
    </row>
    <row r="8" spans="1:13" x14ac:dyDescent="0.2">
      <c r="A8" t="s">
        <v>148</v>
      </c>
      <c r="F8" t="s">
        <v>6</v>
      </c>
      <c r="G8">
        <v>0.5</v>
      </c>
      <c r="H8" t="s">
        <v>6</v>
      </c>
      <c r="I8">
        <v>0.5</v>
      </c>
      <c r="J8" t="s">
        <v>6</v>
      </c>
      <c r="K8">
        <v>0.5</v>
      </c>
      <c r="L8" t="s">
        <v>6</v>
      </c>
      <c r="M8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baseColWidth="10" defaultColWidth="8.83203125" defaultRowHeight="15" x14ac:dyDescent="0.2"/>
  <cols>
    <col min="1" max="1" width="13" customWidth="1"/>
    <col min="2" max="2" width="67" customWidth="1"/>
    <col min="3" max="3" width="7" customWidth="1"/>
    <col min="4" max="4" width="65" customWidth="1"/>
    <col min="5" max="5" width="7" customWidth="1"/>
    <col min="6" max="6" width="57" customWidth="1"/>
  </cols>
  <sheetData>
    <row r="1" spans="1:7" x14ac:dyDescent="0.2">
      <c r="B1" t="s">
        <v>208</v>
      </c>
      <c r="D1" t="s">
        <v>209</v>
      </c>
      <c r="F1" t="s">
        <v>210</v>
      </c>
    </row>
    <row r="2" spans="1:7" x14ac:dyDescent="0.2">
      <c r="A2" t="s">
        <v>133</v>
      </c>
      <c r="B2" t="s">
        <v>69</v>
      </c>
      <c r="D2" t="s">
        <v>72</v>
      </c>
      <c r="F2" t="s">
        <v>75</v>
      </c>
    </row>
    <row r="3" spans="1:7" x14ac:dyDescent="0.2">
      <c r="A3" t="s">
        <v>134</v>
      </c>
      <c r="B3" t="s">
        <v>70</v>
      </c>
      <c r="D3" t="s">
        <v>73</v>
      </c>
      <c r="F3" t="s">
        <v>76</v>
      </c>
    </row>
    <row r="4" spans="1:7" x14ac:dyDescent="0.2">
      <c r="A4" t="s">
        <v>135</v>
      </c>
      <c r="B4">
        <v>4</v>
      </c>
      <c r="C4" t="s">
        <v>136</v>
      </c>
      <c r="D4">
        <v>4</v>
      </c>
      <c r="E4" t="s">
        <v>136</v>
      </c>
      <c r="F4">
        <v>4</v>
      </c>
      <c r="G4" t="s">
        <v>136</v>
      </c>
    </row>
    <row r="5" spans="1:7" x14ac:dyDescent="0.2">
      <c r="A5" t="s">
        <v>137</v>
      </c>
      <c r="B5" t="s">
        <v>211</v>
      </c>
      <c r="C5">
        <v>0.33300000000000002</v>
      </c>
      <c r="D5" t="s">
        <v>212</v>
      </c>
      <c r="E5">
        <v>0.33300000000000002</v>
      </c>
      <c r="F5" t="s">
        <v>213</v>
      </c>
      <c r="G5">
        <v>0.33300000000000002</v>
      </c>
    </row>
    <row r="6" spans="1:7" x14ac:dyDescent="0.2">
      <c r="A6" t="s">
        <v>141</v>
      </c>
      <c r="B6" t="s">
        <v>214</v>
      </c>
      <c r="C6">
        <v>0.66700000000000004</v>
      </c>
      <c r="D6" t="s">
        <v>215</v>
      </c>
      <c r="E6">
        <v>0.66700000000000004</v>
      </c>
      <c r="F6" t="s">
        <v>216</v>
      </c>
      <c r="G6">
        <v>0.66700000000000004</v>
      </c>
    </row>
    <row r="7" spans="1:7" x14ac:dyDescent="0.2">
      <c r="A7" t="s">
        <v>145</v>
      </c>
      <c r="B7" t="s">
        <v>217</v>
      </c>
      <c r="C7">
        <v>1</v>
      </c>
      <c r="D7" t="s">
        <v>218</v>
      </c>
      <c r="E7">
        <v>1</v>
      </c>
      <c r="F7" t="s">
        <v>219</v>
      </c>
      <c r="G7">
        <v>1</v>
      </c>
    </row>
    <row r="8" spans="1:7" x14ac:dyDescent="0.2">
      <c r="A8" t="s">
        <v>148</v>
      </c>
      <c r="B8" t="s">
        <v>6</v>
      </c>
      <c r="C8">
        <v>0.5</v>
      </c>
      <c r="D8" t="s">
        <v>6</v>
      </c>
      <c r="E8">
        <v>0.5</v>
      </c>
      <c r="F8" t="s">
        <v>6</v>
      </c>
      <c r="G8">
        <v>0.5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/>
  </sheetViews>
  <sheetFormatPr baseColWidth="10" defaultColWidth="8.83203125" defaultRowHeight="15" x14ac:dyDescent="0.2"/>
  <cols>
    <col min="1" max="1" width="13" customWidth="1"/>
    <col min="2" max="2" width="78" customWidth="1"/>
    <col min="3" max="3" width="7" customWidth="1"/>
    <col min="4" max="4" width="69" customWidth="1"/>
    <col min="5" max="5" width="7" customWidth="1"/>
    <col min="6" max="6" width="54" customWidth="1"/>
  </cols>
  <sheetData>
    <row r="1" spans="1:7" x14ac:dyDescent="0.2">
      <c r="B1" t="s">
        <v>220</v>
      </c>
      <c r="D1" t="s">
        <v>221</v>
      </c>
      <c r="F1" t="s">
        <v>222</v>
      </c>
    </row>
    <row r="2" spans="1:7" x14ac:dyDescent="0.2">
      <c r="A2" t="s">
        <v>133</v>
      </c>
      <c r="B2" t="s">
        <v>80</v>
      </c>
      <c r="D2" t="s">
        <v>83</v>
      </c>
      <c r="F2" t="s">
        <v>86</v>
      </c>
    </row>
    <row r="3" spans="1:7" x14ac:dyDescent="0.2">
      <c r="A3" t="s">
        <v>134</v>
      </c>
      <c r="B3" t="s">
        <v>81</v>
      </c>
      <c r="D3" t="s">
        <v>84</v>
      </c>
      <c r="F3" t="s">
        <v>87</v>
      </c>
    </row>
    <row r="4" spans="1:7" x14ac:dyDescent="0.2">
      <c r="A4" t="s">
        <v>135</v>
      </c>
      <c r="B4">
        <v>6</v>
      </c>
      <c r="C4" t="s">
        <v>136</v>
      </c>
      <c r="D4">
        <v>4</v>
      </c>
      <c r="E4" t="s">
        <v>136</v>
      </c>
      <c r="F4">
        <v>4</v>
      </c>
      <c r="G4" t="s">
        <v>136</v>
      </c>
    </row>
    <row r="5" spans="1:7" x14ac:dyDescent="0.2">
      <c r="A5" t="s">
        <v>137</v>
      </c>
      <c r="B5" t="s">
        <v>161</v>
      </c>
      <c r="C5">
        <v>0.2</v>
      </c>
      <c r="D5" t="s">
        <v>223</v>
      </c>
      <c r="E5">
        <v>0.33300000000000002</v>
      </c>
      <c r="F5" t="s">
        <v>224</v>
      </c>
      <c r="G5">
        <v>0.33300000000000002</v>
      </c>
    </row>
    <row r="6" spans="1:7" x14ac:dyDescent="0.2">
      <c r="A6" t="s">
        <v>141</v>
      </c>
      <c r="B6" t="s">
        <v>225</v>
      </c>
      <c r="C6">
        <v>0.3</v>
      </c>
      <c r="D6" t="s">
        <v>226</v>
      </c>
      <c r="E6">
        <v>0.66700000000000004</v>
      </c>
      <c r="F6" t="s">
        <v>227</v>
      </c>
      <c r="G6">
        <v>0.66700000000000004</v>
      </c>
    </row>
    <row r="7" spans="1:7" x14ac:dyDescent="0.2">
      <c r="A7" t="s">
        <v>145</v>
      </c>
      <c r="B7" t="s">
        <v>228</v>
      </c>
      <c r="C7">
        <v>0.4</v>
      </c>
      <c r="D7" t="s">
        <v>229</v>
      </c>
      <c r="E7">
        <v>1</v>
      </c>
      <c r="F7" t="s">
        <v>230</v>
      </c>
      <c r="G7">
        <v>1</v>
      </c>
    </row>
    <row r="8" spans="1:7" x14ac:dyDescent="0.2">
      <c r="A8" t="s">
        <v>148</v>
      </c>
      <c r="B8" t="s">
        <v>231</v>
      </c>
      <c r="C8">
        <v>0.9</v>
      </c>
      <c r="D8" t="s">
        <v>6</v>
      </c>
      <c r="E8">
        <v>0.5</v>
      </c>
      <c r="F8" t="s">
        <v>6</v>
      </c>
      <c r="G8">
        <v>0.5</v>
      </c>
    </row>
    <row r="9" spans="1:7" x14ac:dyDescent="0.2">
      <c r="A9" t="s">
        <v>189</v>
      </c>
      <c r="B9" t="s">
        <v>232</v>
      </c>
      <c r="C9">
        <v>1</v>
      </c>
    </row>
    <row r="10" spans="1:7" x14ac:dyDescent="0.2">
      <c r="A10" t="s">
        <v>233</v>
      </c>
      <c r="B10" t="s">
        <v>6</v>
      </c>
      <c r="C10">
        <v>0.5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/>
  </sheetViews>
  <sheetFormatPr baseColWidth="10" defaultColWidth="8.83203125" defaultRowHeight="15" x14ac:dyDescent="0.2"/>
  <cols>
    <col min="1" max="1" width="13" customWidth="1"/>
    <col min="2" max="2" width="66" customWidth="1"/>
    <col min="3" max="3" width="7" customWidth="1"/>
    <col min="4" max="4" width="75" customWidth="1"/>
    <col min="5" max="5" width="7" customWidth="1"/>
    <col min="6" max="6" width="59" customWidth="1"/>
    <col min="7" max="7" width="7" customWidth="1"/>
    <col min="8" max="8" width="64" customWidth="1"/>
    <col min="9" max="9" width="7" customWidth="1"/>
    <col min="10" max="10" width="42" customWidth="1"/>
  </cols>
  <sheetData>
    <row r="1" spans="1:11" x14ac:dyDescent="0.2">
      <c r="B1" t="s">
        <v>234</v>
      </c>
      <c r="D1" t="s">
        <v>235</v>
      </c>
      <c r="F1" t="s">
        <v>236</v>
      </c>
      <c r="H1" t="s">
        <v>237</v>
      </c>
      <c r="J1" t="s">
        <v>238</v>
      </c>
    </row>
    <row r="2" spans="1:11" x14ac:dyDescent="0.2">
      <c r="A2" t="s">
        <v>133</v>
      </c>
      <c r="B2" t="s">
        <v>91</v>
      </c>
      <c r="D2" t="s">
        <v>94</v>
      </c>
      <c r="F2" t="s">
        <v>97</v>
      </c>
      <c r="H2" t="s">
        <v>100</v>
      </c>
      <c r="J2" t="s">
        <v>103</v>
      </c>
    </row>
    <row r="3" spans="1:11" x14ac:dyDescent="0.2">
      <c r="A3" t="s">
        <v>134</v>
      </c>
      <c r="B3" t="s">
        <v>92</v>
      </c>
      <c r="D3" t="s">
        <v>95</v>
      </c>
      <c r="F3" t="s">
        <v>98</v>
      </c>
      <c r="H3" t="s">
        <v>101</v>
      </c>
      <c r="J3" t="s">
        <v>104</v>
      </c>
    </row>
    <row r="4" spans="1:11" x14ac:dyDescent="0.2">
      <c r="A4" t="s">
        <v>135</v>
      </c>
      <c r="B4">
        <v>4</v>
      </c>
      <c r="C4" t="s">
        <v>136</v>
      </c>
      <c r="D4">
        <v>4</v>
      </c>
      <c r="E4" t="s">
        <v>136</v>
      </c>
      <c r="F4">
        <v>3</v>
      </c>
      <c r="G4" t="s">
        <v>136</v>
      </c>
      <c r="H4">
        <v>5</v>
      </c>
      <c r="I4" t="s">
        <v>136</v>
      </c>
      <c r="J4">
        <v>3</v>
      </c>
      <c r="K4" t="s">
        <v>136</v>
      </c>
    </row>
    <row r="5" spans="1:11" x14ac:dyDescent="0.2">
      <c r="A5" t="s">
        <v>137</v>
      </c>
      <c r="B5" t="s">
        <v>159</v>
      </c>
      <c r="C5">
        <v>0.33300000000000002</v>
      </c>
      <c r="D5" t="s">
        <v>239</v>
      </c>
      <c r="E5">
        <v>0.33300000000000002</v>
      </c>
      <c r="F5" t="s">
        <v>161</v>
      </c>
      <c r="G5">
        <v>0.5</v>
      </c>
      <c r="H5" t="s">
        <v>240</v>
      </c>
      <c r="I5">
        <v>0.25</v>
      </c>
      <c r="J5" t="s">
        <v>161</v>
      </c>
      <c r="K5">
        <v>0.5</v>
      </c>
    </row>
    <row r="6" spans="1:11" x14ac:dyDescent="0.2">
      <c r="A6" t="s">
        <v>141</v>
      </c>
      <c r="B6" t="s">
        <v>241</v>
      </c>
      <c r="C6">
        <v>0.66700000000000004</v>
      </c>
      <c r="D6" t="s">
        <v>242</v>
      </c>
      <c r="E6">
        <v>0.66700000000000004</v>
      </c>
      <c r="F6" t="s">
        <v>171</v>
      </c>
      <c r="G6">
        <v>1</v>
      </c>
      <c r="H6" t="s">
        <v>243</v>
      </c>
      <c r="I6">
        <v>0.5</v>
      </c>
      <c r="J6" t="s">
        <v>171</v>
      </c>
      <c r="K6">
        <v>1</v>
      </c>
    </row>
    <row r="7" spans="1:11" x14ac:dyDescent="0.2">
      <c r="A7" t="s">
        <v>145</v>
      </c>
      <c r="B7" t="s">
        <v>244</v>
      </c>
      <c r="C7">
        <v>1</v>
      </c>
      <c r="D7" t="s">
        <v>245</v>
      </c>
      <c r="E7">
        <v>1</v>
      </c>
      <c r="F7" t="s">
        <v>6</v>
      </c>
      <c r="G7">
        <v>0.5</v>
      </c>
      <c r="H7" t="s">
        <v>246</v>
      </c>
      <c r="I7">
        <v>0.75</v>
      </c>
      <c r="J7" t="s">
        <v>6</v>
      </c>
      <c r="K7">
        <v>0.5</v>
      </c>
    </row>
    <row r="8" spans="1:11" x14ac:dyDescent="0.2">
      <c r="A8" t="s">
        <v>148</v>
      </c>
      <c r="B8" t="s">
        <v>6</v>
      </c>
      <c r="C8">
        <v>0.5</v>
      </c>
      <c r="D8" t="s">
        <v>6</v>
      </c>
      <c r="E8">
        <v>0.5</v>
      </c>
      <c r="H8" t="s">
        <v>247</v>
      </c>
      <c r="I8">
        <v>1</v>
      </c>
    </row>
    <row r="9" spans="1:11" x14ac:dyDescent="0.2">
      <c r="A9" t="s">
        <v>189</v>
      </c>
      <c r="H9" t="s">
        <v>6</v>
      </c>
      <c r="I9">
        <v>0.5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baseColWidth="10" defaultColWidth="8.83203125" defaultRowHeight="15" x14ac:dyDescent="0.2"/>
  <cols>
    <col min="1" max="1" width="13" customWidth="1"/>
    <col min="2" max="2" width="74" customWidth="1"/>
    <col min="3" max="3" width="7" customWidth="1"/>
    <col min="4" max="4" width="65" customWidth="1"/>
    <col min="5" max="5" width="7" customWidth="1"/>
    <col min="6" max="6" width="61" customWidth="1"/>
    <col min="7" max="7" width="7" customWidth="1"/>
    <col min="8" max="8" width="55" customWidth="1"/>
    <col min="9" max="9" width="7" customWidth="1"/>
    <col min="10" max="10" width="54" customWidth="1"/>
    <col min="11" max="11" width="7" customWidth="1"/>
    <col min="12" max="12" width="48" customWidth="1"/>
    <col min="13" max="13" width="7" customWidth="1"/>
    <col min="14" max="14" width="34" customWidth="1"/>
  </cols>
  <sheetData>
    <row r="1" spans="1:15" x14ac:dyDescent="0.2">
      <c r="B1" t="s">
        <v>248</v>
      </c>
      <c r="D1" t="s">
        <v>249</v>
      </c>
      <c r="F1" t="s">
        <v>250</v>
      </c>
      <c r="H1" t="s">
        <v>251</v>
      </c>
      <c r="J1" t="s">
        <v>252</v>
      </c>
      <c r="L1" t="s">
        <v>253</v>
      </c>
      <c r="N1" t="s">
        <v>254</v>
      </c>
    </row>
    <row r="2" spans="1:15" x14ac:dyDescent="0.2">
      <c r="A2" t="s">
        <v>133</v>
      </c>
      <c r="B2" t="s">
        <v>108</v>
      </c>
      <c r="D2" t="s">
        <v>111</v>
      </c>
      <c r="F2" t="s">
        <v>114</v>
      </c>
      <c r="H2" t="s">
        <v>117</v>
      </c>
      <c r="J2" t="s">
        <v>120</v>
      </c>
      <c r="L2" t="s">
        <v>123</v>
      </c>
      <c r="N2" t="s">
        <v>126</v>
      </c>
    </row>
    <row r="3" spans="1:15" x14ac:dyDescent="0.2">
      <c r="A3" t="s">
        <v>134</v>
      </c>
      <c r="B3" t="s">
        <v>109</v>
      </c>
      <c r="D3" t="s">
        <v>112</v>
      </c>
      <c r="F3" t="s">
        <v>115</v>
      </c>
      <c r="H3" t="s">
        <v>118</v>
      </c>
      <c r="J3" t="s">
        <v>121</v>
      </c>
      <c r="L3" t="s">
        <v>124</v>
      </c>
      <c r="N3" t="s">
        <v>127</v>
      </c>
    </row>
    <row r="4" spans="1:15" x14ac:dyDescent="0.2">
      <c r="A4" t="s">
        <v>135</v>
      </c>
      <c r="B4">
        <v>4</v>
      </c>
      <c r="C4" t="s">
        <v>136</v>
      </c>
      <c r="D4">
        <v>3</v>
      </c>
      <c r="E4" t="s">
        <v>136</v>
      </c>
      <c r="F4">
        <v>4</v>
      </c>
      <c r="G4" t="s">
        <v>136</v>
      </c>
      <c r="H4">
        <v>4</v>
      </c>
      <c r="I4" t="s">
        <v>136</v>
      </c>
      <c r="J4">
        <v>4</v>
      </c>
      <c r="K4" t="s">
        <v>136</v>
      </c>
      <c r="L4">
        <v>4</v>
      </c>
      <c r="M4" t="s">
        <v>136</v>
      </c>
      <c r="N4">
        <v>4</v>
      </c>
      <c r="O4" t="s">
        <v>136</v>
      </c>
    </row>
    <row r="5" spans="1:15" x14ac:dyDescent="0.2">
      <c r="A5" t="s">
        <v>137</v>
      </c>
      <c r="B5" t="s">
        <v>255</v>
      </c>
      <c r="C5">
        <v>0.33300000000000002</v>
      </c>
      <c r="D5" t="s">
        <v>256</v>
      </c>
      <c r="E5">
        <v>0.5</v>
      </c>
      <c r="F5" t="s">
        <v>257</v>
      </c>
      <c r="G5">
        <v>0.33300000000000002</v>
      </c>
      <c r="H5" t="s">
        <v>258</v>
      </c>
      <c r="I5">
        <v>0.33300000000000002</v>
      </c>
      <c r="J5" t="s">
        <v>259</v>
      </c>
      <c r="K5">
        <v>0.33300000000000002</v>
      </c>
      <c r="L5" t="s">
        <v>260</v>
      </c>
      <c r="M5">
        <v>0.33300000000000002</v>
      </c>
      <c r="N5" t="s">
        <v>261</v>
      </c>
      <c r="O5">
        <v>0.33300000000000002</v>
      </c>
    </row>
    <row r="6" spans="1:15" x14ac:dyDescent="0.2">
      <c r="A6" t="s">
        <v>141</v>
      </c>
      <c r="B6" t="s">
        <v>262</v>
      </c>
      <c r="C6">
        <v>0.66700000000000004</v>
      </c>
      <c r="D6" t="s">
        <v>263</v>
      </c>
      <c r="E6">
        <v>1</v>
      </c>
      <c r="F6" t="s">
        <v>264</v>
      </c>
      <c r="G6">
        <v>0.66700000000000004</v>
      </c>
      <c r="H6" t="s">
        <v>265</v>
      </c>
      <c r="I6">
        <v>0.66700000000000004</v>
      </c>
      <c r="J6" t="s">
        <v>266</v>
      </c>
      <c r="K6">
        <v>0.66700000000000004</v>
      </c>
      <c r="L6" t="s">
        <v>267</v>
      </c>
      <c r="M6">
        <v>0.66700000000000004</v>
      </c>
      <c r="N6" t="s">
        <v>268</v>
      </c>
      <c r="O6">
        <v>0.66700000000000004</v>
      </c>
    </row>
    <row r="7" spans="1:15" x14ac:dyDescent="0.2">
      <c r="A7" t="s">
        <v>145</v>
      </c>
      <c r="B7" t="s">
        <v>269</v>
      </c>
      <c r="C7">
        <v>1</v>
      </c>
      <c r="D7" t="s">
        <v>6</v>
      </c>
      <c r="E7">
        <v>0.5</v>
      </c>
      <c r="F7" t="s">
        <v>270</v>
      </c>
      <c r="G7">
        <v>1</v>
      </c>
      <c r="H7" t="s">
        <v>271</v>
      </c>
      <c r="I7">
        <v>1</v>
      </c>
      <c r="J7" t="s">
        <v>272</v>
      </c>
      <c r="K7">
        <v>1</v>
      </c>
      <c r="L7" t="s">
        <v>273</v>
      </c>
      <c r="M7">
        <v>1</v>
      </c>
      <c r="N7" t="s">
        <v>274</v>
      </c>
      <c r="O7">
        <v>1</v>
      </c>
    </row>
    <row r="8" spans="1:15" x14ac:dyDescent="0.2">
      <c r="A8" t="s">
        <v>148</v>
      </c>
      <c r="B8" t="s">
        <v>6</v>
      </c>
      <c r="C8">
        <v>0.5</v>
      </c>
      <c r="F8" t="s">
        <v>6</v>
      </c>
      <c r="G8">
        <v>0.5</v>
      </c>
      <c r="H8" t="s">
        <v>6</v>
      </c>
      <c r="I8">
        <v>0.5</v>
      </c>
      <c r="J8" t="s">
        <v>6</v>
      </c>
      <c r="K8">
        <v>0.5</v>
      </c>
      <c r="L8" t="s">
        <v>6</v>
      </c>
      <c r="M8">
        <v>0.5</v>
      </c>
      <c r="N8" t="s">
        <v>6</v>
      </c>
      <c r="O8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Score</vt:lpstr>
      <vt:lpstr>_data_stakeholders_and_organisa</vt:lpstr>
      <vt:lpstr>_data_source_data</vt:lpstr>
      <vt:lpstr>_data_data_governance_and_infor</vt:lpstr>
      <vt:lpstr>_data_data_modelling</vt:lpstr>
      <vt:lpstr>_data_dependencies</vt:lpstr>
      <vt:lpstr>_data_consumption_and_visualisa</vt:lpstr>
      <vt:lpstr>_data_implementation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Thorben Louw</cp:lastModifiedBy>
  <dcterms:created xsi:type="dcterms:W3CDTF">2025-05-23T11:07:52Z</dcterms:created>
  <dcterms:modified xsi:type="dcterms:W3CDTF">2025-05-23T11:10:16Z</dcterms:modified>
</cp:coreProperties>
</file>