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687527\GitHub\GreenGDP\gis\data\"/>
    </mc:Choice>
  </mc:AlternateContent>
  <xr:revisionPtr revIDLastSave="0" documentId="13_ncr:1_{371C0904-D67C-4312-AA6D-C2173C7F0651}" xr6:coauthVersionLast="47" xr6:coauthVersionMax="47" xr10:uidLastSave="{00000000-0000-0000-0000-000000000000}"/>
  <bookViews>
    <workbookView xWindow="-110" yWindow="-110" windowWidth="25820" windowHeight="13900" xr2:uid="{0BD11075-AC87-43E1-B8DC-B6AD336101C6}"/>
  </bookViews>
  <sheets>
    <sheet name="CPI_NPV" sheetId="10" r:id="rId1"/>
    <sheet name="calculation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7" l="1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7" i="7"/>
  <c r="B3" i="10"/>
  <c r="C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C2" i="10"/>
  <c r="B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2" i="10"/>
  <c r="C38" i="7"/>
  <c r="D38" i="7" l="1"/>
  <c r="B38" i="7"/>
  <c r="E41" i="7" l="1"/>
  <c r="E30" i="7" s="1"/>
  <c r="D26" i="10" s="1"/>
  <c r="E39" i="7"/>
  <c r="E7" i="7" s="1"/>
  <c r="D3" i="10" s="1"/>
  <c r="E45" i="7"/>
  <c r="E40" i="7"/>
  <c r="E20" i="7" s="1"/>
  <c r="D16" i="10" s="1"/>
  <c r="E44" i="7"/>
  <c r="E43" i="7"/>
  <c r="E8" i="7" l="1"/>
  <c r="D4" i="10" s="1"/>
  <c r="E18" i="7"/>
  <c r="D14" i="10" s="1"/>
  <c r="E23" i="7"/>
  <c r="D19" i="10" s="1"/>
  <c r="E22" i="7"/>
  <c r="D18" i="10" s="1"/>
  <c r="E24" i="7"/>
  <c r="D20" i="10" s="1"/>
  <c r="E15" i="7"/>
  <c r="D11" i="10" s="1"/>
  <c r="E13" i="7"/>
  <c r="D9" i="10" s="1"/>
  <c r="E12" i="7"/>
  <c r="D8" i="10" s="1"/>
  <c r="E9" i="7"/>
  <c r="D5" i="10" s="1"/>
  <c r="E10" i="7"/>
  <c r="D6" i="10" s="1"/>
  <c r="E14" i="7"/>
  <c r="D10" i="10" s="1"/>
  <c r="E11" i="7"/>
  <c r="D7" i="10" s="1"/>
  <c r="E42" i="7"/>
  <c r="E32" i="7" s="1"/>
  <c r="D28" i="10" s="1"/>
  <c r="E16" i="7"/>
  <c r="D12" i="10" s="1"/>
  <c r="E19" i="7"/>
  <c r="D15" i="10" s="1"/>
  <c r="E21" i="7"/>
  <c r="D17" i="10" s="1"/>
  <c r="E17" i="7"/>
  <c r="D13" i="10" s="1"/>
  <c r="E25" i="7"/>
  <c r="D21" i="10" s="1"/>
  <c r="E27" i="7"/>
  <c r="D23" i="10" s="1"/>
  <c r="E29" i="7"/>
  <c r="D25" i="10" s="1"/>
  <c r="E26" i="7"/>
  <c r="D22" i="10" s="1"/>
  <c r="E28" i="7"/>
  <c r="D24" i="10" s="1"/>
  <c r="E36" i="7" l="1"/>
  <c r="D32" i="10" s="1"/>
  <c r="E34" i="7"/>
  <c r="D30" i="10" s="1"/>
  <c r="E35" i="7"/>
  <c r="D31" i="10" s="1"/>
  <c r="E33" i="7"/>
  <c r="D29" i="10" s="1"/>
  <c r="E37" i="7"/>
  <c r="D33" i="10" s="1"/>
  <c r="E31" i="7"/>
  <c r="D27" i="10" s="1"/>
  <c r="E38" i="7" l="1"/>
</calcChain>
</file>

<file path=xl/sharedStrings.xml><?xml version="1.0" encoding="utf-8"?>
<sst xmlns="http://schemas.openxmlformats.org/spreadsheetml/2006/main" count="23" uniqueCount="22">
  <si>
    <t>CPI</t>
  </si>
  <si>
    <t>1990-2020</t>
  </si>
  <si>
    <t>PRIS112</t>
  </si>
  <si>
    <t>INDKF132</t>
  </si>
  <si>
    <r>
      <t>Δ</t>
    </r>
    <r>
      <rPr>
        <vertAlign val="superscript"/>
        <sz val="11"/>
        <color theme="1"/>
        <rFont val="Calibri"/>
        <family val="2"/>
        <scheme val="minor"/>
      </rPr>
      <t>m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</si>
  <si>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n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</si>
  <si>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l</t>
    </r>
  </si>
  <si>
    <t xml:space="preserve"> </t>
  </si>
  <si>
    <t>t</t>
  </si>
  <si>
    <t>Year</t>
  </si>
  <si>
    <t>CPI t-1</t>
  </si>
  <si>
    <t>NPV</t>
  </si>
  <si>
    <t>r</t>
  </si>
  <si>
    <t>Δ (1990-1998)</t>
  </si>
  <si>
    <t>Δ (1999-2008)</t>
  </si>
  <si>
    <t>Δ (2009-2013)</t>
  </si>
  <si>
    <r>
      <t>Δ</t>
    </r>
    <r>
      <rPr>
        <vertAlign val="super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+Δ</t>
    </r>
    <r>
      <rPr>
        <vertAlign val="super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+Δ</t>
    </r>
    <r>
      <rPr>
        <vertAlign val="super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(2014-2020)</t>
    </r>
  </si>
  <si>
    <t>Net Present Value factor</t>
  </si>
  <si>
    <t>Mean real disposable family income 2018-prices</t>
  </si>
  <si>
    <t>mean yearly growth rate in mean real disposable family income from 1990-2020</t>
  </si>
  <si>
    <t>Mean nominal disposable family income</t>
  </si>
  <si>
    <t>Sources: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</si>
</sst>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0"/>
      <name val="MS Sans Serif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3" fillId="0" borderId="0" xfId="0" applyFont="1" applyAlignment="1">
      <alignment horizontal="left"/>
    </xf>
    <xf numFmtId="164" fontId="0" fillId="0" borderId="0" xfId="0" applyNumberFormat="1"/>
    <xf numFmtId="0" fontId="3" fillId="0" borderId="1" xfId="0" applyFont="1" applyBorder="1"/>
    <xf numFmtId="0" fontId="0" fillId="0" borderId="0" xfId="0" applyAlignment="1">
      <alignment wrapText="1"/>
    </xf>
    <xf numFmtId="4" fontId="0" fillId="0" borderId="0" xfId="0" applyNumberFormat="1"/>
    <xf numFmtId="10" fontId="5" fillId="0" borderId="1" xfId="2" applyNumberFormat="1" applyFont="1" applyBorder="1"/>
    <xf numFmtId="10" fontId="3" fillId="0" borderId="1" xfId="2" applyNumberFormat="1" applyFont="1" applyBorder="1"/>
    <xf numFmtId="4" fontId="0" fillId="0" borderId="0" xfId="0" applyNumberFormat="1" applyAlignment="1">
      <alignment horizontal="right"/>
    </xf>
    <xf numFmtId="0" fontId="4" fillId="0" borderId="0" xfId="3" applyAlignment="1">
      <alignment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65" fontId="0" fillId="0" borderId="0" xfId="0" applyNumberFormat="1"/>
  </cellXfs>
  <cellStyles count="4">
    <cellStyle name="Hyperlink" xfId="3" builtinId="8"/>
    <cellStyle name="Normal" xfId="0" builtinId="0"/>
    <cellStyle name="Normal 2" xfId="1" xr:uid="{78828EEC-12CA-40FD-BD0D-0E28059A2CD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</xdr:row>
      <xdr:rowOff>88900</xdr:rowOff>
    </xdr:from>
    <xdr:to>
      <xdr:col>4</xdr:col>
      <xdr:colOff>800100</xdr:colOff>
      <xdr:row>2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C96FB5-638F-C77C-965F-1634E253C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4550" y="457200"/>
          <a:ext cx="1333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39</xdr:row>
      <xdr:rowOff>0</xdr:rowOff>
    </xdr:from>
    <xdr:to>
      <xdr:col>3</xdr:col>
      <xdr:colOff>1511300</xdr:colOff>
      <xdr:row>39</xdr:row>
      <xdr:rowOff>425450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FF1664A-3231-1816-14A5-5FBF9E1FB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7550150"/>
          <a:ext cx="1511300" cy="42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844550</xdr:colOff>
      <xdr:row>2</xdr:row>
      <xdr:rowOff>12700</xdr:rowOff>
    </xdr:from>
    <xdr:to>
      <xdr:col>3</xdr:col>
      <xdr:colOff>1790700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C7629F-A2F2-2CF1-2787-421F70A3B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381000"/>
          <a:ext cx="94615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stikbanken.dk/INDKF132" TargetMode="External"/><Relationship Id="rId1" Type="http://schemas.openxmlformats.org/officeDocument/2006/relationships/hyperlink" Target="https://www.statistikbanken.dk/PRIS112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0FF5-2AE8-414A-B011-32BA6EDEA22C}">
  <dimension ref="A1:D33"/>
  <sheetViews>
    <sheetView tabSelected="1" workbookViewId="0"/>
  </sheetViews>
  <sheetFormatPr defaultRowHeight="14.5" x14ac:dyDescent="0.35"/>
  <sheetData>
    <row r="1" spans="1:4" x14ac:dyDescent="0.35">
      <c r="A1" t="s">
        <v>8</v>
      </c>
      <c r="B1" t="s">
        <v>0</v>
      </c>
      <c r="C1" t="s">
        <v>10</v>
      </c>
      <c r="D1" t="s">
        <v>11</v>
      </c>
    </row>
    <row r="2" spans="1:4" x14ac:dyDescent="0.35">
      <c r="A2">
        <f>calculations!A6</f>
        <v>1989</v>
      </c>
      <c r="B2">
        <f>calculations!B6</f>
        <v>60.1</v>
      </c>
      <c r="C2">
        <f>calculations!B5</f>
        <v>57.4</v>
      </c>
    </row>
    <row r="3" spans="1:4" x14ac:dyDescent="0.35">
      <c r="A3">
        <f>calculations!A7</f>
        <v>1990</v>
      </c>
      <c r="B3">
        <f>calculations!B7</f>
        <v>61.7</v>
      </c>
      <c r="C3">
        <f>calculations!B6</f>
        <v>60.1</v>
      </c>
      <c r="D3" s="16">
        <f>calculations!E7</f>
        <v>73.979649648782214</v>
      </c>
    </row>
    <row r="4" spans="1:4" x14ac:dyDescent="0.35">
      <c r="A4">
        <f>calculations!A8</f>
        <v>1991</v>
      </c>
      <c r="B4">
        <f>calculations!B8</f>
        <v>63.2</v>
      </c>
      <c r="C4">
        <f>calculations!B7</f>
        <v>61.7</v>
      </c>
      <c r="D4" s="16">
        <f>calculations!E8</f>
        <v>73.979649648782214</v>
      </c>
    </row>
    <row r="5" spans="1:4" x14ac:dyDescent="0.35">
      <c r="A5">
        <f>calculations!A9</f>
        <v>1992</v>
      </c>
      <c r="B5">
        <f>calculations!B9</f>
        <v>64.5</v>
      </c>
      <c r="C5">
        <f>calculations!B8</f>
        <v>63.2</v>
      </c>
      <c r="D5" s="16">
        <f>calculations!E9</f>
        <v>73.979649648782214</v>
      </c>
    </row>
    <row r="6" spans="1:4" x14ac:dyDescent="0.35">
      <c r="A6">
        <f>calculations!A10</f>
        <v>1993</v>
      </c>
      <c r="B6">
        <f>calculations!B10</f>
        <v>65.3</v>
      </c>
      <c r="C6">
        <f>calculations!B9</f>
        <v>64.5</v>
      </c>
      <c r="D6" s="16">
        <f>calculations!E10</f>
        <v>73.979649648782214</v>
      </c>
    </row>
    <row r="7" spans="1:4" x14ac:dyDescent="0.35">
      <c r="A7">
        <f>calculations!A11</f>
        <v>1994</v>
      </c>
      <c r="B7">
        <f>calculations!B11</f>
        <v>66.599999999999994</v>
      </c>
      <c r="C7">
        <f>calculations!B10</f>
        <v>65.3</v>
      </c>
      <c r="D7" s="16">
        <f>calculations!E11</f>
        <v>73.979649648782214</v>
      </c>
    </row>
    <row r="8" spans="1:4" x14ac:dyDescent="0.35">
      <c r="A8">
        <f>calculations!A12</f>
        <v>1995</v>
      </c>
      <c r="B8">
        <f>calculations!B12</f>
        <v>68</v>
      </c>
      <c r="C8">
        <f>calculations!B11</f>
        <v>66.599999999999994</v>
      </c>
      <c r="D8" s="16">
        <f>calculations!E12</f>
        <v>73.979649648782214</v>
      </c>
    </row>
    <row r="9" spans="1:4" x14ac:dyDescent="0.35">
      <c r="A9">
        <f>calculations!A13</f>
        <v>1996</v>
      </c>
      <c r="B9">
        <f>calculations!B13</f>
        <v>69.5</v>
      </c>
      <c r="C9">
        <f>calculations!B12</f>
        <v>68</v>
      </c>
      <c r="D9" s="16">
        <f>calculations!E13</f>
        <v>73.979649648782214</v>
      </c>
    </row>
    <row r="10" spans="1:4" x14ac:dyDescent="0.35">
      <c r="A10">
        <f>calculations!A14</f>
        <v>1997</v>
      </c>
      <c r="B10">
        <f>calculations!B14</f>
        <v>71</v>
      </c>
      <c r="C10">
        <f>calculations!B13</f>
        <v>69.5</v>
      </c>
      <c r="D10" s="16">
        <f>calculations!E14</f>
        <v>73.979649648782214</v>
      </c>
    </row>
    <row r="11" spans="1:4" x14ac:dyDescent="0.35">
      <c r="A11">
        <f>calculations!A15</f>
        <v>1998</v>
      </c>
      <c r="B11">
        <f>calculations!B15</f>
        <v>72.3</v>
      </c>
      <c r="C11">
        <f>calculations!B14</f>
        <v>71</v>
      </c>
      <c r="D11" s="16">
        <f>calculations!E15</f>
        <v>73.979649648782214</v>
      </c>
    </row>
    <row r="12" spans="1:4" x14ac:dyDescent="0.35">
      <c r="A12">
        <f>calculations!A16</f>
        <v>1999</v>
      </c>
      <c r="B12">
        <f>calculations!B16</f>
        <v>74.099999999999994</v>
      </c>
      <c r="C12">
        <f>calculations!B15</f>
        <v>72.3</v>
      </c>
      <c r="D12" s="16">
        <f>calculations!E16</f>
        <v>23.679640284252411</v>
      </c>
    </row>
    <row r="13" spans="1:4" x14ac:dyDescent="0.35">
      <c r="A13">
        <f>calculations!A17</f>
        <v>2000</v>
      </c>
      <c r="B13">
        <f>calculations!B17</f>
        <v>76.2</v>
      </c>
      <c r="C13">
        <f>calculations!B16</f>
        <v>74.099999999999994</v>
      </c>
      <c r="D13" s="16">
        <f>calculations!E17</f>
        <v>23.679640284252411</v>
      </c>
    </row>
    <row r="14" spans="1:4" x14ac:dyDescent="0.35">
      <c r="A14">
        <f>calculations!A18</f>
        <v>2001</v>
      </c>
      <c r="B14">
        <f>calculations!B18</f>
        <v>78</v>
      </c>
      <c r="C14">
        <f>calculations!B17</f>
        <v>76.2</v>
      </c>
      <c r="D14" s="16">
        <f>calculations!E18</f>
        <v>23.679640284252411</v>
      </c>
    </row>
    <row r="15" spans="1:4" x14ac:dyDescent="0.35">
      <c r="A15">
        <f>calculations!A19</f>
        <v>2002</v>
      </c>
      <c r="B15">
        <f>calculations!B19</f>
        <v>79.900000000000006</v>
      </c>
      <c r="C15">
        <f>calculations!B18</f>
        <v>78</v>
      </c>
      <c r="D15" s="16">
        <f>calculations!E19</f>
        <v>23.679640284252411</v>
      </c>
    </row>
    <row r="16" spans="1:4" x14ac:dyDescent="0.35">
      <c r="A16">
        <f>calculations!A20</f>
        <v>2003</v>
      </c>
      <c r="B16">
        <f>calculations!B20</f>
        <v>81.599999999999994</v>
      </c>
      <c r="C16">
        <f>calculations!B19</f>
        <v>79.900000000000006</v>
      </c>
      <c r="D16" s="16">
        <f>calculations!E20</f>
        <v>23.679640284252411</v>
      </c>
    </row>
    <row r="17" spans="1:4" x14ac:dyDescent="0.35">
      <c r="A17">
        <f>calculations!A21</f>
        <v>2004</v>
      </c>
      <c r="B17">
        <f>calculations!B21</f>
        <v>82.5</v>
      </c>
      <c r="C17">
        <f>calculations!B20</f>
        <v>81.599999999999994</v>
      </c>
      <c r="D17" s="16">
        <f>calculations!E21</f>
        <v>23.679640284252411</v>
      </c>
    </row>
    <row r="18" spans="1:4" x14ac:dyDescent="0.35">
      <c r="A18">
        <f>calculations!A22</f>
        <v>2005</v>
      </c>
      <c r="B18">
        <f>calculations!B22</f>
        <v>84</v>
      </c>
      <c r="C18">
        <f>calculations!B21</f>
        <v>82.5</v>
      </c>
      <c r="D18" s="16">
        <f>calculations!E22</f>
        <v>23.679640284252411</v>
      </c>
    </row>
    <row r="19" spans="1:4" x14ac:dyDescent="0.35">
      <c r="A19">
        <f>calculations!A23</f>
        <v>2006</v>
      </c>
      <c r="B19">
        <f>calculations!B23</f>
        <v>85.6</v>
      </c>
      <c r="C19">
        <f>calculations!B22</f>
        <v>84</v>
      </c>
      <c r="D19" s="16">
        <f>calculations!E23</f>
        <v>23.679640284252411</v>
      </c>
    </row>
    <row r="20" spans="1:4" x14ac:dyDescent="0.35">
      <c r="A20">
        <f>calculations!A24</f>
        <v>2007</v>
      </c>
      <c r="B20">
        <f>calculations!B24</f>
        <v>87.1</v>
      </c>
      <c r="C20">
        <f>calculations!B23</f>
        <v>85.6</v>
      </c>
      <c r="D20" s="16">
        <f>calculations!E24</f>
        <v>23.679640284252411</v>
      </c>
    </row>
    <row r="21" spans="1:4" x14ac:dyDescent="0.35">
      <c r="A21">
        <f>calculations!A25</f>
        <v>2008</v>
      </c>
      <c r="B21">
        <f>calculations!B25</f>
        <v>90.1</v>
      </c>
      <c r="C21">
        <f>calculations!B24</f>
        <v>87.1</v>
      </c>
      <c r="D21" s="16">
        <f>calculations!E25</f>
        <v>23.679640284252411</v>
      </c>
    </row>
    <row r="22" spans="1:4" x14ac:dyDescent="0.35">
      <c r="A22">
        <f>calculations!A26</f>
        <v>2009</v>
      </c>
      <c r="B22">
        <f>calculations!B26</f>
        <v>91.2</v>
      </c>
      <c r="C22">
        <f>calculations!B25</f>
        <v>90.1</v>
      </c>
      <c r="D22" s="16">
        <f>calculations!E26</f>
        <v>30.534394727128134</v>
      </c>
    </row>
    <row r="23" spans="1:4" x14ac:dyDescent="0.35">
      <c r="A23">
        <f>calculations!A27</f>
        <v>2010</v>
      </c>
      <c r="B23">
        <f>calculations!B27</f>
        <v>93.3</v>
      </c>
      <c r="C23">
        <f>calculations!B26</f>
        <v>91.2</v>
      </c>
      <c r="D23" s="16">
        <f>calculations!E27</f>
        <v>30.534394727128134</v>
      </c>
    </row>
    <row r="24" spans="1:4" x14ac:dyDescent="0.35">
      <c r="A24">
        <f>calculations!A28</f>
        <v>2011</v>
      </c>
      <c r="B24">
        <f>calculations!B28</f>
        <v>95.9</v>
      </c>
      <c r="C24">
        <f>calculations!B27</f>
        <v>93.3</v>
      </c>
      <c r="D24" s="16">
        <f>calculations!E28</f>
        <v>30.534394727128134</v>
      </c>
    </row>
    <row r="25" spans="1:4" x14ac:dyDescent="0.35">
      <c r="A25">
        <f>calculations!A29</f>
        <v>2012</v>
      </c>
      <c r="B25">
        <f>calculations!B29</f>
        <v>98.2</v>
      </c>
      <c r="C25">
        <f>calculations!B28</f>
        <v>95.9</v>
      </c>
      <c r="D25" s="16">
        <f>calculations!E29</f>
        <v>30.534394727128134</v>
      </c>
    </row>
    <row r="26" spans="1:4" x14ac:dyDescent="0.35">
      <c r="A26">
        <f>calculations!A30</f>
        <v>2013</v>
      </c>
      <c r="B26">
        <f>calculations!B30</f>
        <v>99</v>
      </c>
      <c r="C26">
        <f>calculations!B29</f>
        <v>98.2</v>
      </c>
      <c r="D26" s="16">
        <f>calculations!E30</f>
        <v>30.534394727128134</v>
      </c>
    </row>
    <row r="27" spans="1:4" x14ac:dyDescent="0.35">
      <c r="A27">
        <f>calculations!A31</f>
        <v>2014</v>
      </c>
      <c r="B27">
        <f>calculations!B31</f>
        <v>99.6</v>
      </c>
      <c r="C27">
        <f>calculations!B30</f>
        <v>99</v>
      </c>
      <c r="D27" s="16">
        <f>calculations!E31</f>
        <v>245.13336679760195</v>
      </c>
    </row>
    <row r="28" spans="1:4" x14ac:dyDescent="0.35">
      <c r="A28">
        <f>calculations!A32</f>
        <v>2015</v>
      </c>
      <c r="B28">
        <f>calculations!B32</f>
        <v>100</v>
      </c>
      <c r="C28">
        <f>calculations!B31</f>
        <v>99.6</v>
      </c>
      <c r="D28" s="16">
        <f>calculations!E32</f>
        <v>245.13336679760195</v>
      </c>
    </row>
    <row r="29" spans="1:4" x14ac:dyDescent="0.35">
      <c r="A29">
        <f>calculations!A33</f>
        <v>2016</v>
      </c>
      <c r="B29">
        <f>calculations!B33</f>
        <v>100.3</v>
      </c>
      <c r="C29">
        <f>calculations!B32</f>
        <v>100</v>
      </c>
      <c r="D29" s="16">
        <f>calculations!E33</f>
        <v>245.13336679760195</v>
      </c>
    </row>
    <row r="30" spans="1:4" x14ac:dyDescent="0.35">
      <c r="A30">
        <f>calculations!A34</f>
        <v>2017</v>
      </c>
      <c r="B30">
        <f>calculations!B34</f>
        <v>101.4</v>
      </c>
      <c r="C30">
        <f>calculations!B33</f>
        <v>100.3</v>
      </c>
      <c r="D30" s="16">
        <f>calculations!E34</f>
        <v>245.13336679760195</v>
      </c>
    </row>
    <row r="31" spans="1:4" x14ac:dyDescent="0.35">
      <c r="A31">
        <f>calculations!A35</f>
        <v>2018</v>
      </c>
      <c r="B31">
        <f>calculations!B35</f>
        <v>102.2</v>
      </c>
      <c r="C31">
        <f>calculations!B34</f>
        <v>101.4</v>
      </c>
      <c r="D31" s="16">
        <f>calculations!E35</f>
        <v>245.13336679760195</v>
      </c>
    </row>
    <row r="32" spans="1:4" x14ac:dyDescent="0.35">
      <c r="A32">
        <f>calculations!A36</f>
        <v>2019</v>
      </c>
      <c r="B32">
        <f>calculations!B36</f>
        <v>103</v>
      </c>
      <c r="C32">
        <f>calculations!B35</f>
        <v>102.2</v>
      </c>
      <c r="D32" s="16">
        <f>calculations!E36</f>
        <v>245.13336679760195</v>
      </c>
    </row>
    <row r="33" spans="1:4" x14ac:dyDescent="0.35">
      <c r="A33">
        <f>calculations!A37</f>
        <v>2020</v>
      </c>
      <c r="B33">
        <f>calculations!B37</f>
        <v>103.4</v>
      </c>
      <c r="C33">
        <f>calculations!B36</f>
        <v>103</v>
      </c>
      <c r="D33" s="16">
        <f>calculations!E37</f>
        <v>245.13336679760195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6CB7-7BD6-4C04-BD98-E23C6BE026DD}">
  <dimension ref="A3:G50"/>
  <sheetViews>
    <sheetView topLeftCell="A3" workbookViewId="0">
      <pane xSplit="1" ySplit="2" topLeftCell="B10" activePane="bottomRight" state="frozen"/>
      <selection activeCell="A3" sqref="A3"/>
      <selection pane="topRight" activeCell="B3" sqref="B3"/>
      <selection pane="bottomLeft" activeCell="A5" sqref="A5"/>
      <selection pane="bottomRight" activeCell="B38" sqref="B38"/>
    </sheetView>
  </sheetViews>
  <sheetFormatPr defaultRowHeight="14.5" x14ac:dyDescent="0.35"/>
  <cols>
    <col min="1" max="1" width="9.453125" bestFit="1" customWidth="1"/>
    <col min="2" max="2" width="8.81640625" customWidth="1"/>
    <col min="3" max="3" width="34.90625" bestFit="1" customWidth="1"/>
    <col min="4" max="4" width="41.36328125" bestFit="1" customWidth="1"/>
    <col min="5" max="5" width="21.1796875" bestFit="1" customWidth="1"/>
    <col min="6" max="6" width="19.1796875" bestFit="1" customWidth="1"/>
    <col min="7" max="7" width="5.81640625" bestFit="1" customWidth="1"/>
  </cols>
  <sheetData>
    <row r="3" spans="1:5" ht="29" customHeight="1" x14ac:dyDescent="0.35">
      <c r="A3" s="13" t="s">
        <v>21</v>
      </c>
      <c r="B3" s="10" t="s">
        <v>2</v>
      </c>
      <c r="C3" s="10" t="s">
        <v>3</v>
      </c>
      <c r="E3" t="s">
        <v>7</v>
      </c>
    </row>
    <row r="4" spans="1:5" x14ac:dyDescent="0.35">
      <c r="A4" t="s">
        <v>9</v>
      </c>
      <c r="B4" t="s">
        <v>0</v>
      </c>
      <c r="C4" t="s">
        <v>20</v>
      </c>
      <c r="D4" t="s">
        <v>18</v>
      </c>
      <c r="E4" s="11" t="s">
        <v>17</v>
      </c>
    </row>
    <row r="5" spans="1:5" x14ac:dyDescent="0.35">
      <c r="A5" s="2">
        <v>1988</v>
      </c>
      <c r="B5" s="15">
        <v>57.4</v>
      </c>
      <c r="E5" s="11"/>
    </row>
    <row r="6" spans="1:5" x14ac:dyDescent="0.35">
      <c r="A6" s="2">
        <v>1989</v>
      </c>
      <c r="B6" s="3">
        <v>60.1</v>
      </c>
      <c r="C6" s="9"/>
      <c r="D6" s="6"/>
    </row>
    <row r="7" spans="1:5" x14ac:dyDescent="0.35">
      <c r="A7" s="2">
        <v>1990</v>
      </c>
      <c r="B7" s="3">
        <v>61.7</v>
      </c>
      <c r="C7" s="9">
        <v>149463</v>
      </c>
      <c r="D7" s="6">
        <f>(B$35/B7)*C7</f>
        <v>247570.8038897893</v>
      </c>
      <c r="E7" s="1">
        <f>E$39</f>
        <v>73.979649648782214</v>
      </c>
    </row>
    <row r="8" spans="1:5" x14ac:dyDescent="0.35">
      <c r="A8" s="2">
        <v>1991</v>
      </c>
      <c r="B8" s="3">
        <v>63.2</v>
      </c>
      <c r="C8" s="9">
        <v>156007</v>
      </c>
      <c r="D8" s="6">
        <f t="shared" ref="D8:D37" si="0">(B$35/B8)*C8</f>
        <v>252277.14240506329</v>
      </c>
      <c r="E8" s="1">
        <f t="shared" ref="E8:E15" si="1">E$39</f>
        <v>73.979649648782214</v>
      </c>
    </row>
    <row r="9" spans="1:5" x14ac:dyDescent="0.35">
      <c r="A9" s="2">
        <v>1992</v>
      </c>
      <c r="B9" s="3">
        <v>64.5</v>
      </c>
      <c r="C9" s="9">
        <v>160470</v>
      </c>
      <c r="D9" s="6">
        <f t="shared" si="0"/>
        <v>254264.09302325582</v>
      </c>
      <c r="E9" s="1">
        <f t="shared" si="1"/>
        <v>73.979649648782214</v>
      </c>
    </row>
    <row r="10" spans="1:5" x14ac:dyDescent="0.35">
      <c r="A10" s="2">
        <v>1993</v>
      </c>
      <c r="B10" s="3">
        <v>65.3</v>
      </c>
      <c r="C10" s="9">
        <v>165292</v>
      </c>
      <c r="D10" s="6">
        <f t="shared" si="0"/>
        <v>258695.90199081166</v>
      </c>
      <c r="E10" s="1">
        <f t="shared" si="1"/>
        <v>73.979649648782214</v>
      </c>
    </row>
    <row r="11" spans="1:5" x14ac:dyDescent="0.35">
      <c r="A11" s="2">
        <v>1994</v>
      </c>
      <c r="B11" s="3">
        <v>66.599999999999994</v>
      </c>
      <c r="C11" s="9">
        <v>176252</v>
      </c>
      <c r="D11" s="6">
        <f t="shared" si="0"/>
        <v>270464.78078078083</v>
      </c>
      <c r="E11" s="1">
        <f t="shared" si="1"/>
        <v>73.979649648782214</v>
      </c>
    </row>
    <row r="12" spans="1:5" x14ac:dyDescent="0.35">
      <c r="A12" s="2">
        <v>1995</v>
      </c>
      <c r="B12" s="3">
        <v>68</v>
      </c>
      <c r="C12" s="9">
        <v>184198</v>
      </c>
      <c r="D12" s="6">
        <f t="shared" si="0"/>
        <v>276838.75882352941</v>
      </c>
      <c r="E12" s="1">
        <f t="shared" si="1"/>
        <v>73.979649648782214</v>
      </c>
    </row>
    <row r="13" spans="1:5" x14ac:dyDescent="0.35">
      <c r="A13" s="2">
        <v>1996</v>
      </c>
      <c r="B13" s="3">
        <v>69.5</v>
      </c>
      <c r="C13" s="9">
        <v>190928</v>
      </c>
      <c r="D13" s="6">
        <f t="shared" si="0"/>
        <v>280760.31079136691</v>
      </c>
      <c r="E13" s="1">
        <f t="shared" si="1"/>
        <v>73.979649648782214</v>
      </c>
    </row>
    <row r="14" spans="1:5" x14ac:dyDescent="0.35">
      <c r="A14" s="2">
        <v>1997</v>
      </c>
      <c r="B14" s="3">
        <v>71</v>
      </c>
      <c r="C14" s="9">
        <v>198399</v>
      </c>
      <c r="D14" s="6">
        <f t="shared" si="0"/>
        <v>285582.78591549298</v>
      </c>
      <c r="E14" s="1">
        <f t="shared" si="1"/>
        <v>73.979649648782214</v>
      </c>
    </row>
    <row r="15" spans="1:5" x14ac:dyDescent="0.35">
      <c r="A15" s="2">
        <v>1998</v>
      </c>
      <c r="B15" s="3">
        <v>72.3</v>
      </c>
      <c r="C15" s="9">
        <v>206911</v>
      </c>
      <c r="D15" s="6">
        <f t="shared" si="0"/>
        <v>292480.00276625174</v>
      </c>
      <c r="E15" s="1">
        <f t="shared" si="1"/>
        <v>73.979649648782214</v>
      </c>
    </row>
    <row r="16" spans="1:5" x14ac:dyDescent="0.35">
      <c r="A16" s="2">
        <v>1999</v>
      </c>
      <c r="B16" s="3">
        <v>74.099999999999994</v>
      </c>
      <c r="C16" s="9">
        <v>212745</v>
      </c>
      <c r="D16" s="6">
        <f t="shared" si="0"/>
        <v>293421.57894736843</v>
      </c>
      <c r="E16" s="1">
        <f>E$40</f>
        <v>23.679640284252411</v>
      </c>
    </row>
    <row r="17" spans="1:5" x14ac:dyDescent="0.35">
      <c r="A17" s="2">
        <v>2000</v>
      </c>
      <c r="B17" s="3">
        <v>76.2</v>
      </c>
      <c r="C17" s="9">
        <v>221310</v>
      </c>
      <c r="D17" s="6">
        <f t="shared" si="0"/>
        <v>296822.59842519683</v>
      </c>
      <c r="E17" s="1">
        <f t="shared" ref="E17:E25" si="2">E$40</f>
        <v>23.679640284252411</v>
      </c>
    </row>
    <row r="18" spans="1:5" x14ac:dyDescent="0.35">
      <c r="A18" s="2">
        <v>2001</v>
      </c>
      <c r="B18" s="3">
        <v>78</v>
      </c>
      <c r="C18" s="9">
        <v>229086</v>
      </c>
      <c r="D18" s="6">
        <f t="shared" si="0"/>
        <v>300161.40000000002</v>
      </c>
      <c r="E18" s="1">
        <f t="shared" si="2"/>
        <v>23.679640284252411</v>
      </c>
    </row>
    <row r="19" spans="1:5" x14ac:dyDescent="0.35">
      <c r="A19" s="2">
        <v>2002</v>
      </c>
      <c r="B19" s="3">
        <v>79.900000000000006</v>
      </c>
      <c r="C19" s="9">
        <v>238264</v>
      </c>
      <c r="D19" s="6">
        <f t="shared" si="0"/>
        <v>304763.21401752188</v>
      </c>
      <c r="E19" s="1">
        <f t="shared" si="2"/>
        <v>23.679640284252411</v>
      </c>
    </row>
    <row r="20" spans="1:5" x14ac:dyDescent="0.35">
      <c r="A20" s="2">
        <v>2003</v>
      </c>
      <c r="B20" s="3">
        <v>81.599999999999994</v>
      </c>
      <c r="C20" s="9">
        <v>244672</v>
      </c>
      <c r="D20" s="6">
        <f t="shared" si="0"/>
        <v>306439.68627450988</v>
      </c>
      <c r="E20" s="1">
        <f t="shared" si="2"/>
        <v>23.679640284252411</v>
      </c>
    </row>
    <row r="21" spans="1:5" x14ac:dyDescent="0.35">
      <c r="A21" s="2">
        <v>2004</v>
      </c>
      <c r="B21" s="3">
        <v>82.5</v>
      </c>
      <c r="C21" s="9">
        <v>258758</v>
      </c>
      <c r="D21" s="6">
        <f t="shared" si="0"/>
        <v>320546.27393939393</v>
      </c>
      <c r="E21" s="1">
        <f t="shared" si="2"/>
        <v>23.679640284252411</v>
      </c>
    </row>
    <row r="22" spans="1:5" x14ac:dyDescent="0.35">
      <c r="A22" s="2">
        <v>2005</v>
      </c>
      <c r="B22" s="3">
        <v>84</v>
      </c>
      <c r="C22" s="9">
        <v>269668</v>
      </c>
      <c r="D22" s="6">
        <f t="shared" si="0"/>
        <v>328096.06666666671</v>
      </c>
      <c r="E22" s="1">
        <f t="shared" si="2"/>
        <v>23.679640284252411</v>
      </c>
    </row>
    <row r="23" spans="1:5" x14ac:dyDescent="0.35">
      <c r="A23" s="2">
        <v>2006</v>
      </c>
      <c r="B23" s="3">
        <v>85.6</v>
      </c>
      <c r="C23" s="9">
        <v>280518</v>
      </c>
      <c r="D23" s="6">
        <f t="shared" si="0"/>
        <v>334917.51869158883</v>
      </c>
      <c r="E23" s="1">
        <f t="shared" si="2"/>
        <v>23.679640284252411</v>
      </c>
    </row>
    <row r="24" spans="1:5" x14ac:dyDescent="0.35">
      <c r="A24" s="2">
        <v>2007</v>
      </c>
      <c r="B24" s="3">
        <v>87.1</v>
      </c>
      <c r="C24" s="9">
        <v>287613</v>
      </c>
      <c r="D24" s="6">
        <f t="shared" si="0"/>
        <v>337474.7256027555</v>
      </c>
      <c r="E24" s="1">
        <f t="shared" si="2"/>
        <v>23.679640284252411</v>
      </c>
    </row>
    <row r="25" spans="1:5" x14ac:dyDescent="0.35">
      <c r="A25" s="2">
        <v>2008</v>
      </c>
      <c r="B25" s="3">
        <v>90.1</v>
      </c>
      <c r="C25" s="9">
        <v>285562</v>
      </c>
      <c r="D25" s="6">
        <f t="shared" si="0"/>
        <v>323911.61376248614</v>
      </c>
      <c r="E25" s="1">
        <f t="shared" si="2"/>
        <v>23.679640284252411</v>
      </c>
    </row>
    <row r="26" spans="1:5" x14ac:dyDescent="0.35">
      <c r="A26" s="2">
        <v>2009</v>
      </c>
      <c r="B26" s="3">
        <v>91.2</v>
      </c>
      <c r="C26" s="9">
        <v>290533</v>
      </c>
      <c r="D26" s="6">
        <f t="shared" si="0"/>
        <v>325575.35745614039</v>
      </c>
      <c r="E26" s="1">
        <f>E$41</f>
        <v>30.534394727128134</v>
      </c>
    </row>
    <row r="27" spans="1:5" x14ac:dyDescent="0.35">
      <c r="A27" s="2">
        <v>2010</v>
      </c>
      <c r="B27" s="3">
        <v>93.3</v>
      </c>
      <c r="C27" s="9">
        <v>316022</v>
      </c>
      <c r="D27" s="6">
        <f t="shared" si="0"/>
        <v>346167.72132904612</v>
      </c>
      <c r="E27" s="1">
        <f t="shared" ref="E27:E30" si="3">E$41</f>
        <v>30.534394727128134</v>
      </c>
    </row>
    <row r="28" spans="1:5" x14ac:dyDescent="0.35">
      <c r="A28" s="2">
        <v>2011</v>
      </c>
      <c r="B28" s="3">
        <v>95.9</v>
      </c>
      <c r="C28" s="9">
        <v>322251</v>
      </c>
      <c r="D28" s="6">
        <f t="shared" si="0"/>
        <v>343420.77372262772</v>
      </c>
      <c r="E28" s="1">
        <f t="shared" si="3"/>
        <v>30.534394727128134</v>
      </c>
    </row>
    <row r="29" spans="1:5" x14ac:dyDescent="0.35">
      <c r="A29" s="2">
        <v>2012</v>
      </c>
      <c r="B29" s="3">
        <v>98.2</v>
      </c>
      <c r="C29" s="9">
        <v>329803</v>
      </c>
      <c r="D29" s="6">
        <f t="shared" si="0"/>
        <v>343236.93075356417</v>
      </c>
      <c r="E29" s="1">
        <f t="shared" si="3"/>
        <v>30.534394727128134</v>
      </c>
    </row>
    <row r="30" spans="1:5" x14ac:dyDescent="0.35">
      <c r="A30" s="2">
        <v>2013</v>
      </c>
      <c r="B30" s="3">
        <v>99</v>
      </c>
      <c r="C30" s="9">
        <v>338290</v>
      </c>
      <c r="D30" s="6">
        <f t="shared" si="0"/>
        <v>349224.62626262626</v>
      </c>
      <c r="E30" s="1">
        <f t="shared" si="3"/>
        <v>30.534394727128134</v>
      </c>
    </row>
    <row r="31" spans="1:5" x14ac:dyDescent="0.35">
      <c r="A31" s="2">
        <v>2014</v>
      </c>
      <c r="B31" s="3">
        <v>99.6</v>
      </c>
      <c r="C31" s="9">
        <v>344847</v>
      </c>
      <c r="D31" s="6">
        <f t="shared" si="0"/>
        <v>353849.03012048197</v>
      </c>
      <c r="E31" s="1">
        <f>E$42</f>
        <v>245.13336679760195</v>
      </c>
    </row>
    <row r="32" spans="1:5" x14ac:dyDescent="0.35">
      <c r="A32" s="2">
        <v>2015</v>
      </c>
      <c r="B32" s="3">
        <v>100</v>
      </c>
      <c r="C32" s="9">
        <v>353983</v>
      </c>
      <c r="D32" s="6">
        <f t="shared" si="0"/>
        <v>361770.62599999999</v>
      </c>
      <c r="E32" s="1">
        <f t="shared" ref="E32:E37" si="4">E$42</f>
        <v>245.13336679760195</v>
      </c>
    </row>
    <row r="33" spans="1:7" x14ac:dyDescent="0.35">
      <c r="A33" s="2">
        <v>2016</v>
      </c>
      <c r="B33" s="3">
        <v>100.3</v>
      </c>
      <c r="C33" s="9">
        <v>358674</v>
      </c>
      <c r="D33" s="6">
        <f t="shared" si="0"/>
        <v>365468.42273180466</v>
      </c>
      <c r="E33" s="1">
        <f t="shared" si="4"/>
        <v>245.13336679760195</v>
      </c>
    </row>
    <row r="34" spans="1:7" x14ac:dyDescent="0.35">
      <c r="A34" s="2">
        <v>2017</v>
      </c>
      <c r="B34" s="3">
        <v>101.4</v>
      </c>
      <c r="C34" s="9">
        <v>368402</v>
      </c>
      <c r="D34" s="6">
        <f t="shared" si="0"/>
        <v>371308.52465483238</v>
      </c>
      <c r="E34" s="1">
        <f t="shared" si="4"/>
        <v>245.13336679760195</v>
      </c>
    </row>
    <row r="35" spans="1:7" x14ac:dyDescent="0.35">
      <c r="A35" s="2">
        <v>2018</v>
      </c>
      <c r="B35" s="3">
        <v>102.2</v>
      </c>
      <c r="C35" s="9">
        <v>376526</v>
      </c>
      <c r="D35" s="6">
        <f t="shared" si="0"/>
        <v>376526</v>
      </c>
      <c r="E35" s="1">
        <f t="shared" si="4"/>
        <v>245.13336679760195</v>
      </c>
    </row>
    <row r="36" spans="1:7" x14ac:dyDescent="0.35">
      <c r="A36" s="2">
        <v>2019</v>
      </c>
      <c r="B36" s="3">
        <v>103</v>
      </c>
      <c r="C36" s="9">
        <v>388978</v>
      </c>
      <c r="D36" s="6">
        <f t="shared" si="0"/>
        <v>385956.81165048544</v>
      </c>
      <c r="E36" s="1">
        <f t="shared" si="4"/>
        <v>245.13336679760195</v>
      </c>
    </row>
    <row r="37" spans="1:7" x14ac:dyDescent="0.35">
      <c r="A37" s="2">
        <v>2020</v>
      </c>
      <c r="B37" s="3">
        <v>103.4</v>
      </c>
      <c r="C37" s="9">
        <v>405297</v>
      </c>
      <c r="D37" s="6">
        <f t="shared" si="0"/>
        <v>400593.35976789164</v>
      </c>
      <c r="E37" s="1">
        <f t="shared" si="4"/>
        <v>245.13336679760195</v>
      </c>
    </row>
    <row r="38" spans="1:7" x14ac:dyDescent="0.35">
      <c r="A38" s="4" t="s">
        <v>1</v>
      </c>
      <c r="B38" s="7">
        <f>(B37/B7)^(1/(2020-1990))-1</f>
        <v>1.7359658480863294E-2</v>
      </c>
      <c r="C38" s="7">
        <f>(C37/C7)^(1/(2020-1990))-1</f>
        <v>3.3811414859707734E-2</v>
      </c>
      <c r="D38" s="8">
        <f>(D37/D7)^(1/(2020-1990))-1</f>
        <v>1.617103277262899E-2</v>
      </c>
      <c r="E38" s="7">
        <f>(E37/E7)^(1/(2020-1990))-1</f>
        <v>4.0741818116641682E-2</v>
      </c>
      <c r="G38" t="s">
        <v>12</v>
      </c>
    </row>
    <row r="39" spans="1:7" ht="29" x14ac:dyDescent="0.35">
      <c r="D39" s="5" t="s">
        <v>19</v>
      </c>
      <c r="E39" s="14">
        <f>(((1+D$38)*(1+G39))^0.5)/(G39-D$38)</f>
        <v>73.979649648782214</v>
      </c>
      <c r="F39" s="13" t="s">
        <v>13</v>
      </c>
      <c r="G39" s="13">
        <v>0.03</v>
      </c>
    </row>
    <row r="40" spans="1:7" ht="43.5" customHeight="1" x14ac:dyDescent="0.35">
      <c r="E40" s="14">
        <f>(((1+D$38)*(1+G40))^0.5)/(G40-D$38)</f>
        <v>23.679640284252411</v>
      </c>
      <c r="F40" s="13" t="s">
        <v>14</v>
      </c>
      <c r="G40" s="13">
        <v>0.06</v>
      </c>
    </row>
    <row r="41" spans="1:7" x14ac:dyDescent="0.35">
      <c r="E41" s="12">
        <f>(((1+D$38)*(1+G41))^0.5)/(G41-D$38)</f>
        <v>30.534394727128134</v>
      </c>
      <c r="F41" t="s">
        <v>15</v>
      </c>
      <c r="G41">
        <v>0.05</v>
      </c>
    </row>
    <row r="42" spans="1:7" ht="16.5" x14ac:dyDescent="0.35">
      <c r="E42" s="12">
        <f>SUM(E43:E45)</f>
        <v>245.13336679760195</v>
      </c>
      <c r="F42" t="s">
        <v>16</v>
      </c>
    </row>
    <row r="43" spans="1:7" ht="16.5" x14ac:dyDescent="0.35">
      <c r="E43" s="12">
        <f>((((1+D38)*(1+G43))^0.5)/(G43-D38))*(1-((1+D38)/(1+G43))^36)</f>
        <v>24.413098427325398</v>
      </c>
      <c r="F43" t="s">
        <v>4</v>
      </c>
      <c r="G43">
        <v>0.04</v>
      </c>
    </row>
    <row r="44" spans="1:7" ht="16.5" x14ac:dyDescent="0.35">
      <c r="E44" s="12">
        <f>+((((1+D38)*(1+G44))^0.5)/(G44-D38))*(((1+D38)/(1+G44))^36-((1+D38)/(1+G44))^71)</f>
        <v>17.141162509950192</v>
      </c>
      <c r="F44" t="s">
        <v>5</v>
      </c>
      <c r="G44">
        <v>0.03</v>
      </c>
    </row>
    <row r="45" spans="1:7" ht="16.5" x14ac:dyDescent="0.35">
      <c r="E45" s="12">
        <f>+((((1+D38)*(1+G45))^0.5)/(G45-D38))*(((1+D38)/(1+G45))^71)</f>
        <v>203.57910586032637</v>
      </c>
      <c r="F45" t="s">
        <v>6</v>
      </c>
      <c r="G45">
        <v>0.02</v>
      </c>
    </row>
    <row r="46" spans="1:7" x14ac:dyDescent="0.35">
      <c r="E46" s="12"/>
    </row>
    <row r="47" spans="1:7" x14ac:dyDescent="0.35">
      <c r="E47" s="12"/>
    </row>
    <row r="48" spans="1:7" x14ac:dyDescent="0.35">
      <c r="E48" s="12"/>
    </row>
    <row r="49" spans="5:7" x14ac:dyDescent="0.35">
      <c r="E49" s="12"/>
    </row>
    <row r="50" spans="5:7" x14ac:dyDescent="0.35">
      <c r="G50" s="15"/>
    </row>
  </sheetData>
  <hyperlinks>
    <hyperlink ref="B3" r:id="rId1" xr:uid="{EA3208E3-6A46-4741-B43D-70A18DDF9774}"/>
    <hyperlink ref="C3" r:id="rId2" xr:uid="{3DA8EA3A-D3EC-49FB-9AAE-7F29A94A6C4C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CPI_NPV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Birgitte Guldberg</dc:creator>
  <cp:lastModifiedBy>Thor Donsby Noe</cp:lastModifiedBy>
  <dcterms:created xsi:type="dcterms:W3CDTF">2021-07-30T11:27:23Z</dcterms:created>
  <dcterms:modified xsi:type="dcterms:W3CDTF">2024-01-22T21:58:57Z</dcterms:modified>
</cp:coreProperties>
</file>